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17" i="1" l="1"/>
  <c r="F1118" i="1" s="1"/>
  <c r="F1116" i="1"/>
  <c r="F1006" i="1"/>
  <c r="F1007" i="1" s="1"/>
  <c r="F1008" i="1" s="1"/>
  <c r="F1009" i="1" s="1"/>
  <c r="F1010" i="1" s="1"/>
  <c r="F1011" i="1" s="1"/>
  <c r="F1012" i="1" s="1"/>
  <c r="F1013" i="1" s="1"/>
  <c r="F1014" i="1" s="1"/>
  <c r="F1015" i="1" s="1"/>
  <c r="F1016" i="1" s="1"/>
  <c r="F1017" i="1" s="1"/>
  <c r="F1018" i="1" s="1"/>
  <c r="F1019" i="1" s="1"/>
  <c r="F1020" i="1" s="1"/>
  <c r="F1021" i="1" s="1"/>
  <c r="F1022" i="1" s="1"/>
  <c r="F1023" i="1" s="1"/>
  <c r="F1024" i="1" s="1"/>
  <c r="F1025" i="1" s="1"/>
  <c r="F1026" i="1" s="1"/>
  <c r="F1027" i="1" s="1"/>
  <c r="F1028" i="1" s="1"/>
  <c r="F1029" i="1" s="1"/>
  <c r="F1030" i="1" s="1"/>
  <c r="F1031" i="1" s="1"/>
  <c r="F1032" i="1" s="1"/>
  <c r="F1033" i="1" s="1"/>
  <c r="F1034" i="1" s="1"/>
  <c r="F1035" i="1" s="1"/>
  <c r="F1036" i="1" s="1"/>
  <c r="F1037" i="1" s="1"/>
  <c r="F1038" i="1" s="1"/>
  <c r="F1039" i="1" s="1"/>
  <c r="F1040" i="1" s="1"/>
  <c r="F1041" i="1" s="1"/>
  <c r="F1042" i="1" s="1"/>
  <c r="F1043" i="1" s="1"/>
  <c r="F1044" i="1" s="1"/>
  <c r="F1045" i="1" s="1"/>
  <c r="F1046" i="1" s="1"/>
  <c r="F1047" i="1" s="1"/>
  <c r="F1048" i="1" s="1"/>
  <c r="F978" i="1"/>
  <c r="F979" i="1" s="1"/>
  <c r="F980" i="1" s="1"/>
  <c r="F981" i="1" s="1"/>
  <c r="F982" i="1" s="1"/>
  <c r="F983" i="1" s="1"/>
  <c r="F984" i="1" s="1"/>
  <c r="F985" i="1" s="1"/>
  <c r="F986" i="1" s="1"/>
  <c r="F987" i="1" s="1"/>
  <c r="F988" i="1" s="1"/>
  <c r="F989" i="1" s="1"/>
  <c r="F990" i="1" s="1"/>
  <c r="F991" i="1" s="1"/>
  <c r="F992" i="1" s="1"/>
  <c r="F993" i="1" s="1"/>
  <c r="F994" i="1" s="1"/>
  <c r="F995" i="1" s="1"/>
  <c r="F996" i="1" s="1"/>
  <c r="F997" i="1" s="1"/>
  <c r="F998" i="1" s="1"/>
  <c r="F999" i="1" s="1"/>
  <c r="F1000" i="1" s="1"/>
  <c r="F1001" i="1" s="1"/>
  <c r="F1002" i="1" s="1"/>
  <c r="F1003" i="1" s="1"/>
  <c r="F1004" i="1" s="1"/>
  <c r="F1005" i="1" s="1"/>
  <c r="C919" i="1"/>
  <c r="C918" i="1"/>
  <c r="C917" i="1"/>
  <c r="C916" i="1"/>
  <c r="C915" i="1"/>
  <c r="C914" i="1"/>
  <c r="C912" i="1"/>
  <c r="C910" i="1"/>
  <c r="C909" i="1"/>
  <c r="C908" i="1"/>
  <c r="C907" i="1"/>
  <c r="C906" i="1"/>
  <c r="C905" i="1"/>
  <c r="C904" i="1"/>
  <c r="C903" i="1"/>
  <c r="F885" i="1"/>
  <c r="F886" i="1" s="1"/>
  <c r="F887" i="1" s="1"/>
  <c r="F888" i="1" s="1"/>
  <c r="F889" i="1" s="1"/>
  <c r="F890" i="1" s="1"/>
  <c r="F891" i="1" s="1"/>
  <c r="F892" i="1" s="1"/>
  <c r="F893" i="1" s="1"/>
  <c r="F894" i="1" s="1"/>
  <c r="F895" i="1" s="1"/>
  <c r="F896" i="1" s="1"/>
  <c r="F897" i="1" s="1"/>
  <c r="F898" i="1" s="1"/>
  <c r="F899" i="1" s="1"/>
  <c r="F900" i="1" s="1"/>
  <c r="F901" i="1" s="1"/>
  <c r="F902" i="1" s="1"/>
  <c r="F903" i="1" s="1"/>
  <c r="F904" i="1" s="1"/>
  <c r="F905" i="1" s="1"/>
  <c r="F906" i="1" s="1"/>
  <c r="F907" i="1" s="1"/>
  <c r="F908" i="1" s="1"/>
  <c r="F909" i="1" s="1"/>
  <c r="F910" i="1" s="1"/>
  <c r="F911" i="1" s="1"/>
  <c r="F912" i="1" s="1"/>
  <c r="F913" i="1" s="1"/>
  <c r="F914" i="1" s="1"/>
  <c r="F915" i="1" s="1"/>
  <c r="F916" i="1" s="1"/>
  <c r="F917" i="1" s="1"/>
  <c r="F918" i="1" s="1"/>
  <c r="F919" i="1" s="1"/>
  <c r="F875" i="1"/>
  <c r="F876" i="1" s="1"/>
  <c r="F877" i="1" s="1"/>
  <c r="F878" i="1" s="1"/>
  <c r="F879" i="1" s="1"/>
  <c r="F880" i="1" s="1"/>
  <c r="F881" i="1" s="1"/>
  <c r="F882" i="1" s="1"/>
  <c r="F883" i="1" s="1"/>
  <c r="F884" i="1" s="1"/>
  <c r="F872" i="1"/>
  <c r="F873" i="1" s="1"/>
  <c r="F874" i="1" s="1"/>
  <c r="F871" i="1"/>
  <c r="F859" i="1"/>
  <c r="F860" i="1" s="1"/>
  <c r="F858" i="1"/>
  <c r="F818" i="1"/>
  <c r="F819" i="1" s="1"/>
  <c r="F820" i="1" s="1"/>
  <c r="F821" i="1" s="1"/>
  <c r="F822" i="1" s="1"/>
  <c r="F823" i="1" s="1"/>
  <c r="F824" i="1" s="1"/>
  <c r="F825" i="1" s="1"/>
  <c r="F826" i="1" s="1"/>
  <c r="F827" i="1" s="1"/>
  <c r="F828" i="1" s="1"/>
  <c r="F829" i="1" s="1"/>
  <c r="F830" i="1" s="1"/>
  <c r="F831" i="1" s="1"/>
  <c r="F832" i="1" s="1"/>
  <c r="F833" i="1" s="1"/>
  <c r="F834" i="1" s="1"/>
  <c r="F835" i="1" s="1"/>
  <c r="F836" i="1" s="1"/>
  <c r="F837" i="1" s="1"/>
  <c r="F838" i="1" s="1"/>
  <c r="F839" i="1" s="1"/>
  <c r="F840" i="1" s="1"/>
  <c r="F841" i="1" s="1"/>
  <c r="F842" i="1" s="1"/>
  <c r="F843" i="1" s="1"/>
  <c r="F844" i="1" s="1"/>
  <c r="F845" i="1" s="1"/>
  <c r="F846" i="1" s="1"/>
  <c r="F847" i="1" s="1"/>
  <c r="F848" i="1" s="1"/>
  <c r="F816" i="1"/>
  <c r="F817" i="1" s="1"/>
  <c r="F764" i="1"/>
  <c r="F765" i="1" s="1"/>
  <c r="F766" i="1" s="1"/>
  <c r="F759" i="1"/>
  <c r="F760" i="1" s="1"/>
  <c r="F761" i="1" s="1"/>
  <c r="F762" i="1" s="1"/>
  <c r="F763" i="1" s="1"/>
  <c r="F758" i="1"/>
  <c r="F746" i="1"/>
  <c r="F747" i="1" s="1"/>
  <c r="F748" i="1" s="1"/>
  <c r="F745" i="1"/>
  <c r="F648" i="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647" i="1"/>
  <c r="F522" i="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518" i="1"/>
  <c r="F519" i="1" s="1"/>
  <c r="F520" i="1" s="1"/>
  <c r="F521" i="1" s="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alcChain>
</file>

<file path=xl/sharedStrings.xml><?xml version="1.0" encoding="utf-8"?>
<sst xmlns="http://schemas.openxmlformats.org/spreadsheetml/2006/main" count="1442" uniqueCount="1281">
  <si>
    <t>INSTITUTO NACIONAL DE AGUAS POTABLES Y ALCANTARILLADOS (INAPA)</t>
  </si>
  <si>
    <t xml:space="preserve">Resumen de Ingresos y Egresos </t>
  </si>
  <si>
    <t xml:space="preserve"> Del 01 al  31  de DICIEMBRE  2021</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</si>
  <si>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</si>
  <si>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</si>
  <si>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</si>
  <si>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</si>
  <si>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</si>
  <si>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</si>
  <si>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</si>
  <si>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</si>
  <si>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</si>
  <si>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</si>
  <si>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</si>
  <si>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</si>
  <si>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</si>
  <si>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</si>
  <si>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</si>
  <si>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</si>
  <si>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TSS</t>
  </si>
  <si>
    <t>COMISION POR CHEQUES CERTIFICADOS</t>
  </si>
  <si>
    <t>COMISION CHEQUE DEVUELTO</t>
  </si>
  <si>
    <t>COMISION POR MANEJO DE CUENTA</t>
  </si>
  <si>
    <t>COMISION DEPOSITO ERRONEO</t>
  </si>
  <si>
    <t>COMISION DEPOSITO NOCTURNO</t>
  </si>
  <si>
    <t>AVD. CHEQUE DEVUELTO DEL 1/12/2021</t>
  </si>
  <si>
    <t>AVD. CHEQUE DEVUELTO DEL 21/12/2021</t>
  </si>
  <si>
    <t>AVD. CHEQUE DEVUELTO DEL 24/12/2021</t>
  </si>
  <si>
    <t>AVD. CHEQUE DEVUELTO DEL 29/12/2021</t>
  </si>
  <si>
    <t xml:space="preserve">061886 </t>
  </si>
  <si>
    <t>REPOSICION FONDO CAJA CHICA DEL DEPARTAMENTO JURIDICO CORRESP. AL PERIODO DEL 11-08 AL 12-10-2021.</t>
  </si>
  <si>
    <t xml:space="preserve">061887 </t>
  </si>
  <si>
    <t>REPOSICION FONDO CAJA CHICA DE LA PROVINCIA MONTE PLATA ZONA IV CORRESP. AL PERIODO DEL 05-10 AL 02-11-2021.</t>
  </si>
  <si>
    <t xml:space="preserve">061888 </t>
  </si>
  <si>
    <t>PAGO INDEMN. Y VAC. (15 DIAS CORRESP. AL AÑO 2020), QUIEN DESEMPEÑO EL CARGO DE CHOFER I, EN LA DIV.ADMTIVA. PROV. SAN JUAN DE LA MAGUANA.</t>
  </si>
  <si>
    <t xml:space="preserve">061889 </t>
  </si>
  <si>
    <t>PAGO INDEMN. Y VAC. (30 DIAS CORRESPONDIENTE AL AÑO 2019 Y 30 DEL 2020), QUIEN DESEMPEÑO EL CARGO DE AUXILIAR ADMINISTRATIVO, EN LA DIVISION ADMINISTRATIVA FINANCIERA EL SEIBO.</t>
  </si>
  <si>
    <t xml:space="preserve">061890 </t>
  </si>
  <si>
    <t>PAGO INDEMN. Y VAC. (30 DIAS CORRESP. AL AÑO 2019 Y 30 AL 2020), QUIEN DESEMPEÑO EL CARGO DE AUXILIAR ADMINISTRATIVO, EN LA DIVISION ADMINISTRATIVA FINANCIERA EL SEIBO.</t>
  </si>
  <si>
    <t xml:space="preserve">061891 </t>
  </si>
  <si>
    <t>PAGO INDEMN. Y VAC. (20 DIAS CORRESPONDIENTE AL AÑO 2019 Y 25 DEL 2020), QUIEN DESEMPEÑO EL CARGO DE AUXILIAR ADMINISTRATIVO, EN LA DIRECCION DE PROGRAMAS Y PROYECTOS ESPECIALES.</t>
  </si>
  <si>
    <t xml:space="preserve">061892 </t>
  </si>
  <si>
    <t>PAGO INDEMN. Y VAC. (20 DIAS CORRESPONDIENTE AL AÑO 2019 Y 25 AL 2020) QUIEN DESEMPEÑO EL CARGO DE AUXILIAR ADMINISTRATIVO, EN LA DIRECCION DE PROGRAMAS Y PROYECTOS ESPECIALES.</t>
  </si>
  <si>
    <t xml:space="preserve">061893 </t>
  </si>
  <si>
    <t>PAGO INDEMN. Y VAC. (25 DIAS CORRESP. AL AÑO 2019 Y 25 DEL 2020), QUIEN DESEMPEÑO EL CARGO DE AYUDANTE DE OPERACIONES Y MANTENIMIENTO, EN LA DIVISION DE TRATAMIENTO DE AGUA LA ALTAGRACIA.</t>
  </si>
  <si>
    <t xml:space="preserve">061894 </t>
  </si>
  <si>
    <t>PAGO INDEMN. Y VAC. (25 DIAS CORRESP. AL AÑO 2019 Y 25 AL 2020), QUIEN DESEMPEÑO EL CARGO DE AYUDANTE DE OPERACIONES Y MANTENIMIENTO, EN LA DIVISION DE TRATAMIENTO DE AGUA LA ALTAGRACIA.</t>
  </si>
  <si>
    <t xml:space="preserve">061895 </t>
  </si>
  <si>
    <t>PAGO VAC. (20 DIAS CORRESP. AL AÑO 2019 Y 19 DEL 2020), QUIEN DESEMPEÑO EL CARGO DE ENCARGADO (A), EN LA DIVISION DE MANT. DE REDES COLECTORAS DE AGUAS RESIDUALES.</t>
  </si>
  <si>
    <t xml:space="preserve">061896 </t>
  </si>
  <si>
    <t>PAGO VAC. (20 DIAS CORRESP. AL AÑO 2019 Y 20 AL 2020), QUIEN DESEMPEÑO EL CARGO DE ANALISTA DE RECURSOS HUMANOS, EN EL DEPARTAMENTO DE ORGANIZACION DEL TRABAJO Y COMPENSACION.</t>
  </si>
  <si>
    <t xml:space="preserve">061897 </t>
  </si>
  <si>
    <t>PAGO FACT. NOS. B1500015483, 15486/30-7, 15528/20, 15544, 15545/30-08,15530, 15563/14-09-2021, ORDEN DE COMPRA OC2021-0183, AQUISICION DE UTENSILIOS PARA LA DIVISION DE PROTOCOLO Y EVENTOS QUE SERAN UTILIZADOS DURANTE LAS DIFERENTES ACITIVIDADES DE NUESTRA INSTITUCION.</t>
  </si>
  <si>
    <t xml:space="preserve">061898 </t>
  </si>
  <si>
    <t>PAGO INDEMN. Y VAC. (20 DIAS CORRESP. AL AÑO 2019 Y 20 DEL 2020), QUIEN DESEMPEÑO EL CARGO DE RECOLECTOR DE MUESTRAS, EN EL DEPARTAMENTO PROVINCIAL SAMANA.</t>
  </si>
  <si>
    <t xml:space="preserve">061899 </t>
  </si>
  <si>
    <t>PAGO INDEMN. Y VAC. (20 DIAS CORRESPONDIENTE AL AÑO 2019 Y 20 AL 2020), QUIEN DESEMPEÑO EL CARGO DE RECOLECTOR DE MUESTRAS, EN EL DEPARTAMENTO PROVINCIAL SAMANA.</t>
  </si>
  <si>
    <t xml:space="preserve">061900 </t>
  </si>
  <si>
    <t>PAGO INDEMN. Y VAC. (25 DIAS CORRESP. AL AÑO 2019 Y 30 DEL 2020), QUIEN DESEMPEÑO EL CARGO DE CHOFER II, EN LA DIVISION ADMINISTRATIVA PROV. SAN JUAN DE LA MAGUANA.</t>
  </si>
  <si>
    <t xml:space="preserve">061901 </t>
  </si>
  <si>
    <t>PAGO FACT. NO. B1500000006/01-11-2021 ORDEN COMPRA OC2021-0271, ADQUISICION DE CABLEADO ESTRUCTURADO Y HERRAMIENTAS DE TRABAJO, PARA LA READECUACION Y/O AUTOMATIZACION DE LAS SUCURSALES DEL INAPA.</t>
  </si>
  <si>
    <t xml:space="preserve">061902 </t>
  </si>
  <si>
    <t>PAGO FACT. NO. B1500000135/04-11-2021 ORDEN DE COMPRA OC2021-0275 ADQUISICION DE MATERIALES DE HIGIENE, LOS CUALES SERAN UTILIZADOS EN EL NIVEL CENTRAL, KM.18 Y OFICINAS PROVINCIALES.</t>
  </si>
  <si>
    <t xml:space="preserve">061903 </t>
  </si>
  <si>
    <t>PAGO FACT. NOS. B1500000030/10-08, 32, 34, 36, 37, 38/11-10-2021,  ORDEN DE SERVICIO NO. OS2021-0528, SERVICIO DISTRIBUCION DE AGUA EN DIFERENTES SECTORES Y COMUNIDADES DE LA PROVINCIA BARAHONA. CORRESP. A   30 DIAS DE MARZO,  11 DIAS DE ABRIL, 06 DIAS DE MAYO, 16 DIAS DE JUNIO, 18  DIAS DE JULIO Y  10 DIAS DE  AGOSTO/2021.</t>
  </si>
  <si>
    <t xml:space="preserve">061904 </t>
  </si>
  <si>
    <t>PAGO FACT. NO.B1500000334/11-11-2021, ORDEN DE SERVICIO. OS2021-0495, COLOCACION DE PUBLICIDAD INSTITUCIONAL DURANTE 06 (SEIS) MESES, EN PROGRAMA DE TELEVISION ¨HOY MISMO¨ TRANSMITIDO POR EL CANAL 9 DE COLOR VISION DE LUNES A VIERNES EN HORARIO DE 5:00 AM A 8:00 AM, CORRESP. AL PERIODO DEL 10 DE OCTUBRE AL 10 DE NOVIEMBRE/2021.</t>
  </si>
  <si>
    <t xml:space="preserve">061905 </t>
  </si>
  <si>
    <t>PAGO FACT. NOS. B1500000041, 42/29-10-2021 ORDENES DE SERVICIO NOS. OS2021-0755,0757, SERVICIO DE NOTARIO PARA EL  ACTO DE APERTURA DE LA LICITACITAÓN PÚBLICA NACIONAL NO. INAPA-CCC-LPN-2021-0028 OFERTAS TECNICAS (SOBRE A) PARA EL "MEJORAMIENTO ALCANTARILLADO SANITARIO DE EL VALLE Y LOS HATILLOS, PROVINCIA HATO MAYOR, ZONA VI", COMPARACION DE PRECIOS NO.INAPA-CCC-CP-2021-0057 OFERTAS TECNICAS (SOBRE A) PARA LA "CONSTRUCCION Y REHABILITACION LÍNEA DE CONDUCCIÓN, PROVINCIA MONSEÑOR NOUEL, ZONA V".</t>
  </si>
  <si>
    <t xml:space="preserve">061906 </t>
  </si>
  <si>
    <t>1ER ABONO, INDEMN. Y VAC. CORRESP. A (30 DIAS DEL AÑO 2019 Y 30 DEL 2020), QUIEN DESEMPEÑO LA FUNCION DE ENCARGADO (A), EN EL DEPART.TECNICO.</t>
  </si>
  <si>
    <t xml:space="preserve">061907 </t>
  </si>
  <si>
    <t>PAGO VAC. (15 DIAS CORRESP. AL AÑO 2020),  QUIEN DESEMPEÑO EL CARGO DE ENCARGADO (A), EN LA DIVISION DE TRANSPORTACION.</t>
  </si>
  <si>
    <t xml:space="preserve">061908 </t>
  </si>
  <si>
    <t>PAGO INDEMN. Y VAC. (30 DIAS CORRESP. AL AÑO 2019 Y 30 DEL 2020), QUIEN DESEMPEÑO EL CARGO DE CONSERJE, EN LA DIVISION ADMINISTRATIVA FINANCIERA EL SEIBO.</t>
  </si>
  <si>
    <t xml:space="preserve">061909 </t>
  </si>
  <si>
    <t>PAGO INDEMN. Y VAC.(30 DIAS CORRESP. AL AÑO 2019 Y 30 AL 2020), QUIEN DESEMPEÑO EL CARGO DE CONSERJE EN LA DIVISION ADMINISTRATIVA FINANCIERA EL SEIBO.</t>
  </si>
  <si>
    <t xml:space="preserve">061910 </t>
  </si>
  <si>
    <t>REPOSICION FONDO CAJA CHICA DE LA UNIDAD ADMINISTRATIVA DE BAYAGUANA ZONA IV CORRESP. AL PERIODO DEL 19-10 AL 09-11-2021. RECIBOS DE DESEMBOLSO DEL 0104 AL 0110.</t>
  </si>
  <si>
    <t xml:space="preserve">061911 </t>
  </si>
  <si>
    <t>REPOSICION FONDO CAJA CHICA DE LA DIRECCION EJECUTIVA CORRESP. AL PERIODO DEL 28-10 AL 23-11-2021, RECIBOS DE DESEMBOLSO DEL 10457 AL 10495.</t>
  </si>
  <si>
    <t xml:space="preserve">061912 </t>
  </si>
  <si>
    <t>PAGO FACT. NOS. B1500000006/08-10, 07/01-11-2021 SERVICIO DE GPS USADOS POR EL INAPA CORRESP. A LOS MESES DE OCTUBRE Y NOVIEMBRE/2021,.</t>
  </si>
  <si>
    <t xml:space="preserve">061913 </t>
  </si>
  <si>
    <t>1ER ABONO, INDEMN. Y VAC. CORRESP. A (30 DIAS DEL AÑO 2019 Y 27 DEL 2020), QUIEN DESEMPEÑO EL CARGO DE TECNICO ADMINISTRATIVO, DIVISION DE ALMACEN DE EQUIPOS.</t>
  </si>
  <si>
    <t xml:space="preserve">061914 </t>
  </si>
  <si>
    <t>PAGO INDEMN. Y VAC. (30 DIAS CORRESP. AL AÑO 2019 Y 28 DEL 2020), QUIEN DESEMPEÑO EL CARGO DE DIGITADOR, EN LA DIRECCION DE OPERACIONES.</t>
  </si>
  <si>
    <t xml:space="preserve">061915 </t>
  </si>
  <si>
    <t>PAGO INDEMN. Y VAC. (30 DIAS CORRESP. AL AÑO 2019 Y 28 AL 2020), QUIEN DESEMPEÑO EL CARGO DE DIGITADOR, EN LA DIRECCION DE OPERACIONES.</t>
  </si>
  <si>
    <t xml:space="preserve">061916 </t>
  </si>
  <si>
    <t>PAGO VAC. (30 DIAS CORRESP.AL AÑO 2016 Y 30 DIAS DEL AÑO 2017) QUIEN DESEMPEÑO EL CARGO DE TECNICO ADMINISTRATIVO EN PERSONAL EN TRAMITE DE PENSION.</t>
  </si>
  <si>
    <t xml:space="preserve">061917 </t>
  </si>
  <si>
    <t xml:space="preserve"> PAGO COMPLETIVO RETENCION DEL (10%) DEL IMPUESTO SOBRE LA RENTA DESCONTADO A HONORARIOS PROFESIONALES, CORRESP. A OCTUBRE/2021.</t>
  </si>
  <si>
    <t xml:space="preserve">061918 </t>
  </si>
  <si>
    <t>APORTE DE LA INSTITUCION CONFORME AL ACUERDO DE COLABORACION ENTRE EL INSTITUTO NACIONAL DE AGUAS POTABLES Y ALCANTARILLADOS (INAPA) Y LA FUNDACION FRANCINA HUNGRIA, EN FECHA DE 28 DE JUNIO DEL AÑO 2021, PARA LA EJECUCION Y DESARROLLO DE ACTIVIDADES CONJUNTAS Y RECIPROCAS EN PROCURA DE FORMAR A LOS COLABORADORES DEL INAPA, PROMOVIENDO ESPACIOS DE COMUNICACION DE LAS ACCIONES DE MANEJOS RESPONSABLE DE LOS RECURSOS DEL AGUA, CORRESP. A LOS MESES OCTUBRE, Y NOVIEMBRE/2021 ACUERDO DE FECHA 28 DE JUNIO DEL  AÑO 2021.</t>
  </si>
  <si>
    <t xml:space="preserve">EFT-6936 </t>
  </si>
  <si>
    <t>PAGO FACT. NO. B0226728222,24/01-10-2021, DESCONTADO DE LA INDEMN. Y VAC. QUIEN DESEMPEÑO EL CARGO DE CHOFER I, EN LA DIVISION ADMINISTRATIVA PROV. SAN JUAN DE LA MAGUANA.</t>
  </si>
  <si>
    <t xml:space="preserve">EFT-6937 </t>
  </si>
  <si>
    <t>PAGO FACT. NO. B1500000060/04-10-2021, ORDEN DE SERVICIO NO. OS2021-0298 SERVICIO DE DISTRIBUCION DE AGUA CON CAMION CISTERNA EN DIFERENTES SECTORES Y COMUNIDADES DE LA PROVINCIA DUARTE, CORRESP. A 30  DIAS DE SEPTIEMBRE/2021.</t>
  </si>
  <si>
    <t xml:space="preserve">EFT-6938 </t>
  </si>
  <si>
    <t>PAGO FACT. NO. B1500000287/18-10-2021 ORDEN DE COMPRA NO.OC2021-0243, ADQUISICION DE AIRES ACONDICIONADOS PARA SER UTILIZADOS EN EL SEGUNDO NIVEL DE LA CAFETERIA DEL NIVEL CENTRAL Y EN LOS DIFERENTES ACUEDUCTOS DEL INAPA.</t>
  </si>
  <si>
    <t xml:space="preserve">EFT-6939 </t>
  </si>
  <si>
    <t>PAGO FACT.  NO. B1500000022/05-11-2021 ORDEN DE SERVICIO NO. OS2021-0637, DISTRIBUCION DE AGUA EN DIFERENTES SECTORES Y COMUNIDADES DE LA PROVINCIA ELIAS PIÑA, CORRESP. A 31  DIAS  DE OCTUBRE/2021.</t>
  </si>
  <si>
    <t xml:space="preserve">EFT-6940 </t>
  </si>
  <si>
    <t>PAGO FACT. NOS.B1500171994/23-09, 3022/01-10-2021, CORRESP.AL MES DE .</t>
  </si>
  <si>
    <t xml:space="preserve">EFT-6941 </t>
  </si>
  <si>
    <t>PAGO FACT. NO. B1500000151/08-10-2021,ORDEN DE SERVICIO NO. OS2021-0752, DISTRIBUCION DE AGUA EN DIFERENTES SECTORES Y COMUNIDADES DE LA PROVINCIA MONTE CRISTI, SEGUN CONTRATO NO. 032/2019, (ADENDUM 01/2021),  CORRESP.  A 25 DIAS DE NOVIEMBRE/2020.</t>
  </si>
  <si>
    <t xml:space="preserve">EFT-6942 </t>
  </si>
  <si>
    <t>PAGO FACT. NO.B1500000072/10-11-2021 ORDEN DE SERVICIO OS2021-0803 SERVICIO DE NOTARIO PARA EL ACTO DE APERTURA DE LA COMPARACION DE PRECIOS NO. INAPA-CCC-CP-2021-0051 OFERTAS ECONOMICAS (SOBRE B) PARA LA " CONSTRUCCION OBRA DE TOMA Y ESTACION DE BOMBEO ACUEDUCTO GUANUMA LOS BOTADOS, PROVINCIA MONTE PLATA-SANTO DOMINGO" .</t>
  </si>
  <si>
    <t xml:space="preserve">EFT-6943 </t>
  </si>
  <si>
    <t>PAGO FACT. NO. B1500000021/11-11-2021 ORDEN DE SERVICIO OS2021-0801, SERVICIO DE NOTARIO PARA EL ACTO DE APERTURA DE LA COMPARACIÓN DE PRECIOS, NO. INAPA-CCC-CP-2021-0067 OFERTA TECNICAS (SOBRE A) PARA LA "PERFORACION, LIMPIEZA Y AFORO DE NUEVOS POZOS PARA EL REFORZAMIENTO DE VARIOS ACUEDUCTOS CONSTRUCCION DE FILTRANTES DE AGUAS RESIDUALES EN DIFERENTES PROVINCIAS DE LAS REGIONES NORTE, SUR Y ESTE".</t>
  </si>
  <si>
    <t xml:space="preserve">EFT-6944 </t>
  </si>
  <si>
    <t>PAGO FACT. NO. B1500000004/03-11-2021, ORDEN DE SERVICIO NO. OS2021-0618, DISTRIBUCION DE AGUA EN DIFERENTES SECTORES Y COMUNIDADES DE LA PROVINCIA AZUA, CORRESP. A   29  DIAS DE OCTUBRE/2021.</t>
  </si>
  <si>
    <t xml:space="preserve">EFT-6945 </t>
  </si>
  <si>
    <t>PAGO FACT. NO. B1500000059/01-11-2021 ORDEN DE SERVICIO OS2021-0758, SERVICIO DE NOTARIO PARA EL ACTO DE APERTURA DE LA LICITACION PUBLICA NACIONAL NO. INAPA-CCC-LPN-2021-0028 OFERTA TECNICAS (SOBRE A) PARA EL "MEJORAMIENTO ALCANTARILLADO SANITARIO DE EL VALLE Y LOS HATILLOS, PROVINCIA HATO MAYOR, ZONA VI".</t>
  </si>
  <si>
    <t xml:space="preserve">EFT-6946 </t>
  </si>
  <si>
    <t>NULO</t>
  </si>
  <si>
    <t xml:space="preserve">EFT-6947 </t>
  </si>
  <si>
    <t>PAGO FACT. NOS.B1500003260, 3261/17-09-2021, ORDENES DE SERVICIO NOS. OS2021- 0611, OS2021-0610, PUBLICACION EN DOS (2)  PERIODICOS  DE CIRCULACION NACIONAL, DURANTE DOS (2) DIAS CONSECUTIVOS, EN EL MES DE AGOSTO DEL AÑO 2021  PARA  PROCESOS DE LICITACION PUBLICA NACIONAL NO. INAPA-CCC-LPN-2021-0023 , 0024, CORRESP. AL PERIODO DEL 02-08-2021 HASTA 03-08-2021.</t>
  </si>
  <si>
    <t xml:space="preserve">EFT-6948 </t>
  </si>
  <si>
    <t>PAGO FACT. NO. B1500000025/27-10-2021 ORDEN DE SERVICIO OS2021-0740, SERVICIO DE NOTARIO PARA EL ACTO DE APERTURA DE LA COMPARACIÓN DE PRECIOS NO. INAPA-CCC- CP-2021-0064 OFERTA TECNICAS (SOBRE A ),  PARA  LA "ADQUISICIÓN DE DISPENSADORES DE COMBUSTIBLE PARA SER INSTALADOS EN LAS DIFERENTES ESTACIONES DE COMBUSTIBLE A NIVEL NACIONAL DEL INAPA".</t>
  </si>
  <si>
    <t xml:space="preserve">EFT-6949 </t>
  </si>
  <si>
    <t>APORTES PATRONALES DE LA INSTITUCION AL SISTEMA DE SEGURIDAD SOCIAL, CORRESP. AL MES DE NOVIEMBRE /2021 RECARGOS E INTERESES POR  NOVEDADES ATRASADAS REPORTADAS EN EL PRESENTE MES, CORRESP. AL PERIODO  MAYO-OCTUBRE/2021, SEGUN FACTURA S/N  D/F 30-11-2021, REFERENCIA NOS1120-2121-1886-7816, 1120-2121-1886-7867, 1020-2121-1898-8358, 0920-2121-1898-8729, 0820-2121-1899-0296, 0720-2121-1942-1610, 0620-2121-1942-2576, 0520-2121-1942-4483.</t>
  </si>
  <si>
    <t xml:space="preserve">EFT-6950 </t>
  </si>
  <si>
    <t>PAGO FACT. NO. B0225687570/05-08, 8722/09-08, 8998/10-08, 91996,97/20-08, 95794/02-09, 97654,57/08-09, 959963/16-09, 963879/29-09-2021, DESCONTADO DE LA INDEMN. Y VAC. QUIEN DESEMPEÑO EL CARGO DE DIGITADOR, EN LA DIRECCION DE OPERACIONES.</t>
  </si>
  <si>
    <t xml:space="preserve">EFT-6951 </t>
  </si>
  <si>
    <t>PAGO FACT. NO. B1500000348/02-11-2021 ORDEN DE SERVICIO NO. OS2021-0782, SERVICIO DE NOTARIO PARA EL ACTO DE APERTURA DE LA LICITACION PUBLICA NACIONAL  NO.INAPA-CCC-LPN-2021-0030, OFERTAS TECNICAS (SOBRE A) PARA LA "ADQUISICION  DE UN (01) SOFTWARE PARA LA GESTION DE LOS SERVICIOS DE LA DIRECCION DE PLANIFICACION Y DESARROLLO DEL INAPA".</t>
  </si>
  <si>
    <t xml:space="preserve">061920 </t>
  </si>
  <si>
    <t>PAGO COMPLETIVO RETENCION DEL 5% DEL IMPUESTO SOBRE LA RENTA DESCONTADO A CONTRATISTAS SEGUN LEY 253/12, CORRESP. AL MES DE OCTUBRE/2021.</t>
  </si>
  <si>
    <t xml:space="preserve">061921 </t>
  </si>
  <si>
    <t>PAGO FACT. NOS. B1500000344/26-08, 365/28-09-2021 ORDENES DE COMPRA NOS. OC2021-0232, 0252, COMPRA DE MATERIALES DE , HIGIENE LOS CUALES SERAN UTILIZADOS EN EL NIVEL CENTRAL, ALMACEN KM. 18 Y OFICINAS ZONALES,  ADQUISICIÓN DE HERRAMIENTAS PARA USO DE LA DIVISION DE PLANTA FISICA DE LA SEDE CENTRAL DEL INAPA.</t>
  </si>
  <si>
    <t xml:space="preserve">061922 </t>
  </si>
  <si>
    <t>PAGO FACT. NOS.B1500000041, 42/15-11-2021 ORDENES DE SERVICIO NOS.OS2021-0808, 0814, SERVICIO DE NOTARIO PARA LOS  ACTO DE APERTURA DE LA COMPARACION DE PRECIOS LICITACION PUBLICA NACIONAL NOS.INAPA-CCC-CP-2021-0061, 0040, OFERTAS TECNICAS  (SOBRE A, B) PARA LA  "ADQUISICION DE MOBILIARIOS, PARA SER UTILIZADOS EN LAS OFICINAS DE LA SEDE CENTRAL INAPA, NEUMATICOS PARA SER USADOS EN LOS VEHICULOS DE LA INSTITUCIÓN.</t>
  </si>
  <si>
    <t xml:space="preserve">061923 </t>
  </si>
  <si>
    <t>PAGO AVANCE 20% AL CONTRATO NO.050/2021 ORDEN DE COMPRA OC2021-0287, "ADQUISICIÓN DE TUBOS Y TUBERIAS DE ACERO Y PVC PARA SER UTILIZADOS EN TODOS LOS ACUEDUCTOS DEL INAPA".</t>
  </si>
  <si>
    <t xml:space="preserve">061924 </t>
  </si>
  <si>
    <t>PAGO VAC. (15 DIAS CORRESP. AL AÑO 2019 Y 15 AL 2020), QUIEN DESEMPEÑO EL CARGO DE ANALISTA DE CATASTRO DE REDES, EN LA DIRECCION DE OPERACIONES.</t>
  </si>
  <si>
    <t xml:space="preserve">061925 </t>
  </si>
  <si>
    <t>PAGO INDEMN. Y VAC. (15 DIAS CORRESP. AL AÑO 2019 Y 15 DEL 2020), QUIEN DESEMPEÑO EL CARGO DE AUXILIAR ADMINISTRATIVO, EN EL DEPARTAMENTO ADMINISTRATIVO.</t>
  </si>
  <si>
    <t xml:space="preserve">061926 </t>
  </si>
  <si>
    <t>REPOSICION FONDO CAJA CHICA DE LA PROVINCIA SANCHEZ RAMIREZ ZONA III CORRESP. AL PERIODO DEL 12-08 AL 02-11-2021. RECIBOS DE DESEMBOLSO DEL 1032 AL 1065 SEGUN RELACION DE GASTOS.</t>
  </si>
  <si>
    <t xml:space="preserve">061927 </t>
  </si>
  <si>
    <t>PAGO FACT. NOS. B1500000076/14-10, 77/14-10, 78/14-10-2021, ORDEN DE SERVICIO NO.OS2021-0558, COLOCACION DE PUBLICIDAD INSTITUCIONAL DURANTE 03 (TRES) MESES DE 08 ( OCHO) CUÑAS EN EL PROGRAMA TELEVISIVO " RESUMEN NOTICIOSO DEL ESTE" TRANSMITIDO LOS SABADOS EN HORARIO DE 9:00 PM A 10:30 PM  POR EL CANAL VARO VISION, CANAL 30 DE ASTER, CORRESP. AL PERIODO DEL 22 JUNIO AL 22 DE SEPTIEMBRE/2021.</t>
  </si>
  <si>
    <t xml:space="preserve">061928 </t>
  </si>
  <si>
    <t>PAGO FACT. NO. B1500000266/28-10-2021 ORDEN DE COMPRA OC2021-0269, COMPRA DE 5000 UNIDADES DE PORTA CARNET RIGIDO VERTICAL.</t>
  </si>
  <si>
    <t xml:space="preserve">061929 </t>
  </si>
  <si>
    <t>REPOSICION FONDO CAJA CHICA DE LA DIRECCION COMERCIAL CORRESP. AL PERIODO DEL 20-09 AL 22-11-2021.</t>
  </si>
  <si>
    <t xml:space="preserve">061930 </t>
  </si>
  <si>
    <t>APORTE ECONOMICO PARA LA CELEBRACIÓN DE LA "5TA EDICIÓN DE LA LIGA NACIONAL BALONCESTO FEMENINO", REALIZADO POR LA FEDERACIÓN DOMINICANA DE BALONCESTO, (FEDOMBAL), CELEBRADO EL PASADO DIA 12 DEL MES AGOSTO DEL 2021.</t>
  </si>
  <si>
    <t xml:space="preserve">061931 </t>
  </si>
  <si>
    <t>PAGO FACT. NO. B1500000031/18-11-2021, ALQUILER APARTAMENTO HABITADO POR EL PERSONAL DE SUPERVISION ACUEDUCTO VILLA JARAGUA, DEL MUNICIPIO NEYBA, PROVINCIA BAHORUCO, ADENDUM NO.01/2020, CORRESP. A LOS  MESES DE JUNIO, JULIO, AGOSTO/2021.</t>
  </si>
  <si>
    <t xml:space="preserve">EFT-6952 </t>
  </si>
  <si>
    <t>PAGO FACT. NOS.B0225889603,04/12-08, 94776/25-08, 801200/09-09, 4150/16-09, 8845/27-09-2021, DESCONTADO DE LAS VAC., QUIEN DESEMPEÑO EL CARGO DE ANALISTA DE CATASTRO DE REDES, EN LA DIRECCION DE OPERACIONES.</t>
  </si>
  <si>
    <t xml:space="preserve">EFT-6953 </t>
  </si>
  <si>
    <t>PAGO FACT. NO. B0225946250/18-08-2021, DESCONTADO DE LA INDEMNIZACION Y VAC., QUIEN DESEMPEÑO EL CARGO DE AUXILIAR ADMINISTRATIVO, EN EL DEPARTAMENTO ADMINISTRATIVO,.</t>
  </si>
  <si>
    <t xml:space="preserve">EFT-6954 </t>
  </si>
  <si>
    <t>PAGO FACT.NOS.B1500000012/11-11, 08/03-08, 09/01-09, 10/06-10, 11/06-11-2021, ORDENES DE SERVICIOS NOS.OS2021-0183,  OS2021-0647, ABASTECIMIENTO DE AGUA EN DIFERENTES SECTORES Y COMUNIDADES DE LA PROVINCIA MONTECRISTI, CORRESP. A 26  DIAS DE JUNIO, 27 DIAS DE JULIO, 26 DIAS DE AGOSTO, 27 DIAS DE SEPTIEMBRE, 26 DIAS DE OCTUBRE/2021.</t>
  </si>
  <si>
    <t xml:space="preserve">EFT-6955 </t>
  </si>
  <si>
    <t>PAGO FACT. NO.B1500000011/05-10-2021, ORDEN DE SERVICIO NO. OS2021-0681, DISTRIBUCION DE AGUA EN DIFERENTES SECTORES Y COMUNIDADES DE LA PROVINCIA VALVERDE-MAO, CORRESP. 27   DIAS DE  SEPTIEMBRE/2021.</t>
  </si>
  <si>
    <t xml:space="preserve">EFT-6956 </t>
  </si>
  <si>
    <t>PAGO FACT. NO. B1500000010/01-11-2021, ALQUILER LOCAL COMERCIAL EN EL MUNICIPIO SAN FRANCISCO DE MACORIS, PROVINCIA DUARTE, CORRESP. AL MES DE NOVIEMBRE/2021.</t>
  </si>
  <si>
    <t xml:space="preserve">EFT-6957 </t>
  </si>
  <si>
    <t>PAGO FACT. NOS. B1500000026, 27/16-11-2021 ORDENES DE SERVICIO OS2021-0823, 0820 SERVICIO DE NOTARIO PARA EL ACTO DE APERTURA DE LA LICITACIÓN PÚBLICA NACIONAL NOS.INAPA-CCC-LPN-2021-0034, 0035 OFERTAS TECNICAS (SOBRE A) PARA LA "AMPLIACIÓN RED DISTRIBUCCIÓN ACUEDUCTO CONSUELO, PROVINCIA SAN PEDRO DE MACORIS, ZONA VI", CONSTRUCCION ESTACIÓN DE BOMBEO, LINEA DE IMPULSIÓN Y PLANTA DEPURADORA, ALCANTARILLADO SANITARIO SABANA DE LA MAR PROVINCIA HATO MAYOR, ZONA VI".</t>
  </si>
  <si>
    <t xml:space="preserve">061933 </t>
  </si>
  <si>
    <t>PAGO FACT. NO. B1500000013/28-10-2021,  ALQUILER LOCAL COMERCIAL  EN SAN JUAN DE LA MAGUANA,  PROVINCIA SAN JUAN,  CORRESP. A LOS MESES DE ENERO, FEBRERO, MARZO, ABRIL, MAYO, JUNIO, JULIO, AGOSTO, SEPTIEMBRE, OCTUBRE/2021.</t>
  </si>
  <si>
    <t xml:space="preserve">061934 </t>
  </si>
  <si>
    <t>PAGO FACT. NO.B1500000006/24-11-2021, ALQUILER LOCAL COMERCIAL EN LA AVENIDA MARIA TRINIDAD SANCHEZ NO.71, ESQUINA CALLE ORFELICIA, MUNICIPIO ESPERANZA, PROVINCIA VALVERDE , CORRESP. A 21 DIAS DE MAYO, Y LOS MESES DE JUNIO, JULIO, AGOSTO, SEPTIEMBRE, OCTUBRE/2021.</t>
  </si>
  <si>
    <t xml:space="preserve">061935 </t>
  </si>
  <si>
    <t>PAGO FACT. NO.B1500000007/18-11-2021,  ALQUILER LOCAL COMERCIAL EN LA PROVINCIA PEDERNALES, CORRESP. AL MES DE NOVIEMBRE/2021.</t>
  </si>
  <si>
    <t xml:space="preserve">061936 </t>
  </si>
  <si>
    <t>PAGO FACT. NO.B1100009176/23-11-2021 ALQUILER LOCAL COMERCIAL EN COTUI PROVINCIA  SANCHEZ RAMIREZ , CORRESP. AL MES DE NOVIEMBRE/2021.</t>
  </si>
  <si>
    <t xml:space="preserve">061937 </t>
  </si>
  <si>
    <t xml:space="preserve">061938 </t>
  </si>
  <si>
    <t>PAGO FACT. NOS. B1500000043, 44/15-11-2021 ORDENES DE SERVICIO OS2021-0813, 0811, SERVICIO DE NOTARIO PARA EL ACTO DE APERTURA DE LA COMPARACIÓN DE PRECIOS NO.INAPA-CCC-CP-2021-0030, 0027 OFERTAS TECNICAS (SOBRE A) PARA EL "MEJORAMIENTO ACUEDUCTO TÁBARA ABAJO (COLOCACIÓN LÍNEA DE ADUCCIÓN.) PROVINCIA AZUA", PARA LA "REHABILITACIÓN PLANTA POTABILIZADORA DE 130 LPS E INTERCONEXIÓN AL DEPOSITÓ REGULADOR DE H.A.CAP.1,000,000 ACUEDUCTO MONTE PLATA, PROVINCIA MONTE PLATA, ZONA IV.</t>
  </si>
  <si>
    <t xml:space="preserve">061939 </t>
  </si>
  <si>
    <t>PAGO FACT. NO.B1100009177/23-11-2021, ALQUILER LOCAL COMERCIAL EN PIMENTEL, PROVINCIA DUARTE, CORRESP. AL MES DE NOVIEMBRE/2021.</t>
  </si>
  <si>
    <t xml:space="preserve">061940 </t>
  </si>
  <si>
    <t>REPOSICION FONDO CAJA CHICA DE LA PROVINCIA SAN JOSE DE OCOA ZONA IV CORRESP. AL PERIODO DEL 11-10 AL 11-11-2021, RECIBOS DE DESEMBOLSO DEL 0581 AL 0606.</t>
  </si>
  <si>
    <t xml:space="preserve">061941 </t>
  </si>
  <si>
    <t>REPOSICION FONDO CAJA CHICA DE LA PROVINCIA AZUA ZONA II CORRESP. AL PERIODO DEL 28-09 AL 29-10-2021, RECIBOS DE DESEMBOLSO DEL 1328 AL 1375.</t>
  </si>
  <si>
    <t xml:space="preserve">061942 </t>
  </si>
  <si>
    <t>REPOSICION FONDO CAJA CHICA DE LA ESTAFETA DE COBROS EN RIO SAN JUAN ZONA III CORRESP. AL PERIODO DEL 02-09  AL 21-10-2021, RECIBOS DE DESEMBOLSO DEL 0190 AL 0204.</t>
  </si>
  <si>
    <t xml:space="preserve">061943 </t>
  </si>
  <si>
    <t>PAGO FACT. NO.B1500000174/10-11-2021, ORDEN DE SERVICIO NO. OS2021- 0632,  COLOCACION DE PUBLICIDAD INSTITUCIONAL DURANTE 06 (SEIS) MESES, EN PAGINA WEB. HTTPS://CIUDADORIENTAL.COM.  CORRESP.E AL PERIODO DEL 01-10-2021 HASTA 01-11-2021.</t>
  </si>
  <si>
    <t xml:space="preserve">061944 </t>
  </si>
  <si>
    <t>PAGO FACT. NO. B1500000032/10-09-2021 ORDEN DE SERVICIO OS2021-0717, SERVICIO DE NOTARIO PARA EL ACTO DE APERTURA DE LA COMPARACIÓN DE PRECIOS NO.INAPA-CCC-CP-2021-0021, OFERTAS TECNICAS (SOBRE A) PARA LA "ADQUISICIÓN DE ARENA PARA FILTROS RAPIDO EN MTS3 Y CAPA TORPEDO PARA SER UTILIZADOS EN TODOS LOS ACUEDUCTOS Y SISTEMAS DEL INAPA.</t>
  </si>
  <si>
    <t xml:space="preserve">061945 </t>
  </si>
  <si>
    <t>PAGO FACT. NO. B1500000107/28-10-2021 ORDEN DE SERVICIO OS2021-0765, SERVICIO DE NOTARIO PARA EL ACTO DE APERTURA DE LA COMPARACIÓN DE PRECIOS NO.INAPA-CCC-CP2021-0031 OFERTAS ECONÓMICAS (SOBRE B), PARA LA "REHABILITACIÓN DEPOSITO METALICO, ACUEDUCTO MULTIPLE DUVERGE-LA COLONIA VENGAN A VER, PROVINCIA INDEPENDENCIA, ZONA VIII".</t>
  </si>
  <si>
    <t xml:space="preserve">EFT-6958 </t>
  </si>
  <si>
    <t>PAGO FACT. NO. B1500003334/14-10-2021 ORDEN DE SERVICIO OS2021-0650, PUBLICACION EN UN MEDIO(1) DE CIRCULACIÓN NACIONAL, DOS DIAS CONSECUTIVOS: LUNES 06 Y MARTES 07 DE SEPTIEMBRE DEL AÑO 2021 "ADQUISICION DE UN (01) SOFTWARE PARA LA GESTIÓN DE LOS SERVICIOS DE LA DIRECCIÓN Y DESARROLLO DEL INAPA.</t>
  </si>
  <si>
    <t>EFT-6959</t>
  </si>
  <si>
    <t>PAGO FACT. NO.B1500000005/14-11-2021,  ALQUILER LOCAL COMERCIAL CALLE DUARTE, MUNICIPIO SANCHEZ, PROVINCIA SANTA BARBARA DE SAMANA, CORRESP. AL MES DE NOVIEMBRE/2021.</t>
  </si>
  <si>
    <t>EFT-6960</t>
  </si>
  <si>
    <t>PAGO FACT. NOS. B1500001325,26,27,28,30/16-11-2021 CONTRATOS NOS. 6395, 6396, 6397, 6398, 6415,  CONSUMO ENERGETICO DE LAS LOCALIDADES ARROYO SULDIDO, LAS COLONIAS, RANCHO ESP, AGUA SABROSA,  LA BARBACOA,  LA COLONIA RANCHO ESPAÑOL,  PROVINCIA SAMANA, CORRESP. AL MES DE NOVIEMBRE/2021.</t>
  </si>
  <si>
    <t>EFT-6961</t>
  </si>
  <si>
    <t>PAGO FACT. NOS.B1500000003/22-10, 04/03-11-2021, ORDEN DE SERVICIO NO. OS2021-0672, DISTRIBUCION DE AGUA EN DIFERENTES SECTORES Y COMUNIDADES DE LA PROVINCIA SAN CRISTOBAL, CORRESP. A 30 DIAS DE SEPTIEMBRE Y 31 DIAS DE OCTUBRE/2021.</t>
  </si>
  <si>
    <t>EFT-6962</t>
  </si>
  <si>
    <t>PAGO FACT. NOS B1500090291/08, 90293/11, 90295/15, 90296/18, 90299/23-11-2021 ORDEN DE COMPRA OC2021-0188, ADQUISICION DE (471.00 UNIDADES) DE BOTELLONES DE AGUA, PARA SER UTILIZADOS EN LOS DIFERENTES DEPARTAMENTOS DE LA INSTITUCION.</t>
  </si>
  <si>
    <t>EFT-6963</t>
  </si>
  <si>
    <t>PAGO FACT. NO. B1500003761/23-09-2021, ORDEN DE COMPRA NO. OC2021-0212, ADQUISICION DE CINCUENTA (50) DISCO DURO 2 TB, VEINTE (20) DISCO DURO 4 TB Y OCHENTA Y CINCO (85) DISCO DURO DE ESTADO SOLIDO DE 480 GB, PARA SER UTILIZADOS EN EQUIPOS DE VIDEO VIGILANCIA Y COMPUTADORAS DEL INAPA.</t>
  </si>
  <si>
    <t>EFT-6964</t>
  </si>
  <si>
    <t>PAGO FACT. NO.B1500000041/08-11-2021, ORDEN DE SERVICIO NO.OS2021-0802, SERVICIO DE NOTARIO PARA EL ACTO DE APERTURA DE LA COMPARACION DE PRECIOS NO.INAPA-CCC-CP-2021-0065 OFERTAS TECNICAS (SOBRE A) PARA LA "ADQUISICION DE MOBILIARIOS PARA SER UTILIZADOS EN LAS OFICINAS DE LA SEDE CENTRAL DEL INAPA".</t>
  </si>
  <si>
    <t>EFT-6965</t>
  </si>
  <si>
    <t>PAGO FACT. NOS. B1500000166, 167, 168, 169/12-11-2021 ORDEN DE COMPRA OC2021-0206, ADQUISICION DE SUSTANCIAS QUIMICAS (120,178.24 CLORO GAS DE 2, 000 LBS),  PARA SER UTILIZADOS  EN TODOS LOS ACUEDUCTOS DEL INAPA.</t>
  </si>
  <si>
    <t>EFT-6966</t>
  </si>
  <si>
    <t>PAGO FACT. NO. B1500000032/25-11-2021,   ALQUILER LOCAL COMERCIAL EN EL MUNICIPIO TENARES, PROVINCIA HERMANAS MIRABAL, CORRESP. AL MES DE NOVIEMBRE/2021.</t>
  </si>
  <si>
    <t xml:space="preserve">061946 </t>
  </si>
  <si>
    <t>REPOSICION FONDO CAJA CHICA DE LA DIRECCION DE OPERACIONES DESTINADO PARA CUBRIR GASTOS DE URGENCIA CORRESP. AL PERIODO DEL 26-10 AL 23-11-2021.</t>
  </si>
  <si>
    <t xml:space="preserve">061947 </t>
  </si>
  <si>
    <t>PAGO FACT. NO.B1500000039/08-11-2021,  ALQUILER LOCAL COMERCIAL EN RIO SAN JUAN, PROVINCIA MARIA TRINIDAD SANCHEZ, CORRESP. AL  MES DE NOVIEMBRE/2021.</t>
  </si>
  <si>
    <r>
      <t>061948</t>
    </r>
    <r>
      <rPr>
        <sz val="9"/>
        <color indexed="8"/>
        <rFont val="Arial"/>
        <family val="2"/>
      </rPr>
      <t/>
    </r>
  </si>
  <si>
    <r>
      <t>061949</t>
    </r>
    <r>
      <rPr>
        <sz val="9"/>
        <color indexed="8"/>
        <rFont val="Arial"/>
        <family val="2"/>
      </rPr>
      <t/>
    </r>
  </si>
  <si>
    <t xml:space="preserve">061950 </t>
  </si>
  <si>
    <t>PAGO FACT. NO.B1500000086/15-11-2021, ORDEN DE COMPRA OC2021-0296, ADQUISICION  DE MISCELANEOS (CAFE, AZUCAR CREMA Y AZUCAR BLANCA) LOS CUALES SERAN USADOS EN LOS DIFERENTES DEPARTAMENTOS DEL INAPA.</t>
  </si>
  <si>
    <t xml:space="preserve">061951 </t>
  </si>
  <si>
    <t>PAGO FACT. NO.B1100009188/22-11-2021,  ALQUILER LOCAL COMERCIAL, MUNICIPIO SAN JOSE DE OCOA, PROVINCIA  DE SAN JOSE DE OCOA, CORRESP. AL MES DE NOVIEMBRE/2021.</t>
  </si>
  <si>
    <t xml:space="preserve">061952 </t>
  </si>
  <si>
    <t>REPOSICION FONDO CAJA CHICA DE LA PROVINCIA EL SEIBO ZONA VI CORRESP. AL PERIODO DEL 14-10 AL 08-11-2021, RECIBOS DE DESEMBOLSO DEL 0915 AL 0954.</t>
  </si>
  <si>
    <t xml:space="preserve">061953 </t>
  </si>
  <si>
    <t>PAGO FACT. NO.B1100009178/23-11-2021,  ALQUILER LOCAL COMERCIAL  EN EL MUNICIPIO  LAGUNA SALADA, PROVINCIA VALVERDE, CORRESP. AL MES DE NOVIEMBRE/2021.</t>
  </si>
  <si>
    <t xml:space="preserve">EFT-6967 </t>
  </si>
  <si>
    <t>PAGO FACT. NO.B1500000013/03-11--2021, ORDEN DE SERVICIO NO.OS2021-0684,  DISTRIBUCION DE AGUA EN DIFERENTES SECTORES Y COMUNIDADES  DE LA PROVINCIA VALVERDE, MAO, CORRESP. A 29  DIAS DEL OCTUBRE /2021.</t>
  </si>
  <si>
    <t>EFT-6968</t>
  </si>
  <si>
    <t>PAGO FACT. NOS. B1500000045/07-10, 47/05-11-2021, ORDEN DE SERVICIO NO.OS2021-0710, SERVICIO DISTRIBUCION DE AGUA, EN DIFERENTES BARRIOS Y COMUNIDADES DE LA PROVINCIA PEDERNALES CORRESP.  A  29 DIAS DE SEPTIEMBRE Y 30 DIAS DE OCTUBRE/2021.</t>
  </si>
  <si>
    <t>EFT-6969</t>
  </si>
  <si>
    <t>PAGO FACT. NO. B1500000559/11, NOTA DE CREDITO NO.B0400000216/25-11-2021 (1,623,696.28), ORDEN DE COMPRA OC2021-0251, ADQUISICIÓN DE EQUIPOS TECNOLÓGICOS PARA SER UTILIZADOS EN DIFERENTES OFICINAS DE LA INSTITUCION.</t>
  </si>
  <si>
    <t>EFT-6970</t>
  </si>
  <si>
    <t>PAGO FACT. NO.B1500000177/04-11-2021, ORDEN DE SERVICIO NO.OS2021-0515, COLOCACION DE PUBLICIDAD INSTITUCIONAL DURANTE 06 (SEIS) MESES, EN PAGINA WEB,  " HTTPS://WWW.NOTICIASBAULDENADIE.NET",  EN LA PROVINCIA BARAHONA, CORRESP. AL PERIODO DEL 02 DE OCTUBRE AL 02 DE NOVIEMBRE/2021.</t>
  </si>
  <si>
    <t>EFT-6971</t>
  </si>
  <si>
    <t>PAGO FACT. NO.B1100009187/23-11-2021.  ALQUILER LOCAL COMERCIAL EN EL MUNICIPIO DE BAYAGUANA, PROVINCIA MONTE PLATA, CORRESP. AL MES DE NOVIEMBRE/2021.</t>
  </si>
  <si>
    <t>EFT-6972</t>
  </si>
  <si>
    <t>PAGO FACT. NO.B1100009190/22-11-2021, ALQUILER LOCAL COMERCIAL EN VILLA LA MATA, PROVINCIA SANCHEZ RAMIREZ, CORRESP.  AL MES DE NOVIEMBRE/2021.</t>
  </si>
  <si>
    <t>EFT-6973</t>
  </si>
  <si>
    <t>PAGO FACT. NO. B1500000054/ 01-11-2021, ORDEN DE SERVICIOS NO, OS2021-0709,  SERVICIO DE DISTRIBUCION DE AGUA EN DIFERENTES SECTORES Y COMUNIDADES DE LA PROVINCIA PEDERNALES, CORRESP. A 30 DIAS DE OCTUBRE/2021.</t>
  </si>
  <si>
    <t>EFT-6974</t>
  </si>
  <si>
    <t>PAGO FACT.  NO. B1500000035/03-11-2021, ORDEN DE SERVICIO NO. OS2021-0685,  ABASTECIMIENTO DE AGUA EN DIFERENTES SECTORES Y COMUNIDADES DE LA PROVINCIA MAO, VALVERDE, CORRESP. A 30 DIAS  DE OCTUBRE/2021.</t>
  </si>
  <si>
    <t>EFT-6975</t>
  </si>
  <si>
    <t>PAGO FACT. NO.B1500000849/08-10-2021, ORDEN DE COMPRA OC2021-0264, ADQUISICION DE VIGAS  PARA REPARACION Y REFORZAMIENTO DE FONDO DEPOSITO REGULADOR METALICO AC. NAVARRETE, PROVINCIA SANTIAGO.</t>
  </si>
  <si>
    <t xml:space="preserve">061954 </t>
  </si>
  <si>
    <t>REPOSICION FONDO CAJA CHICA DE LA PROVINCIA MONTECRISTI ZONA I CORRESP. AL PERIODO DEL 25-10 AL 18-11-2021, RECIBOS DE DESEMBOLSO DEL 0760 AL 0782.</t>
  </si>
  <si>
    <t xml:space="preserve">061955 </t>
  </si>
  <si>
    <t>PAGO FACT. NO. B1100009180/23-11-2021, ALQUILER DE LOCAL COMERCIAL UBICADO EN EL DISTRITO MUNICIPAL PALMAR DE OCOA, MUNICIPIO AZUA, PROVINCIA AZUA, CORRESP. AL MES DE NOVIEMBRE/2021.</t>
  </si>
  <si>
    <t xml:space="preserve">061956 </t>
  </si>
  <si>
    <t>PAGO FACT. NO. B1100009186/23-11-2021,  ALQUILER LOCAL COMERCIAL, MUNICIPIO SAN JUAN, PROVINCIA SAN JUAN, CORRESP. AL  MES DE NOVIEMBRE/2021.</t>
  </si>
  <si>
    <t xml:space="preserve">061957 </t>
  </si>
  <si>
    <t>PAGO FACT. NO.B1500000049/08-11-2021, ORDEN DE COMPRA OC2021-0279, ADQUISICION DE MATERIALES DE HIGIENE, LOS CUALES SERAN UTILIZADOS EN EL NIVEL CENTRAL, KM.18 Y OFICINAS PROVINCIALES.</t>
  </si>
  <si>
    <t xml:space="preserve">061958 </t>
  </si>
  <si>
    <t>PAGO FACT. NO. B1100009181/23-11-2021, ALQUILER DE LOCAL  COMERCIAL, UBICADO EN LA CALLE SANTOME NO.38, MUNICIPIO EL CERCADO,  PROVINCIA SAN JUAN, CORRESP.E A LOS MESES DE OCTUBRE, NOVIEMBRE/2021.</t>
  </si>
  <si>
    <t xml:space="preserve">061959 </t>
  </si>
  <si>
    <t>PAGO FACT. NO. B1500000012/31-10-2021, ORDEN DE SERVICIO NO. OS2021-0648,  ABASTECIMIENTO DE AGUA EN DIFERENTES SECTORES Y COMUNIDADES DE LA  PROVINCIA SANTIAGO, CORRESP. A 26  DIAS DE OCTUBRE/2021.</t>
  </si>
  <si>
    <t xml:space="preserve">061960 </t>
  </si>
  <si>
    <t>PAGO FACT. NO. B1100009193/23-11-2021, ALQUILER LOCAL COMERCIAL EN EL MUNICIPIO QUISQUEYA, PROVINCIA SAN PEDRO DE MACORIS, CORRESP. AL MES DE NOVIEMBRE/2021.</t>
  </si>
  <si>
    <t xml:space="preserve">061961 </t>
  </si>
  <si>
    <t>PAGO FACT. NO.B1100009192/23-11-2021, ALQUILER LOCAL COMERCIAL  EN BOCA CANASTA , MUNICIPIO BANI, PROVINCIA PERAVIA, CORRESP. AL MES DE NOVIEMBRE/2021.</t>
  </si>
  <si>
    <t xml:space="preserve">061962 </t>
  </si>
  <si>
    <t>PAGO FACT. NO.B1100009182/23-11-2021, ALQUILER LOCAL COMERCIAL EN EL MUNICIPIO DE CABRERA, PROVINCIA MARIA TRINIDAD SANCHEZ, CORRESP. AL MES DE NOVIEMBRE/2021.</t>
  </si>
  <si>
    <t xml:space="preserve">061963 </t>
  </si>
  <si>
    <t>PAGO FACT. NO.B1100009183/23-11-2021, ALQUILER LOCAL COMERCIAL EN EL MUNICIPIO RESTAURACION,  PROVINCIA DAJABON, CORRESP. AL MES DE NOVIEMBRE/2021.</t>
  </si>
  <si>
    <t xml:space="preserve">061964 </t>
  </si>
  <si>
    <t>PAGO FACT. NO. B1100009207/23-11-2021, ALQUILER DEL LOCAL  DE LA OFICINA COMERCIAL, UBICADO EN LA CALLE DUARTE NO.09,  MUNICIPIO RANCHO ARRIBA,  PROVINCIA SAN JOSE DE OCOA, CORRESP. AL MES DE NOVIEMBRE/2021.</t>
  </si>
  <si>
    <t xml:space="preserve">061965 </t>
  </si>
  <si>
    <t>PAGO FACT. NO. B1100009204/23-11-2021, ALQUILER LOCAL COMERCIAL EN BOHECHIO, PROVINCIA SAN JUAN, CORRESP. AL MES DE NOVIEMBRE/2021.</t>
  </si>
  <si>
    <t xml:space="preserve">061966 </t>
  </si>
  <si>
    <t>PAGO FACT. NO.B1100009189/22-11-2021,  ALQUILER LOCAL COMERCIAL EN JICOME ARRIBA, MUNICIPIO ESPERANZA, PROVINCIA VALVERDE, CORRESP. AL MES DE NOVIEMBRE/2021.</t>
  </si>
  <si>
    <t xml:space="preserve">061967 </t>
  </si>
  <si>
    <t>PAGO FACT. NO.B1100009185/23-11-2021,  ALQUILER LOCAL COMERCIAL EN EL MUNICIPIO LOMA DE CABRERA, PROVINCIA DAJABON,  CORRESP. AL  MES DE NOVIEMBRE/2021.</t>
  </si>
  <si>
    <t xml:space="preserve">061968 </t>
  </si>
  <si>
    <t>PAGO FACT. NO.B1100009194/23-11-2021, ALQUILER LOCAL COMERCIAL EN  LAS YAYAS, PROVINCIA  AZUA, CORRESP. AL MES DE NOVIEMBRE/2021.</t>
  </si>
  <si>
    <t xml:space="preserve">061969 </t>
  </si>
  <si>
    <t>PAGO FACT. NO. B1100009199/23-11-2021, ALQUILER LOCAL COMERCIAL EN CAÑAFISTOL-BANI, PROVINCIA PERAVIA CORRESP. AL MES DE NOVIEMBRE/2021.</t>
  </si>
  <si>
    <t xml:space="preserve">EFT-6976 </t>
  </si>
  <si>
    <t>PAGO FACT. NO.B1100009191/23-11-2021, ALQUILER LOCAL COMERCIAL,  MUNICIPIO EL VALLE, PROVINCIA HATO MAYOR, CORRESP. AL MES DE NOVIEMBRE/2021.</t>
  </si>
  <si>
    <t>EFT-6977</t>
  </si>
  <si>
    <t>PAGO FACT. NO.B1100009184/23-11-2021,  ALQUILER LOCAL COMERCIAL EN LAS TARANAS VILLA RIVAS, PROVINCIA DUARTE, CORRESP. 15 DIAS DEL MES DE NOVIEMBRE/2021.</t>
  </si>
  <si>
    <t>EFT-6978</t>
  </si>
  <si>
    <t>PAGO FACT.  NO. B1500000125/01-11-2021,  ORDEN DE SERVICIO NO. OS2021-0602, SERVICIO DISTRIBUCION DE AGUA EN DIFERENTES SECTORES Y COMUNIDADES DE LA PROVINCIA SAN CRISTOBAL. CORRESP. A 31  DIAS DE  OCTUBRE/2021.</t>
  </si>
  <si>
    <t>EFT-6979</t>
  </si>
  <si>
    <t>PAGO FACT.  NO. B1500000036/11-11-2021, ORDEN DE SERVICIO NO.OS2021-0596, DISTRIBUCION DE AGUA EN DIFERENTES SECTORES Y COMUNIDADES DE LA PROVINCIA EL SEIBO, CORRESP. A  29 DIAS DE OCTUBRE/2021.</t>
  </si>
  <si>
    <t>EFT-6980</t>
  </si>
  <si>
    <t>PAGO FACT. NO.B1100009179/23-11-2021,  ALQUILER LOCAL COMERCIAL EN MANZANILLO, MUNICIPIO PEPILLO SALCEDO, PROVINCIA MONTECRISTI, CORRESP.E AL MES DE NOVIEMBRE/2021.</t>
  </si>
  <si>
    <t>EFT-6981</t>
  </si>
  <si>
    <t>PAGO FACT. NO.B1100009197/23-11-2021,  ALQUILER DE LOCAL COMERCIAL EN EL MUNICIPIO DON GREGORIO, PROVINCIA PERAVIA, CORRESP. AL MES DE NOVIEMBRE/2021.</t>
  </si>
  <si>
    <t>EFT-6982</t>
  </si>
  <si>
    <t>PAGO FACT. NO.B1100009198/23-11-2021, ALQUILER DE LOCAL COMERCIAL EN EL DISTRITO MUNICIPAL HATILLO PALMA , MUNICIPIO GUAYUBIN, PROVINCIA  MONTE CRISTI, CORRESP. AL MES NOVIEMBRE/2021.</t>
  </si>
  <si>
    <t>EFT-6983</t>
  </si>
  <si>
    <t>PAGO FACT. NO. B1500000010/09-11-2021, ORDEN DE SERVICIO NO. OS2021-0708 , DISTRIBUCION DE AGUA EN DIFERENTES SECTORES Y COMUNIDADES DE LA PROVINCIA SANTIAGO RODRIGUEZ, CORRESSP. A 26 DIAS  DE OCTUBRE/2021.</t>
  </si>
  <si>
    <t>EFT-6984</t>
  </si>
  <si>
    <t>PAGO FACT. NO. B1100009203/23-11-21, ALQUILER DE DOS LOCALES COMERCIALES EN EL MUNICIPIO DAJABON,  PROVINCIA DAJABON CORRESP. AL MES DE NOVIEMBRE/2021.</t>
  </si>
  <si>
    <t>EFT-6985</t>
  </si>
  <si>
    <t>PAGO FACT. NO.B1100009201/23-11-2021,  ALQUILER LOCAL COMERCIAL  EN EL MUNICIPIO NIZAO, PROVINCIA PERAVIA CORRESP. AL MES DE NOVIEMBRE/2021.</t>
  </si>
  <si>
    <t xml:space="preserve">061970 </t>
  </si>
  <si>
    <t>REPOSICION FONDO CAJA CHICA DE LA ZONA V SANTIAGO CORRESP. AL PERIODO DEL 11-10 AL 17-11-2021, RECIBOS DE DESEMBOLSO DEL 0570 AL 0618.</t>
  </si>
  <si>
    <t xml:space="preserve">061971 </t>
  </si>
  <si>
    <t>PAGO FACT. NO.B1100009208/23-11-2021,  ALQUILER LOCAL COMERCIAL EN EL MUNICIPIO CEVICOS, PROVINCIA  SANCHEZ RAMIREZ, CORRESP. AL  MES DE NOVIEMBRE/2021.</t>
  </si>
  <si>
    <t xml:space="preserve">061972 </t>
  </si>
  <si>
    <t>PAGO FACT. NO.B1100009200/23-11-2021,  ALQUILER LOCAL COMERCIAL EN SABANA IGLESIA, PROVINCIA SANTIAGO CORRESP. AL MES DE NOVIEMBRE/2021.</t>
  </si>
  <si>
    <t xml:space="preserve">EFT-6986 </t>
  </si>
  <si>
    <t>PAGO FACT. NO.B1500000014/15-11-2021, ORDEN DE SERVICIO NO. OS2021-0653, DISTRIBUCION DE AGUA EN DIFERENTES SECTORES Y COMUNIDADES DE LA PROVINCIA MONTE CRISTI, CORRESP. A 26 DIAS DEL  MES DE OCTUBRE/2021.</t>
  </si>
  <si>
    <t>EFT-6987</t>
  </si>
  <si>
    <t>PAGO FACT. NO.B1500000014/16-11-2021, ORDEN DE SERVICIO NO.OS2021-0546, COLOCACION DE PUBLICIDAD INSTITUCIONAL DURANTE EL PERIODO DEL 09 DE OCTUBRE AL 09 DE NOVIEMBRE DEL 2021, EN EL PROGRAMA RADIAL "SIN BARRERA", TRANSMITIDO DE LUNES A VIERNES A LAS 9:00 AM POR RADIO IDEAL 99.5 FM, PROVINCIA ESPAILLAT.</t>
  </si>
  <si>
    <t>EFT-6988</t>
  </si>
  <si>
    <t>PAGO FACT. NO. B1500001325/17, 1330/23-11-2021 ORDEN DE COMPRA OC2021-0137,  ADQUISICION DE EQUIPOS DE BOMBEO Y ACCESORIOS DE RECAMBIO, PARA SER UTILIZADOS EN OBRA DE TOMA,  ACUEDUCTO ASURO, PROVINCIA, BARAHONA.</t>
  </si>
  <si>
    <t>EFT-6989</t>
  </si>
  <si>
    <t>PAGO FACT. NO.B1100009195/23-11-2021,  ALQUILER LOCAL COMERCIAL EN EL MUNICIPIO COTUI, PROVINCIA SANCHEZ RAMIREZ, CORRESP. AL  MES DE NOVIEMBRE/2021.</t>
  </si>
  <si>
    <t>EFT-6990</t>
  </si>
  <si>
    <t>PAGO FACT. NO. B1500000055/01-11-2021, ORDEN DE SERVICIO NO. OS2021-0529,  DISTRIBUCION DE AGUA CON CAMION CISTERNA EN DIFERENTES SECTORES Y COMUNIDADES DE LA PROVINCIA SAN CRISTOBAL, CORRESP. A 31  DIAS DE  OCTUBRE/2021.</t>
  </si>
  <si>
    <t xml:space="preserve">061973 </t>
  </si>
  <si>
    <t>REPOSICION FONDO CAJA CHICA DE LA PROVINCIA MARIA TRINIDAD SANCHEZ ZONA III CORRESP. AL PERIODO DEL 27-09 AL 12-11-2021, RECIBOS DE DESEMBOLSO DEL 1104 AL 1170.</t>
  </si>
  <si>
    <t xml:space="preserve">061974 </t>
  </si>
  <si>
    <t>PAGO FACT. NO.B1100009206/23-11-2021  ALQUILER LOCAL COMERCIAL MUNICIPIO COMENDADOR, PROVINCIA ELIAS PIÑA, CORRESP. AL MES DE NOVIEMBRE/2021.</t>
  </si>
  <si>
    <t xml:space="preserve">061975 </t>
  </si>
  <si>
    <t>PAGO FACT. NO. B1100009205/23-11-2021,  ALQUILER LOCAL COMERCIAL EN EL MUNICIPIO SABANA LARGA, PROVINCIA SAN JOSE DE OCOA, CORRESP. AL MES DE NOVIEMBRE/2021.</t>
  </si>
  <si>
    <t xml:space="preserve">061976 </t>
  </si>
  <si>
    <t>REPOSICION FONDO CAJA CHICA DE LA UNIDAD ADMINISTRATIVA DE BAYAGUANA ZONA IV CORRESPONDIENTE AL PERIODO DEL 19-10 AL 09-11-2021. RECIBOS DE DESEMBOLSO DEL 0104 AL 0110.</t>
  </si>
  <si>
    <t xml:space="preserve">061977 </t>
  </si>
  <si>
    <t>PAGO FACT. NO.B1500000082/2-12-2021  ALQUILER LOCAL COMERCIAL EN EL MUNICIPIO Y PROVINCIA EL SEIBO, CORRESP. AL  MES DE NOVIEMBRE/2021.</t>
  </si>
  <si>
    <t xml:space="preserve">061978 </t>
  </si>
  <si>
    <t>PAGO FACT. NO. B1100009202/23-11-2021,  ALQUILER LOCAL COMERCIAL EN EL MUNICIPIO JUAN DOLIO, PROVINCIA SAN PEDRO DE MACORIS,  CORRESP. AL MES DE NOVIEMBRE/2021.</t>
  </si>
  <si>
    <t xml:space="preserve">061979 </t>
  </si>
  <si>
    <t>PAGO FACT. NO.B1100009196/23-11-2021 ALQUILER DE LOCAL COMERCIAL EN EL MUNICIPIO NAGUA, PROVINCIA MARIA TRINIDAD SANCHEZ, CORRESP. AL MES DE NOVIEMBRE/2021.</t>
  </si>
  <si>
    <t xml:space="preserve">061980 </t>
  </si>
  <si>
    <t>PAGO FACT. NO. B1100009210/23-11-2021, ALQUILER DE LOCAL  COMERCIAL, MUNICIPIO MICHES, PROVINCIA EL SEIBO, CORRESP. AL MES DE NOVIEMBRE/2021.</t>
  </si>
  <si>
    <t xml:space="preserve">061981 </t>
  </si>
  <si>
    <t xml:space="preserve">061982 </t>
  </si>
  <si>
    <t>PAGO FACT. NO. B1500000105/22-10-2021 ORDEN DE COMPRA NO. OC2021-0242, COMPRA DE JUNTA DRESSER PARA SER UTILIZADAS EN CORRECCIÓN DE AVERÍAS EN LOS ACUEDUCTOS DE LAS PROVINCIAS DE LA ALTAGRACIA, EL SEIBO Y HATO MAYOR.</t>
  </si>
  <si>
    <t xml:space="preserve">061983 </t>
  </si>
  <si>
    <t>PAGO FACT. NO. B1500000227/05-11-2021 ADQUISICION DE MATERIALES DE HIGIENE, LOS CUALES SERÁN UTILIZADO EN EL NIVEL CENTRAL, KM. 18 Y OFICINAS PROVINCIALES.</t>
  </si>
  <si>
    <t xml:space="preserve">061984 </t>
  </si>
  <si>
    <t>PAGO FACT. NO.B1500000031/1-12-2021, ALQUILER LOCAL COMERCIAL PARA NUESTRA OFICINA EN EL MUNICIPIO Y PROVINCIA SANTIAGO RODRIGUEZ,  CORRESP. AL MES NOVIEMBRE/2021.</t>
  </si>
  <si>
    <t xml:space="preserve">061985 </t>
  </si>
  <si>
    <t>PAGO FACT. NO. B1100009209/23-11-2021,  ALQUILER LOCAL COMERCIAL EN EL MUNICIPIO MONCION, PROVINCIA SANTIAGO RODRIGUEZ, CORRESP.  AL MES DE NOVIEMBRE/2021.</t>
  </si>
  <si>
    <t xml:space="preserve">061986 </t>
  </si>
  <si>
    <t>PAGO FACT. NO.B1100009222/30-11-2021,  ALQUILER LOCAL COMERCIAL EN LAS MATAS DE FARFAN,  PROVINCIA SAN JUAN,  CORRESP. AL MES DE NOVIEMBRE/2021.</t>
  </si>
  <si>
    <t xml:space="preserve">061987 </t>
  </si>
  <si>
    <t>PAGO FACT. NO.B1500001738/01-11-2021, ORDEN DE SERVICIO NO. OS2021-0563, SERVICIO DE MANTENIMIENTO Y REPARACION POR UN AÑO (1) PARA EL ASCENSOR DE LA INSTITUCION SEDE CENTRAL, CORRESP.E AL MES DE NOVIEMBRE/2021.</t>
  </si>
  <si>
    <t xml:space="preserve">EFT-6991 </t>
  </si>
  <si>
    <t>PAGO FACT. NO.B1500000072/01-11-2021,ORDEN DE SERVICIO NO.OS2021-0715 ,SERVICIO DE DISTRIBUCION DE AGUA CON CAMION CISTERNA EN DIFERENTES COMUNIDADES DE LA PROVINCIA PEDERNALES, CORRESP. A  30  DIAS DEL MES DE OCTUBRE/2021.</t>
  </si>
  <si>
    <t>EFT-6992</t>
  </si>
  <si>
    <t>PAGO FACT.  NO. B1500000063/11-11-2021, ORDEN DE SERVICIO NO. OS2021-0534,  DISTRIBUCION DE AGUA CON CAMION CISTERNA EN DIFERENTES SECTORES Y COMUNIDADES DE LA PROVINCIA EL SEIBO, CORRESP.  A  29 DIAS DE OCTUBRE/2021.</t>
  </si>
  <si>
    <t>EFT-6993</t>
  </si>
  <si>
    <t>PAGO FACT. NO. B1500000022/02-11-2021, ORDEN DE SERVICIO NO. OS2021-0795 SERVICIO DE DISTRIBUCION DE AGUA CON CAMION CISTERNA EN DIFERENTES SECTORES Y COMUNIDADES DE LA PROVINCIA DUARTE, CORRESP. A   30 DIAS DEL MES DE OCTUBRE/2021.</t>
  </si>
  <si>
    <t>EFT-6994</t>
  </si>
  <si>
    <t>PAGO NOMINA DE VIATICOS DE NOVIEMBRE/2021 PAGADO POR ADELANTADO,  ELABORADA EN DICIEMBRE/2021.</t>
  </si>
  <si>
    <t>EFT-6995</t>
  </si>
  <si>
    <t>PAGO FACT. NO. B1500000061/02-11-2021, ORDEN DE SERVICIO NO. OS2021-0788 SERVICIO DE DISTRIBUCION DE AGUA CON CAMION CISTERNA EN DIFERENTES SECTORES Y COMUNIDADES DE LA PROVINCIA DUARTE, CORRESP. A 30  DIAS DE OCTUBRE/2021.</t>
  </si>
  <si>
    <t>EFT-6996</t>
  </si>
  <si>
    <t>PAGO FACT. NO.B1500000107/01-11-2021,  ALQUILER LOCAL COMERCIAL Y MANTENIMIENTO EN EL MUNICIPIO LAS TERRENAS, PROVINCIA SAMANA, CORRESP. AL MES DE NOVIEMBRE/2021.</t>
  </si>
  <si>
    <t>EFT-6997</t>
  </si>
  <si>
    <t>PAGO FACT. NO. B1100009214/23-11-2021,  ALQUILER DE UNA CASA, EN EL MUNICIPIO BANI, PROVINCIA PERAVIA CORRESP. AL MES DE NOVIEMBRE/2021.</t>
  </si>
  <si>
    <t>EFT-6998</t>
  </si>
  <si>
    <t>PAGO FACT. NO.B1500000002/30-11-2021, ALQUILER LOCAL COMERCIAL MUNICIPIO HIGUEY, PROVINCIA LA ALTAGRACIA, CORRESP. AL MES DE NOVIEMBRE/2021.</t>
  </si>
  <si>
    <t>EFT-6999</t>
  </si>
  <si>
    <t>PAGO FACT. NO.B1100009211/23-11-2021,  ALQUILER LOCAL COMERCIAL  EN EL SECTOR PIZARRETE, MUNICIPIO BANI, PROVINCIA PERAVIA, CORRESP. AL MES DE NOVIEMBRE/2021.</t>
  </si>
  <si>
    <t>EFT-7000</t>
  </si>
  <si>
    <t>PAGO FACT. NO. B1500000068/01-11-2021, ORDEN DE SERVICIO NO.OS2021-0530, DISTRIBUCION DE AGUA EN DIFERENTES SECTORES Y COMUNIDADES DE LA PROVINCIA  SAN CRISTOBAL, CORRESP. A  31 DIAS DE OCTUBRE/2021.</t>
  </si>
  <si>
    <t>EFT-7001</t>
  </si>
  <si>
    <t>PAGO FACT. NO. B1500000061/11-11-2021 , ORDEN DE SERVICIO NO.OS2021-0662, DISTRIBUCION DE AGUA EN DIFERENTES SECTORES Y COMUNIDADES DE LA PROVINCIA SAN PEDRO DE MACORIS, CORRESP. A 25 DIAS DEL MES DE OCTUBRE/2021.</t>
  </si>
  <si>
    <t>EFT-7002</t>
  </si>
  <si>
    <t>PAGO FACT. NO.B1500113284/28-11-2021 (721621338) SERVICIO DE LAS FLOTAS SISMOPA, CORRESP.E AL MES DE NOVIEMBRE DEL 2021.</t>
  </si>
  <si>
    <t>EFT-7003</t>
  </si>
  <si>
    <t>PAGO FACT. NO.B1500113836/25-11-2021 (771256670), SERVICIO DE LINEA TELEFONICA TIPO CELULAR FIJO, INSTALADA EN LA PLANTA DE TRATAMIENTO DE HIGUEY, CORRESP. AL MES DE NOVIEMBRE/2021.</t>
  </si>
  <si>
    <t>EFT-7004</t>
  </si>
  <si>
    <t>PAGO FACT. NO. B1100009213/23-11-2021,  ALQUILER VIVIENDA FAMILIAR HABITADA POR EL PERSONAL DE SUPERVISION DE OBRAS EN MONTECRISTI, CORRESP. AL MES DE NOVIEMBRE/202.</t>
  </si>
  <si>
    <t>EFT-7005</t>
  </si>
  <si>
    <t>PAGO FACT. NO. B1500000021/05-11-2021, ORDEN DE SERVICIO NO. OS2021-0588, DISTRIBUCION DE AGUA EN DIFERENTES SECTORES Y COMUNIDADES DE LA PROVINCIA BARAHONA,  CORRESP. A   31 DIAS DE OCTUBRE/2021.</t>
  </si>
  <si>
    <t>EFT-7006</t>
  </si>
  <si>
    <t>PAGO FACT. NO. B1500000012/01-11-2021, ORDEN DE SERVICIO NO. OS2021-0524,  ABASTECIMIENTO DE AGUA EN DIFERENTES SECTORES Y COMUNIDADES DE LA PROVINCIA SAN JUAN DE LA MAGUANA, CORRESP.E A 28  DIAS DEL MES DE OCTUBRE/2021.</t>
  </si>
  <si>
    <t xml:space="preserve">061988 </t>
  </si>
  <si>
    <t>AVANCE 20%  AL CONTRATO NO.056/2021 ORDEN DE COMPRA OC2021-0303, ADQUISICION DE DIFERENCIALES PARA SER UTILIZADOS EN LAS PLANTAS DE TRATAMIENTO DEL INAPA.</t>
  </si>
  <si>
    <t xml:space="preserve">061989 </t>
  </si>
  <si>
    <t>PAGO FACT.NO.B1500000211/30-11-2021, ORDEN DE SERVICIO NO.OS2021-0511, COLOCACION DE PUBLICIDAD INSTITUCIONAL DURANTE 06 (SEIS) MESES, EN EL PROGRAMA DE TELEVISION FUERA DE RECORD, TRANSMITIDO LOS DOMINGOS A LAS 11:00 P.M, CORRESP. AL  PERIODO DEL 30 DE OCTUBRE AL 30 DE NOVIEMBRE/2021.</t>
  </si>
  <si>
    <t xml:space="preserve">061990 </t>
  </si>
  <si>
    <t>REPOSICION FONDO CAJA CHICA DE LA PROVINCIA SAMANA ZONA III CORRESP. AL PERIODO DEL 15-09 AL 24-11-2021, RECIBOS DE DESEMBOLSO DEL 0819 AL 0851.</t>
  </si>
  <si>
    <t xml:space="preserve">061991 </t>
  </si>
  <si>
    <t>PAGO FACT. NO. B1500000331/30-11-2021, ALQUILER LOCAL COMERCIAL EN EL MUNICIPIO PARTIDO, PROVINCIA DAJABON, CORRESP. A LOS MESES DESDE  AGOSTO/2020 HASTA DICIEMBRE/2020, Y  DESDE ENERO/2021  HASTA NOVIEMBRE/2021.</t>
  </si>
  <si>
    <t xml:space="preserve">061992 </t>
  </si>
  <si>
    <t>REPOSICION FONDO CAJA CHICA DE LA PROVINCIA ELIAS PIÑA Z-II CORRESP. AL PERIODO DEL 30-09 AL 05-11-2021, RECIBOS DE DESEMBOLSO DEL 3697 AL 3718.</t>
  </si>
  <si>
    <t xml:space="preserve">EFT-7007 </t>
  </si>
  <si>
    <t>PAGO FACT. NOS. B1500000166/15-10, 167/17, 169/18-11-2021 ORDEN DE COMPRA OC2021-0240, ADQUISICION DE TUBERIAS PARA SER UTILIZADAS EN LOS ACUEDUCTOS Y PLANTAS DE TRATAMIENTOS.</t>
  </si>
  <si>
    <t>EFT-7008</t>
  </si>
  <si>
    <t>PAGO FACT. NO.B1500000074/17-11-2021 ORDEN DE SERVICIO OS2021-0844 SERVICIO DE NOTARIO PARA EL ACTO DE APERTURA DE LA COMPARACION DE PRECIOS NO. INAPA-CCC-CP-2021-0063 OFERTAS ECONOMICAS (SOBRE A) PARA LA " ADQUISICION DE POLOSHIRTS Y GORRAS PARA SER UTILIZADOS POR EL PERSONAL DEL INAPA".</t>
  </si>
  <si>
    <t>EFT-7009</t>
  </si>
  <si>
    <t>PAGO FACT. NO. B1500000192/15-10-2021, ORDEN DE SERVICIO NO. OS2021-0751  DISTRIBUCION DE AGUA EN DIFERENTES SECTORES Y COMUNIDADES DE LA PROVINCIA SANTIAGO RODRIGUEZ,  CORRESP. A 27 DIAS DE SEPTIEMBRE/2021.</t>
  </si>
  <si>
    <t>EFT-7010</t>
  </si>
  <si>
    <t>PAGO FACT. NO.B1500003265/17-09-2021, ORDEN DE SERVICIO NO. OS2021-0615, CONVOCATORIA LICITACION PUBLICA NACIONAL NO. INAPA-CCC-LPN-2021-0027, EN TAMAÑO 2X4 DE PAGINA FORMATO BLANCO Y NEGRO, EN EL MES DE AGOSTO. CORRESP. AL PERIODO DEL 03-08-2021.</t>
  </si>
  <si>
    <t>EFT-7011</t>
  </si>
  <si>
    <t>PAGO FACT. NO. B1500000007/01-11-2021, ORDEN DE SERVICIO NO. OS2021-0421, DISTRIBUCION DE AGUA EN DIFERENTES SECTORES Y COMUNIDADES DE LA  PROVINCIA MONTE PLATA,  CORRESP. A 22 DIAS DE OCTUBRE/2021.</t>
  </si>
  <si>
    <t>EFT-7012</t>
  </si>
  <si>
    <t>PAGO FACT.  NO. B1500000013/04-11-2021, ORDEN DE SERVICIO NO. OS2021-0663, DISTRIBUCION DE AGUA EN DIFERENTES SECTORES Y COMUNIDADES DE LA PROVINCIA SAN JUAN CORRESP. A 31 DIAS  DE OCTUBRE/2021.</t>
  </si>
  <si>
    <t>EFT-7013</t>
  </si>
  <si>
    <t>EFT-7014</t>
  </si>
  <si>
    <t>PAGO FACT. NO. B1500035675/05-12-2021, CUENTA NO.86082876, POR SERVICIO DE LAS FLOTAS DE INAPA, CORRESP. A LA FACTURACION DEL 01-11 AL 30-11-2021.</t>
  </si>
  <si>
    <t>EFT-7015</t>
  </si>
  <si>
    <t>EFT-7016</t>
  </si>
  <si>
    <t>PAGO FACT. NO. B1500059517/18-10-2021 ORDEN DE COMPRA OC2021-0255, ADQUISICION DE BOTELLONES Y AGUA EMBOTELLADA, PARA SER UTILIZADA EN LOS DIFERENTES DEPARTAMENTOS DE LA INSTITUCION INAPA.</t>
  </si>
  <si>
    <t>EFT-7017</t>
  </si>
  <si>
    <t>PAGO FACT. NO.B1500094809/02-11-2021 ORDEN DE COMPRA OC2021-0277, ADQUISICION DE FARDOS DE AGUA, PARA SER UTILIZADAS EN LAS DIFERENTES ACTIVIDADES DE LA DIRECCION EJECUTIVA, EL SALON DE EVENTOS TITO CAIRO Y LAS ACTIVIDADES DEL INAPA.</t>
  </si>
  <si>
    <t>EFT-7018</t>
  </si>
  <si>
    <t>PAGO FACT. NO. B1500113835/28-11-2021 (CUENTA NO.744281798), SERVICIO DE INTERNET BANDA (S) ANCHA DE LA DIRECCION EJECUTIVA, DIRECCION DE TRATAMIENTO, DIRECCION DE RECURSOS HUMANOS, DEPTO. COMUNICACIONES, TRANSPORTACION, SISMOPA, DIRECCION ADMINISTRATIVA, TOPOGRAFIA, UEPE, BANDA ANCHA DE IPAD, BANDA ANCHA PROV. SAN PEDRO DE MACORIS, CORRESP. AL MES DE NOVIEMBRE/2021.</t>
  </si>
  <si>
    <t>EFT-7019</t>
  </si>
  <si>
    <t>PAGO FACT. NO. B1500000057/13-07-2020, ORDEN DE COMPRA NO.OC2019-0821, ADQUISICION DE MATERIALES PARA SER UTILIZADOS EN LOS CAMIONES SUCCIONADORES DEL INAPA.</t>
  </si>
  <si>
    <t>EFT-7020</t>
  </si>
  <si>
    <t>PAGO FACT. NO. B1500000286/06-10-2021 ORDEN DE COMPRA NO.OC2021-0243, ADQUISICION DE AIRES ACONDICIONADOS PARA SER UTILIZADOS EN EL SEGUNDO NIVEL DE LA CAFETERIA DEL NIVEL CENTRAL Y EN LOS DIFERENTES ACUEDUCTOS DEL INAPA.</t>
  </si>
  <si>
    <t>EFT-7021</t>
  </si>
  <si>
    <t>PAGO FACT. NOS. B1500000125/18-05, 134/15-07-2021 ORDEN DE SERVICIO OS2021-0160, CALIBRACION DE MATERIAL VOLUMETRICO, ACREDITADA A LA NORMA ISO/IEC 17025.</t>
  </si>
  <si>
    <t xml:space="preserve">061993 </t>
  </si>
  <si>
    <t>PAGO FACT. NOS.B1500000730,31,32/02-11-2021, ORDEN DE SERVICIO NO.OS2021-0638,  COLOCACION DE PUBLICIDAD INSTITUCIONAL DURANTE 03 (TRES) MESES, EN EL PROGRAMA DE TELEVISION ¨BALUARTE DE LA VERDAD ¨,  TRANSMITIDO POR MULTIMEDIO TELERADIO AMERICA, CANAL 12  Y 45 EN TODOS LOS SISTEMAS DE CABLE DEL PAIS. CORRESP. AL PERIODO DEL 26 DE ABRIL  AL 26 DE JULIO DEL 2021.</t>
  </si>
  <si>
    <t xml:space="preserve">061994 </t>
  </si>
  <si>
    <t>REPOSICION FONDO CAJA CHICA DE LA UNIDAD COMERCIAL DE SANCHEZ ZONA III CORRESP. AL PERIODO DEL 01-10 AL 22-11-2021, RECIBOS DE DESEMBOLSO DEL 0164 AL 0170.</t>
  </si>
  <si>
    <t xml:space="preserve">061995 </t>
  </si>
  <si>
    <t>PAGO FACT. NO. B1500001308/29-11-2021 ORDEN DE COMPRA OC2021-0302 ADQUISICIÓN DE (8,483) TICKETS DE COMBUSTIBLES PARA SER UTILIZADOS EN LA FLOTILLA DE VEHÍCULOS Y EQUIPOS DEL INAPA.</t>
  </si>
  <si>
    <t xml:space="preserve">061996 </t>
  </si>
  <si>
    <t>AVANCE 20% CONTRATO NO. 057/2021 ORDEN DE SERVICIO OS2021-0736, SERVICIO DE CATERING DE 400 ALMUERZOS PREEMPACADOS O MONTAJE TIPO BUFFET Y 400 REFRIGERIOS PREEMPACADOS QUE SERÁN SERVIDO PARA LAS ACTIVIDADES PROGRAMADAS Y VIAJES INSTITUCIONALES DE LA DIRECCION EJECUTIVA DE NUESTRA INSTITUCIÓN DURANTE EL AÑO EN CURSO.</t>
  </si>
  <si>
    <t xml:space="preserve">061997 </t>
  </si>
  <si>
    <t>PAGO INDEMN. Y VAC. (30 DIAS CORRESPONDIENTE AL AÑO 2019 Y 30 DEL 2020), QUIEN DESEMPEÑO EL CARGO DE MECANICO, EN LA SECCION DE TALLERES.</t>
  </si>
  <si>
    <t xml:space="preserve">061998 </t>
  </si>
  <si>
    <t>PAGO INDEMN. Y VAC. (30 DIAS CORRESP. AL AÑO 2019 Y 30 AL 2020), QUIEN DESEMPEÑO EL CARGO DE MECANICO, EN LA SECCION DE TALLERES.</t>
  </si>
  <si>
    <t xml:space="preserve">061999 </t>
  </si>
  <si>
    <t>REPOSICION FONDO CAJA CHICA DE LA PROVINCIA VALVERDE ZONA I CORRESP. AL PERIODO DEL 20-10 AL 24-11-2021. RECIBOS DE DESEMBOLSO DEL 1754 AL 1824.</t>
  </si>
  <si>
    <t xml:space="preserve">EFT-7022 </t>
  </si>
  <si>
    <t>PAGO FACT. NO. B1500000011/02-11-2021,  ORDEN DE SERVICIO NO. OS2021-0671, SERVICIO DISTRIBUCION DE AGUA EN DIFERENTES SECTORES Y COMUNIDADES DE LA PROVINCIA DAJABON. CORRESP.  A    26 DIAS DE OCTUBRE/2021.</t>
  </si>
  <si>
    <t>EFT-7023</t>
  </si>
  <si>
    <t>EFT-7024</t>
  </si>
  <si>
    <t>PAGO FACT. NOS.B1500029402 (CODIGO DE SISTEMA NO.77100), 29470  (6091) 01-12-2021, SERVICIOS RECOGIDA DE BASURA EN EL NIVEL CENTRAL Y OFICINAS  ACUEDUCTOS RURALES, CORRESP. AL PERIODO DESDE EL 01 AL 30 DE DICIEMBRE/2021.</t>
  </si>
  <si>
    <t>EFT-7025</t>
  </si>
  <si>
    <t>PAGO FACT. NOS B1500090301/26,90302/30-11-2021 ORDEN DE COMPRA OC2021-0188, ADQUISICION DE (148.00 UNIDADES) DE BOTELLONES DE AGUA, PARA SER UTILIZADOS EN LOS DIFERENTES DEPARTAMENTOS DE LA INSTITUCION  INAPA.</t>
  </si>
  <si>
    <t>EFT-7026</t>
  </si>
  <si>
    <t>PAGO FACT. NO.B1500000023/17-10-2021, ORDEN DE SERVICIO NO. OS2021-0444, DISTRIBUCION DE AGUA EN DIFERENTES SECTORES Y COMUNIDADES  DE LA PROVINCIA BARAHONA ,  CORRESP.  A 01 DIA DE SEPTIEMBRE/2021.</t>
  </si>
  <si>
    <t>EFT-7027</t>
  </si>
  <si>
    <t>PAGO FACT. NOS. B0225825173/07-08, 7589/17-08, 31622/01-09, 4553/13-09, 5752/17-09, 8713/29-09-2021, DESCONTADO DE LA INDMENIZACION Y VAC. QUIEN DESEMPEÑO EL CARGO DE MECANICO, EN LA SECCION DE TALLERES.</t>
  </si>
  <si>
    <t>EFT-7028</t>
  </si>
  <si>
    <t>PAGO FACT. NOS. B1500000060/16-11, 61/16-11-2021 ORDENES DE SERVICIOS OS2021-0840, 0S2021-0842, SERVICIO DE NOTARIO PARA EL ACTO DE APERTURA DE LA COMPARACION DE PRECIOS  NOS. INAPA-CCC-CP-2021-0056/0055, OFERTAS ECONOMICAS (SOBRE B) PARA LA " REHABILITACION DEPOSITO METALICO Y MEJORAMIENTO COLECTORA ALCANTARILLADO Y PLANTA DE TRATAMIENTO PROVINCIAS HATO MAYOR ZONA VI, SAMANA  ZONA III Y PROVINCIA DUARTE ZONA III, Y LA  " ADQUISICION DE MATERIALES GASTABLES PARA USO DEL INAPA".</t>
  </si>
  <si>
    <t>EFT-7029</t>
  </si>
  <si>
    <t>PAGO NOMINA DE INDEMN. Y VAC. AL PERSONAL DESVINCULADO 8VA PARTE.</t>
  </si>
  <si>
    <t xml:space="preserve">062000 </t>
  </si>
  <si>
    <t>5TO ABONO, INDEMN. Y VAC. CORRESP. A (30 DIAS DEL AÑO 2019 Y 30 DEL 2020), QUIEN DESEMPEÑO EL CARGO DE ENCARGADO (A), DEPARTAMENTO DE DESARROLLO RURAL EN APS.</t>
  </si>
  <si>
    <t xml:space="preserve">062001 </t>
  </si>
  <si>
    <t>PAGO INDEMN. Y VAC. (25 DIAS CORRESP. AL AÑO 2020 Y 20 DEL 2021), QUIEN DESEMPEÑO EL CARGO DE SECRETARIA, EN LA DIVISION MANTENIMIENTO DE POZOS.</t>
  </si>
  <si>
    <t xml:space="preserve">062002 </t>
  </si>
  <si>
    <t>PAGO INDEMN. Y VAC. (25 DIAS CORRESP. AL AÑO 2020 Y 20 AL 20201, QUIEN DESEMPEÑO EL CARGO DE SECRETARIA, EN LA DIVISION MANTENIMIENTO DE POZOS.</t>
  </si>
  <si>
    <t xml:space="preserve">EFT-7030 </t>
  </si>
  <si>
    <t>PAGO FACT. NO.B1500114523/28-11-2021, CUENTA NO.709494508, SERVICIOS TELEFONICOS E INTERNET, CORRESP. AL MES DE NOVIEMBRE/2021.</t>
  </si>
  <si>
    <t>EFT-7031</t>
  </si>
  <si>
    <t>PAGO FACT. NO.B1500000319/27-11-2021 ORDEN DE SERVICIO NO. OS2021-0396, SERVICIO DE ALQUILER DE AUTOBUSES PARA TRANSPORTAR EMPLEADOS DEL INAPA, CORRESP. AL PERIODO DEL 29 DE OCTUBRE AL 28 DE NOVIEMBRE/2021.</t>
  </si>
  <si>
    <t>EFT-7032</t>
  </si>
  <si>
    <t>PAGO FACT. NO. B0226809279/28-09-2021, DESCONTADO DE LA INDEMNIZACION Y VAC. QUIEN DESEMPEÑO EL CARGO DE SECRETARIA, EN LA DIVISION MANTENIMIENTO DE POZOS.</t>
  </si>
  <si>
    <t>EFT-7033</t>
  </si>
  <si>
    <t>PAGO FACT. NO.B1500000012/05-11-2021, ORDEN DE SERVICIO NO. OS2021-0681, DISTRIBUCION DE AGUA EN DIFERENTES SECTORES Y COMUNIDADES DE LA PROVINCIA VALVERDE-MAO, CORRESP. 27  DIAS DE  OCTUBRE/2021.</t>
  </si>
  <si>
    <t xml:space="preserve">062003 </t>
  </si>
  <si>
    <t xml:space="preserve">062004 </t>
  </si>
  <si>
    <t>PAGO FACT. NO. B1500000736/26-11-2021 ORDEN DE SERVICIO OS2021-0836, SERVICIO DE CATERING, A SER UTILIZADO EN LA ACTIVIDAD DEL SORTEO DE OBRAS DEL INAPA/2021.</t>
  </si>
  <si>
    <t xml:space="preserve">062005 </t>
  </si>
  <si>
    <t xml:space="preserve"> PAGO FACT. NO.B1500013216, 13217/18-11/2021,, ORDEN DE SERVICIO NO.0S2021-0819, SERVICIO DE MANTENIMIENTO PARA LAS FICHAS 1068 (CAMIONETA TOYOTA HILUX CHASIS 8AJFB3CD301511666, PLACA EL09195 Y 1074(CAMIONETA TOYOTA HILUX, CHASIS 8AJFB3CD101511701, PLACA EL09141, COLOR BLANCO AÑO 2020).</t>
  </si>
  <si>
    <t xml:space="preserve">062006 </t>
  </si>
  <si>
    <t>RETENCION DEL ITBIS (18% A PERSONA FISICA), SEGUN LEY 253/12, CORRESP. AL MES DE NOVIEMBRE/2021.</t>
  </si>
  <si>
    <t>062007</t>
  </si>
  <si>
    <t xml:space="preserve">062008 </t>
  </si>
  <si>
    <t>PAGO FACT. NO. B1100009212/23-11-2021,  ALQUILER  LOCAL  DE LA OFICINA COMERCIAL EN EL MUNICIPIO DE VALLEJUELOS, PROVINCIA SAN JUAN, CORRESP. AL MES NOVIEMBRE/2021.</t>
  </si>
  <si>
    <t xml:space="preserve">EFT-7034 </t>
  </si>
  <si>
    <t>PAGO FACT. NO. B1500000011/05-11-2021 ORDEN DE SERVICIO NO.OS2021-0683, SERVICIO DE DISTRIBUCION DE AGUA EN CAMION CISTERNA, EN LOS DIFERENTES SECTORES Y COMUNIDADES DE LA PROVINCIA DE SANTIAGO RODRIGUEZ, CORRESP. A  26 DIAS DE OCTUBRE/2021.</t>
  </si>
  <si>
    <t>EFT-7035</t>
  </si>
  <si>
    <t>PAGO FACT. NO.B1500000002/04-11-2021, ORDEN DE SERVICIO NO.OS2021-0501, COLOCACION DE PUBLICIDAD INSTITUCIONAL DURANTE 06 (SEIS) MESES, EN EL PROGRAMA DE TELEVISION TRANSMITIDO EN PLATAFORMA DIGITAL¨, " EL MUNDO HOY", CORRESP. AL PERIODO DEL 10 DE SEPTIEMBRE HASTA   EL 10 DE OCTUBRE/2021.</t>
  </si>
  <si>
    <t>EFT-7036</t>
  </si>
  <si>
    <t>PAGO FACT.  NO. B1500000040/04-11-2021, ORDEN DE SERVICIO NO. OS2021-0533,  DISTRIBUCION DE AGUA EN DIFERENTES SECTORES Y COMUNIDADES DE LA PROVINCIA SAN JUAN DE LA MAGUANA, CORRESP. A  31 DIAS DE OCTUBRE/2021.</t>
  </si>
  <si>
    <t>EFT-7037</t>
  </si>
  <si>
    <t xml:space="preserve"> PAGO SEGUN ORDEN DE COMPRA NO.OC2021-0307, COTIZACION DE FECHA 02-12-2021, COMPRA DE RECARGA ELECTRONICA DEL SISTEMA DE PAGO DE PEAJES (PASO RAPIDO), PARA USO DE LOS VEHICULOS DE LA INSTITUCION.</t>
  </si>
  <si>
    <t xml:space="preserve">062010 </t>
  </si>
  <si>
    <t>REPOSICION FONDO CAJA CHICA DE LA DIRECCION DE TRATAMIENTO DE AGUA DESTINADO PARA LIMPIEZA,DESINFECCION,CORRECCION DE LOS SISTEMAS DE ABASTECIMIENTO DE AGUAS POTABLE Y RESIDUALES CORRESP. AL PERIODO DEL 14-10 AL 22-11-2021, RECIBOS DE DESEMBOLSO DEL 2906 AL 2989.</t>
  </si>
  <si>
    <t xml:space="preserve">062011 </t>
  </si>
  <si>
    <t>REPOSICION FONDO CAJA CHICA DE LA PROVINCIA PERAVIA ZONA IV CORRESP. AL PERIODO DEL 21-10 AL 20-11-2021, RECIBOS DE DESEMBOLSO DEL 1800 AL 1902.</t>
  </si>
  <si>
    <t xml:space="preserve">062012 </t>
  </si>
  <si>
    <t>RETENCION DEL 10% DEL IMPUESTO SOBRE LA RENTA, DESCONTADO A HONORARIOS PROFESIONALES, CORRESP. AL MES DE NOVIEMBRE/2021.</t>
  </si>
  <si>
    <t xml:space="preserve">062013 </t>
  </si>
  <si>
    <t>SALDO, INDEMN. Y VAC. CORRESP. A (30 DIAS DEL AÑO 2019 Y 27 DEL 2020), QUIEN DESEMPEÑO EL CARGO DE TECNICO ADMINISTRATIVO, DIVISION DE ALMACEN DE EQUIPOS.</t>
  </si>
  <si>
    <t xml:space="preserve">062014 </t>
  </si>
  <si>
    <t>2DO ABONO, INDEMN. Y VAC.S CORRESP. A (30 DIAS DEL AÑO 2019 Y 30 DEL 2020), QUIEN DESEMPEÑO LA FUNCION DE ENCARGADO (A), EN EL DEPARTAMENTO TECNICO.</t>
  </si>
  <si>
    <t xml:space="preserve">062015 </t>
  </si>
  <si>
    <t>PAGO FACT. NO. B1500000112/16-11-2021 ORDEN DE COMPRA OC2021-0285 COMPRA DE MATERIALES PARA SER UTILIZADO POR LAS BRIGADAS DE MANTENIMIENTO EN LOS DIFERENTES ACUEDUCTOS, ALCANTARILLADOS Y SISTEMAS DE TRATAMIENTO DE TODAS LAS PROVINCIAS.</t>
  </si>
  <si>
    <t xml:space="preserve">062016 </t>
  </si>
  <si>
    <t>PAGO FACT. NO.B1500000001/27-10-2021, ORDEN DE COMPRA OC2021-0270, COMPRA DE MATERIALES PARA LAS ESTACIONES DE COMBUSTIBLE DEL NIVEL CENTRAL Y LAS PROVINCIAS.</t>
  </si>
  <si>
    <t xml:space="preserve">062017 </t>
  </si>
  <si>
    <t>PAGO FACT. NOS.B1500001315,1316,1317,1318,1319/30-11-2021 CONTRATO NO. 1178,1179, 1180, 1181, 3066,  SERVICIO ENERGETICO A NUESTRAS INSTALACIONES EN BAYAHIBE, PROVINCIA LA ROMANA, CORRESP.  AL MES DE NOVIEMBRE/2021.</t>
  </si>
  <si>
    <t xml:space="preserve">062018 </t>
  </si>
  <si>
    <t>APORTE ECONÓMICO PARA EL EVENTO DEPORTIVO "VOLEIBOL SUPERIOR COPA SUR AZUA 2021", CELEBRADA POR LA FEDERACION DOMINICANA DE VOLEIBOL, A INICIARSE DESDE EL DIA 19 DE NOVIEMBRE AL 15 DE DICIEMBRE DEL 2021, EN LA PROVINCIA DE AZUA.</t>
  </si>
  <si>
    <t xml:space="preserve">062019 </t>
  </si>
  <si>
    <t>PAGO FACT. NO. B1500000149/17-11-2021 ORDEN DE SERVICIO OS2021-0289 ADQUISICIÓN LICENCIA DE PRUEBAS PSICOMETRICAS PARA SER UTILIZADAS POR LA DIRECCIÓN DE RECURSOS HUMANOS.</t>
  </si>
  <si>
    <t xml:space="preserve">062020 </t>
  </si>
  <si>
    <t>PAGO RETENCION 10%  DEL IMPUESTO SOBRE LA RENTA DESCONTADO A ALQUILERES DE LOCALES COMERCIALES. SEGUN LEY NO. 253/12, CORRESP. AL MES DE NOVIEMBRE/2021.</t>
  </si>
  <si>
    <t xml:space="preserve">062021 </t>
  </si>
  <si>
    <t>PAGO FACT. NO. B1500000002/08-11-2021 ORDEN DE COMPRA OC2021-0291, ADQUISICION 30 UNIDADES DE POLÍMERO NO IÓNICO, EN TANQUES DE 200KGS.</t>
  </si>
  <si>
    <t xml:space="preserve">062022 </t>
  </si>
  <si>
    <t>RETENCION DEL ( 5%) DEL IMPUESTO SOBRE LA RENTA DESCONTADO A CONTRATISTAS Y PROVEEDORES DE BIENES Y SERVICIOS, SEGUN LEY 253/12, CORRESP. AL MES DE NOVIEMBRE-2021.</t>
  </si>
  <si>
    <t xml:space="preserve">EFT-7038 </t>
  </si>
  <si>
    <t>PAGO FACT.NO. B1500000023/22-11-2021 ORDEN DE SERVICIO OS2021-0851, SERVICIO DE NOTARIO PARA EL ACTO DE APERTURA DE LA LICITACION  PUBLICA NACIONAL, NO. INAPA-CCC-LPN-2021-0039 OFERTAS TECNICAS   (SOBRE A) PARA LA "ADQUISICION DE TRANSFORMADORES PARA SER UTILIZADOS EN TODOS LOS ACUEDUCTOS A NIVEL NACIONAL ".</t>
  </si>
  <si>
    <t>EFT-7039</t>
  </si>
  <si>
    <t>PAGO FACT. NO. B1500000022/18-11-2021 ORDEN DE SERVICIO OS2021-0830, SERVICIO DE NOTARIO PARA EL ACTO DE APERTURA DE LA COMPARACIÓN DE PRECIOS, NO. INAPA-CCC-CP-2021-0054 OFERTAS ECONOMICAS  (SOBRE B) PARA LA "ADQUISICION DE MATERIALES ELECTRICOS (LUCES LED), PARA SER UTILIZADOS EN TODOS LOS ACUEDUCTOS Y SISTEMAS DEL INAPA".</t>
  </si>
  <si>
    <t>EFT-7040</t>
  </si>
  <si>
    <t>PAGO FACT. NO. B1500000187/08-10-2021 ORDEN DE SERVICIO OS2021-0678, SERVICIO DE MANTENIMIENTO DE LA FICHA 898, CAMION GRUA, AÑO 2016.</t>
  </si>
  <si>
    <t>EFT-7041</t>
  </si>
  <si>
    <t>PAGO FACT. NOS. B1500000266/11-10-2021 ORDEN DE COMPRA OC2021-0260, ADQUISICION DE MATERIALES FERRETEROS PARA EL NIVEL CENTRAL Y SUCURSALES DEL INAPA.</t>
  </si>
  <si>
    <t>EFT-7042</t>
  </si>
  <si>
    <t>PAGO FACT. NO. B1500034823/05-11, 35678/05-12-2021, CUENTA NO.86115926, POR SERVICIO DE  INTERNET, CORRESP. A LA FACTURACION  DESDE EL 01 OCTUBRE AL 31 DE OCTUBRE Y DESDE EL 01 DE NOVIEMBRE AL 30 DE NOVIEMBRE/2021.</t>
  </si>
  <si>
    <t>EFT-7043</t>
  </si>
  <si>
    <t>PAGO FACT. NOS. B1500034865/05-11, 35717/05-12-2021, CUENTA NO.86797963, CORRESP. AL SERVICIO DE USO GPS DEL INAPA  FACTURACION  DESDE  01-10  AL 31-10-2021 Y 01-11- AL 30-11-2021.</t>
  </si>
  <si>
    <t>EFT-7044</t>
  </si>
  <si>
    <t>PAGO FACT. DE CONSUMO ENERGETICO EN LA ZONA SUR DEL PAIS CORRESP. AL MES DE NOVIEMBRE/2021, SEGUN MEMO D.E.T.E NO.164/2021.</t>
  </si>
  <si>
    <t>EFT-7045</t>
  </si>
  <si>
    <t>PAGO FACT. NOS. B1500000173/07-12-2021 ORDEN DE COMPRA OC2021-0206, ADQUISICION DE SUSTANCIAS QUIMICAS (90,748.78 CLORO GAS DE 2, 000 LBS),  PARA SER UTILIZADOS  EN TODOS LOS ACUEDUCTOS DEL INAPA, 7MO.</t>
  </si>
  <si>
    <t>EFT-7046</t>
  </si>
  <si>
    <t>PAGO FACT. NOS. B1500034832/05-11, 35686/05-12-2021, CUENTA NO.86273266, POR SERVICIO DE USO INTERNET MOVIL TABLET,  ASIGNADO AL DEPTO. DE CATASTRO AL USUARIO DEL INAPA, CORRESP. A LA FACTURACION  DESDE EL 01 DE OCTUBRE AL 31 DE OCTUBRE Y 01 DE NOVIEMBRE AL 30 DE NOVIEMBRE/2021.</t>
  </si>
  <si>
    <t>EFT-7047</t>
  </si>
  <si>
    <t>PAGO FACT. NOS. B1500000009/30-07, 10, 11, 12/05-11-2021, ORDENES DE SERVICIOS NOS. OS2021-0206, OS2021-0727,  DISTRIBUCION DE AGUA EN DIFERENTES SECTORES Y COMUNIDADES DE LA PROVINCIA MONTECRISTI, CORRESP. A 27 DIAS  DE JULIO, 26 DIAS DE AGOSTO, 27 DIAS DE SEPTIEMBRE Y 26 DIAS DE OCTUBRE/2021.</t>
  </si>
  <si>
    <t>EFT-7048</t>
  </si>
  <si>
    <t>PAGO FACT. NO. B1500000121/06-12-2021 ORDEN DE COMPRA NO. OC2021-0031 '' ADQUISICÓN DE (3,120.00 FUNDAS) DE SULFATO DE ALUMINIO GRADO A (50 KGS) CADA UNA O SU EQUIVALENTE EN FUNDAS, PARA SER UTILIZADAS EN TODOS LOS ACUEDUCTOS DEL INAPA.</t>
  </si>
  <si>
    <t xml:space="preserve">062023 </t>
  </si>
  <si>
    <t>REPOSICION FONDO CAJA CHICA DE LA UNIDAD COMERCIAL DE PEDERNALES ZONA VIII CORRESP. AL PERIODO DEL 22-06 AL 04-10-2021, RECIBOS DE DESEMBOLSO DEL 0100 AL 0108 .</t>
  </si>
  <si>
    <t xml:space="preserve">062024 </t>
  </si>
  <si>
    <t>PAGO FACT. NO.B1500000165/02-12-2021, ORDEN DE SERVICIO. OS2021-0567, COLOCACION DE PUBLICIDAD INSTITUCIONAL DURANTE 06 (SEIS) MESES, EN UNA REVISTA DIGITAL E IMPRESA "HUELLAS", CORRESP. AL PERIODO DEL 25 DE OCTUBRE AL 25 DE NOVIEMBRE/2021.</t>
  </si>
  <si>
    <t xml:space="preserve">062025 </t>
  </si>
  <si>
    <t>REPOSICION FONDO CAJA CHICA DE LA UNIDAD ADMINISTRATIVA DE ESPERANZA ZONA I CORRESP.E AL PERIODO DEL  05-07 AL 26-10-2021, RECIBOS DE DESEMBOLSO DEL 0153 AL 0167.</t>
  </si>
  <si>
    <t xml:space="preserve">062026 </t>
  </si>
  <si>
    <t>RETENCION DEL ITBIS (30%) , DESCONTADO A SUPLIDORES DE SERVICIOS, SEGUN LEY 253/2012, CORRESP. AL MES DE NOVIEMBRE/2021.</t>
  </si>
  <si>
    <t xml:space="preserve">062027 </t>
  </si>
  <si>
    <t>REPOSICION FONDO CAJA CHICA DEL ACUEDUCTO DE CASTILLO Z-III CORRESP. AL PERIODO DEL 30-08 AL 15-11-2021, RECIBOS DE DESEMBOLSO DEL 0128 AL 0145.</t>
  </si>
  <si>
    <t xml:space="preserve">062028 </t>
  </si>
  <si>
    <t>PAGO FACT. NO. B1500000004/05-12-2021, ALQUILER DE APARTAMENTO PARA SER UTILIZADO COMO VIVIENDA FAMILIAR, UBICADO EN LA AVENIDA CORREA Y CIDRON, IVETTE A, APARTAMENTO 4A,  DISTRITO NACIONAL, SANTO DOMINGO,  CORRESP. AL MES DE NOVIEMBRE/2021.</t>
  </si>
  <si>
    <t xml:space="preserve">EFT-7049 </t>
  </si>
  <si>
    <t>PAGO FACT. NOS. B1500004489, 4490, 4491, 4492, 4493, 4495, 4477, 4511, 4512, 4513, 4514, 4515, 4516, 4517, 4518/30-11-2021, CONSUMO ENERGETICO CORRESP. AL MES DE NOVIEMBRE/2021.</t>
  </si>
  <si>
    <t>EFT-7050</t>
  </si>
  <si>
    <t>PAGO FACT. NO B1500003300/06-10-2021, ORDEN DE SERVICIO NO.OS2021-0609,  PUBLICACION EN DOS (2)  PERIODICOS  DE CIRCULACION NACIONAL, DOS DIAS CONSECUTIVOS: DE AGOSTO DEL AÑO 2021, PARA PROCESO DE LICITACION PUBLICA NACIONAL NO.INAPA-CCC-LPN-2021-0025.</t>
  </si>
  <si>
    <t>EFT-7051</t>
  </si>
  <si>
    <t>PAGO FACT. NO. B1500000477/30-11-2021, ORDEN DE SERVICIO NO.OS2021-0509 SERVICIO DE CATERING DE ALMUERZOS PRE EMPACADOS O MONTAJE TIPO BUFFET Y REFRIGERIOS PRE EMPACADOS QUE SERAN UTILIZADOS EN LAS ACTIVIDADES PROGRAMADAS, TALLERES Y CAPACITACIONES DE NUESTRA INSTITUCION DURANTE EL  AÑO EN CURSO, CORRESP.</t>
  </si>
  <si>
    <t>EFT-7052</t>
  </si>
  <si>
    <t>PAGO FACT. NOS.B1500000075, 76/17-11-2021 ORDENES DE SERVICIOS OS2021-0846,  OS2021-0845,  SERVICIO DE NOTARIO PARA EL ACTO DE APERTURA DE LA COMPARACION DE PRECIOS Y LA LICITACION PUBLICA NACIONAL NO. INAPA-CCC-2021-0047, NO. INAPA-CCC-LPN-2021-0024, OFERTAS ECONOMICAS (SOBRES B) PARA LA " REHABILITACION OBRAS DE TOMA Y ESTACION DE BOMBEO, ACUEDUCTO EL SEIBO, PROVINCIA EL SEIBA, ZONA VI,"   Y LA " AMPLIACION ACUEDUCTO MULTIPLE DE YABONICO Y REHABILITACION ACUEDUCTO EL CORBANO,  PROVINCIA SAN JUAN, ZONA II".</t>
  </si>
  <si>
    <t>EFT-7053</t>
  </si>
  <si>
    <t>PAGO DE NOMINA DE VIÁTICOS DE UNIDADES CONSULTIVAS O ASERSORAS CORRESP. A OCTUBRE/2021 ELABORADA EN DICIEMBRE/2021.</t>
  </si>
  <si>
    <t>EFT-7054</t>
  </si>
  <si>
    <t>PAGO TRANSPORTE DEL DEPARTAMENTO DE REVISION Y CONTROL,  CORRESP. AL MES DE NOVIEMBRE/2021, ELABORADA EN EL MES DE DICIEMBRE/2021.</t>
  </si>
  <si>
    <t>EFT-7055</t>
  </si>
  <si>
    <t>PAGO  NOMINA DE VIÁTICOS  DIRECCIÓN DE TECNOLOGÍA DE LA INF. Y COMP, CORRESP. A OCTUBRE/2021 ELABORADA EN DICIEMBRE/2021.</t>
  </si>
  <si>
    <t>EFT-7056</t>
  </si>
  <si>
    <t>PAGO FACT. NO.B1500000004/01-12-2021, ORDEN DE SERVICIO NO. OS2021-0692, DISTRIBUCION DE AGUA EN DIFERENTES SECTORES Y COMUNIDADES DE LA PROVINCIA DE AZUA, CORRESP. A  30  DIAS   DE NOVIEMBRE/2021.</t>
  </si>
  <si>
    <t>EFT-7057</t>
  </si>
  <si>
    <t>PAGO FACT. NO. B1500000012/02-11-2021,  ORDEN DE SERVICIO NO. OS2021-0589,  DISTRIBUCION DE AGUA CON CAMION CISTERNA EN DIFERENTES SECTORES Y COMUNIDADES DE LA  PROVINCIA SAN JUAN DE LA MAGUANA,  CORRESP. A 31  DIAS DE OCTUBRE/2021.</t>
  </si>
  <si>
    <t>EFT-7058</t>
  </si>
  <si>
    <t>PAGO FACT. NO. B1500000137/01-12-2021, ORDEN DE SERVICIO NO. OS2021-0566, DISTRIBUCION DE AGUA EN DIFERENTES SECTORES Y COMUNIDADES DE LA PROVINCIA DUARTE,  CORRESP. A  30 DIAS DEL MES DE NOVIEMBRE/2021.</t>
  </si>
  <si>
    <t xml:space="preserve">062029 </t>
  </si>
  <si>
    <t>REPOSICION FONDO CAJA CHICA DE LA PROVINCIA HATO MAYOR ZONA VI CORRESP. AL PERIODO DEL 03-08 AL 01-11-2021, RECIBOS DE DESEMBOLSO DEL 0779 AL 0881.</t>
  </si>
  <si>
    <t xml:space="preserve">062030 </t>
  </si>
  <si>
    <t>REPOSICION FONDO CAJA CHICA DE LA PROVINCIA DUARTE Z-III CORRESP. AL PERIODO DEL 27-09 AL 24-11-2021, RECIBOS DE DESEMBOLSO DEL 0901 AL 0975.</t>
  </si>
  <si>
    <t xml:space="preserve">062031 </t>
  </si>
  <si>
    <t>REPOSICION FONDO CAJA CHICA DE LA UNIDAD ADMINISTRATIVA DE SABANA IGLESIA ZONA V CORRESP. AL PERIODO DEL 15-10 AL 25-11-2021, RECIBOS DE DESEMBOLSO DEL 0368 AL 0388.</t>
  </si>
  <si>
    <t xml:space="preserve">062032 </t>
  </si>
  <si>
    <t>PAGO FACT. NO.B1500000066/15-11-2021, ORDEN DE SERVICIO OS2021-0664, COLOCACION DE PUBLICIDAD INSTITUCIONAL DURANTE 06 (SEIS) MESES, EN  CANAL DE YOUTUBE,  "PERIODICO DIGITAL EL 4TO BATE TV, CORRESP. AL PERIODO DEL 07 DE OCTUBRE AL 07 DE NOVIEMBRE/2021.</t>
  </si>
  <si>
    <t xml:space="preserve">062033 </t>
  </si>
  <si>
    <t>PAGO FACT. NO.B1500000180/08-12-2021 ORDEN DE SERVICIO NO. OS2021- 0632,  COLOCACION DE PUBLICIDAD INSTITUCIONAL DURANTE 06 (SEIS) MESES, EN PAGINA WEB. HTTPS://CIUDADORIENTAL.COM.  CORRESP. AL PERIODO DEL 01 DE NOVIEMBRE AL 01 DE DICIEMBRE/2021.</t>
  </si>
  <si>
    <t xml:space="preserve">062034 </t>
  </si>
  <si>
    <t>PAGO DE 26  FORMULARIOS F49 (CON UN COSTO DE RD$1,500 C/U), CORRESP. A LA EXONERACIÓN DE VEHICULOS PERTENECIENTES AL INSTITUTO NACIONAL (INAPA).</t>
  </si>
  <si>
    <t xml:space="preserve">062035 </t>
  </si>
  <si>
    <t>REPOSICION FONDO CAJA CHICA DE LA DIRECCION DE OPERACIONES DESTINADO PARA CUBRIR GASTOS DE URGENCIA CORRESP. AL PERIODO DEL 23-11 AL 10-12-2021, RECIBOS DE DESEMBOLSO DEL 9899 AL 9954.</t>
  </si>
  <si>
    <t xml:space="preserve">062036 </t>
  </si>
  <si>
    <t>REPOSICION FONDO CAJA CHICA DE LA PROVINCIA MONTECRISTI ZONA I CORRESP. AL PERIODO DEL 23-11 AL 02-12-2021, RECIBOS DE DESEMBOLSO DEL 0783 AL 0791.</t>
  </si>
  <si>
    <t xml:space="preserve">062037 </t>
  </si>
  <si>
    <t>PAGO FACT. NO.B1500000117/02-12-2021, ORDEN DE SERVICIO NO. OS2021-0660, SERVICIO DISTRIBUCION DE AGUA CON CAMION CISTERNA EN DIFERENTES COMUNIDADES DE LA PROVINCIA SAN CRISTOBAL, CORRESP. A 30 DIAS DE  NOVIEMBRE/2021.</t>
  </si>
  <si>
    <t xml:space="preserve">EFT-7059 </t>
  </si>
  <si>
    <t>PAGO FACTURAS DE CONSUMO ENERGETICO EN LA ZONA ESTE DEL PAIS CORRESP. AL MES DE NOVIEMBRE/2021.</t>
  </si>
  <si>
    <t>EFT-7060</t>
  </si>
  <si>
    <t>PAGO FACT. NO. B1500032275/26-11-2021 SEGURO COLECTIVO DE VIDA CORRESP. AL MES DICIEMBRE/2021, POLIZA NO.2-2-102-0064318.</t>
  </si>
  <si>
    <t>EFT-7061</t>
  </si>
  <si>
    <t>PAGO VIATICOS DIRECCION COMERCIAL, CORRESP. AL MES DE OCTUBRE/2021, ELABORADA EN DICIEMBRE/2021.</t>
  </si>
  <si>
    <t>EFT-7062</t>
  </si>
  <si>
    <t>PAGO VIATICOS DE LA DIRECCION DE PROGRAMAS Y PROYECTOS ESPECIALES CORRESP. A OCTUBRE/2021, ELABORADA EN DICIEMBRE/2021.</t>
  </si>
  <si>
    <t>EFT-7063</t>
  </si>
  <si>
    <t>PAGO VIATICOS DE LA DIRECCION FINANCIERA CORRESP. A OCTUBRE/2021, ELABORADA EN DICIEMBRE/2021.</t>
  </si>
  <si>
    <t>EFT-7064</t>
  </si>
  <si>
    <t>PAGO VIATICOS DE LA DIRECCION DE LA CALIDAD DEL AGUA, CORRESP.AL MES DE OCTUBRE/2021, ELABORADA EN DICIEMBRE/2021.</t>
  </si>
  <si>
    <t>EFT-7065</t>
  </si>
  <si>
    <t>PAGO FACT. NO. B1500002949/01-12-2021, CUENTA NO. (50015799) SERVICIO C&amp;W INTERNET 155 MBPS IP ASIGNADO A NIVEL CENTRAL, CORRESP. A LA FACTURACION DE 01-12  AL 31-12/2021.</t>
  </si>
  <si>
    <t>EFT-7066</t>
  </si>
  <si>
    <t>PAGO FACT. NO. B1500000121/18-08-2021 ORDEN DE COMPRA NO.OC2019-0821, ADQUISICION DE MATERIALES PARA SER UTILIZADOS EN LOS CAMIONES SUCCIONADORES DEL INAPA.</t>
  </si>
  <si>
    <t>EFT-7067</t>
  </si>
  <si>
    <t>PAGO FACT. NO. B1500000151/30-11-2021 ORDEN DE COMPRA OC2021-0240, ADQUISICION DE TUBERIAS PARA SER UTILIZADAS EN LOS ACUEDUCTOS Y PLANTAS DE TRATAMIENTOS.</t>
  </si>
  <si>
    <t>EFT-7068</t>
  </si>
  <si>
    <t>PAGO FACT. NO. B1500000062/16-11-2021 ORDEN DE SERVICIO OS2021-0843, SERVICIO DE NOTARIO PARA EL ACTO DE APERTURA DE LA LICITACION PUBLICA NACIONAL NO. INAPA-CCC-LPN-2021-0025 OFERTAS TECNICAS (SOBRE B) PARA LA "CONSTRUCCION ACUEDUCTO MULTIPLE GUANUMA-LOS BOTADOS, PLANTA POTABILIZADORA DE 100 LPS, PROVINCIA SANTO DOMINGO-MONTE PLATA, ZONA IV".</t>
  </si>
  <si>
    <t>EFT-7069</t>
  </si>
  <si>
    <t>PAGO FACT. NO.B1500000007/08-11-2021,ORDEN DE SERVICIO NO.OS2021-0857 ,SERVICIO DE DISTRIBUCION DE AGUA EN CAMION CISTERNA EN DIFERENTES COMUNIDADES DE LA PROVINCIA BAHORUCO,  CORRESP. A 31 DIAS DEL MES DE OCTUBRE/2021.</t>
  </si>
  <si>
    <t>EFT-7070</t>
  </si>
  <si>
    <t>PAGO FACT.  NO. B1500000024/03-12-2021 ORDEN DE SERVICIO NO. OS2021-0637, DISTRIBUCION DE AGUA EN DIFERENTES SECTORES Y COMUNIDADES DE LA PROVINCIA ELIAS PIÑA, CORRESP. A 30  DIAS  DE NOVIEMBRE/2021.</t>
  </si>
  <si>
    <t>EFT-7071</t>
  </si>
  <si>
    <t>PAGO FACT. NO.B1500005458/25-11-2021, NOTA DE CREDITO B0400006339, SERVICIOS A EMPLEADOS VIGENTES Y EN TRAMITE DE PENSION, CORRESP. AL MES DE DICIEMBRE/2021.</t>
  </si>
  <si>
    <t>EFT-7072</t>
  </si>
  <si>
    <t>PAGO FACT. NO.B1500021528/10-12-2021, SERVICIOS MEDICOS A EMPLEADOS VIGENTES Y EN TRÁMITE DE PENSIÓN, CONJUNTAMENTE CON SUS DEPENDIENTES DIRECTOS, (CÓNYUGES, HIJOS E HIJASTROS), CORRESP. AL MES DE DICIEMBRE/2021.</t>
  </si>
  <si>
    <t>EFT-7073</t>
  </si>
  <si>
    <t>PAGO FACT. NO. B1500000062/01-12-2021, ORDEN DE SERVICIO NO. OS2021-0788 SERVICIO DE DISTRIBUCION DE AGUA CON CAMION CISTERNA EN DIFERENTES SECTORES Y COMUNIDADES DE LA PROVINCIA DUARTE, CORRESP. A 30  DIAS DE NOVIEMBRE/2021.</t>
  </si>
  <si>
    <t>EFT-7074</t>
  </si>
  <si>
    <t>PAGO FACT. NOS. B1500000021/30-09, 22/30-10, 23/30-11-2021, ALQUILER LOCAL COMERCIAL EN VILLA ELISA, MUNICIPIO GUAYUBIN, PROVINCIA MONTECRISTI,  CORRESP. A LOS MESES DE SEPTIEMBRE, OCTUBRE, NOVIEMBRE/2021.</t>
  </si>
  <si>
    <t>EFT-7075</t>
  </si>
  <si>
    <t>PAGO FACT. NO.B1500000005/03-12-2021, ORDEN DE SERVICIO NO. OS2021-0672, DISTRIBUCION DE AGUA EN DIFERENTES SECTORES Y COMUNIDADES DE LA PROVINCIA SAN CRISTOBAL, CORRESP. A 30 DIAS DE  NOVIEMBRE/2021.</t>
  </si>
  <si>
    <t xml:space="preserve">062038 </t>
  </si>
  <si>
    <t>DEVOLUCION DE VALOR  DEPOSITADO POR ERROR A INAPA EN FECHA 22 DE ENERO DEL AÑO 2021 Y LE PERTENECIA  A CORPORACION DEL ACUEDUCTO Y ALCANTARRILLADO DE MONSEÑOR NOUEL (CORAMON).</t>
  </si>
  <si>
    <t xml:space="preserve">062039 </t>
  </si>
  <si>
    <t>REPOSICION FONDO CAJA CHICA DE LA DIRECCION DE INGENIERIA CORRESP. AL PERIODO DEL 30-06 AL 06-09-2021, RECIBOS DE DESEMBOLSO DEL 894 AL 912.</t>
  </si>
  <si>
    <t xml:space="preserve">062040 </t>
  </si>
  <si>
    <t>PAGO FACT. NOS. B1500000019/09-11, 18/10-12-2021, ORDEN DE SERVICIO NO. OS2021-0798,  DISTRIBUCION DE AGUA EN DIFERENTES SECTORES Y COMUNIDADES DE LA PROVINCIA SAMANA, CORRESP. A 11 DIAS MES DE SEPTIEMBRE Y 30 DIAS DE OCTUBRE/2021.</t>
  </si>
  <si>
    <t xml:space="preserve">062041 </t>
  </si>
  <si>
    <t>PAGO FACT. NO. B1500000024/02-12-2021,  ORDEN DE SERVICIO NO. OS2021-0651, DISTRIBUCION DE AGUA EN DIFERENTES SECTORES Y COMUNIDADES DE LA PROVINCIA SAN CRISTOBAL. CORRESP. A 30  DE NOVIEMBRE/2021.</t>
  </si>
  <si>
    <t xml:space="preserve">062042 </t>
  </si>
  <si>
    <t>PAGO FACT. NOS. B1500000009/30-09, 08/31-10-2021, ORDEN DE SERVICIO NO. OS2021-0587,  ABASTECIMIENTO DE AGUA EN DIFERENTES SECTORES Y COMUNIDADES DE LA PROVINCIA SANTIAGO, CORRESP. A 25  DIAS  DE SEPTIEMBRE,  26 DIAS OCTUBRE/2021.</t>
  </si>
  <si>
    <t xml:space="preserve">062043 </t>
  </si>
  <si>
    <t>PAGO FACT. NO. B1500000159/24-11-2021 ORDEN DE SERVICIO OS2021-0762, SERVICIO DE TRANSPORTE DE ARENA Y CAPA TORPEDO, DESDE LAS INSTALACIONES DE LA PLANTA PROCESADORA EN BONAO HASTA LAS INSTALACIONES DEL ALMACEN DEL INAPA KM18 DE AUTOPISTA DUARTE.</t>
  </si>
  <si>
    <t xml:space="preserve">062044 </t>
  </si>
  <si>
    <t>REPOSICION FONDO CAJA CHICA DE LA UNIDAD COMERCIAL DE EL FACTOR ZONA III CORRESP. AL PERIODO DEL 01-02 AL 21-09-2021, RECIBOS DE DESEMBOLSO DEL 0017 AL 0045.</t>
  </si>
  <si>
    <t xml:space="preserve">EFT-7076 </t>
  </si>
  <si>
    <t>PAGO FACT. NO.B1500000014/01-12-2021, ORDEN DE SERVICIO NO.OS2021-0684,  DISTRIBUCION DE AGUA EN DIFERENTES SECTORES Y COMUNIDADES  DE LA PROVINCIA VALVERDE, MAO, CORRESP. A 29  DIAS DE  NOVIEMBRE /2021.</t>
  </si>
  <si>
    <t>EFT-7077</t>
  </si>
  <si>
    <t>PAGO FACT. NO. B1500000045/02-12-2021, ORDEN DE SERVICIO NO. OS2021-0536,  DISTRIBUCION DE AGUA CON CAMION CISTERNA EN DIFERENTES SECTORES Y COMUNIDADES DE LA PROVINCIA SAN CRISTOBAL, CORRESP. A  30 DIAS DE NOVIEMBRE/2021.</t>
  </si>
  <si>
    <t>EFT-7078</t>
  </si>
  <si>
    <t>PAGO FACT.NO. B1500032598/10-12-2021 SERVICIOS ODONTOLOGICOS AL SERVIDOR VIGENTE Y SUS DEPENDIENTES DIRECTOS ( CONYUGE E HIJOS) AFILIADOS A SENASA CORRESP. AL MES DE DICIEMBRE 2021.</t>
  </si>
  <si>
    <t>EFT-7079</t>
  </si>
  <si>
    <t>PAGO FACT. NO.B1500000178/02-12-2021, ORDEN DE SERVICIO NO.OS2021-0515, COLOCACION DE PUBLICIDAD INSTITUCIONAL DURANTE 06 (SEIS) MESES, EN PAGINA WEB,  " HTTPS://WWW.NOTICIASBAULDENADIE.NET",  EN LA PROVINCIA BARAHONA, CORRESP. AL PERIODO DEL 02 DE NOVIEMBRE AL 02 DE DICIEMBRE/2021.</t>
  </si>
  <si>
    <t>EFT-7080</t>
  </si>
  <si>
    <t>PAGO FACT. NOS. B1500017077/29-09, 17082/30-10, 17086/29-11-2021, SUMINISTRO DE MEDICAMENTOS DE USO CONTINUO PRESCRITOS AL JOVEN EDDISON JAVIER PEREZ SANTOS, HIJO DE LA SRA. ESTHER SANTOS FIGUEROA, QUIEN DESEMPEÑA EL CARGO DE SECRETARIA EN LA SECCION DE MAYORDOMIA, CORRESP. A LOS MESES DE SEPTIEMBRE, OCTUBRE Y NOVIEMBRE/2021.</t>
  </si>
  <si>
    <t>EFT-7081</t>
  </si>
  <si>
    <t>PAGO FACT. NO. B1500002951/01-12-2021, CUENTA NO. (50017176) SERVICIO C&amp;W INTERNET ASIGNADO A SAN CRISTÓBAL, CORRESP. A LA FACTURACION DE 01-12 AL 31-12-2021.</t>
  </si>
  <si>
    <t>EFT-7082</t>
  </si>
  <si>
    <t>PAGO FACT.  NO. B1500000030/01-12-2021, ORDEN DE SERVICIO NO. OS2021-0685,  ABASTECIMIENTO DE AGUA EN DIFERENTES SECTORES Y COMUNIDADES DE LA PROVINCIA MAO, VALVERDE, CORRESP.E A 29 DIAS  DE NOVIEMBRE/2021.</t>
  </si>
  <si>
    <t>EFT-7083</t>
  </si>
  <si>
    <t>PAGO FACT. NO. B1500000057/15-11-2021, ORDEN DE SERVICIO NO. OS2021-0785,  ABASTECIMIENTO DE AGUA EN DIFERENTES SECTORES Y COMUNIDADES DE LA  PROVINCIA BARAHONA , CORRESP. A 31 DIAS DE OCTUBRE/2021.</t>
  </si>
  <si>
    <t>EFT-7084</t>
  </si>
  <si>
    <t>PAGO FACT. NO.B1500000012/01-12-2021, ORDEN DE SERVICIO NO. OS2021-0649, DISTRIBUCION DE AGUA EN DIFERENTES SECTORES Y COMUNIDADES DE LA PROVINCIA DUARTE, SEGUN CONTRATO NO.049/2021   CORRESP. A 30  DIAS DEL MES DE NOVIEMBRE/ 2021.</t>
  </si>
  <si>
    <t>EFT-7085</t>
  </si>
  <si>
    <t>PAGO FACT. NO. B1500000002/08-11-2021 ALQUILER DEL LOCAL COMERCIAL, UBICADO EN LA CALLE PRINCIPAL NO.28, DISTRITO MUNICIPAL LAS GALERAS,  PROVINCIA SANTA BARBARA DE SAMANA, CORRESP. AL MES DE NOVIEMBRE/2021.</t>
  </si>
  <si>
    <t>EFT-7086</t>
  </si>
  <si>
    <t>PAGO FACT. NO. B1500000005/02-12-2021, ORDEN DE SERVICIO NO. OS2021-0618, DISTRIBUCION DE AGUA EN DIFERENTES SECTORES Y COMUNIDADES DE LA PROVINCIA AZUA, CORRESP. A   30  DIAS DE NOVIEMBRE/2021.</t>
  </si>
  <si>
    <t>EFT-7087</t>
  </si>
  <si>
    <t>PAGO FACT. NO. B1500000020/04-12-2021, ALQUILER LOCAL COMERCIAL EN EL MUNICIPIO JUAN HERRERA, PROVINCIA SAN JUAN, CORRESP. AL MES DE NOVIEMBRE/2021.</t>
  </si>
  <si>
    <t>EFT-7088</t>
  </si>
  <si>
    <t>PAGO FACT. NO. B1500000906/03-11-2021 ORDEN DE COMPRA OC2021-0276, ADQUICIÓN DE MATERIALES DE HIGIENE, LOS CUALES SERÁN UTILIZADOS EN EL NIVEL CENTRAL, KM. 18 Y OFICINAS PROVINCIALES.</t>
  </si>
  <si>
    <t>EFT-7089</t>
  </si>
  <si>
    <t>PAGO FACT. NOS. B1500001320, 1323, 1325, 1329, 1327,1319, 1328, 1326, 1324, 1333, 1330,1322, 1331, 1332/30-11, 1335/02, 1336/03, 1342/04, 1360, 1361/09, 1365/10-12-2021 ORDEN DE COMPRA OC2021-0302 ADQUISICIÓN DE (17,336.00 TICKETS, 32,000 GL. GASOIL OPTIMO Y 1,000 GL. DE GASOLINA PRIMIUN)  DE COMBUSTIBLES PARA SER UTILIZADOS EN LA FLOTILLA DE VEHÍCULOS Y EQUIPOS DEL INAPA.</t>
  </si>
  <si>
    <t xml:space="preserve">062045 </t>
  </si>
  <si>
    <t>PAGO FACT. NO.B1500000029/02-12-2021, ORDEN DE SERVICIO NO. OS2021-0691,  DISTRIBUCION DE AGUA EN DIFERENTES SECTORES Y COMUNIDADES  DE LA PROVINCIA SAN CRISTOBAL, CORRESP.  A 30 DIAS DE  NOVIEMBRE/2021.</t>
  </si>
  <si>
    <t xml:space="preserve">062046 </t>
  </si>
  <si>
    <t>PAGO FACT. NO.B1500000009/15-10-2021,  ORDEN DE SERVICIO OS2021-0654, SUMINISTRO E INSTALACION DE PUERTA COMERCIAL P-40 DOBLE HOJA, SHUTTER AUTOMATICO, PARA SER UTILIZADO EN LA OFICINA COMERCIAL, EN LA SEDE CENTRAL DEL INAPA.</t>
  </si>
  <si>
    <t xml:space="preserve">062047 </t>
  </si>
  <si>
    <t>REPOSICION FONDO CAJA CHICA DE LA PROVINCIA SAN PEDRO DE MACORIS ZONA VI CORRESP. AL PERIODO DEL 18-09 AL 27-11-2021, RECIBOS DE DESEMBOLSO DEL 4362 AL 4461 SEGUN RELACION DE GASTOS.</t>
  </si>
  <si>
    <t xml:space="preserve">062048 </t>
  </si>
  <si>
    <t>PAGO FACT. NOS.B1500001016, 1017/09-11-2021 ORDEN DE SERVICIO OS2021-0791 MAESTRIA  EN INGENIERIA SANITARIA, PARA SER IMPARTIDAD A SEIS ENCARGADOS PROVINCIALES CORRESP. A LOS CUATRIMESTES  MAYO-AGOSTO Y SEPTIEMBRE- DICIEMBRE/2021.</t>
  </si>
  <si>
    <t xml:space="preserve">062049 </t>
  </si>
  <si>
    <t>PAGO FACT. NO.B1500000302/1-12-2021 ORDEN DE SERVICIOS OS2021-0832 SERVICIOS DE AMBIENTACIÓN, MONTAJE Y DESMONTAJE QUE SERÁN UTILIZADOS EN LA ACTIVIDAD DEL SORTEO DE OBRAS DEL INAPA/2021.</t>
  </si>
  <si>
    <t xml:space="preserve">EFT-7090 </t>
  </si>
  <si>
    <t>PAGO FACT. DE CONSUMO ENERGETICO EN LA ZONA NORTE DEL PAIS CORRESP. AL MES DE NOVIEMBRE/2021.</t>
  </si>
  <si>
    <t>EFT-7091</t>
  </si>
  <si>
    <t>PAGO FACT. NO. B1500000012/06-12-2021,  ORDEN DE SERVICIO NO. OS2021-0671, SERVICIO DISTRIBUCION DE AGUA EN DIFERENTES SECTORES Y COMUNIDADES DE LA PROVINCIA DAJABON. CORRESP.  A    25 DIAS DE NOVIEMBRE/2021.</t>
  </si>
  <si>
    <t>EFT-7092</t>
  </si>
  <si>
    <t>PAGO FACT. NO. B1500000604/14-09-2020, ORDEN DE SERVICIO NO. OS2020-0361,SERVICIO DE REPARACION ELECTROBOMBAS INATASCABLE.</t>
  </si>
  <si>
    <t>EFT-7093</t>
  </si>
  <si>
    <t>PAGO VIATICOS COMPLETIVO DE SEPTIEMBRE/2021, ELABORADA EN DICIEMBRE/2021.</t>
  </si>
  <si>
    <t>EFT-7094</t>
  </si>
  <si>
    <t>PAGO FACT. NO B1500000062/01-12-2021, ORDEN DE SERVICIO NO. OS2021-0527, DISTRIBUCION DE AGUA EN DIFERENTES SECTORES Y COMUNIDADES DE LA PROVINCIA DUARTE, CORRESP. 30  DIAS DE NOVIEMBRE/2021.</t>
  </si>
  <si>
    <t>EFT-7095</t>
  </si>
  <si>
    <t>PAGO FACT. NOS. B1500000151/18-10, 152/19-10, 153/20-10, 154/21-10, 155/25-10, 156/26-10, 157/27-10, 158/28-10-2021, ORDEN DE SERVICIO NO. OS2021-0792, DISTRIBUCION DE AGUA EN DIFERENTES SECTORES Y COMUNIDADES DE LA PROVINCIA AZUA, CORRESP. A  06 DIAS  DE MARZO, 28 DIAS DE ABRIL, 30 DIAS DE MAYO, 26 DIAS DE JUNIO, 28 DIAS DE JULIO, 27 DIAS DE AGOSTO, 26 DIAS DE SEPTIEMBRE Y 14 DIAS DE OCTUBRE /2021.</t>
  </si>
  <si>
    <t>EFT-7096</t>
  </si>
  <si>
    <t>PAGO FACT. NO.B1500000049/02-12-2021, ORDEN DE SERVICIO NO.OS2021-0594, DISTRIBUCION DE AGUA EN DIFERENTES COMUNIDADES DE LA PROVINCIA PERAVIA, CORRESP. A 31 DIAS  DE  OCTUBRE/2021.</t>
  </si>
  <si>
    <t>EFT-7097</t>
  </si>
  <si>
    <t>PAGO FACT. NO. B1500000046/02-12-2021,  ORDEN DE SERVICIO NO. OS2021-0863  DISTRIBUCION  DE AGUA EN DIFERENTES SECTORES Y COMUNIDADES DE LA PROVINCIA SAN CRISTOBAL CORRESP. A  30 DIAS DE NOVIEMBRE/2021.</t>
  </si>
  <si>
    <t xml:space="preserve">062050 </t>
  </si>
  <si>
    <t>PAGO FACT. NO.B1500000153/07-12-2021.  ALQUILER LOCAL COMERCIAL EN EL MUNICIPIO BANI, PROVINCIA PERAVIA CORRESP. A LOS MESES DE SEPTIEMBRE, OCTUBRE, NOVIEMBRE, DICIEMBRE/2021.</t>
  </si>
  <si>
    <t xml:space="preserve">062051 </t>
  </si>
  <si>
    <t>PAGO FACT.A NO. B1500000014/29-11-2021,  ORDEN DE SERVICIO NO. OS2021-0630, SERVICIO DISTRIBUCION DE AGUA EN DIFERENTES SECTORES Y COMUNIDADES DE LA PROVINCIA INDEPENDENCIA  CORRESP. A 28  DIAS DE  SEPTIEMBRE/2021.</t>
  </si>
  <si>
    <t xml:space="preserve">062052 </t>
  </si>
  <si>
    <t>PAGO FACT. NO. B1500000023/22-11-2021 ORDEN DE COMPRA OC2021-0248, ADQUISICIÓN  DE DOS RETRATO DE LOS EXDIRECTORES DEL INAPA, ALBERTO HOLGUÍN Y HORACIO MAZARA, EN TELA 20X26 AL ÓLEO.</t>
  </si>
  <si>
    <t xml:space="preserve">062053 </t>
  </si>
  <si>
    <t xml:space="preserve"> PAGO FACT. NOS.B1500000013/03-11, 14/01-12-12021, ORDEN DE SERVICIO NO. OS2021-0854, DISTRIBUCION DE AGUA EN DIFERENTES SECTORES Y COMUNIDADES DE LA PROVINCIA PERAVIA, CORRESP. A 18 DIAS  DE OCTUBRE  Y 30 DIAS DE  NOVIEMBRE/ 2021.</t>
  </si>
  <si>
    <t xml:space="preserve">062054 </t>
  </si>
  <si>
    <t>PAGO FACT. NO. B1500000336/06-01-2021 ORDEN DE COMPRA OC2020-0337 COMPRA DE ROLLO DE PAPEL PLOTTER, TONER MAQUINAS SUMADORA, LABELS PARA CD Y PAPEL BOND 11*17.</t>
  </si>
  <si>
    <t xml:space="preserve">062055 </t>
  </si>
  <si>
    <t>PAGO FACT. NO. B1500000074/2021 ORDEN DE SERVICIO OS2021-0749 SERVICIOS DE PUBLICIDAD EN PROGRAMA TELEVISIVO EN LA PROGRAMACIÓN REGULAR DE LOS CANALES 31/ 1031 TELECABLE DE CLARO, 33/438 TELECABLE DE ALTICE, 32 DE ASTER, 31 DE WIND Y CATORCE TV, CANAL 14. CORRESP. AL PERIODO DEL 08 DE NOVIEMBRE AL 08 DE DICIEMBRE/2021.</t>
  </si>
  <si>
    <t xml:space="preserve">062056 </t>
  </si>
  <si>
    <t>PAGO FACT. NO.B1500000008/02-12-2021, ORDEN DE SERVICIO NO.OS2021-0518 ,SERVICIO DE DISTRIBUCION DE AGUA CON CAMION CISTERNA EN DIFERENTES COMUNIDADES DE LA PROVINCIA MARIA TRINIDAD SANCHEZ, CORRESP. 25 DIAS DE NOVIEMBRE/2021.</t>
  </si>
  <si>
    <t>062057</t>
  </si>
  <si>
    <t xml:space="preserve">062058 </t>
  </si>
  <si>
    <t>PAGO DE FACT. NO.B1500001694/12-11-2021 ORDEN DE SERVICIO NO. OS2021-0523, "SERVICIOS DE ALQUILER DE IMPRESORAS MULTIFUNCIONALES Y PLOTTERS PARA USO DEL INAPA CORRESP. AL MES DE OCTUBRE 2021.</t>
  </si>
  <si>
    <t xml:space="preserve">062059 </t>
  </si>
  <si>
    <t>PAGO FACT. NO. B1100009230/17-12-2021, ALQUILER DE LOCAL  COMERCIAL, UBICADO EN LA CALLE SANTOME NO.38, MUNICIPIO EL CERCADO,  PROVINCIA SAN JUAN, CORRESP. AL  MES DE DICIEMBRE/2021.</t>
  </si>
  <si>
    <t xml:space="preserve">062060 </t>
  </si>
  <si>
    <t>REPOSICION FONDO CAJA CHICA  DE LA PROVINCIA SAN JUAN ZONA II CORRESP. AL PERIODO DEL 04-11 AL 09-12-2021, RECIBOS DE DESEMBOLSO DEL 5663 AL 5686.</t>
  </si>
  <si>
    <t xml:space="preserve">EFT-7098 </t>
  </si>
  <si>
    <t>PAGO FACT. NO. B1500000062/06-12-2021 , ORDEN DE SERVICIO NO.OS2021-0662, DISTRIBUCION DE AGUA EN DIFERENTES SECTORES Y COMUNIDADES DE LA PROVINCIA SAN PEDRO DE MACORIS, CORRESP. A 30 DIAS DEL MES DE NOVIEMBRE/2021.</t>
  </si>
  <si>
    <t>EFT-7099</t>
  </si>
  <si>
    <t>PAGO FACT. NO.B1500000015/06-12-2021, ORDEN DE SERVICIO NO. OS2021-0653, DISTRIBUCION DE AGUA EN DIFERENTES SECTORES Y COMUNIDADES DE LA PROVINCIA MONTE CRISTI, CORRESP. A 26 DIAS DEL  MES DE NOVIEMBRE/2021.</t>
  </si>
  <si>
    <t>EFT-7100</t>
  </si>
  <si>
    <t>PAGO FACT. NO.B1500000121/09-12-2021, ORDEN DE SERVICIO NO. OS2021-0593  SERVICIO DISTRIBUCION DE AGUA CON CAMION CISTERNA EN DIFERENTES COMUNIDADES DE LA PROVINCIA SAN PEDRO DE MACORIS, CORRESP. A 30 DIAS DE  NOVIEMBRE/2021.</t>
  </si>
  <si>
    <t>EFT-7101</t>
  </si>
  <si>
    <t>PAGO FACT. NOS. B1500000037, 38, 39, 40/02-12-2021, ORDEN DE SERVICIO NO. OS2021-0869, SERVICIO DE DISTRIBUCION DE AGUA CON CAMION CISTERNA EN DIFERENTES SECTORES Y COMUNIDADES DE LA PROVINCIA SAN CRISTOBAL, CORRESP. A 30  DIAS DEL MES AGOSTO, 30 DIAS DE SEPTIEMBRE,  30 DIAS DE OCTUBRE Y 30 DIAS DE NOVIEMBRE/2021.</t>
  </si>
  <si>
    <t>EFT-7102</t>
  </si>
  <si>
    <t>PAGO FACT. NO.B1500000041/08-12-2021, ORDEN DE SERVICIO NO. OS2021-0600,   DISTRIBUCION DE AGUA EN DIFERENTES SECTORES Y COMUNIDADES  DE LA PROVINCIA SAMANA, CORRESP. A 30  DIAS DEL MES DE  NOVIEMBRE/2021.</t>
  </si>
  <si>
    <t>EFT-7103</t>
  </si>
  <si>
    <t>PAGO FACT. NO. B1500000117/09-12-2021,  ORDEN DE SERVICIO NO. OS2021-0590, SERVICIO DISTRIBUCION DE AGUA EN DIFERENTES SECTORES Y COMUNIDADES DE LA PROVINCIA SAMANA. CORRESP. A  30 DIAS DE NOVIEMBRE/2021.</t>
  </si>
  <si>
    <t>EFT-7104</t>
  </si>
  <si>
    <t>PAGO FACT. NO.B1500000006/09-12-2021, ORDEN DE SERVICIO NO.OS2021-0501, COLOCACION DE PUBLICIDAD INSTITUCIONAL DURANTE 06 (SEIS) MESES, EN EL PROGRAMA DE TELEVISION TRANSMITIDO EN PLATAFORMA DIGITAL¨, " EL MUNDO HOY", CORRESP. AL PERIODO DEL 10 DE OCTUBRE AL 10 DE NOVIEMBRE/2021.</t>
  </si>
  <si>
    <t>EFT-7105</t>
  </si>
  <si>
    <t>PAGO FACT. NO.B1500003266/17-09-2021, ORDEN DE SERVICIO NO.OS2021-0633, PUBLICACION EN UN (1) MEDIO DE CIRCULACION NACIONAL, DURANTE DOS (2) DIAS CONSECUTIVOS, LA CONVOCATORIA A PARTICIPAR EN EL PROCESO DE LICITACION PUBLICA NACIONAL INAPA-CCC-LPN-2021-0029 "ADQUISICION DE RODAMIENTOS, CONTACTOR MAGNETICO Y CONTROL DE NIVEL PARA SER UTILIZADOS EN MANTENIMIENTO DE LOS DIFERENTES EQUIPOS DEL INAPA".</t>
  </si>
  <si>
    <t>EFT-7106</t>
  </si>
  <si>
    <t>PAGO FACT. NO.B1500003424/08-11-2021, ORDEN DE SERVICIO NO.OS2021-0766, PUBLICACION EN UN MEDIO DE CIRCULACION NACIONAL, DOS DIAS CONSECUTIVOS: MARTES 26 Y MIERCOLES 27 DE OCTUBRE DEL AÑO 2021, PROCESO DE LICITACION PUBLICA NACIONAL NO.INAPA-CCC-LPN-2021-0045 "MEJORAMIENTO ALCANTARILLADO SANITARIO LAS MATAS DE FARFAN, PROVINCIA SAN JUAN, ZONA II".</t>
  </si>
  <si>
    <t>EFT-7107</t>
  </si>
  <si>
    <t>PAGO FACT. NO.B1500003483/25-11-2021, ORDEN DE SERVICIO NO.OS2021-0807, PUBLICACION EN UN MEDIO DE CIRCULACION NACIONAL, DOS DIAS, CONSECUTIVOS: LUNES 08 Y MARTES 09 DE NOVIEMBRE DEL AÑO 2021, PROCESO DE LICITACION PUBLICA NACIONAL NO.INAPA-CCC-LPN-2021-0052 "AMPLIACION ACUEDUCTO MULTIPLE SAN JOSE DE OCOA-SABANA LARGA, PROVINCIA SAN JOSE DE OCOA, ZONA IV".</t>
  </si>
  <si>
    <t>EFT-7108</t>
  </si>
  <si>
    <t>PAGO FACT. NO.B1500003480/25-11-2021, ORDEN DE SERVICIO NO.OS2021-0777, PUBLICACION EN UN MEDIO DE CIRCULACION NACIONAL, DOS DIAS CONSECUTIVOS: LUNES 01 Y MARTES 02 DE NOVIEMBRE DEL AÑO 2021, PROCESO DE LICITACION PUBLICA NACIONAL NO.INAPA-CCC-LPN-2021-0047, "ADQUISICION DE ASFALTO EN FRIO PARA SER UTILIZADO EN LA REPOSICION DE ASFALTO POR CORRECCION DE AVERIAS EN LOS ACUEDUCTOS DE TODAS LAS PROVINCIAS, PLAN NACIONAL DE RESCATE".</t>
  </si>
  <si>
    <t>EFT-7109</t>
  </si>
  <si>
    <t>PAGO FACT. NOS. B150000008/03-11, 09/01-12-2021,  ORDEN DE SERVICIO NO. OS2021-0853, SERVICIO DISTRIBUCION DE AGUA EN DIFERENTES SECTORES Y COMUNIDADES DE LA PROVINCIA PERAVIA.  CORRESP. A 18  DIAS DE  OCTUBRE  Y 30 DIAS DE NOVIEMBRE/2021.</t>
  </si>
  <si>
    <t>EFT-7110</t>
  </si>
  <si>
    <t>PAGO FACT. NO.B1500000164/15-12-2021, ORDEN  DE SERVICIO NO. OS2021-0739,  DISTRIBUCION DE AGUA EN DIFERENTES SECTORES Y COMUNIDADES DE LA PROVINCIA SAN CRISTOBAL, CORRESP.A   30 DIAS DE NOVIEMBRE/2021.</t>
  </si>
  <si>
    <t>EFT-7111</t>
  </si>
  <si>
    <t>PAGO FACT. NO.B1500003535/09-12-2021, ORDEN DE SERVICIO NO. OS2021-0747, COLOCACION DE PUBLICIDAD INSTITUCIONAL EN PAGINA WEB "WWW.ELNUEVODIARIO.COM.DO", CORRESP. AL PERIODO DEL 08 DE NOVIEMBRE AL 08 DE DICIEMBRE 2021.</t>
  </si>
  <si>
    <t>EFT-7112</t>
  </si>
  <si>
    <t>PAGO FACT. NO. B1500000055/ 06-12-2021, ORDEN DE SERVICIOS NO, OS2021-0709,  SERVICIO DE DISTRIBUCION DE AGUA EN DIFERENTES SECTORES Y COMUNIDADES DE LA PROVINCIA PEDERNALES, CORRESP. A   30 DIAS DE NOVIEMBRE/2021.</t>
  </si>
  <si>
    <t>EFT-7113</t>
  </si>
  <si>
    <t>PAGO FACT. NO.B1100009228/17-12-2021,  ALQUILER LOCAL COMERCIAL EN MANZANILLO, MUNICIPIO PEPILLO SALCEDO, PROVINCIA MONTECRISTI, CORRESP. AL MES DE DICIEMBRE/2021.</t>
  </si>
  <si>
    <t>EFT-7114</t>
  </si>
  <si>
    <t>PAGO FACT. NO. B1100009262/20-12-2021,  ALQUILER DE UNA CASA, EN EL MUNICIPIO BANI, PROVINCIA PERAVIA CORRESP. AL MES DE DICIEMBRE/2021.</t>
  </si>
  <si>
    <t>EFT-7115</t>
  </si>
  <si>
    <t>PAGO FACT. NO.B1500000039/09-12-2021, ORDEN DE SERVICIO NO. OS2021-0722, DISTRIBUCION DE AGUA EN DIFERENTES SECTORES Y COMUNIDADES DE LA PROVINCIA SAMANA,  CORRESP. A 30 DIAS DEL MES DE  NOVIEMBRE/2021.</t>
  </si>
  <si>
    <t xml:space="preserve">062061 </t>
  </si>
  <si>
    <t>PAGO FACT. NO.B1100009227/17-12-2021,  ALQUILER LOCAL COMERCIAL  EN EL MUNICIPIO  LAGUNA SALADA, PROVINCIA VALVERDE, CORRESP. AL MES DE DICIEMBRE/2021.</t>
  </si>
  <si>
    <t xml:space="preserve">062062 </t>
  </si>
  <si>
    <t>PAGO FACT. NO.B1100009232/17-12-2021, ALQUILER LOCAL COMERCIAL EN EL MUNICIPIO RESTAURACION,  PROVINCIA DAJABON. CORRESP. AL MES DE DICIEMBRE/2021.</t>
  </si>
  <si>
    <t xml:space="preserve">062063 </t>
  </si>
  <si>
    <t>PAGO FACT. NO.B1500000040/13-12-2021,  ALQUILER LOCAL COMERCIAL EN RIO SAN JUAN, PROVINCIA MARIA TRINIDAD SANCHEZ, CORRESP. AL  MES DE DICIEMBRE/2021.</t>
  </si>
  <si>
    <t xml:space="preserve">062064 </t>
  </si>
  <si>
    <t>PAGO FACT. NO. B1100009229/17-12-2021, ALQUILER DE LOCAL COMERCIAL UBICADO EN EL DISTRITO MUNICIPAL PALMAR DE OCOA, MUNICIPIO AZUA, PROVINCIA AZUA, CORRESP. AL MES DE DICIEMBRE/2021.</t>
  </si>
  <si>
    <t xml:space="preserve">062065 </t>
  </si>
  <si>
    <t>PAGO FACTURA NO.B1100009233/17-12-2021,  ALQUILER LOCAL COMERCIAL EN EL MUNICIPIO LOMA DE CABRERA, PROVINCIA DAJABON, CORRESP. AL  MES DE DICIEMBRE/2021.</t>
  </si>
  <si>
    <t xml:space="preserve">062066 </t>
  </si>
  <si>
    <t>PAGO FACT. NO.B1100009225/17-12-2021 ALQUILER LOCAL COMERCIAL EN COTUI PROVINCIA  SANCHEZ RAMIREZ, CORRESP. AL MES DE DICIEMBRE/2021.</t>
  </si>
  <si>
    <t xml:space="preserve">062067 </t>
  </si>
  <si>
    <t>PAGO FACT. NO.B1100009226/17-12-2021, ALQUILER LOCAL COMERCIAL EN PIMENTEL, PROVINCIA DUARTE, CORRESP. AL MES DE DICIEMBRE/2021.</t>
  </si>
  <si>
    <t xml:space="preserve">062068 </t>
  </si>
  <si>
    <t>PAGO FACT. NO.B1100009231/17-12-2021, ALQUILER LOCAL COMERCIAL EN EL MUNICIPIO DE CABRERA, PROVINCIA MARIA TRINIDAD SANCHEZ, CORRESP. AL MES DE DICIEMBRE/2021.</t>
  </si>
  <si>
    <t xml:space="preserve">062069 </t>
  </si>
  <si>
    <t>PAGO FACT. NO. B1500000028/07-12-2021, ORDEN DE SERVICIO NO. OS2021-0597, SERVICIO DE DISTRIBUCION DE AGUA CON CAMION CISTERNA EN DIFERENTES SECTORES Y COMUNIDADES DE LA PROVINCIA BAHORUCO, CORRESP. A 30 DIAS DEL MES NOVIEMBRE/2021.</t>
  </si>
  <si>
    <t xml:space="preserve">062070 </t>
  </si>
  <si>
    <t>PAGO FACT. NO. B1500000546/01-12-2021 ORDEN DE SERVICIO OS2021-0834 SERVICIOS DE PRODUCCIÓN DE EVENTO, MONTAJE Y DESMONTAJE PARA LA  ACTIVIDAD DEL SORTEO DE OBRAS DEL INAPA 2021.</t>
  </si>
  <si>
    <t xml:space="preserve">062071 </t>
  </si>
  <si>
    <t>PAGO FACT. NOS. B1500000138, 139/16-09-2021 ORDENES DE SERVICIO NOS. OS2021-0494, 0631, SERVICIO DE SUMINISTRO E INSTALACION PUERTAS CORREDIZA, VIDRIOS FIJOS, PUERTAS FLOTANTES, EN LOS DEPTOS. DE TECNOLOGIA Y COMUNICACION, PRESUPUESTO, COSTO, COMUNICACION Y PRENSA,  REFORZAMIENTO DE SHEETROCK Y ANCLAJES A VIGAS DE HIERROS PARA SER UTILIZADOS EN LA DIRECCION DE COMPRAS Y CONTRATACIONES, UBICADOS EN LA SEDE CENTRAL DEL INAPA.</t>
  </si>
  <si>
    <t xml:space="preserve">062072 </t>
  </si>
  <si>
    <t>PAGO FACT. NO.B1500000001/15-12-2021, ORDEN DE COMPRA NO.OC2021-0298, COMPRA DE BOCINA Y AMPLIFICADOR DE MUSICA PARA SER UTILIZADO EN OPERATIVOS DE CRECIMIENTO DEL INAPA, A NIVEL NACIONAL.</t>
  </si>
  <si>
    <t>062073</t>
  </si>
  <si>
    <t>PAGO FACT. NO. B1500000046/15-11-2021, ORDEN DE SERVICIO NO. OS2021-0407, DISTRIBUCION DE AGUA EN DIFERENTES SECTORES Y COMUNIDADES DE LA PROVINCIA  BARAHONA, CORRESP. A 30 DIAS OCTUBRE/202.</t>
  </si>
  <si>
    <t xml:space="preserve">062074 </t>
  </si>
  <si>
    <t>PAGO FACT. NO. B1500000033/06-12-2021,  ORDEN DE SERVICIO NO. OS2021-0891  DISTRIBUCION  DE AGUA EN DIFERENTES SECTORES Y COMUNIDADES DE LA PROVINCIA  DE AZUA  CORRESP. A  29 DIAS DE NOVIEMBRE/2021.</t>
  </si>
  <si>
    <t xml:space="preserve">062075 </t>
  </si>
  <si>
    <t>PAGO FACT. NO. B1100009234/17-12-2021,  ALQUILER LOCAL COMERCIAL, MUNICIPIO SAN JUAN, PROVINCIA SAN JUAN, CORRESP. AL  MES DE DICIEMBRE/2021.</t>
  </si>
  <si>
    <t xml:space="preserve">062076 </t>
  </si>
  <si>
    <t>PAGO FACT.NO. B1500000108/06-11-2021 ALQUILER LOCAL COMERCIAL EN EL MUNICIPIO NAGUA, PROVINCIA  MARIA TRINIDAD SANCHEZ, CORRESP. A LOS MESES AGOSTO, SEPTIEMBRE, OCTUBRE, NOVIEMBRE/2021.</t>
  </si>
  <si>
    <t xml:space="preserve">062077 </t>
  </si>
  <si>
    <t>PAGO FACT. NO. B1100009241/17-12-2021, ALQUILER LOCAL COMERCIAL EN EL MUNICIPIO QUISQUEYA, PROVINCIA SAN PEDRO DE MACORIS, CORRESP. AL MES DE DICIEMBRE/2021.</t>
  </si>
  <si>
    <t xml:space="preserve">062078 </t>
  </si>
  <si>
    <t>PAGO FACT. NO.B1100009237/17-12-2021,  ALQUILER LOCAL COMERCIAL EN JICOME ARRIBA, MUNICIPIO ESPERANZA, PROVINCIA VALVERDE, CORRESP. AL MES DE DICIEMBRE/2021.</t>
  </si>
  <si>
    <t xml:space="preserve">062079 </t>
  </si>
  <si>
    <t>PAGO FACT. NO. B1500000039/15-11-2021, ORDEN DE SERVICIO OS2021-0809, SERVICIO DE NOTARIO PARA EL ACTO DE APERTURA DE LA LICITACION PUBLICA NACIONAL NO. INAPA-CCC-LPN-2021-0027, OFERTAS ECONOMICAS  (SOBRE B) PARA LA " REHABILITACION PLANTA POTABILIZADORA DE 130 LPS E INTERCONEXION AL DEPOSITO REGULADOR DE H.A. CAP. 1,000,000  ACUEDUCTO MONTE PLATA, PROVINCIA  MONTE PLATA, ZONA IV.</t>
  </si>
  <si>
    <t xml:space="preserve">062080 </t>
  </si>
  <si>
    <t>PAGO FACT. NO.B1100009236/17-12-2021,  ALQUILER LOCAL COMERCIAL, MUNICIPIO SAN JOSE DE OCOA, PROVINCIA  DE SAN JOSE DE OCOA, CORRESP. AL MES DE DICIEMBRE/2021.</t>
  </si>
  <si>
    <t xml:space="preserve">EFT-7116 </t>
  </si>
  <si>
    <t>PAGO FACT. NO.B1100009238/17-12-2021, ALQUILER LOCAL COMERCIAL EN VILLA LA MATA, PROVINCIA SANCHEZ RAMIREZ, CORRESP. AL MES DE DICIEMBRE/2021.</t>
  </si>
  <si>
    <t>EFT-7117</t>
  </si>
  <si>
    <t>PAGO FACT. NO.B1500000109/01-12-2021,  ALQUILER LOCAL COMERCIAL Y MANTENIMIENTO EN EL MUNICIPIO LAS TERRENAS, PROVINCIA SAMANA, CORRESP. AL MES DE DICIEMBRE/2021.</t>
  </si>
  <si>
    <t>EFT-7118</t>
  </si>
  <si>
    <t>PAGO FACT. NO.B1100009235/17-12-2021.  ALQUILER LOCAL COMERCIAL EN EL MUNICIPIO DE BAYAGUANA, PROVINCIA MONTE PLATA, CORRESP. AL MES DE DICIEMBRE/2021.</t>
  </si>
  <si>
    <t>EFT-7119</t>
  </si>
  <si>
    <t>PAGO FACT. NO. B1100009261/20-12-2021,  ALQUILER VIVIENDA FAMILIAR HABITADA POR EL PERSONAL DE SUPERVISION DE OBRAS EN MONTECRISTI, CORRESP. AL MES DE DICIEMBRE/2021.</t>
  </si>
  <si>
    <t>EFT-7120</t>
  </si>
  <si>
    <t>PAGO FACT. NO.B1500000012/01-12-2021, ALQUILER LOCAL COMERCIAL EN EL MUNICIPIO SAN FRANCISCO DE MACORIS, PROVINCIA DUARTE,  CORRESP. AL MES DE DICIEMBRE/2021.</t>
  </si>
  <si>
    <t>EFT-7121</t>
  </si>
  <si>
    <t>PAGO VIATICOS DE SUP. Y FISCALIZACION DE OBRAS CORRESP. AL MES DE OCTUBRE/2021, ELABORADA EN DICIEMBRE/2021.</t>
  </si>
  <si>
    <t>EFT-7122</t>
  </si>
  <si>
    <t>PAGO VIATICOS DIRECCION DESAROLLO PROVINCIAL, CORRESP. AL MES DE OCTUBRE/2021, ELABORADA EN DICIEMBRE/2021.</t>
  </si>
  <si>
    <t>EFT-7123</t>
  </si>
  <si>
    <t>PAGO VIATICOS DIRECCION ADMINISTRATIVA, CORRESP. AL MES DE OCTUBRE/2021, ELABORADA EN DICIEMBRE/2021.</t>
  </si>
  <si>
    <t>EFT-7124</t>
  </si>
  <si>
    <t>PAGO VIATICOS DE LA DIRECION DE TRATAMIENTO DE AGUA, CORRESP. A OCTUBRE/2021, ELABORADA EN DICIEMBRE/2021.</t>
  </si>
  <si>
    <t>EFT-7125</t>
  </si>
  <si>
    <t>PAGO VIATICOS DIRECCION DE INGENIERIA, CORREP. AL MES OCTUBRE/2021, ELABORADA EN DICIEMBRE/2021.</t>
  </si>
  <si>
    <t>EFT-7126</t>
  </si>
  <si>
    <t>PAGO VIATICOS DE DIRECCION DE OPERACIONES CORRESP. AL MES DE OCTUBRE/2021, ELABORADA EN DICIEMBRE/2021.</t>
  </si>
  <si>
    <t>EFT-7127</t>
  </si>
  <si>
    <t>PAGO FACT. NO. B1500000080/02-12-2021, ORDEN DE SERVICIO NO. OS2021-0860, DISTRIBUCION DE AGUA EN DIFERENTES SECTORES Y COMUNIDADES DE LA PROVINCIA SAN CRISTOBAL, CORRESP. A 30 DIAS  DE NOVIEMBRE/2021.</t>
  </si>
  <si>
    <t>EFT-7128</t>
  </si>
  <si>
    <t>PAGO FACT. NO.B1500000073/06-12-2021,ORDEN DE SERVICIO NO.OS2021-0715 ,SERVICIO DE DISTRIBUCION DE AGUA CON CAMION CISTERNA EN DIFERENTES COMUNIDADES DE LA PROVINCIA PEDERNALES, CORRESP. A  30  DIAS DEL MES DE NOVIEMBRE/2021.</t>
  </si>
  <si>
    <t>EFT-7129</t>
  </si>
  <si>
    <t>PAGO FACT.  NO. B1500000037/13-12-2021, ORDEN DE SERVICIO NO.OS2021-0596, DISTRIBUCION DE AGUA EN DIFERENTES SECTORES Y COMUNIDADES DE LA PROVINCIA EL SEIBO CORRESP. A  28 DIAS DE NOVIEMBRE/2021.</t>
  </si>
  <si>
    <t>EFT-7130</t>
  </si>
  <si>
    <t>PAGO FACT. NO.B1500000046/17-11-2021, ORDEN DE SERVICIO NO.OS2021-0837, SERVICIO DE NOTARIO PARA EL ACTO DE APERTURA DE LA COMPARACION DE PRECIOS NO.INAPA-CCC-CP-2021-0050 OFERTAS ECONOMICAS (SOBRE B) PARA LA "REUBICACION  COLECTORA ALCANTARILLADO SANITARIO EL SEIBO, PROVINCIA EL SEIBO".</t>
  </si>
  <si>
    <t>EFT-7131</t>
  </si>
  <si>
    <t>PAGO FACT. NOS.B1500021174/01, 21182/15-11-2021 POLIZA NO.30-93-015147, SERVICIOS PLAN MASTER INTERNACIONAL AL SERVIDOR VIGENTE Y SUS DEPENDIENTES DIRECTOS (CONYUGE E HIJOS), CORRESP. AL MES DE DICIEMBRE/2021.</t>
  </si>
  <si>
    <t>EFT-7132</t>
  </si>
  <si>
    <t>PAGO FACT. NOS B1500097211/07, 97213/09-12-2021 ORDEN DE COMPRA OC2021-0188, ADQUISICION DE (189.00 UNIDADES) DE BOTELLONES DE AGUA, PARA SER UTILIZADOS EN LOS DIFERENTES DEPARTAMENTOS DE LA INSTITUCION INAPA.</t>
  </si>
  <si>
    <t>EFT-7133</t>
  </si>
  <si>
    <t>PAGO FACT. NO. B1500000171/21-12-2021 ORDEN DE COMPRA OC2021-0240, ADQUISICION DE TUBERIAS PARA SER UTILIZADAS EN LOS ACUEDUCTOS Y PLANTAS DE TRATAMIENTOS.</t>
  </si>
  <si>
    <t>EFT-7134</t>
  </si>
  <si>
    <t>PAGO FACT. NO. B1500035822/15-12-2021, CUENTA NO.4236435, POR SERVICIO DE  INTERNET  PRINCIPAL 200 MBPS Y TELECABLE, CORRESP. AL PERIODO DEL 11-11-2021  AL 10-12-2021.</t>
  </si>
  <si>
    <t>EFT-7135</t>
  </si>
  <si>
    <t>PAGO FACT. NOS. B1500001363,64,65,66,68/15-12-2021 CONTRATOS NOS. 6395, 6396, 6397, 6398, 6415,  CONSUMO ENERGETICO DE LAS LOCALIDADES ARROYO SULDIDO, LAS COLONIAS, RANCHO ESP, AGUA SABROSA,  LA BARBACOA,  LA COLONIA RANCHO ESPAÑOL,  PROVINCIA SAMANA, CORRESP. AL MES DE DICIEMBRE/2021.</t>
  </si>
  <si>
    <t xml:space="preserve">062081 </t>
  </si>
  <si>
    <t>APORTE DE LA INSTITUCION CONFORME AL ACUERDO DE COLABORACION ENTRE EL INSTITUTO NACIONAL DE AGUAS POTABLES Y ALCANTARILLADOS (INAPA) Y LA FUNDACION FRANCINA HUNGRIA, EN FECHA DE 28 DE JUNIO DEL AÑO 2021, PARA LA EJECUCION Y DESARROLLO DE ACTIVIDADES CONJUNTAS Y RECIPROCAS EN PROCURA DE FORMAR A LOS COLABORADORES DEL INAPA, PROMOVIENDO ESPACIOS DE COMUNICACION DE LAS ACCIONES DE MANEJOS RESPONSABLE DE LOS RECURSOS DEL AGUA, CORRESP. A DICIEMBRE/2021 ACUERDO DE FECHA 28 DE JUNIO DEL  AÑO 2021.</t>
  </si>
  <si>
    <t xml:space="preserve">062082 </t>
  </si>
  <si>
    <t>PAGO FACT. NO.B1500000099/18/11/2021 ORDEN DE COMPRA OC2021-0286, COMPRA DE MATERIALES PARA SER UTILIZADO POR LAS BRIGADAS DE MANTENIMIENTO EN LOS DIFERENTES ACUEDUCTOS, ALCANTARILLADOS Y SISTEMAS DE TRATAMIENTO DE TODAS LAS PROVINCIAS.</t>
  </si>
  <si>
    <t xml:space="preserve">062083 </t>
  </si>
  <si>
    <t>PAGO FACT. NO.B1100009240/17-12-2021, ALQUILER LOCAL COMERCIAL  EN BOCA CANASTA , MUNICIPIO BANI, PROVINCIA PERAVIA CORRESP. AL MES DE DICIEMBRE/2021.</t>
  </si>
  <si>
    <t xml:space="preserve">062084 </t>
  </si>
  <si>
    <t>PAGO FACT. NO.B1100009242/17-12-2021, ALQUILER LOCAL COMERCIAL EN  LAS YAYAS, PROVINCIA  AZUA,  CORRESP. AL MES DE DICIEMBRE/2021.</t>
  </si>
  <si>
    <t xml:space="preserve">062085 </t>
  </si>
  <si>
    <t>PAGO FACT. NOS. B1500000007/16, 8/21-12-2021 ORDEN DE COMPRA OC2021-0287, "ADQUISICIÓN DE TUBOS Y TUBERIAS DE ACERO Y PVC PARA SER UTILIZADOS EN TODOS LOS ACUEDUCTOS DEL INAPA".</t>
  </si>
  <si>
    <t xml:space="preserve">062086 </t>
  </si>
  <si>
    <t>PAGO FACT. NO. B1500000147/30-11-2021 ORDEN DE SERVICIO OS2021-0850, SERVICIO DE NOTARIO EL ACTO DE APERTURA DE LA COMPARACIÓN DE PRECIO NO.INAPA-CCC-CP-2021-0059 OFERTAS ECONÓMICAS (SOBRE B) PARA LA "ADQUISICIÓN DE MATERIALES ELECTRICOS (ALAMBRES, CONECTORES Y BREAKER) PARA SER UTILIZADOS EN TODOS LOS ACUEDUCTOS DEL INAPA".</t>
  </si>
  <si>
    <t xml:space="preserve">062087 </t>
  </si>
  <si>
    <t>PAGO FACT. NO.B1100009244/17-12-2021 ALQUILER DE LOCAL COMERCIAL EN EL MUNICIPIO NAGUA, PROVINCIA MARIA TRINIDAD SANCHEZ, CORRESP. AL MES DE DICIEMBRE/2021.</t>
  </si>
  <si>
    <t xml:space="preserve">062088 </t>
  </si>
  <si>
    <t>PAGO FACT. NO. B1500000008/01-12-2021 SERVICIO DE GPS USADOS POR EL INAPA CORRESP. AL MES DE DICIEMBRE/2021.</t>
  </si>
  <si>
    <t xml:space="preserve">062089 </t>
  </si>
  <si>
    <t>PAGO FACT. NO. B1500000004/10-08-2021 ORDEN DE COMPRA  NO. OC2021-0214, ADQUISICION DE DISPOSITIVOS PARA LOCALIZACION AUTOMATICA DE VEHICULOS (AVL), PARA USOS DEL INAPA. ( AMORTIZACION DE 20% AVANCE RD$232,000.27).</t>
  </si>
  <si>
    <t xml:space="preserve">062090 </t>
  </si>
  <si>
    <t>REPOSICION FONDO CAJA CHICA DE LA DIVISION DE TESORERIA DESTINADO PARA CUBRIR GASTOS MENORES DEL NIVEL CENTRAL CORRESPONDIENTE AL PERIODO DEL 03-08 AL 30-11-2021, RECIBOS DE DESEMBOLSO DEL 20060 AL 20256 .</t>
  </si>
  <si>
    <t xml:space="preserve">EFT-7136 </t>
  </si>
  <si>
    <t>PAGO FACT. NO. B1500012972/17-12-2021 ORDEN DE SERVICIO NO. OS2019-1149, RENOVACION DE LICENCIAS MICROSOFT .</t>
  </si>
  <si>
    <t>EFT-7137</t>
  </si>
  <si>
    <t>PAGO FACT. NO. B1500000069/08-12-2021, ORDEN DE SERVICIO NO.OS2021-0530, DISTRIBUCION DE AGUA EN DIFERENTES SECTORES Y COMUNIDADES DE LA PROVINCIA  SAN CRISTOBAL,  CORRESP. A  30 DIAS DE NOVIEMBRE/2021.</t>
  </si>
  <si>
    <t>EFT-7138</t>
  </si>
  <si>
    <t>PAGO FACT. NO.B1100009243/17-12-2021,  ALQUILER LOCAL COMERCIAL EN EL MUNICIPIO COTUI, PROVINCIA SANCHEZ RAMIREZ, CORRESP. AL  MES DE DICIEMBRE/2021.</t>
  </si>
  <si>
    <t>EFT-7139</t>
  </si>
  <si>
    <t>PAGO FACT. NO.B1100009245/17-12-2021,  ALQUILER DE LOCAL COMERCIAL EN EL MUNICIPIO DON GREGORIO, PROVINCIA PERAVIA,  CORRESP. AL MES DE DICIEMBRE/2021.</t>
  </si>
  <si>
    <t>EFT-7140</t>
  </si>
  <si>
    <t>PAGO FACT. NO.B1100009239/17-12-2021, ALQUILER LOCAL COMERCIAL,  MUNICIPIO EL VALLE, PROVINCIA HATO MAYOR , CORRESP. AL MES DE DICIEMBRE/2021.</t>
  </si>
  <si>
    <t>PAGO FACT. NO.B1500000001/01-12-2021, ORDEN DE SERVICIO NO.OS2021-0399, COLOCACION DE PUBLICIDAD INSTITUCIONAL DURANTE 03 (TRES) MESES, EN LOS PROGRAMAS DE RADIO " LA VOZ DE LA VERDAD", TRANSMITIDO EN HORARIO DE 7: 00 AM A 9:00 AM Y "EL TRIBUNAL DE LA NOCHE" DE 8:00 PM A 9:00 PM, CORRESP. AL PERIODO DEL 06 DE ABRIL AL 06 DE JULIO/2021.</t>
  </si>
  <si>
    <t xml:space="preserve">EFT-7141 </t>
  </si>
  <si>
    <t>PAGO FACT. NO. B1500000282/10-11-2021 ORDEN DE COMPRA NO. OC2021-0282, ADQUISICIÓN DE BATERÍAS DE INVERSOR PARA SER UTILIZADAS EN LAS PROVINCIAS, HERMANAS MIRABAL (SALCEDO), SANCHEZ RAMIREZ (COTUI), SAMANA, HIGUEY, AZUA, PERAVIA, SFM. SAN JOSÉ DE OCOA Y VALVERDE MAO.</t>
  </si>
  <si>
    <t>Cuenta Bancaria 160-50003-2</t>
  </si>
  <si>
    <t>Descripcion</t>
  </si>
  <si>
    <t xml:space="preserve">Balance </t>
  </si>
  <si>
    <t>TRANSFERENCIAS INTERNAS</t>
  </si>
  <si>
    <t>DEPOSITO</t>
  </si>
  <si>
    <t>RECIBO DE INGRESO</t>
  </si>
  <si>
    <t>REINTEGRO</t>
  </si>
  <si>
    <t xml:space="preserve">EFT-2391 </t>
  </si>
  <si>
    <t>PAGO FACT. NO.B1500000024/25-11-2021, (CUB. NO.05 ) DE LOS TRABAJOS ¨CONSTRUCCION PLANTA POTABILIZADORA FILTRACION RAPIDA CAPACIDAD 40 LPS AC. LA GINA MICHES, PROV.EL SEIBO¨ Y LOTE 2. ¨HABILITACION DE LA PLANTA DEPURADORA DEL MUNICIPIO DE COTUI, PROV.SANCHEZ RAMIREZ¨.</t>
  </si>
  <si>
    <t xml:space="preserve">EFT-2392 </t>
  </si>
  <si>
    <t>AVANCE INICIAL 20% DE LOS TRABAJOS MEJORAMIENTO AC. PEDERNALES (EQUIPAMIENTO Y ELECTRIFICACION POZOS) PROV. PEDERNALES.</t>
  </si>
  <si>
    <t>AVANCE INICIAL 20% DE LOS TRABAJOS CONSTRUCCION AC. CAÑADA CIMARRONA, PROV. AZUA.</t>
  </si>
  <si>
    <t>AVANCE INICIAL 20% DE LOS TRABAJOS REHABILITACION PLANTA POTABILIZADORA AC. SABANA YEGUA, PROV. AZUA.</t>
  </si>
  <si>
    <t>PAGO FACT.NO. B1500000001/29-09-2021,  TRABAJO TOPOGRAFICO PARA EL DISEÑO DEL AC. NAVARRETE, PROV. SANTIAGO,  CORRESP. A JULIO/2021.</t>
  </si>
  <si>
    <t>AVANCE INICIAL 20% DE LOS TRABAJOS DE REHABILITACION ALCANTARILLADO SANITARIO DE FANTINO, PROV. SANCHEZ RAMIREZ.</t>
  </si>
  <si>
    <t>AVANCE INICIAL 20% DE LOS TRABAJOS REHABILITACION DEPOSITO METALICO, AC. MULTIPLE DUVERGE- LA COLONIA VENGAN A VER, PROV. INDEPENDENCIA, ZONA VIII.</t>
  </si>
  <si>
    <t xml:space="preserve">EFT-2393 </t>
  </si>
  <si>
    <t>PAGO FACT. NO.B1500000003/30-11-2021 (CUB. NO.03) DE LOS TRABAJOS REHABILITACION AC. MULTIPLE GUANITO, MUNICIPIO EL LLANO, PROV. ELIAS  PIÑA, LOTE II .</t>
  </si>
  <si>
    <t xml:space="preserve">EFT-2394 </t>
  </si>
  <si>
    <t>PAGO DE FACT. NO.B1500000002/30-11-2021 (CUB. NO.02), DE  LOS TRABAJOS LINEA DE CONDUCCION 08´ PVC DESDE EST. 7+435.60 HASTA 9+435.60, PROV. SANTO DOMINGO-MONTE PLATA.</t>
  </si>
  <si>
    <t>AVANCE INICIAL 20% DE LOS TRABAJOS MEJORAMIENTO AC. TABARA ABAJO (COLOCACION LINEA DE ADUCCION), PROV. AZUA.</t>
  </si>
  <si>
    <t xml:space="preserve">EFT-2395 </t>
  </si>
  <si>
    <t>PAGO FACT. NO.B1500000200/06-12-2021 (CUB. NO.06) DE LOS TRABAJOS CONSTRUCCION  ALCANTARILLADO SANITARIO  VILLA VASQUEZ , PROV. MONTECRISTI.</t>
  </si>
  <si>
    <t>EFT-2396</t>
  </si>
  <si>
    <t>PAGO FACT. NO.B1500000176/24-11-2021 (CUB. NO.05) DE LOS TRABAJOS  MEJORAMIENTO AC. LA SIEMBRA, PADRE LAS CASAS , PROV. AZUA.</t>
  </si>
  <si>
    <t>PAGO COMPENSACIÓN DE TERRENO A PERPETUIDAD POR  ADQ.  (1,750.00) METROS CUADRADO DE TERRENO, PARA SER UTILIZADO EL PASO DE LAS TUBERIAS DE CONDUCCIÓN DE 8", Y DE LA CONSTRUCCIÓN DE LA CAJUELA DE LA OBRA DE TOMA DEL AC. MÚLT., JUANA VICENTA, PROV. SAMANA, UBICADO EN LA PARTE ESTE DEL MUNICIPIO JUANA VICENTA, PROV. SAMANÁ .</t>
  </si>
  <si>
    <t>AVANCE INICIAL 20% DE LOS TRABAJOS AMPLIACION CAMPO DE POZO LA MATILLA AC. HIGUEY, HABILITACION LABORATORIO REGIONAL DEL ESTE, AC. DE HIGUEY Y MEJORAMIENTO DEL AC. LA OTRA BANDA- EL MACAO, PROV. LA ALTAGRACIA.</t>
  </si>
  <si>
    <t>PAGO FACTS.  NOS. B1500000002/29-09, 3/04-10-2021 TRABAJO TOPOGRAFICO PARA EL DISEÑO DEL AC. NAVARRETE, PROV. SANTIAGO Y SAMANÁ,  CORRESP.  A LOS  MESES DE AGOSTO Y SEPTIEMBRE/2021 .</t>
  </si>
  <si>
    <t>AVANCE INICIAL 20% DE LOS TRABAJOS MEJORAMIENTO  ALCANTARILLADOS SANITARIOS: CASTILLO, PIMENTEL, VILLA RIVAS Y SAN FRANCISCO DE MACORIS (VILLA  VERDE Y VISTA DEL VALLE, 1RA. ETAPA) PROV. DUARTE.</t>
  </si>
  <si>
    <t>PAGO DE COMPENSACIÓN DE TERRENO A PERPETUIDAD NO. 08/2021, EL TERRENO AFECTADO SERÁ UTILIZADO EN EL PASO DE LAS TUBERIAS DE CONDUCCIÓN DESDE LA PLANTA POTABILIZADORA HASTA EL DEPOSITO REGULADOR DE LAS CHARCAS, PARA EL PROYECTO ACUEDUCTO MÚLTIPLE, ESTEBANIA LAS CHARCAS, PROVINCIA AZUA.</t>
  </si>
  <si>
    <t>AVANCE INICIAL 20% DE LOS TRABAJOS MEJORAMIENTO PLANTA POTABILIZADORA 75 LPS, AC. MONTE PLATA, PROV. MONTE PLATA, ZONA IV.</t>
  </si>
  <si>
    <t xml:space="preserve">PAGO FACT. NO.B1500000001/09-12-2021 ( CUB. NO.01) DE LOS TRABAJOS LINEA DE CONDUCCION DESDE EST. 0+325 HASTA EST. 1+340.80, PROV. SANTO DOMINGO - MONTE PLATA. LOTE V. </t>
  </si>
  <si>
    <t xml:space="preserve">PAGO FACT. NO. B1500000006/07-12-2021 ( CUB. NO.01) DE LOS TRABAJOS REDES  LAS MERCEDES Y CRUCE DE LA BOMBA, PROV. SANTO DOMINGO- MONTE PLATA, ZONA IV, LOTE XI. </t>
  </si>
  <si>
    <t xml:space="preserve">EFT-2397 </t>
  </si>
  <si>
    <t>PAGO FACT. NO. B1500000082/30-11-2021 ( CUB. NO.02) PARA LOS TRABAJOS DE CAMPO DE POZOS, LINEA DE IMPULSION, REDES Y DEPOSITO REGULADOR, AMPLIACION ACUEDUCTO LAS YAYAS, EXTENSION SECTOR VIETNAM, ALTO LAS FLORES Y LAS FLORES,  PROV. AZUA.</t>
  </si>
  <si>
    <t xml:space="preserve">EFT-2398 </t>
  </si>
  <si>
    <t>PAGO FACT. NO.B1500000065/09-11-2021, (CUB. NO.07) PARA LOS TRABAJOS CONSTRUCCION OBRA DE TOMA Y LINEA DE ADUCCION AC. DE NEYBA, PROV. BAHORUCO.</t>
  </si>
  <si>
    <t>PAGO FACT. NO.B1500000002/02-12-2021 (CUB. NO.02) DE LOS TRABAJOS INTERCONEXION SANEAMIENTO CAÑADA 5  Y CAMBIO DIRECCION DE LA COLECTORA DEL BARRIO CONANI EN EL ALCANTARILLADO PLUVIAL SECTOR PUEBLO NUEVO, PROVINCIA SAN CRISTOBAL.</t>
  </si>
  <si>
    <t>PAGO FACT. NO.B1500000002/07-12-2021 (CUB. NO.02)  PARA LOS TRABAJOS  DE REHABILITACION PLANTA POTABILIZADORA  SAN PEDRO DE MACORIS,  PROV. SAN PEDRO DE MACORIS.</t>
  </si>
  <si>
    <t>PAGO FACT.S NOS.B1500000023, 24/22-11-2021 PAGO TRABAJO  LEVANTAMIENTO TOPOGRAFICO GEORREFERENCIADO, PARA ALCANTARILLADO SANITARIO DE LOS SECTORES: RIVERA DEL JAYA: (BARRIO AZUL, EL GALLINERO, SANTA ANA Y LAS FLORES), TORIBIO CAMILO, PIANTINI Y LAS PALMA, BRISA DEL VALLE. LAS COLINAS Y GUZMANCITOS, MUNICIPIO SAN FRANCISCO  Y EN TODAS ÁREA URBANA PLANTA DE TRATAMIENTO DEL MUNICIPIO DE VILLA RIVA,  ARENOSO DE MUNICIPIO HOSTOS, PROV. DUARTE, CORESP. A LOS MESES DE AGOSTO, SEPTIEMBRE/2021.</t>
  </si>
  <si>
    <t xml:space="preserve">EFT-2399 </t>
  </si>
  <si>
    <t xml:space="preserve">EFT-2400 </t>
  </si>
  <si>
    <t>PAGO FACT. NO.B1500000106/08-12-2021 ( CUB. NO. 05)  DE LOS TRABAJOS DE CONSTRUCCION AC. MULTIPLE ARROYO CHICO-MAJAGUAL ADENTRO COMO EXT.AC.MULTIPLE JUANA VICENTA, PROVINCIA SAMANA.</t>
  </si>
  <si>
    <t xml:space="preserve">EFT-2401 </t>
  </si>
  <si>
    <t>PAGO FACT. NO.B1500000006/09-12-2021  (CUB. NO. 06) SOBRE LOS TRABAJOS CONSTRUCCION ALCANTARILLADO SANITARIO SABANA YEGUA, ZONA NORTE, PROV. AZUA.</t>
  </si>
  <si>
    <t>PAGO RETENCION SEGUN LEY 6-86 (1%) DESCONTADO A LOS INGENIEROS CONTRATISTAS, CORRESP. A NOVIEMBRE/2021.</t>
  </si>
  <si>
    <t xml:space="preserve">RETENCION DEL (2%) DEL ISR DESCONTADO A COMPRA DE TERRENOS (TRANSFERENCIA DE TITULO) </t>
  </si>
  <si>
    <t>PAGO FACT. NO.B1500000001/09-12-2021 ( CUB. NO.01) DE LOS TRABAJOS LINEA  DE CONDUCCION 12¨ PVC TRAMO DESDE EST. 1+556 HASTA EST. 2+359, PROV. SANTO DOMINGO - MONTE PLATA, ZONA IV,  LOTE IV.</t>
  </si>
  <si>
    <t xml:space="preserve">EFT-2402 </t>
  </si>
  <si>
    <t>PAGO FACT. NO.B1500000003/10-12-2021 ( CUB. NO.03) DE LOS TRABAJOS DE LINEA DE CONDUCCION 8¨ PVC TRAMO DESDE EST. 0+000= EST. 3+162 HASTA EST. 1+892.40, PROV. SANTO DOMINGO - MONTE PLATA,  LOTE VII.</t>
  </si>
  <si>
    <t xml:space="preserve">EFT-2403 </t>
  </si>
  <si>
    <t>PAGO FACT. NO. B1500000022/08-12-2021 (CUB. NO.03) SOBRE LOS TRABAJOS PROFUNDIZACION DE DOS (2) POZOS EXISTENTES, PERFORACION, AFOROS Y LIMPIEZAS DE POZOS DE ACS. EN DIFTES. PROV. DEL PAIS.</t>
  </si>
  <si>
    <t xml:space="preserve">EFT-2404 </t>
  </si>
  <si>
    <t>PAGO FACT. B1500000002/10-12-2021, (CUB. NO.02) DE LOS TRABAJOS LINEA DE CONDUCCION 8¨ PVC TRAMO DESDE EST. 0+892 HASTA EST. 3.785,  PROV. SANTO DOMINGO- MONTE PLATA, LOTE X,  ZONA IV.</t>
  </si>
  <si>
    <t xml:space="preserve">EFT-2405 </t>
  </si>
  <si>
    <t>PAGO FACT. NO.B1500000004/30-11-2021 ( CUB. NO.03) DE LOS TRABAJOS, REDES  DISTRIBUCION  EL RODEO,  PROV.BAHORUCO.</t>
  </si>
  <si>
    <t>AVANCE INICIAL 20% DE LOS TRABAJOS TERMINACION ALCANTARILLADO SANITARIO JUAN DOLIO Y GUAYACANES PARTE B, PROVINCIA  SAN PEDRO DE MACORIS.</t>
  </si>
  <si>
    <t>RETENCION DEL 10% DE IMPUESTO SOBRE LA RENTA DESCONTADO A HONORARIOS PROFESIONALES, CORRESPONDIENTE AL MES DE NOVIEMBRE-2021.</t>
  </si>
  <si>
    <t xml:space="preserve">EFT-2406 </t>
  </si>
  <si>
    <t>PAGO FACT. NO.B1500000006/09-12-2021 (CUBICACION NO.06)  DE LOS TRABAJOS CONSTRUCCION DEL ALCANTARILLADO SANITARIO SABANA YEGUA, PROVINCIA AZUA, LOTE I.</t>
  </si>
  <si>
    <t>AVANCE INICIAL 20% DE LOS TRABAJOS DE AMPLIACION ACUEDUCTO AZUA, NUEVO CAMPO DE POZOS, PROVINCIA AZUA,  ZONA II. SEGUN CONTRATO NO.059/2021.</t>
  </si>
  <si>
    <t>PAGO FACT. NO. B1500000001/10-12-2021 ( CUBICACION NO.01) DE LOS TRABAJOS LINEA DE  CONDUCCION  12¨ TRAMO DESDE EST. 6+419.80 HASTA EST.7+435.60 , PROVINCIA SANTO DOMINGO- MONTE PLATA, LOTE IV.</t>
  </si>
  <si>
    <t>RETENCION DEL 5% DEL IMPUESTO SOBRE LA RENTA DESCONTADO A CONTRATISTAS, SEGUN LEY 253/12, CORRESP.E AL  MES DE NOVIEMBRE/2021.</t>
  </si>
  <si>
    <t>RETENCION DEL ITBIS 18% PERSONA FISICA, SEGUN LEY 253/12, CORRESP.  AL MES DE NOVIEMBRE/2021.</t>
  </si>
  <si>
    <t>PAGO RETENCION DEL 1 X 1,000 DESCONTADO A INGENIEROS-CONTRATISTAS SEGUN DECRETO 319/98, CORRESP. AL MES DE NOVIEMBRE/2021.</t>
  </si>
  <si>
    <t xml:space="preserve">EFT-2407 </t>
  </si>
  <si>
    <t>PAGO FACT. NO.B1500000140/08-12-2021 (CUBICACION NO.09 ) DE LOS TRABAJOS DE CONSTRUCCION LINEA DE CONDUCCION (DESDE PUNTO DE EMPALME TUBERIA DE 20"  EXISTENTE HASTA NUEVA ESTACION DE BOMBEO) ESTACION DE BOMBEO Y LINEA DE IMPULSION  HASTA E=2 + 359.03 ACUEDUCTO MULTIPLE JUANA VICENTA, PROVINCIA SAMANA.</t>
  </si>
  <si>
    <t xml:space="preserve">EFT-2408 </t>
  </si>
  <si>
    <t>PAGO FACT. NOS. B1500000003/02-09, 2/24-11-2021, TRABAJOS DE LEVANTAMIENTOS TOPOGRAFICOS DE LOS SECTORES: MAMA TINGO, MANHATTAN DE SAN FRANCISCO DE MACORIS, SALVADOR THEN Y THEN (VISTA LINDA), VISTA NUEVA, SAN MIGUEL, BIJAO, OLIMPIA, SAN RAMON, LOS JARDINES,  PROVINCIA DUARTE CORRESP. A LOS MESES DE AGOSTO Y SEPTIEMBRE DEL 2021.</t>
  </si>
  <si>
    <t xml:space="preserve">EFT-2409 </t>
  </si>
  <si>
    <t>PAGO FACT. NO. B1500000119/09-12-2021 (CUBICACION NO.13) DE LOS TRABAJOS PROYECTO DE SOLUCION DRENAJE PLUVIAL DE LOS BARRIOS PEÑA GOMEZ Y VILLA FUNDACION,  PROVINCIA SAN CRISTOBAL.</t>
  </si>
  <si>
    <t xml:space="preserve">EFT-2410 </t>
  </si>
  <si>
    <t>PAGO FACT.NO.B1500000003/06-12-2021 ( CUBICACION NO.03) DE LOS TRABAJOS REDES VILLA GUERRERO COMPRENDIDA ENTRE LOS NUDOS 12, 20, 40 Y 75, PROVINCIA EL SEIBO, LOTE II.</t>
  </si>
  <si>
    <t xml:space="preserve">EFT-2411 </t>
  </si>
  <si>
    <t>PAGO FACT. NO.B1500000031/10-12-2021 (CUBICACION NO. 05) DE LOS TRABAJOS DE CONSTRUCCION LINEA MATRIZ,  CONDUCCION Y RED DE  DISTRIBUCION LA GUAZUMA, BATEY AMINA - LOS CHICHIGUA, TIERRA FRIA AFUERA, LA SABANA Y CAÑADA DE BORUCO, ACUEDUCTO  MULTIPLE  GUATAPANAL -JINAMAGAO- AMINA, PROVINCIA VALVERDE.</t>
  </si>
  <si>
    <t>RETENCION DEL ITBIS (30%) DESCONTADO A INGENIEROS-CONTRATISTAS, SEGUN LEY 253/12, CORRESP. AL MES DE NOVIEMBRE/2021.</t>
  </si>
  <si>
    <t xml:space="preserve">EFT-2412 </t>
  </si>
  <si>
    <t>AVANCE INICIAL 20% DE LOS TRABAJOS DE CONSTRUCCION  DEPOSITO REGULADOR 2,000 M3, H.A.  SUPERFICIAL, CIRCULAR ACUEDUCTO PEDERNALES, PROVINCIA PEDERNALES.</t>
  </si>
  <si>
    <t xml:space="preserve">EFT-2413 </t>
  </si>
  <si>
    <t>PAGO FACT. NO. B1500000032/13-12-2021 (CUBICACION NO.02) DE LOS TRABAJOS CONSTRUCCION ACUEDUCTO MULTIPLE DE ESTEBANIA Y LAS CHARCAS, PROVINCIA AZUA.</t>
  </si>
  <si>
    <t xml:space="preserve">EFT-2414 </t>
  </si>
  <si>
    <t>PAGO FACT. NO. B1500000002/16-12-2021 ( CUBICACION NO.02) DE LOS TRABAJOS AMPLIACION REDES DISTRIBUCION ACUEDUCTO HIGUEY A LOS SECTORES PRADOS I Y II, PROVINCIA LA ALTAGRACIA,  LOTE VIII.</t>
  </si>
  <si>
    <t>PAGO FACTS. NOS.B1500000011/22, 12/29-11-2021 SERVICIOS PARA LEVANTAMIENTO TOPOGRAFICO DE LAS COMUN. RURALES ALINO, PARA ABASTECIMIENTO DE AGUA POTABLE, LINEA NOROESTE AC. EL CERCADO, LOS PALITOS, SABANA GRANDE Y CAÑADA DE PIEDRA, PILOTO,CERCADILLO Y LA CAIDA, PARA EL POBLADO DE SANTIAGO DE LA CRUZ, DAJABÓN, CANA CHAPETÓN, LA REFORMA, PROYECTO 021, LA YAGUITA Y RIO VIEJO, CLAVELLINA Y LA PINTA, SANTA MARIA, MONTECRISTI, LA COMUNIDAD DE RANCHADERO, LA MATA DE SANTA CRUZ, CORREP.  AGOSTO Y SEPTIEMBRE/2021 .</t>
  </si>
  <si>
    <t>PAGO COMPENSACIÓN DE TERRENO A PERPETUIDAD, PARA USO  DESDE AHORA Y PARA SIEMPRE DE (2,380 MTS), CUADRADO DE TERRENO, QUE SERAN UTILIZADOS EN EL PASO DE LAS TUBERIAS DE CONDUCCIÓN DESDE LA PLANTA POTABILIZADORA HASRA EL DEPOSITO REGULADOR DE LAS CHARCAS, PARA EL PROYECTO AC.MULTIPLE ESTEBANIA, LAS CHARCAS, PROV. AZUA .</t>
  </si>
  <si>
    <t xml:space="preserve">AVANCE INICIAL 20% DE LOS TRABAJOS MEJORAMIENTO OBRA DE TOMA, AC. PADRE LAS CASAS, PROV. AZUA, ZONA II. </t>
  </si>
  <si>
    <t xml:space="preserve">EFT-2415 </t>
  </si>
  <si>
    <t>PAGO  FACT.B1500000008/15-12-2021, (  CUB NO..08 )  DE LOS TRAB. AMPLIACION DE AC. HIGUEY,EXTENSION VILLA HORTENCIA Y ANAMUYA,REDES DE DISTRIBUCION PROV. LA ALTAGRACIA.                                                                                                                                                                                                                                                                                                                                                                                                                                                                                                                                                                                                                                                                                                                                                                                                                                                                                                                                                                                                                                                                                                                                                                                                                                                                                                                                                                                                                                                                                                                                                                                                                                                                                                                                                                                                                                                                                                                                                                                                                                                                                                                                                                                                                                                                                                                                                                                                                                                                                                                                                                                                                                                                                                                                                                                                             PAGO FACT. B1500000008/15-12-2021, (CUB. NO.08) DE LOS TRABAJOS AMPLIACION DE AC. HIGUEY, EXTENSION VILLA HORTENSIA Y ANAMUYA, REDES DE DISTRIBUCION, PROV. LA ALTAGRACIA.</t>
  </si>
  <si>
    <t xml:space="preserve">EFT-2416 </t>
  </si>
  <si>
    <t>PAGO FACT. NO.B1500000030/16-12-2021 (CUB. NO.04 ) DE LOS TRABAJOS REHABILITACION, EQUIPAMIENTO CAMPO DE POZO E INSTALACIONES DEPOSITO REGULADOR Y CONSTRUCCION, EDIF. COMERCIAL AC.QUISQUEYA,  PROV. SAN PEDRO DE MACORIS.</t>
  </si>
  <si>
    <t xml:space="preserve">EFT-2417 </t>
  </si>
  <si>
    <t>PAGO FACT. NO.B1500000018/20-12-2021 (CUB. NO. 09) DE LOS TRABAJOS AMPLIACION RED DE DISTRIBUCION ZONA NORTE, HATO MAYOR, PROV. HATO MAYOR, LOTE II.</t>
  </si>
  <si>
    <t xml:space="preserve">EFT-2418 </t>
  </si>
  <si>
    <t>PAGO FACT. NO.B1500000002/17-12-2021, ( CUB. NO. 02) DE LOS TRABAJOS LINEA DE CONDUCCION TRAMO DESDE EST. 1+340.80 HASTA EST.2+356.60, PROV. SANTO DOMINGO - MONTE PLATA,  LOTE VII.</t>
  </si>
  <si>
    <t>AVANCE INICIAL 20% DE LOS TRABAJOS DE REHABILITACION PLANTA POTABILIZADORA DE 130 LPS E INTERCONEXION AL DEPOSITO REGULADOR DE H.A. CAP. 1,000,000, AC. MONTE PLATA, PROV. MONTE PLATA.</t>
  </si>
  <si>
    <t xml:space="preserve">EFT-2419 </t>
  </si>
  <si>
    <t>PAGO FACT. NO. B1500000185/20-12-2021, (CUB. NO.12)  PARA LOS TRABAJOS CONSTRUCCION MACRO RED DE BANI Y RED DE DISTRIBUCION EL FUNDO, AC. PERAVIA, PROV. PERAVIA.</t>
  </si>
  <si>
    <t xml:space="preserve">EFT-2420 </t>
  </si>
  <si>
    <t>PAGO FACT. NO. B1500000186/20-12-2021 ( CUB. NO.12)  DE LOS TRABAJOS DE AMPLIACION Y MEJORAMIENTO REDES DE DISTRIBUCION MATANZA, PAYA, ARROYO HONDO, LOS TUMBAOS Y QUIJA QUIETA Y CARRETON  AC. MULTIPLE PERAVIA, PROV. PERAVIA.</t>
  </si>
  <si>
    <t>PAGO FACT. NO. B1500000004/10-12-2021 TRABAJOS DE LEVANTAMIENTO TOPOGRAFICOS EN LOS SECTORES LA CANELA, LOS ALMÁCIGOS, HATILLO SAN LORENZO, PLATANAL, PIEDRA GORDA, CAPILLA, ENTRADA TÚNEL LOS CERRITOS, BATEY 1, PUNTA ARENA, SABANA GRANDE EN LA PROV. SANTIAGO, CORRESP. A OCTUBRE/2021 .</t>
  </si>
  <si>
    <t>PAGO FACT. NO. B1500000025/10-12-2021 TRABAJOS DE TOPOGRAFIA GEORREFERENCIADO, PARA ALCANTARILLADO SANITARIO SANEAMIENTO CAÑADA NO.1 Y 2  DE SECTOR BRISAS DEL VALLE, SAN FRANCISCO DE MACORIS, PROVINCIA DUARTE, AMPLIACION DEL ACUEDUCTO DE MICHES, LINEA DE ADUCCION ACUEDUCTO DE MICHES, PROVINCIA EL SEYBO, CORRESP. A OCTUBRE/2021 .</t>
  </si>
  <si>
    <t xml:space="preserve">EFT-2421 </t>
  </si>
  <si>
    <t>PAGO FACT. NO.B1500000025/15-12-2021 ( CUB. NO.05 ) DE LOS TRABAJOS CONSTRUCCION LINEA DE CONDUCCION Y RED DE DISTRIBUCION  DE BORUCO, GUATAPANAL, LORAVITO, CAPILLA Y PARAJE RINCON, AC. MULTIPLE GUATAPANAL- JINAMAGAO -AMINA -BORUCO,  PROV. VALVERDE.</t>
  </si>
  <si>
    <t xml:space="preserve">EFT-2422 </t>
  </si>
  <si>
    <t>PAGO FACT. NO.B1500000025/21-12-2021 ( CUB. NO.03) DE LOS TRABAJOS LINEA MATRIZ Y REDES DE  DISTRIBUCION LAS TEJAS, PROV. BAHORUCO,  LOTE IV.</t>
  </si>
  <si>
    <t xml:space="preserve">EFT-2423 </t>
  </si>
  <si>
    <t>PAGO FACT. NO.B1500000107/02-12-2021 (CUB. NO.08) DE LOS TRABAJOS CONSTRUCCION OBRA DE TOMA. PLANTA POTABILIZADORA Y DEPOSITO REGULADOR DEL AC. PARTIDO, PROV. DAJABON.</t>
  </si>
  <si>
    <t xml:space="preserve">               </t>
  </si>
  <si>
    <t xml:space="preserve">EFT-2424 </t>
  </si>
  <si>
    <t>PAGO FACT.NO.B1500000203/22-12-2021 (CUB. NO.04) DE LOS TRABAJOS AMPLIACION ALCANTARILLADO SANITARIO DE MONTECRISTI, PROV. MONTECRISTI.</t>
  </si>
  <si>
    <t xml:space="preserve">EFT-2425 </t>
  </si>
  <si>
    <t>PAGO FACT. NO.B1500000018/21-12-2021 (CUB. NO.04 ) DE LOS TRABAJOS DE CONSTRUCCION ACU. LA GRANJA, COMO EXTENSION AC. LAS TERRENAS,  PROV. SAMANA.</t>
  </si>
  <si>
    <t xml:space="preserve">EFT-2426 </t>
  </si>
  <si>
    <t>PAGO FACT. NO. B1500000002/22-12-2021 (CUB. NO.02) DE LOS TRABAJOS LINEA DE CONDUCCION TRAMO DESDE EST.2+356.60 HASTA EST. 3+372.40, PROV.   SANTO DOMINGO - MONTE PLATA, ZONA IV,  LOTE IX.</t>
  </si>
  <si>
    <t xml:space="preserve">EFT-2427 </t>
  </si>
  <si>
    <t>PAGO FACT. NO.B1500000003/21-12-2021 (CUB. NO.03 FINAL Y DEVOLUCION DE RETENIDO EN GARANTIA)   DE LOS TRABAJOS AMPLIACION RED DE DISTRIBUCION AC. DE DAJABON, A LOS BARRIOS LA PAZ Y LA ESPERANZA , PROV. DAJABON.</t>
  </si>
  <si>
    <t xml:space="preserve">EFT-2428 </t>
  </si>
  <si>
    <t>PAGO  FACT. NO. B1500000003/22-12-2021 (CUB.NO.03 FINAL Y DEVOLUCION DE RETENIDO EN GARANTIA) DE LOS TRABAJOS  AMPLIACION RED DE DISTRIBUCION AC. DE DAJABON, AL SECTOR COLONIA 30 DE MAYO, PROV. DAJABON.</t>
  </si>
  <si>
    <t>Cuenta Bancaria 020-500003-7</t>
  </si>
  <si>
    <t xml:space="preserve">                       Descripcion</t>
  </si>
  <si>
    <t>TRANSFERECIAS INTERNAS</t>
  </si>
  <si>
    <t xml:space="preserve"> REINTEGROS </t>
  </si>
  <si>
    <t>AVC POR NOMINA DE VIATICO</t>
  </si>
  <si>
    <t>AVC CUENTAS BLOQUEADAS</t>
  </si>
  <si>
    <t>PAGO PRESTAMO DE ELECTRODOMESTICO</t>
  </si>
  <si>
    <t xml:space="preserve">AVISO DE DEBITO </t>
  </si>
  <si>
    <t>103834 103842</t>
  </si>
  <si>
    <t>NOMINAS  DE RETENCIONES DE NOMINAS NOV/2021</t>
  </si>
  <si>
    <t xml:space="preserve">103843 </t>
  </si>
  <si>
    <t>NOMINA DE RETENCION  OCASIONAL SEGURIDAD MILITAR NOV/2021</t>
  </si>
  <si>
    <t xml:space="preserve">EFT-1318 </t>
  </si>
  <si>
    <t>PAGO DESCUENTO CREDITO EDUCATIVO, CORRESP. A LAS NOMINAS DE NIVEL CENTRAL NOVIEMBRE/2021.</t>
  </si>
  <si>
    <t xml:space="preserve">EFT-1319 </t>
  </si>
  <si>
    <t>PAGO DE DESCUENTO COOP. INAPA (FIJO Y NO FIJO), CORRESP. A LAS NOMINAS NIVEL CENTRAL, ACS, PERSONAL TRAMITES DE PENSION NC Y AC. PROV. SANTIAGO Y SAN CRISTOBAL, PERSONAL CONTRATADO E IGUALADO NOVIEMBRE/2021.</t>
  </si>
  <si>
    <t xml:space="preserve">EFT-1320 </t>
  </si>
  <si>
    <t>PAGO DE DESCUENTO, CORRESP. A  NOMINA DEL  NIVEL CENTRAL Y PERSONAS EN TRAMITES DE PENSION NC Y AC. CORRESP A  NOVIEMBRE/2021.</t>
  </si>
  <si>
    <t xml:space="preserve">EFT-1321 </t>
  </si>
  <si>
    <t>NOMINA BONO SISMAP/2021 NIVEL CENTRAL.</t>
  </si>
  <si>
    <t xml:space="preserve">EFT-1322 </t>
  </si>
  <si>
    <t>NOMINA BONO SISMAP/2021, OCASIONAL SEGURIDAD MILITAR.</t>
  </si>
  <si>
    <t xml:space="preserve">EFT-1323 </t>
  </si>
  <si>
    <t xml:space="preserve">NOMINA  BONO SISMAP/2021 PERSONAL CONTRATADO E IGUALADO. </t>
  </si>
  <si>
    <t xml:space="preserve">EFT-1324 </t>
  </si>
  <si>
    <t xml:space="preserve">NOMINA BONO SISMAP/2021, PROVINCIA SANTIAGO. </t>
  </si>
  <si>
    <t xml:space="preserve">EFT-1325 </t>
  </si>
  <si>
    <t>NOMINA BONO SISMAP/2021  PERSONAL CONTRATADO E IGUALADO PROVINCIA SAN CRISTOBAL.</t>
  </si>
  <si>
    <t xml:space="preserve">EFT-1326 </t>
  </si>
  <si>
    <t>NOMINA BONO SISMAP/2021 PERSONAL TEMPORAL.</t>
  </si>
  <si>
    <t xml:space="preserve">EFT-1327 </t>
  </si>
  <si>
    <t>NOMINA BONO SISMAP/2021 PROVINCIA SAN CRISTOBAL.</t>
  </si>
  <si>
    <t xml:space="preserve">EFT-1328 </t>
  </si>
  <si>
    <t>NOMINA BONO SISMAP/2021 PERSONAL CONTRATADO E IGUALADO SUPERVISORES DE PROYECTOS.</t>
  </si>
  <si>
    <t xml:space="preserve">EFT-1329 </t>
  </si>
  <si>
    <t>NOMINA BONO SISMAP/2021, ACUEDUCTOS. .</t>
  </si>
  <si>
    <t xml:space="preserve">EFT-1330 </t>
  </si>
  <si>
    <t>NOMINA DE REGALIA NIVEL CENTRAL/2021.</t>
  </si>
  <si>
    <t xml:space="preserve">EFT-1331 </t>
  </si>
  <si>
    <t>NOMINA DE REGALIA ACUEDUCTO/2021.</t>
  </si>
  <si>
    <t xml:space="preserve">EFT-1332 </t>
  </si>
  <si>
    <t>NOMINA DE REGALIA, PERSONAL TEMPORAL/2021.</t>
  </si>
  <si>
    <t xml:space="preserve">EFT-1333 </t>
  </si>
  <si>
    <t>NOMINA  DE REGALIA, PROVINCIA SAN CRISTOBAL/2021.</t>
  </si>
  <si>
    <t xml:space="preserve">EFT-1334 </t>
  </si>
  <si>
    <t>NOMINA DE REGALIA, PERSONAL EN TRAMITES DE PENSION NC Y AC/2021.</t>
  </si>
  <si>
    <t xml:space="preserve">EFT-1335 </t>
  </si>
  <si>
    <t>NOMINA DE REGALIA, PROVINCIA SANTIAGO/2021.</t>
  </si>
  <si>
    <t xml:space="preserve">EFT-1336 </t>
  </si>
  <si>
    <t>NOMINA DE REGALIA, OCASIONAL SEGURIDAD MILITAR/2021.</t>
  </si>
  <si>
    <t xml:space="preserve">EFT-1337 </t>
  </si>
  <si>
    <t>NOMINA  DE REGALIA, PERSONAL CONTRATADO E IGUALADO SUPERVISORES DE PROYECTOS/2021.</t>
  </si>
  <si>
    <t xml:space="preserve">EFT-1338 </t>
  </si>
  <si>
    <t>NOMINA DE REGALIA, PERSONAL CONTRATADO E IGUALADO/2021.</t>
  </si>
  <si>
    <t xml:space="preserve">EFT-1339 </t>
  </si>
  <si>
    <t>NOMINA REGALIA PERSONAL CONTRATADO E IGUALADO PROV. SAN CRISTOBAL, CORRESP. A DICIEMBRE/2021.</t>
  </si>
  <si>
    <t xml:space="preserve">EFT-1340 </t>
  </si>
  <si>
    <t>NOMINA DE REGALIA CANCELADOS NIVEL CENTRAL/2021.</t>
  </si>
  <si>
    <t xml:space="preserve">EFT-1341 </t>
  </si>
  <si>
    <t>NOMINA DE REGALIA CANCELADOS, PERSONAL EN TRAMITES DE PENSION NC Y AC/2021.</t>
  </si>
  <si>
    <t xml:space="preserve">EFT-1342 </t>
  </si>
  <si>
    <t>NOMINA DE REGALIA CANCELADOS ACUEDUCTO/2021.</t>
  </si>
  <si>
    <t xml:space="preserve">103844 </t>
  </si>
  <si>
    <t>NOMINA DE REGALIA CANCELADOS PERSONAL CONTRATADO E IGUALADO/2021.</t>
  </si>
  <si>
    <t xml:space="preserve">EFT-1343 </t>
  </si>
  <si>
    <t>NOMINA DE REGALIA CANCELADOS PERSONAL CONTRATADO  E IGUALADO/2021.</t>
  </si>
  <si>
    <t xml:space="preserve">EFT-1344 </t>
  </si>
  <si>
    <t>NOMINA ADICIONAL NIVEL CENTRAL Y ACUEDUCTOS, CORRESP. AL MES DE NOVIEMBRE/2021, ELAB.EN DICIEMBRE/2021.</t>
  </si>
  <si>
    <t xml:space="preserve">103845 </t>
  </si>
  <si>
    <t>NOMINA  BONO SISMAP/2021 CANCELADOS PERSONAL CONTRATADOS E IGUALADOS.</t>
  </si>
  <si>
    <t xml:space="preserve">EFT-1345 </t>
  </si>
  <si>
    <t>NOMINA BONO SISMAP/2021 CANCELADOS NIVEL CENTRAL.</t>
  </si>
  <si>
    <t xml:space="preserve">EFT-1346 </t>
  </si>
  <si>
    <t>NOMINA BONO SISMAP/2021 CANCELADOS PERSONAL CONTRATADOS E IGUALADOS.</t>
  </si>
  <si>
    <t xml:space="preserve">EFT-1347 </t>
  </si>
  <si>
    <t>NOMINA BONO SISMAP/2021 CANCELADOS ACUEDUCTOS.</t>
  </si>
  <si>
    <t xml:space="preserve">103846 </t>
  </si>
  <si>
    <t>NOMINA DE REGALIA, PERSONAL EN TRAMITES DE PENSION NC Y AC.</t>
  </si>
  <si>
    <t>103847-103865</t>
  </si>
  <si>
    <t>NOMINA BONO SISMAP/2021, CANCELADOS PERSONAL CONTRATADOS E IGUALADOS.</t>
  </si>
  <si>
    <t>PAGO DE SUELDO DEL MES DE AGOSTO 2021, YA QUE FUE REINTEGRADO POR ERROR EN IMPRESION EL MONTO NO ES LEGIBLE.</t>
  </si>
  <si>
    <t xml:space="preserve">EFT-1348 </t>
  </si>
  <si>
    <t>NOMINA PERSONAL EN TRÁMITES DE PENSÓN NC Y AC, CORREPO. AL MES DE DICIEMBRE/2021.</t>
  </si>
  <si>
    <t xml:space="preserve">EFT-1349 </t>
  </si>
  <si>
    <t>NOMINA PROV. SAN CRISTOBAL CORRESP. AL MES DE DICIEMBRE/2021.</t>
  </si>
  <si>
    <t xml:space="preserve">EFT-1350 </t>
  </si>
  <si>
    <t>NOMINA OCASIONAL SEGURIDAD MILITAR, CORRESP. AL MES DE DICIEMBRE/2021.</t>
  </si>
  <si>
    <t xml:space="preserve">EFT-1351 </t>
  </si>
  <si>
    <t>NÓMINA PROV. SANTIAGO CORRESP. AL MES DE DICIEMBRE/2021.</t>
  </si>
  <si>
    <t xml:space="preserve">EFT-1352 </t>
  </si>
  <si>
    <t>NOMINA DEL PERSONAL CONTRATADO E IGUALADO, CORRESP. AL MES DE DICIEMBRE/2021.</t>
  </si>
  <si>
    <t xml:space="preserve">EFT-1353 </t>
  </si>
  <si>
    <t>NOMINA PERSONAL CONTRATADO E IGUALADO PROV. SAN CRISTOBAL, CORRESP. AL MES DE DICIEMBRE/2021.</t>
  </si>
  <si>
    <t xml:space="preserve">EFT-1354 </t>
  </si>
  <si>
    <t>NOMINA PERSONAL TEMPORAL, CORRESP. AL MES DE DICIEMBRE/2021.</t>
  </si>
  <si>
    <t xml:space="preserve">EFT-1355 </t>
  </si>
  <si>
    <t>NOMINA CANCELADOS NC, AC, TEMPORAL, CORRESP. AL MES DE DICIEMBRE/2021.</t>
  </si>
  <si>
    <t xml:space="preserve">EFT-1356 </t>
  </si>
  <si>
    <t>NOMINA PERSONAL CONTRATADO SUPERVISORES DE PROYECTOS CORRESP. AL MES DE DICIEMBRE/2021,.</t>
  </si>
  <si>
    <t xml:space="preserve">EFT-1357 </t>
  </si>
  <si>
    <t>NÓMINA ADICIONAL ACUEDUCTOS, CORRESP. AL MES DE NOVIEMBRE/2021 ELAB. EN DICIEMBRE/2021</t>
  </si>
  <si>
    <t xml:space="preserve">EFT-1358 </t>
  </si>
  <si>
    <t>NOMINA ADICIONAL CANCELADOS DEL PERSONAL CONTRATADO, CORRESP. AL MES DE DICIEMBRE/2021.</t>
  </si>
  <si>
    <t xml:space="preserve">EFT-1359 </t>
  </si>
  <si>
    <t>NOMINA  ACUEDUCTOS, CORRESP. AL MES DE DICIEMBRE/2021</t>
  </si>
  <si>
    <t xml:space="preserve">EFT-1360 </t>
  </si>
  <si>
    <t>NOMINA ADICIONAL  BONO SISMAP/2021 CANCELADOS PERSONAL CONTRATADO E IGUALADO.</t>
  </si>
  <si>
    <t xml:space="preserve">EFT-1361 </t>
  </si>
  <si>
    <t>PAGO DE NÓMINA NIVEL CENTRAL CORRESP. AL MES DE DICIEMBRE/2021.</t>
  </si>
  <si>
    <t xml:space="preserve">EFT-1362 </t>
  </si>
  <si>
    <t>NÓMINA ADICIONAL REGALIA/2021 CONCELADOS PERSONAL CONTRATADO E IGUALADO.</t>
  </si>
  <si>
    <t xml:space="preserve">EFT-1363 </t>
  </si>
  <si>
    <t>NOMIMA PERSONAL CONTRATADO SUPERVISORES DE PROYECTOS CORRESP. AL MES DE DICIEMBRE/2021.</t>
  </si>
  <si>
    <t xml:space="preserve">EFT-1364 </t>
  </si>
  <si>
    <t>NOMINA  HORAS EXTRAS CORRESP. AL COMPLETIVO DE SEPTIEMBRE, OCTUBRE Y NOVIEMBRE/2021, ELAB. EN DICIEMBRE/2021.</t>
  </si>
  <si>
    <t xml:space="preserve">EFT-1365 </t>
  </si>
  <si>
    <t>NOMINA BONO SISMAP/2021 PERSONAL EN TRAMITES DE PENSION NC Y AC.</t>
  </si>
  <si>
    <t>NOMINA PERSONAL EN TRAMITES DE PENSION NC Y AC, CORRESP. AL MES DE NOVIEMBRE/2021.</t>
  </si>
  <si>
    <t>NOMINA BONO SISMAP/2021, CANCELADOS ACUEDUCTOS.</t>
  </si>
  <si>
    <t>NOMINA BONO SISMAP /2021, CANCELADOS ACUEDUCTOS.</t>
  </si>
  <si>
    <t xml:space="preserve">103883 </t>
  </si>
  <si>
    <t>RETENCION ISR NOMINA OCASIONAL SEGURIDAD MILITAR</t>
  </si>
  <si>
    <t>Cuenta Bancaria 030-204893-6</t>
  </si>
  <si>
    <t xml:space="preserve">TRANSFERENCIAS </t>
  </si>
  <si>
    <t>AVISO DE DEBITO  ( COMISIONES BANCARIAS)</t>
  </si>
  <si>
    <t>Cuenta Bancaria 720689421</t>
  </si>
  <si>
    <t>DEPOSITO PAGO SUPERFICIE</t>
  </si>
  <si>
    <t>DB PAGO TC</t>
  </si>
  <si>
    <t>DF AFILIACION</t>
  </si>
  <si>
    <t>COMISION POR TRANSFERENCIA</t>
  </si>
  <si>
    <t>COMISION POR 0.15</t>
  </si>
  <si>
    <t>CARGO POR SERVICIOS GENERADOS</t>
  </si>
  <si>
    <t>COMPENSACION POR BALANCE</t>
  </si>
  <si>
    <t>Cuenta Bancaria 100-203197-1</t>
  </si>
  <si>
    <t>No.ck/transf.</t>
  </si>
  <si>
    <t xml:space="preserve"> PAGO IMPUESTO 0.15%</t>
  </si>
  <si>
    <t>CHEQUES CERTIFICADOS</t>
  </si>
  <si>
    <t>COMISION POR  CONFECCION DE CHEQUES</t>
  </si>
  <si>
    <t xml:space="preserve">PAGO DE FACT. No. B1100009061 , PARA LIMPIEZA DER ACS. DE JUAN HERRERA, JINOVA , LOS BANCOS, LAS AVISPA, ARROYO CANO Y VALLEJUELO. </t>
  </si>
  <si>
    <t xml:space="preserve">PAGO DE FACT. No. B1100009062 , PARA LIMPIEZA DER ACS. DE JUAN HERRERA, JINOVA , LOS BANCOS, LAS AVISPA, ARROYO CANO Y VALLEJUELO. </t>
  </si>
  <si>
    <t xml:space="preserve">PAGO DE FACT. No. B1100009063 ,PARA LIMPIEZA DER ACS. DE JUAN HERRERA, JINOVA , LOS BANCOS, LAS AVISPA, ARROYO CANO Y VALLEJUELO. </t>
  </si>
  <si>
    <t xml:space="preserve">PAGO DE FACT. No. B1100009064 , PARA LIMPIEZA DER ACS. DE JUAN HERRERA, JINOVA , LOS BANCOS, LAS AVISPA, ARROYO CANO Y VALLEJUELO. </t>
  </si>
  <si>
    <t xml:space="preserve">PAGO DE FACT. No. B1100009065 , PARA LIMPIEZA DER ACS. DE JUAN HERRERA, JINOVA , LOS BANCOS, LAS AVISPA, ARROYO CANO Y VALLEJUELO. </t>
  </si>
  <si>
    <t xml:space="preserve">PAGO DE FACT. No. B1100009150 , PARA LIMPIEZA DER ACS. DE JUAN HERRERA, JINOVA , LOS BANCOS, LAS AVISPA, ARROYO CANO Y VALLEJUELO. </t>
  </si>
  <si>
    <t xml:space="preserve">PAGO DE FACT. No. B1100009152 , PARA LIMPIEZA DER ACS. DE JUAN HERRERA, JINOVA , LOS BANCOS, LAS AVISPA, ARROYO CANO Y VALLEJUELO. </t>
  </si>
  <si>
    <t xml:space="preserve">PAGO DE FACT. No. B1100009153 ,PARA LIMPIEZA DER ACS. DE JUAN HERRERA, JINOVA , LOS BANCOS, LAS AVISPA, ARROYO CANO Y VALLEJUELO. </t>
  </si>
  <si>
    <t xml:space="preserve">PAGO DE FACT. No. B1100009154 ,PARA LIMPIEZA DER ACS. DE JUAN HERRERA, JINOVA , LOS BANCOS, LAS AVISPA, ARROYO CANO Y VALLEJUELO. </t>
  </si>
  <si>
    <t xml:space="preserve">PAGO DE FACT. No. B1100009155, PARA LIMPIEZA DER ACS. DE JUAN HERRERA, JINOVA , LOS BANCOS, LAS AVISPA, ARROYO CANO Y VALLEJUELO. </t>
  </si>
  <si>
    <t xml:space="preserve">PAGO DE FACT. No. B1500000789 , COMPRA DE  JUNTAS DRESSER DE 2, JUNTAS DRESEER DE 3 Y JUNTAS DRESSER DE 4PARA EXISTENCIA EN EL ALMACEN DE LA PROVINCIA SAN JUAN. </t>
  </si>
  <si>
    <t xml:space="preserve">PAGO DE FACT. B00000788,POR COMPRA DE JUNTAS DRESSER DE 6 Y JUNTAS DESSER DE 8 PARA EXISTENCIA EN ALMACEN DE LA PROVINCIA SAN JUAN. </t>
  </si>
  <si>
    <t>PAGO DE FACT. No. B1100009216 , ALQUILER DE RETRO-EXCAVADORA, PARA SER UTILIZADA EN REPARACION DE AVERIA EN LA C/3, EL LUCERO Y JUAN HERRERA .</t>
  </si>
  <si>
    <t xml:space="preserve">PAGO DE FACT. No. B1100009219 ,VIAJES DE DESECHO DE PAVIMENTO EN LA C/3 EL LUCERO. </t>
  </si>
  <si>
    <t>PAGO DE FACT. No. B1100009215 , ALQUILER DE RETRO-EXCAVADORA, PARA REPARACION DE AVERIA UBICADA EN EL TRIANGULO DE LOS MOJADOS.</t>
  </si>
  <si>
    <t xml:space="preserve">PAGO DE FACT. No.B1100009217  , ALQUILER DE RETRO-EXCAVADORA, PARA SE UTILIZADA EN LA REPARACION DE AVERIA EN LA LINEA DE 12 UBICADA FRENTE A LA PLANTA DE JUAN HERRERA. </t>
  </si>
  <si>
    <t>PAGO DE FACT. No. B110009218 ,  ALQUILER DE RETRO-EXCAVADORA  PARA REPARACION DE AVERIA EN LA LINEA MATRIZ DE CONDUCION DE 12 UBICADA EN LA C/ CAONABO ENTRE DR. CABRAL Y WENCEASLAO RAMIREZ.</t>
  </si>
  <si>
    <t xml:space="preserve">PAGO DE FACT. No. B1100009220  COMPRA DE RELLENO Y BOTE PARA REPARACION DE AVERIA EN LA LINEA MATRIZ DE 12 ABC UBICADA EN LA C/ CAONABO ENTRE DR. CABRAL Y WENCESLAO RAMIREZ. </t>
  </si>
  <si>
    <t>PAGO DE FACT. No. B1100009219 , POR  3 VIAJES DE DESECHO DE PAVIMENTO EN LA C/3 EL LUCERO .</t>
  </si>
  <si>
    <t>PAGO DE FACT. No. B1100009220 ,COMPRA DE RELLENO Y BOTE PARA REPARACION DE AVERIA EN LA LINEA MATRIZ DE 12 ABC UBICADA EN LA C/ CAONABO ENTRE DR. CABRAL Y WENCESLAO RAMIREZ .</t>
  </si>
  <si>
    <t>5949</t>
  </si>
  <si>
    <t xml:space="preserve">CHEQUE A FAVOR DEL COLECTOR DE IMPUESTOS INTERNOS </t>
  </si>
  <si>
    <t>5950</t>
  </si>
  <si>
    <t xml:space="preserve">PAGO DE FACT. No.B1500009881POR UN VALOR DE RD$ 13,629.82 MENOS DESCUENTO 5% RD$ 579.02 POR UN MONTO A PAGAR DE RD$ 13,050.80 MEMO No. 014-2021 POR COMPRA DE MATERIALES QUE SERAN UTILIZADOS EN LA REPARACION DE DESLIZADORES DE SULATO EN LA PLANTA  DE TRATAMIENTO DE JUAN HERRERA . </t>
  </si>
  <si>
    <t>5951</t>
  </si>
  <si>
    <t>PAGO DE FACT. No. B1500009952 , COMPRA DE MATERIALES PARA CAMBIO DE MOTORES DE LOS MEZCLADORES DE SULFATO DE LA PLANTA DE SAN JUAN DE LA MAGUANA , JUAN HERRERA, Y HATO DEL PADRE .</t>
  </si>
  <si>
    <t>5952</t>
  </si>
  <si>
    <t>PAGO DE FACT. No.B1500009989,COMPRA DE MATERIALES QUE SERAN UTILIZADOS PARA ARREGLAR VALVULA DE DESARENADOR 6,7 Y 8 DE LA PLANTA DE SAN JUAN DE LA MAGUANA, JUAN HERRERA Y HATO DEL PADRE.</t>
  </si>
  <si>
    <t>5953</t>
  </si>
  <si>
    <t>PAGO DE FACT. No. B1500009883A  POR COMPRA DE MATERIALES PARA REPARACION DE AVERIA UBICADA EN ARROYO CANO .</t>
  </si>
  <si>
    <t>5954</t>
  </si>
  <si>
    <t>PAGO DE FACTS. No. B1100009221 , POR SERVICIO DE ALQUILER DE RETRO- EXCAVADORA USO DE REPARACION DE AVERIA EN LA LINEA DE IMPULSION DE 8 EN HATO DEL PADRE .</t>
  </si>
  <si>
    <t>Cuenta Bancaria 240-013939-8</t>
  </si>
  <si>
    <t>TRANSFERENCIA</t>
  </si>
  <si>
    <t>Cuenta Bancaria 040-0003580-4</t>
  </si>
  <si>
    <t>CARGO POR SUSPENSION DE CHEQUES</t>
  </si>
  <si>
    <t>PAGO VIATICO POR VIAJAR A STO. SGO. EL DIA 28/09/21</t>
  </si>
  <si>
    <t>PAGO VIATICO POR VIAJAE A STO. DGO. LOS DIAS 05,07 Y 22/10/21</t>
  </si>
  <si>
    <t>PAGO VIATICO POR VIAJAR A STO. DGO. LOS DIAS 06 Y 07/10/21</t>
  </si>
  <si>
    <t>PAGO VIATICO POR VIAJAR A STO. DGO. EL DIA 8/10/21</t>
  </si>
  <si>
    <t>PAGO VIATICO POR VIAJAR A STO. DGO LOS DIAS 09 Y 10/11/21</t>
  </si>
  <si>
    <t>PAGO VIATICO POR VIAJAR A STO. DGO. EL DIA 9/11/21</t>
  </si>
  <si>
    <t>PAGO VIATICO POR VIAJAR A STO. DGO. EL DIA 19/11/21</t>
  </si>
  <si>
    <t xml:space="preserve">PAGO FACT. B1100009171 D/F 22/11/21 ALQUILER COMERCIAL TAMAYO CORRESP. AL MES DE NOVIEMBRE/21 </t>
  </si>
  <si>
    <t>PAGO FACT. B1100009169 D/F 22/11/21 ALQUILER LOCAL NEYBA CORRESP. AL MES DE NOVIEMBRE/21</t>
  </si>
  <si>
    <t>PAGO FACT. B1100009172 D/F 22/11/21 ALQUILER LOCAL PARAISO CORRESP. AL MES DE NOVIEMBRE/21</t>
  </si>
  <si>
    <t>PAGO FACT. B1100009173 D/F 22/11/21 ALQUILER LOCAL GALVAN CORRESP. AL MES DE NOVIEMBRE/21</t>
  </si>
  <si>
    <t>PAGO FACT. B1100009174 D/F 22/11/21 ALQUILER LOCAL VILLA CENTRAL CORRESPONDIENTE AL MES DE NOVIEMBRE/21</t>
  </si>
  <si>
    <t>PAGO FACT. B1100009175 D/F 22/11/21 ALQUILER LOCAL DUVERGE CORRESPONDIENTE AL MES DE NOVIEMBRE/21</t>
  </si>
  <si>
    <t>PAGO FACT. B1100009170 D/F 22/11/21 ALQUILER COMERCIAL CABRAL CORRESP. AL MES DE NOVIEMBRE/21</t>
  </si>
  <si>
    <t>PAGO FACT. B1100009168 D/F 22/11/21 ALQUILER LOCAL JIMANI, CORRESP. AL MES DE NOVIEMBRE/21</t>
  </si>
  <si>
    <t xml:space="preserve">PAGO FACT. B1100009167 D/F 22/11/21 ALQUILER LOCAL COMERCIAL VICENTE NOBLE , CORRESPONDIENTE AL MES DE NOVIEMBRE/21 </t>
  </si>
  <si>
    <t>PAGO RETENCIONES DEL 5, 10 Y 18% CORRESP. AL MES DE NOVIEMBRE2021</t>
  </si>
  <si>
    <t>COMPRA DE JUNTAS DRESSER PARA SER USADAS EN LOS AC. DE LAS PROVINCIAS NEYBA, INDEPENDENCIA Y BARAHONA.</t>
  </si>
  <si>
    <t>PAGO REPOSICION CAJA CHICA PARA CUBRIR LOS DESEMBOLSOS DEL 5670 AL 5697 D/F 26/10/21 AL 3/12/21.</t>
  </si>
  <si>
    <t>PAGO FACT. B1100009233 ALQUILER LOCAL VILLA CENTRAL, CORRESP. AL MES DE DICIEMBRE 2021.</t>
  </si>
  <si>
    <t xml:space="preserve">                                                                                                     </t>
  </si>
  <si>
    <t>PAGO FACT. NO. B1100008222-8392-8670-8926-8968-9076 PAGO ALQUILER LOCAL ENRIQUILLO CORRESP. A LOS MESES DE ABRIL A SEPTIEMBRE</t>
  </si>
  <si>
    <t xml:space="preserve"> </t>
  </si>
  <si>
    <t>Cuenta Bancaria 080-500021-6</t>
  </si>
  <si>
    <t>CHEQUE DEVUELTO</t>
  </si>
  <si>
    <t>COMISION  BANCARIA COBRO IMPUESTO 0.15%</t>
  </si>
  <si>
    <t>REINTEGRO DE Ck # 4238,D/F.17/11/2021</t>
  </si>
  <si>
    <t>AVISO DE CREDITO</t>
  </si>
  <si>
    <t>TRABAJOS DE EXCAVACION, MOVIEMTO Y TRASLADO DE MATERIALES, TRABAJO REALAIZADO DE EMERGENCIA EN FECHA 22,24,25,26 DE SEPTIEMBRE 2021, EN EL KM45 DE VILLA ALTAGRACIA, INAPA PROV. SAN CRISTOBAL.</t>
  </si>
  <si>
    <t>4245</t>
  </si>
  <si>
    <t>SERV. ALQUILER DE UNA COPIADORA DE ALTA RESOLUCION PARA SER UTILIZADA POR LA OFICINA COMERCIAL  DE INAPA  PROV. SAN CRISTOBAL. MES DE OCTUBRE  2021.</t>
  </si>
  <si>
    <t>4246</t>
  </si>
  <si>
    <t>SERV. DE REPARACION DE LA CAMIONETA F-721 DEL AREA DE OPERACIONES, INAPA SAN CRISTOBAL.</t>
  </si>
  <si>
    <t>4247</t>
  </si>
  <si>
    <t>SERV. DE REPARACION DEL CLOCHET  DE LA CAMIONETA F-843 DEL AREA  COMERCIAL , INAPA SAN CRISTOBAL.</t>
  </si>
  <si>
    <t>4248</t>
  </si>
  <si>
    <t>COMPRA DE MATERIALES DE PLOMERIA, PARA TENER EN STOP EN EL ALMACEN DE LA PLANTA DE TRATAMIENTO DE AGUA POTABLE, INAPA SAN CRISTOBAL</t>
  </si>
  <si>
    <t>4249</t>
  </si>
  <si>
    <t xml:space="preserve">COMPRA DE CEMENTO  PVC, PARA SER USADO EN LAS REPARACIONES DE AVERIAS, INAPA PROV. SAN CRISTOBAL </t>
  </si>
  <si>
    <t>4250</t>
  </si>
  <si>
    <t>COMPRA DE CONECTORES PERNO PARTIDO, PARA SER USADOS EN LOS TRABAJOS DE ELECTROMECANICA, INAPA PROV. SAN CRISTOBAL</t>
  </si>
  <si>
    <t>4251</t>
  </si>
  <si>
    <t xml:space="preserve">COMPRA DE QUINCE CUT-OUT  PARA SER USADOS EN  EL  MANTENIMIENTO DE LA RED ELECTRICA QUE ALIMENTA LOS  TRANSFORMADORES DE LOS EQUIPOS  DE INAPA PROV. SAN CRISTOBAL. </t>
  </si>
  <si>
    <t>4252</t>
  </si>
  <si>
    <t>SERV. ALQUILER DE 40 HORAS DE GRUA  PARA TRABAJOS  EN DIVERSOS  ACUEDUCTOS DE INAPA PROV. SAN CRISTOBAL.  PERIODO 3/02/21 AL 20/04/21.</t>
  </si>
  <si>
    <t>4253</t>
  </si>
  <si>
    <t>SERV. ALQUILER DE 44 HORAS DE GRUA  PARA TRABAJOS  EN DIVERSOS  ACUEDUCTOS DE INAPA PROV. SAN CRISTOBAL.  PERIODO 23/08/21 AL 20/09/21.</t>
  </si>
  <si>
    <t>4254</t>
  </si>
  <si>
    <t>SERV. ALQUILER DE RETROPALA PARA TRABAJOS  EN LOS DIFERENTES EQUIPOS  DE BOMBEO DE INAPA PROV. SAN CRISTOBAL. PERIODO 11/06/2021 AL 21/06/2021</t>
  </si>
  <si>
    <t>4255</t>
  </si>
  <si>
    <t>SERV. ALQUILER DE RETROPALA PARA TRABAJOS  EN LOS DIFERENTES EQUIPOS  DE BOMBEO DE INAPA PROV. SAN CRISTOBAL. PERIODO 21/07/2021 AL 28/07/2021</t>
  </si>
  <si>
    <t>4256</t>
  </si>
  <si>
    <t>SERV. ALQUILER DE RETROPALA PARA TRABAJOS  EN LOS DIFERENTES EQUIPOS  DE BOMBEO DE INAPA PROV. SAN CRISTOBAL. PERIODO 05/08/2021 AL 18/08/2021</t>
  </si>
  <si>
    <t>4257</t>
  </si>
  <si>
    <t>SERV. ALQUILER DE RETROPALA PARA TRABAJOS  EN LOS DIFERENTES EQUIPOS  DE BOMBEO DE INAPA PROV. SAN CRISTOBAL. PERIODO 19/08/2021 AL 24/08/2021</t>
  </si>
  <si>
    <t>4258</t>
  </si>
  <si>
    <t xml:space="preserve">SERV. DE REPARACION E INSTALACION DEL TRANSFORMADOR REDUCTOR DE 37,5 UTILIZADO EN LA OFICINA ADM.  DE INAPA SAN CRISTOBAL. </t>
  </si>
  <si>
    <t>4259</t>
  </si>
  <si>
    <t>RETENCIONES DE 5%, 10%, ISR  Y 18%, 30%  ITBIS   A PROVEEDORES DE BIENES Y SERVICIOS, CORRESPONDIENTE AL MES DE NOVIEMBRE 2021.</t>
  </si>
  <si>
    <t>4260</t>
  </si>
  <si>
    <t xml:space="preserve">COMPRA DE MATERIALES DE LIMPIEZA, PARA SER  USADOS EN EL DEPARTAMENTO  PROVINCIAL DE INAPA PROV. SAN CRISTOBAL. </t>
  </si>
  <si>
    <t>4261</t>
  </si>
  <si>
    <t>COMPRA DE TUBOS PVC DE 4" Y JUNTAS DRESSER DE 4" PARA AVERIA EN LA CALLE CAPOTILLO Y PARA UN STOP EN EL ALMACEN DE INAPA SAN CRISTOBAL.</t>
  </si>
  <si>
    <t>4262</t>
  </si>
  <si>
    <t xml:space="preserve">COMPRA DE MATERIALES DE PINTURA (35 GALONES DE PINTURA AZUL, 2 CUARTOS DE PINTURA COLOR ORO Y 2 BROCHAS ) PARA SER USADOS EN EL EDIFICIO  DE PROCESAMIENTO DE AGUA POTABLE , INAPA SAN CRISTOBAL </t>
  </si>
  <si>
    <t>4263</t>
  </si>
  <si>
    <t xml:space="preserve">COMPRA DE MATERIALES PARA SER UTILIZADOS EN EL MANTENIMIENTO DE LAS PAREDES EXTERIORES DE LAS DIFERENTES OFICINAS DE LA PTAP INAPA PROV. SAN CRISTOBAL </t>
  </si>
  <si>
    <t>4264</t>
  </si>
  <si>
    <t>COMPRA DE TRES BATERIAS DE 12 VOLT. PARA SER USADAS EN EL GENERADOR  DE REDES DE INAPA PROV. SAN CRISTOBAL</t>
  </si>
  <si>
    <t>4265</t>
  </si>
  <si>
    <t xml:space="preserve">COMPRA DE 375 PIES DE CABLE DE ALUMINIO, PARA SER UTILIZADOS EN EL CUEDUCTO DE VILLA ALTAGRACIA, INAPA PROV. SAN CRISTOBAL </t>
  </si>
  <si>
    <t>4266</t>
  </si>
  <si>
    <t>COMPRA DE UN CONTACTOR MAGNETICO PARA MOTOR DE 10 HP, UN RELAY TERMICO DE 13-19 AMP Y DOS BREAKERS PARA USO EN LA PTAP, INAPA PROV. SAN CRISTOBAL.</t>
  </si>
  <si>
    <t>4267</t>
  </si>
  <si>
    <t>COMPRA DE MATERIAES DE PLOMERIA PARA LAS EMERGENCIAS QUE SE PRESENTEN EN LOS ACUEDUCTOS DE INAPA PROV. SAN CRISTOBAL.</t>
  </si>
  <si>
    <t>4268</t>
  </si>
  <si>
    <t>COMPRA DE MATERIAES DE PLOMERIA PARA SER USODOS EN LAS REPARACIONES DE AVERIAS  DE INAPA PROV. SAN CRISTOBAL.</t>
  </si>
  <si>
    <t>4269</t>
  </si>
  <si>
    <t xml:space="preserve">COMPRA DE CINCO LAMPARA PARA LA OFICINA COMERCIAL  INAPA SAN CRISTOBAL </t>
  </si>
  <si>
    <t>4270</t>
  </si>
  <si>
    <t>COMPRA DE TAPE PARA SER USADOS EN LOS TRABAJOS DE ELECTROMECANICA EN INAPA PROV. SAN CRISTOBAL</t>
  </si>
  <si>
    <t>4271</t>
  </si>
  <si>
    <t>ADQUISICION DE JUNTAS DRESSER PARA SER UTILIZADA EN LAS REPARACIONES DE AVERIA EN INAPA SAN CRISTOBAL</t>
  </si>
  <si>
    <t>4272</t>
  </si>
  <si>
    <t>SERV. ALQUILER DE RETROPALA  Y TRANSPORTE DE EQUIPO PARA TRABAJOS  EN LOS DIFERENTES PUNTOS  DE INAPA PROV. SAN CRISTOBAL. PERIODO 27/04/2021 AL 30/04/2021</t>
  </si>
  <si>
    <t>4273</t>
  </si>
  <si>
    <t>SERV. DE ACARREO GRAVILLA  ITABO 32 MTS CUBICOS DESDE SAN CRISTOBAL HASTA VILLA ALTAGRACIA.</t>
  </si>
  <si>
    <t>4274</t>
  </si>
  <si>
    <t>SERV. ALQUILER DE RETROPALA   PARA TRABAJOS  EN LOS DIFERENTES PUNTOS  DE INAPA PROV. SAN CRISTOBAL. PERIODO 25/08/2021 AL 02/09/2021</t>
  </si>
  <si>
    <t>4275</t>
  </si>
  <si>
    <t>SERV. ALQUILER DE RETROPALA   PARA REPARACIONES DE AVERIAS   EN  DIFERENTES LUGARES  DE INAPA PROV. SAN CRISTOBAL. PERIODO 04/09/2021 AL 11/09/2021</t>
  </si>
  <si>
    <t>4276</t>
  </si>
  <si>
    <t>SERV. ALQUILER DE RETROPALA   PARA REPARACIONES DE AVERIAS   EN  DIFERENTES LUGARES  DE INAPA PROV. SAN CRISTOBAL. PERIODO 13/09/2021 AL 07/10/2021</t>
  </si>
  <si>
    <t>4277</t>
  </si>
  <si>
    <t>SERV. DE TRABAJOS REALIZADOS EN EL AC. DE NUEA ESPERANZA, OPERACIONES DE EQUIPO, VALVULAS Y DISTRIBUCION  DE AGUA POTABLE, INAPA PROV. SAN CRISTOBAL.</t>
  </si>
  <si>
    <t>4278</t>
  </si>
  <si>
    <t>SERV. ALQUILER DE 40 HORAS DE GRUA  PARA TRABAJOS  EN DIVERSOS  ACUEDUCTOS DE INAPA PROV. SAN CRISTOBAL.  PERIODO 27/07/21 AL 20/08/21.</t>
  </si>
  <si>
    <t>4279</t>
  </si>
  <si>
    <t>COMPRA DE MATERIALES PARA SER USADOS EN EL MANTENIMIENTO CORRECTIVO DEL AIRE ACONDICIONADO DE LA UNIDAD #3, EN LA OFICINA COMERCIAL, INAPA PROV. SAN CRISTOBAL.</t>
  </si>
  <si>
    <t>4280</t>
  </si>
  <si>
    <t>SERVICIO DE ALINEACION Y BALANCEO PARA LA CAMIONETA F-839 UTILIZADA EN LA ESTAFETA COMERCIAL DE VILLA ALTAGRACIA, INAPA PROV. SAN CRISTOBAL</t>
  </si>
  <si>
    <t>4281</t>
  </si>
  <si>
    <t>COMPRA DE MATERIALES DESECHABLES Y DE COCINA, PARA LA OFICINA COMERCIAL Y ESTAFETAS COMERCIALES DE INAPA PROV. SAN CRISTOBAL</t>
  </si>
  <si>
    <t>4282</t>
  </si>
  <si>
    <t>SERVICIO DE MANTENIMIENTO A MOTOR DE 60 HP PARA EL EQUIPO #3, CAMBIO DE RODAMIENTO INFERIOR Y SUPERIOR, AC. PALENQUE, INAPA PROV. SAN CRISTOBAL</t>
  </si>
  <si>
    <t>4283</t>
  </si>
  <si>
    <t>SERVICIO DE RODAMIENTO Y MANTENIMIENTO A MOTOR DE 100 HP PARA EL EQUIPO #4, AC. PALENQUE, INAPA PROV. SAN CRISTOBAL</t>
  </si>
  <si>
    <t>4284</t>
  </si>
  <si>
    <t xml:space="preserve">SERV. EMBOBINADO A MOTOR DE  1 HP PARA EL SISTEMA DE CLORACION DEL AC. MADRE VIEJA SUR, INAPA SAN CRISTOBAL  </t>
  </si>
  <si>
    <t>4285</t>
  </si>
  <si>
    <t>SERV. DE LIMPIEZA AREA VERDE CON LA MAQUINA PODADORA, PODAS DE ARBOL, RECOJIDA DE BASURA, EN LA PTAP  INAPA SAN CRISTOBAL.</t>
  </si>
  <si>
    <t>4286</t>
  </si>
  <si>
    <t>SERV. DE LIMPIEZA EN LOS DIFERENTES MODULOS  DE LA PTAP  INAPA SAN CRISTOBAL.</t>
  </si>
  <si>
    <t>4287</t>
  </si>
  <si>
    <t>COMPRA DE MATERIALES DE CORTE Y RECONEXION  PARA LAS LABORES DIARIAS, TANTO EN LA OFICINA COMERCIAL COMO EN LAS ESTAFETAS DE INAPA PROV. SAN CRISTOBAL.</t>
  </si>
  <si>
    <t>4288</t>
  </si>
  <si>
    <t>COMPRA DE MOVILIARIOS DE OFICINA, PARA SER UTILIZADOS EN LAS ESTAFETAS  DE CAMBITA GARABITO Y DE LA PROV. SAN CRISTOBAL</t>
  </si>
  <si>
    <t>4289</t>
  </si>
  <si>
    <t>COMPRA DE IMPRESIÓN DE VOLANTES  DE LOS PUNTOS DE PAGOS CORRESPONDIENTES A LOS MUNICIPIOS DE YAGUATE, PALENQUE Y SAN CRISTOBAL.</t>
  </si>
  <si>
    <t>4290</t>
  </si>
  <si>
    <t>SERV. IMPRESIÓN DE 10 PLANTILLAS PARA SER UTILIZADAS EN LA FACTURACION REALIZADA POR LA OFICINA COMERCIAL  DE INAPA, PROV. SAN CRISTOBAL</t>
  </si>
  <si>
    <t>4291</t>
  </si>
  <si>
    <t>COMPRA DE DOS BATERIAS PARA SER UTILIZADAS EN EL GENERADOR #1, QUE TRABAJA COMO EMERGENTE EN LA PTAPSC.</t>
  </si>
  <si>
    <t>4292</t>
  </si>
  <si>
    <t>SERV. DE UN CAMION SUCCIONADOR PARA EXTRACCIONES DE AGUA RESIDUALES EN LOS SECTORES DEL MOSCU Y ENSANCHE CONSTITUCION , INAPA SAN CISTOBAL</t>
  </si>
  <si>
    <t>4293</t>
  </si>
  <si>
    <t>SERV. DE UN CAMION SUCCIONADOR PARA EXTRACCIONES DE AGUA RESIDUALES EN EL SISTEMA CLOACAL EN EL SECTOR PUEBLO NUEVO , INAPA SAN CISTOBAL</t>
  </si>
  <si>
    <t>4294</t>
  </si>
  <si>
    <t xml:space="preserve">SERV. DE APLICACION DE 95,82 M2 DE  HORMIGON ASFALTICO CALIENTE , UTILIZADO EN EL BACHEO DE LAS CALLES DONDE SE ROMPIO PARA CORREGIR AVERIAS DE INAPA PROV. SAN CRISTOBAL </t>
  </si>
  <si>
    <t>4295</t>
  </si>
  <si>
    <t>ALQUILER LOCAL COMERCIAL  DE YAGUATE, INAPA PROV. SAN CRISTOBAL. MES DE NOVIEMBRE 2021</t>
  </si>
  <si>
    <t>4296</t>
  </si>
  <si>
    <t>ALQUILER LOCAL COMERCIAL  DE PALENQUE , INAPA PROV. SAN CRISTOBAL. MES DE NOVIEMBRE 2021</t>
  </si>
  <si>
    <t>4297</t>
  </si>
  <si>
    <t>REPOSICION CAJA CHICA DE LA DIVISION ADM. Y FINANCIERA , INAPA SAN CISTOBAL. PERIODO 01/11/21 AL 01/12/21. RECIBOS No. 2310 Al 2356</t>
  </si>
  <si>
    <t>4298</t>
  </si>
  <si>
    <t>ALQUILER LOCAL DE HAINA,INAPA, PROV. SAN CRISTOBAL. MES DE NOVIEMBRE 2021</t>
  </si>
  <si>
    <t>4299</t>
  </si>
  <si>
    <t>ALQUILER LOCAL DE HATILLO,INAPA, PROV. SAN CRISTOBAL. MES DE NOVIEMBRE 2021</t>
  </si>
  <si>
    <t>4300</t>
  </si>
  <si>
    <t>ALQUILER LOCAL DE VILLA ALTAGRACIA,INAPA, PROV. SAN CRISTOBAL. MES DE NOVIEMBRE 2021</t>
  </si>
  <si>
    <t>4301</t>
  </si>
  <si>
    <t>PAGO RENTA MENSUAL SERVICIO DE FLOTA. MES DE NOVIEMBRE 2021, INAPA, SAN CRISTOBAL.</t>
  </si>
  <si>
    <t>4302</t>
  </si>
  <si>
    <t>SERV. DE TRANSPORTE AL PERSONAL ADMINISTRATIVO, INAPA, SAN CRISTOBAL. MES DE NOVIEMBRE 2021</t>
  </si>
  <si>
    <t>4303</t>
  </si>
  <si>
    <t>SERV. DE TRANSPORTE AL PERSONAL DE COMERCIAL Y OPERACIONES, INAPA, SAN CRISTOBAL. MES DE NOVIEMBRE 2021.</t>
  </si>
  <si>
    <t>4304</t>
  </si>
  <si>
    <t>SERV. PRESTADO DE SOPORTE TECNICO EN LOS DIFERENTES AC, REDES, ELECTROMECANICA Y TRATA MIENTO, INAPA, SAN CRISTOBAL.</t>
  </si>
  <si>
    <t>4305</t>
  </si>
  <si>
    <t>REPOSICION CAJA CHICA DE LA DIVISION ADM. Y FINANCIERA , INAPA SAN CISTOBAL. PERIODO 01/12/21 AL 22/12/21. RECIBOS No. 2357 Al 2400</t>
  </si>
  <si>
    <t>4306</t>
  </si>
  <si>
    <t>REPOSICION CAJA CHICA DE LA DIVISION ADM. Y FINANCIERA , INAPA SAN CISTOBAL. PERIODO 22/12/21 AL 27/12/21. RECIBOS No. 2401 Al 2406. CIERRE DE AÑO 2021.</t>
  </si>
  <si>
    <t xml:space="preserve">Cuenta Bancaria: 960-390849-4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</si>
</sst>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11C0A]dd\-mmm\-yy"/>
    <numFmt numFmtId="165" formatCode="[$-11C0A]#,##0.00;\-#,##0.00"/>
    <numFmt numFmtId="166" formatCode="[$-11C0A]dd/mm/yyyy"/>
    <numFmt numFmtId="167" formatCode="_(&quot;RD$&quot;* #,##0.00_);_(&quot;RD$&quot;* \(#,##0.00\);_(&quot;RD$&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rgb="FFFF0000"/>
      <name val="Calibri"/>
      <family val="2"/>
      <scheme val="minor"/>
    </font>
    <font>
      <sz val="9"/>
      <color indexed="8"/>
      <name val="Arial"/>
      <family val="2"/>
    </font>
    <font>
      <sz val="8"/>
      <name val="Calibri"/>
      <family val="2"/>
      <scheme val="minor"/>
    </font>
    <font>
      <b/>
      <sz val="8"/>
      <color indexed="8"/>
      <name val="Calibri"/>
      <family val="2"/>
      <scheme val="minor"/>
    </font>
    <font>
      <sz val="9"/>
      <color theme="1"/>
      <name val="Calibri"/>
      <family val="2"/>
      <scheme val="minor"/>
    </font>
    <font>
      <b/>
      <i/>
      <sz val="8"/>
      <color indexed="8"/>
      <name val="Calibri"/>
      <family val="2"/>
      <scheme val="minor"/>
    </font>
    <font>
      <i/>
      <sz val="8"/>
      <color indexed="8"/>
      <name val="Calibri"/>
      <family val="2"/>
      <scheme val="minor"/>
    </font>
    <font>
      <sz val="12"/>
      <color theme="1"/>
      <name val="Calibri"/>
      <family val="2"/>
      <scheme val="minor"/>
    </font>
    <font>
      <sz val="11"/>
      <name val="Calibri"/>
      <family val="2"/>
      <scheme val="minor"/>
    </font>
    <font>
      <sz val="11"/>
      <color indexed="8"/>
      <name val="Calibri"/>
      <family val="2"/>
      <scheme val="minor"/>
    </font>
    <font>
      <sz val="8"/>
      <color rgb="FF000000"/>
      <name val="Calibri"/>
      <family val="2"/>
    </font>
    <font>
      <sz val="8"/>
      <color theme="1"/>
      <name val="Calibri"/>
      <family val="2"/>
    </font>
    <font>
      <sz val="8"/>
      <color indexed="8"/>
      <name val="Calibri"/>
      <family val="2"/>
    </font>
    <font>
      <sz val="11"/>
      <color rgb="FF000000"/>
      <name val="Calibri"/>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s>
  <cellStyleXfs count="2">
    <xf numFmtId="0" fontId="0" fillId="0" borderId="0"/>
    <xf numFmtId="43" fontId="1" fillId="0" borderId="0" applyFont="0" applyFill="0" applyBorder="0" applyAlignment="0" applyProtection="0"/>
  </cellStyleXfs>
  <cellXfs count="299">
    <xf numFmtId="0" fontId="0" fillId="0" borderId="0" xfId="0"/>
    <xf numFmtId="0" fontId="3" fillId="0" borderId="0" xfId="0" applyFont="1" applyBorder="1"/>
    <xf numFmtId="0" fontId="3" fillId="0" borderId="0" xfId="0" applyFont="1"/>
    <xf numFmtId="0" fontId="0" fillId="0" borderId="0" xfId="0" applyFont="1" applyAlignment="1">
      <alignment vertical="center"/>
    </xf>
    <xf numFmtId="0" fontId="0" fillId="0" borderId="0" xfId="0" applyFont="1" applyAlignment="1">
      <alignment horizontal="left"/>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0" fillId="0" borderId="0" xfId="0" applyFont="1" applyAlignment="1"/>
    <xf numFmtId="14" fontId="3" fillId="0" borderId="0" xfId="0" applyNumberFormat="1" applyFont="1" applyBorder="1"/>
    <xf numFmtId="4" fontId="4" fillId="2" borderId="4" xfId="0" applyNumberFormat="1" applyFont="1" applyFill="1" applyBorder="1" applyAlignment="1"/>
    <xf numFmtId="0" fontId="4" fillId="2" borderId="5" xfId="0" applyFont="1" applyFill="1" applyBorder="1" applyAlignment="1">
      <alignment horizontal="center" vertical="center"/>
    </xf>
    <xf numFmtId="164" fontId="5" fillId="0" borderId="5" xfId="0" applyNumberFormat="1" applyFont="1" applyBorder="1" applyAlignment="1" applyProtection="1">
      <alignment horizontal="left" wrapText="1"/>
      <protection locked="0"/>
    </xf>
    <xf numFmtId="0" fontId="6" fillId="3" borderId="5" xfId="0" applyFont="1" applyFill="1" applyBorder="1" applyAlignment="1">
      <alignment horizontal="left" wrapText="1"/>
    </xf>
    <xf numFmtId="0" fontId="6"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applyAlignment="1"/>
    <xf numFmtId="0" fontId="6" fillId="0" borderId="5" xfId="0" applyFont="1" applyBorder="1" applyAlignment="1">
      <alignment horizontal="left"/>
    </xf>
    <xf numFmtId="43" fontId="5" fillId="3" borderId="0" xfId="1" applyFont="1" applyFill="1" applyBorder="1" applyAlignment="1">
      <alignment horizontal="right"/>
    </xf>
    <xf numFmtId="0" fontId="7"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4" fontId="8" fillId="0" borderId="5" xfId="0" applyNumberFormat="1" applyFont="1" applyFill="1" applyBorder="1" applyAlignment="1">
      <alignment horizontal="right"/>
    </xf>
    <xf numFmtId="0" fontId="7" fillId="0" borderId="5" xfId="0" applyFont="1" applyBorder="1" applyAlignment="1">
      <alignment horizontal="left"/>
    </xf>
    <xf numFmtId="165" fontId="5" fillId="0" borderId="6" xfId="0" applyNumberFormat="1" applyFont="1" applyBorder="1" applyAlignment="1" applyProtection="1">
      <alignment horizontal="right" wrapText="1"/>
      <protection locked="0"/>
    </xf>
    <xf numFmtId="166" fontId="5" fillId="0" borderId="7" xfId="0" applyNumberFormat="1" applyFont="1" applyBorder="1" applyAlignment="1" applyProtection="1">
      <alignment horizontal="left" wrapText="1" readingOrder="1"/>
      <protection locked="0"/>
    </xf>
    <xf numFmtId="0" fontId="5" fillId="0" borderId="7" xfId="0" applyFont="1" applyBorder="1" applyAlignment="1" applyProtection="1">
      <alignment wrapText="1" readingOrder="1"/>
      <protection locked="0"/>
    </xf>
    <xf numFmtId="0" fontId="5" fillId="0" borderId="7" xfId="0" applyFont="1" applyBorder="1" applyAlignment="1" applyProtection="1">
      <alignment vertical="top" wrapText="1" readingOrder="1"/>
      <protection locked="0"/>
    </xf>
    <xf numFmtId="0" fontId="9" fillId="0" borderId="8" xfId="0" applyFont="1" applyFill="1" applyBorder="1" applyAlignment="1" applyProtection="1">
      <alignment horizontal="left" wrapText="1"/>
      <protection locked="0"/>
    </xf>
    <xf numFmtId="165" fontId="5" fillId="0" borderId="7" xfId="0" applyNumberFormat="1" applyFont="1" applyFill="1" applyBorder="1" applyAlignment="1" applyProtection="1">
      <alignment horizontal="right" wrapText="1" readingOrder="1"/>
      <protection locked="0"/>
    </xf>
    <xf numFmtId="0" fontId="9" fillId="0" borderId="0" xfId="0" applyFont="1" applyFill="1" applyBorder="1" applyAlignment="1">
      <alignment wrapText="1"/>
    </xf>
    <xf numFmtId="0" fontId="9" fillId="0" borderId="3" xfId="0" applyFont="1" applyFill="1" applyBorder="1" applyAlignment="1">
      <alignment wrapText="1"/>
    </xf>
    <xf numFmtId="0" fontId="9" fillId="0" borderId="5" xfId="0" applyFont="1" applyFill="1" applyBorder="1" applyAlignment="1">
      <alignment wrapText="1"/>
    </xf>
    <xf numFmtId="166" fontId="5" fillId="0" borderId="6" xfId="0" applyNumberFormat="1" applyFont="1" applyBorder="1" applyAlignment="1" applyProtection="1">
      <alignment horizontal="left" wrapText="1" readingOrder="1"/>
      <protection locked="0"/>
    </xf>
    <xf numFmtId="0" fontId="5" fillId="0" borderId="6" xfId="0" applyFont="1" applyBorder="1" applyAlignment="1" applyProtection="1">
      <alignment wrapText="1" readingOrder="1"/>
      <protection locked="0"/>
    </xf>
    <xf numFmtId="0" fontId="5" fillId="0" borderId="6" xfId="0" applyFont="1" applyBorder="1" applyAlignment="1" applyProtection="1">
      <alignment vertical="top" wrapText="1" readingOrder="1"/>
      <protection locked="0"/>
    </xf>
    <xf numFmtId="0" fontId="9" fillId="0" borderId="5" xfId="0" applyFont="1" applyFill="1" applyBorder="1" applyAlignment="1" applyProtection="1">
      <alignment horizontal="left" wrapText="1" readingOrder="1"/>
      <protection locked="0"/>
    </xf>
    <xf numFmtId="165" fontId="5" fillId="0" borderId="6" xfId="0" applyNumberFormat="1" applyFont="1" applyFill="1" applyBorder="1" applyAlignment="1" applyProtection="1">
      <alignment horizontal="right" wrapText="1" readingOrder="1"/>
      <protection locked="0"/>
    </xf>
    <xf numFmtId="0" fontId="9" fillId="0" borderId="5" xfId="0" applyFont="1" applyFill="1" applyBorder="1" applyAlignment="1" applyProtection="1">
      <alignment horizontal="left" wrapText="1"/>
      <protection locked="0"/>
    </xf>
    <xf numFmtId="0" fontId="5" fillId="0" borderId="6" xfId="0" applyFont="1" applyBorder="1" applyAlignment="1" applyProtection="1">
      <alignment horizontal="left" wrapText="1" readingOrder="1"/>
      <protection locked="0"/>
    </xf>
    <xf numFmtId="165" fontId="5" fillId="0" borderId="6" xfId="0" applyNumberFormat="1" applyFont="1" applyBorder="1" applyAlignment="1" applyProtection="1">
      <alignment horizontal="right" wrapText="1" readingOrder="1"/>
      <protection locked="0"/>
    </xf>
    <xf numFmtId="165" fontId="5" fillId="0" borderId="5" xfId="0" applyNumberFormat="1" applyFont="1" applyBorder="1" applyAlignment="1" applyProtection="1">
      <alignment horizontal="right" wrapText="1" readingOrder="1"/>
      <protection locked="0"/>
    </xf>
    <xf numFmtId="0" fontId="9" fillId="3" borderId="5" xfId="0" applyFont="1" applyFill="1" applyBorder="1" applyAlignment="1" applyProtection="1">
      <alignment horizontal="left" wrapText="1"/>
      <protection locked="0"/>
    </xf>
    <xf numFmtId="0" fontId="9" fillId="3" borderId="0" xfId="0" applyFont="1" applyFill="1" applyBorder="1" applyAlignment="1">
      <alignment wrapText="1"/>
    </xf>
    <xf numFmtId="0" fontId="9" fillId="0" borderId="5" xfId="0" applyFont="1" applyBorder="1" applyAlignment="1" applyProtection="1">
      <alignment horizontal="left" wrapText="1"/>
      <protection locked="0"/>
    </xf>
    <xf numFmtId="0" fontId="9" fillId="0" borderId="0" xfId="0" applyFont="1" applyBorder="1" applyAlignment="1">
      <alignment wrapText="1"/>
    </xf>
    <xf numFmtId="165" fontId="5" fillId="0" borderId="6" xfId="0" applyNumberFormat="1" applyFont="1" applyBorder="1" applyAlignment="1" applyProtection="1">
      <alignment horizontal="right" vertical="top" wrapText="1" readingOrder="1"/>
      <protection locked="0"/>
    </xf>
    <xf numFmtId="0" fontId="9" fillId="0" borderId="4" xfId="0" applyFont="1" applyBorder="1" applyAlignment="1" applyProtection="1">
      <alignment horizontal="left" wrapText="1"/>
      <protection locked="0"/>
    </xf>
    <xf numFmtId="0" fontId="9" fillId="0" borderId="4" xfId="0" applyFont="1" applyBorder="1" applyAlignment="1" applyProtection="1">
      <alignment horizontal="left" readingOrder="1"/>
      <protection locked="0"/>
    </xf>
    <xf numFmtId="0" fontId="9" fillId="0" borderId="5" xfId="0" applyFont="1" applyBorder="1" applyAlignment="1" applyProtection="1">
      <alignment horizontal="left" readingOrder="1"/>
      <protection locked="0"/>
    </xf>
    <xf numFmtId="165" fontId="5" fillId="0" borderId="9" xfId="0" applyNumberFormat="1" applyFont="1" applyBorder="1" applyAlignment="1" applyProtection="1">
      <alignment horizontal="right" wrapText="1" readingOrder="1"/>
      <protection locked="0"/>
    </xf>
    <xf numFmtId="0" fontId="5" fillId="0" borderId="9" xfId="0" applyFont="1" applyBorder="1" applyAlignment="1" applyProtection="1">
      <alignment vertical="top" wrapText="1" readingOrder="1"/>
      <protection locked="0"/>
    </xf>
    <xf numFmtId="0" fontId="9" fillId="0" borderId="1" xfId="0" applyFont="1" applyBorder="1" applyAlignment="1" applyProtection="1">
      <alignment horizontal="left" readingOrder="1"/>
      <protection locked="0"/>
    </xf>
    <xf numFmtId="4" fontId="3" fillId="0" borderId="3" xfId="0" applyNumberFormat="1" applyFont="1" applyBorder="1" applyAlignment="1"/>
    <xf numFmtId="0" fontId="5" fillId="0" borderId="10" xfId="0" applyFont="1" applyBorder="1" applyAlignment="1" applyProtection="1">
      <alignment wrapText="1" readingOrder="1"/>
      <protection locked="0"/>
    </xf>
    <xf numFmtId="0" fontId="5" fillId="0" borderId="5" xfId="0" applyFont="1" applyBorder="1" applyAlignment="1" applyProtection="1">
      <alignment vertical="top" wrapText="1" readingOrder="1"/>
      <protection locked="0"/>
    </xf>
    <xf numFmtId="165" fontId="5" fillId="0" borderId="7" xfId="0" applyNumberFormat="1" applyFont="1" applyBorder="1" applyAlignment="1" applyProtection="1">
      <alignment horizontal="right" wrapText="1" readingOrder="1"/>
      <protection locked="0"/>
    </xf>
    <xf numFmtId="0" fontId="3" fillId="0" borderId="0" xfId="0" applyFont="1" applyBorder="1" applyAlignment="1">
      <alignment horizontal="center"/>
    </xf>
    <xf numFmtId="0" fontId="3" fillId="0" borderId="0" xfId="0" applyFont="1" applyAlignment="1">
      <alignment horizontal="center"/>
    </xf>
    <xf numFmtId="0" fontId="3" fillId="0" borderId="0" xfId="0" applyFont="1" applyBorder="1" applyAlignment="1"/>
    <xf numFmtId="0" fontId="3" fillId="0" borderId="0" xfId="0" applyFont="1" applyBorder="1" applyAlignment="1">
      <alignment wrapText="1" readingOrder="1"/>
    </xf>
    <xf numFmtId="0" fontId="3" fillId="0" borderId="0" xfId="0" applyFont="1" applyBorder="1" applyAlignment="1">
      <alignment readingOrder="1"/>
    </xf>
    <xf numFmtId="0" fontId="3" fillId="0" borderId="0" xfId="0" applyFont="1" applyBorder="1" applyAlignment="1">
      <alignment vertical="top" wrapText="1" readingOrder="1"/>
    </xf>
    <xf numFmtId="0" fontId="3" fillId="0" borderId="0" xfId="0" applyFont="1" applyAlignment="1">
      <alignment wrapText="1" readingOrder="1"/>
    </xf>
    <xf numFmtId="0" fontId="3" fillId="0" borderId="0" xfId="0" applyFont="1" applyBorder="1" applyAlignment="1">
      <alignment horizontal="right" wrapText="1" readingOrder="1"/>
    </xf>
    <xf numFmtId="166" fontId="5" fillId="0" borderId="9" xfId="0" applyNumberFormat="1" applyFont="1" applyBorder="1" applyAlignment="1" applyProtection="1">
      <alignment horizontal="left" wrapText="1" readingOrder="1"/>
      <protection locked="0"/>
    </xf>
    <xf numFmtId="0" fontId="5" fillId="0" borderId="9" xfId="0" applyFont="1" applyBorder="1" applyAlignment="1" applyProtection="1">
      <alignment wrapText="1" readingOrder="1"/>
      <protection locked="0"/>
    </xf>
    <xf numFmtId="4" fontId="3" fillId="0" borderId="4" xfId="0" applyNumberFormat="1" applyFont="1" applyBorder="1" applyAlignment="1"/>
    <xf numFmtId="166" fontId="5" fillId="0" borderId="5" xfId="0" applyNumberFormat="1" applyFont="1" applyBorder="1" applyAlignment="1" applyProtection="1">
      <alignment horizontal="left" wrapText="1" readingOrder="1"/>
      <protection locked="0"/>
    </xf>
    <xf numFmtId="0" fontId="5" fillId="0" borderId="5" xfId="0" applyFont="1" applyBorder="1" applyAlignment="1" applyProtection="1">
      <alignment wrapText="1" readingOrder="1"/>
      <protection locked="0"/>
    </xf>
    <xf numFmtId="14" fontId="8" fillId="0" borderId="5" xfId="0" applyNumberFormat="1" applyFont="1" applyBorder="1" applyAlignment="1">
      <alignment horizontal="left" readingOrder="1"/>
    </xf>
    <xf numFmtId="0" fontId="8" fillId="0" borderId="5" xfId="0" applyFont="1" applyBorder="1" applyAlignment="1">
      <alignment horizontal="left"/>
    </xf>
    <xf numFmtId="0" fontId="8" fillId="0" borderId="5" xfId="0" applyFont="1" applyBorder="1" applyAlignment="1">
      <alignment vertical="top" wrapText="1"/>
    </xf>
    <xf numFmtId="4" fontId="8" fillId="0" borderId="5" xfId="0" applyNumberFormat="1" applyFont="1" applyBorder="1" applyAlignment="1">
      <alignment horizontal="right" readingOrder="1"/>
    </xf>
    <xf numFmtId="0" fontId="8" fillId="0" borderId="5" xfId="0" applyFont="1" applyBorder="1" applyAlignment="1">
      <alignment horizontal="left" readingOrder="1"/>
    </xf>
    <xf numFmtId="166" fontId="5" fillId="0" borderId="0" xfId="0" applyNumberFormat="1" applyFont="1" applyBorder="1" applyAlignment="1" applyProtection="1">
      <alignment horizontal="left" readingOrder="1"/>
      <protection locked="0"/>
    </xf>
    <xf numFmtId="0" fontId="5" fillId="0" borderId="0" xfId="0" applyFont="1" applyBorder="1" applyAlignment="1" applyProtection="1">
      <alignment wrapText="1"/>
      <protection locked="0"/>
    </xf>
    <xf numFmtId="0" fontId="5" fillId="0" borderId="0" xfId="0" applyFont="1" applyBorder="1" applyAlignment="1" applyProtection="1">
      <alignment vertical="top" wrapText="1" readingOrder="1"/>
      <protection locked="0"/>
    </xf>
    <xf numFmtId="0" fontId="9" fillId="0" borderId="0" xfId="0" applyFont="1" applyBorder="1" applyAlignment="1" applyProtection="1">
      <alignment horizontal="left" readingOrder="1"/>
      <protection locked="0"/>
    </xf>
    <xf numFmtId="165" fontId="5" fillId="0" borderId="0" xfId="0" applyNumberFormat="1" applyFont="1" applyBorder="1" applyAlignment="1" applyProtection="1">
      <alignment horizontal="right" wrapText="1" readingOrder="1"/>
      <protection locked="0"/>
    </xf>
    <xf numFmtId="4" fontId="3" fillId="0" borderId="0" xfId="0" applyNumberFormat="1" applyFont="1" applyBorder="1" applyAlignment="1">
      <alignment readingOrder="1"/>
    </xf>
    <xf numFmtId="4" fontId="6" fillId="2" borderId="8" xfId="0" applyNumberFormat="1" applyFont="1" applyFill="1" applyBorder="1" applyAlignment="1">
      <alignment readingOrder="1"/>
    </xf>
    <xf numFmtId="0" fontId="6" fillId="2" borderId="5" xfId="0" applyFont="1" applyFill="1" applyBorder="1" applyAlignment="1">
      <alignment vertical="center" readingOrder="1"/>
    </xf>
    <xf numFmtId="0" fontId="6" fillId="2" borderId="5" xfId="0" applyFont="1" applyFill="1" applyBorder="1" applyAlignment="1"/>
    <xf numFmtId="4" fontId="6" fillId="2" borderId="5" xfId="0" applyNumberFormat="1" applyFont="1" applyFill="1" applyBorder="1" applyAlignment="1">
      <alignment readingOrder="1"/>
    </xf>
    <xf numFmtId="0" fontId="4" fillId="2" borderId="5" xfId="0" applyFont="1" applyFill="1" applyBorder="1" applyAlignment="1">
      <alignment horizontal="center" vertical="center" readingOrder="1"/>
    </xf>
    <xf numFmtId="14" fontId="7" fillId="3" borderId="5" xfId="0" applyNumberFormat="1" applyFont="1" applyFill="1" applyBorder="1" applyAlignment="1">
      <alignment horizontal="left" readingOrder="1"/>
    </xf>
    <xf numFmtId="0" fontId="7" fillId="3" borderId="5" xfId="0" applyFont="1" applyFill="1" applyBorder="1" applyAlignment="1">
      <alignment horizontal="left" readingOrder="1"/>
    </xf>
    <xf numFmtId="4" fontId="11" fillId="3" borderId="5" xfId="0" applyNumberFormat="1" applyFont="1" applyFill="1" applyBorder="1" applyAlignment="1">
      <alignment horizontal="right" readingOrder="1"/>
    </xf>
    <xf numFmtId="4" fontId="11" fillId="3" borderId="5" xfId="0" applyNumberFormat="1" applyFont="1" applyFill="1" applyBorder="1" applyAlignment="1">
      <alignment readingOrder="1"/>
    </xf>
    <xf numFmtId="164" fontId="11" fillId="0" borderId="5" xfId="0" applyNumberFormat="1" applyFont="1" applyBorder="1" applyAlignment="1" applyProtection="1">
      <alignment horizontal="left" readingOrder="1"/>
      <protection locked="0"/>
    </xf>
    <xf numFmtId="0" fontId="5" fillId="0" borderId="5" xfId="0" applyFont="1" applyBorder="1" applyAlignment="1" applyProtection="1">
      <alignment horizontal="left"/>
      <protection locked="0"/>
    </xf>
    <xf numFmtId="4" fontId="11" fillId="3" borderId="5" xfId="0" applyNumberFormat="1" applyFont="1" applyFill="1" applyBorder="1" applyAlignment="1">
      <alignment horizontal="center" readingOrder="1"/>
    </xf>
    <xf numFmtId="4" fontId="11" fillId="3" borderId="5" xfId="0" applyNumberFormat="1" applyFont="1" applyFill="1" applyBorder="1" applyAlignment="1">
      <alignment horizontal="right" wrapText="1" readingOrder="1"/>
    </xf>
    <xf numFmtId="166" fontId="11" fillId="0" borderId="5" xfId="0" applyNumberFormat="1" applyFont="1" applyBorder="1" applyAlignment="1" applyProtection="1">
      <alignment horizontal="left" readingOrder="1"/>
      <protection locked="0"/>
    </xf>
    <xf numFmtId="0" fontId="6" fillId="3" borderId="5" xfId="0" applyFont="1" applyFill="1" applyBorder="1" applyAlignment="1">
      <alignment horizontal="left" readingOrder="1"/>
    </xf>
    <xf numFmtId="4" fontId="8" fillId="0" borderId="5" xfId="0" applyNumberFormat="1" applyFont="1" applyBorder="1" applyAlignment="1">
      <alignment horizontal="right" vertical="top" readingOrder="1"/>
    </xf>
    <xf numFmtId="0" fontId="7" fillId="0" borderId="5" xfId="0" applyFont="1" applyBorder="1" applyAlignment="1">
      <alignment horizontal="left" readingOrder="1"/>
    </xf>
    <xf numFmtId="4" fontId="8" fillId="0" borderId="5" xfId="0" applyNumberFormat="1" applyFont="1" applyBorder="1" applyAlignment="1">
      <alignment horizontal="right" wrapText="1" readingOrder="1"/>
    </xf>
    <xf numFmtId="0" fontId="11" fillId="0" borderId="5" xfId="0" applyFont="1" applyBorder="1" applyAlignment="1" applyProtection="1">
      <alignment horizontal="left" readingOrder="1"/>
      <protection locked="0"/>
    </xf>
    <xf numFmtId="0" fontId="5" fillId="0" borderId="6" xfId="0" applyFont="1" applyBorder="1" applyAlignment="1" applyProtection="1">
      <alignment horizontal="left" readingOrder="1"/>
      <protection locked="0"/>
    </xf>
    <xf numFmtId="0" fontId="11" fillId="0" borderId="5" xfId="0" applyFont="1" applyBorder="1" applyAlignment="1" applyProtection="1">
      <alignment horizontal="left" wrapText="1" readingOrder="1"/>
      <protection locked="0"/>
    </xf>
    <xf numFmtId="0" fontId="5" fillId="0" borderId="6" xfId="0" applyNumberFormat="1" applyFont="1" applyBorder="1" applyAlignment="1" applyProtection="1">
      <alignment horizontal="left" readingOrder="1"/>
      <protection locked="0"/>
    </xf>
    <xf numFmtId="0" fontId="11" fillId="0" borderId="4" xfId="0" applyFont="1" applyBorder="1" applyAlignment="1" applyProtection="1">
      <alignment horizontal="left" wrapText="1" readingOrder="1"/>
      <protection locked="0"/>
    </xf>
    <xf numFmtId="0" fontId="11" fillId="0" borderId="8" xfId="0" applyFont="1" applyBorder="1" applyAlignment="1" applyProtection="1">
      <alignment horizontal="left" wrapText="1" readingOrder="1"/>
      <protection locked="0"/>
    </xf>
    <xf numFmtId="0" fontId="5" fillId="0" borderId="9" xfId="0" applyFont="1" applyBorder="1" applyAlignment="1" applyProtection="1">
      <alignment horizontal="left" readingOrder="1"/>
      <protection locked="0"/>
    </xf>
    <xf numFmtId="0" fontId="5" fillId="0" borderId="9" xfId="0" applyFont="1" applyBorder="1" applyAlignment="1" applyProtection="1">
      <alignment horizontal="left" wrapText="1" readingOrder="1"/>
      <protection locked="0"/>
    </xf>
    <xf numFmtId="165" fontId="5" fillId="0" borderId="17" xfId="0" applyNumberFormat="1" applyFont="1" applyBorder="1" applyAlignment="1" applyProtection="1">
      <alignment horizontal="right" wrapText="1" readingOrder="1"/>
      <protection locked="0"/>
    </xf>
    <xf numFmtId="166" fontId="11" fillId="0" borderId="5" xfId="0" applyNumberFormat="1" applyFont="1" applyBorder="1" applyAlignment="1" applyProtection="1">
      <alignment horizontal="left" wrapText="1"/>
      <protection locked="0"/>
    </xf>
    <xf numFmtId="43" fontId="3" fillId="0" borderId="0" xfId="1" applyFont="1" applyBorder="1"/>
    <xf numFmtId="166" fontId="11" fillId="0" borderId="4" xfId="0" applyNumberFormat="1" applyFont="1" applyBorder="1" applyAlignment="1" applyProtection="1">
      <alignment horizontal="left" wrapText="1"/>
      <protection locked="0"/>
    </xf>
    <xf numFmtId="0" fontId="3" fillId="0" borderId="0" xfId="0" applyFont="1" applyBorder="1" applyAlignment="1">
      <alignment wrapText="1"/>
    </xf>
    <xf numFmtId="166" fontId="11" fillId="0" borderId="0" xfId="0" applyNumberFormat="1" applyFont="1" applyBorder="1" applyAlignment="1" applyProtection="1">
      <alignment horizontal="left" wrapText="1"/>
      <protection locked="0"/>
    </xf>
    <xf numFmtId="0" fontId="5" fillId="0" borderId="0" xfId="0" applyFont="1" applyBorder="1" applyAlignment="1" applyProtection="1">
      <alignment horizontal="left" wrapText="1" readingOrder="1"/>
      <protection locked="0"/>
    </xf>
    <xf numFmtId="0" fontId="11" fillId="0" borderId="0" xfId="0" applyFont="1" applyBorder="1" applyAlignment="1" applyProtection="1">
      <alignment horizontal="left" wrapText="1" readingOrder="1"/>
      <protection locked="0"/>
    </xf>
    <xf numFmtId="4" fontId="11" fillId="3" borderId="0" xfId="0" applyNumberFormat="1" applyFont="1" applyFill="1" applyBorder="1" applyAlignment="1">
      <alignment readingOrder="1"/>
    </xf>
    <xf numFmtId="0" fontId="3" fillId="0" borderId="0" xfId="0" applyFont="1" applyBorder="1" applyAlignment="1">
      <alignment horizontal="left"/>
    </xf>
    <xf numFmtId="4" fontId="11" fillId="3" borderId="0" xfId="0" applyNumberFormat="1" applyFont="1" applyFill="1" applyBorder="1" applyAlignment="1"/>
    <xf numFmtId="0" fontId="10" fillId="0" borderId="0" xfId="0" applyFont="1" applyBorder="1"/>
    <xf numFmtId="4" fontId="4" fillId="2" borderId="5" xfId="0" applyNumberFormat="1" applyFont="1" applyFill="1" applyBorder="1" applyAlignment="1"/>
    <xf numFmtId="0" fontId="6" fillId="0" borderId="5" xfId="0" applyFont="1" applyFill="1" applyBorder="1" applyAlignment="1">
      <alignment horizontal="center" vertical="center"/>
    </xf>
    <xf numFmtId="0" fontId="6" fillId="0" borderId="5" xfId="0" applyFont="1" applyFill="1" applyBorder="1" applyAlignment="1">
      <alignment horizontal="left" wrapText="1"/>
    </xf>
    <xf numFmtId="0" fontId="6" fillId="0" borderId="5" xfId="0" applyFont="1" applyFill="1" applyBorder="1" applyAlignment="1">
      <alignment vertical="center"/>
    </xf>
    <xf numFmtId="43" fontId="11" fillId="0" borderId="5" xfId="1" applyFont="1" applyFill="1" applyBorder="1" applyAlignment="1">
      <alignment horizontal="center"/>
    </xf>
    <xf numFmtId="0" fontId="3" fillId="0" borderId="5" xfId="0" applyFont="1" applyFill="1" applyBorder="1" applyAlignment="1">
      <alignment horizontal="right"/>
    </xf>
    <xf numFmtId="43" fontId="3" fillId="0" borderId="5" xfId="0" applyNumberFormat="1" applyFont="1" applyFill="1" applyBorder="1" applyAlignment="1"/>
    <xf numFmtId="43" fontId="3" fillId="0" borderId="0" xfId="0" applyNumberFormat="1" applyFont="1" applyBorder="1"/>
    <xf numFmtId="4" fontId="11" fillId="0" borderId="5" xfId="0" applyNumberFormat="1" applyFont="1" applyBorder="1" applyAlignment="1">
      <alignment horizontal="right"/>
    </xf>
    <xf numFmtId="4" fontId="8" fillId="0" borderId="5" xfId="0" applyNumberFormat="1" applyFont="1" applyBorder="1" applyAlignment="1">
      <alignment horizontal="right"/>
    </xf>
    <xf numFmtId="4" fontId="3" fillId="0" borderId="5" xfId="0" applyNumberFormat="1" applyFont="1" applyFill="1" applyBorder="1" applyAlignment="1">
      <alignment horizontal="right"/>
    </xf>
    <xf numFmtId="0" fontId="3" fillId="3" borderId="5" xfId="0" applyFont="1" applyFill="1" applyBorder="1" applyAlignment="1">
      <alignment horizontal="left" wrapText="1"/>
    </xf>
    <xf numFmtId="0" fontId="5" fillId="0" borderId="5" xfId="0" applyFont="1" applyBorder="1" applyAlignment="1" applyProtection="1">
      <alignment horizontal="left" wrapText="1"/>
      <protection locked="0"/>
    </xf>
    <xf numFmtId="0" fontId="12" fillId="0" borderId="5" xfId="0" applyFont="1" applyBorder="1" applyAlignment="1" applyProtection="1">
      <alignment horizontal="left" wrapText="1" readingOrder="1"/>
      <protection locked="0"/>
    </xf>
    <xf numFmtId="0" fontId="12" fillId="0" borderId="6" xfId="0" applyFont="1" applyBorder="1" applyAlignment="1" applyProtection="1">
      <alignment vertical="center" readingOrder="1"/>
      <protection locked="0"/>
    </xf>
    <xf numFmtId="43" fontId="11" fillId="0" borderId="5" xfId="1" applyFont="1" applyBorder="1" applyAlignment="1" applyProtection="1">
      <alignment horizontal="left" wrapText="1" readingOrder="1"/>
      <protection locked="0"/>
    </xf>
    <xf numFmtId="0" fontId="5" fillId="0" borderId="18" xfId="0" applyFont="1" applyBorder="1" applyAlignment="1" applyProtection="1">
      <alignment wrapText="1" readingOrder="1"/>
      <protection locked="0"/>
    </xf>
    <xf numFmtId="166" fontId="11" fillId="0" borderId="19" xfId="0" applyNumberFormat="1" applyFont="1" applyBorder="1" applyAlignment="1" applyProtection="1">
      <alignment horizontal="left" wrapText="1"/>
      <protection locked="0"/>
    </xf>
    <xf numFmtId="0" fontId="11" fillId="3" borderId="5" xfId="0" applyFont="1" applyFill="1" applyBorder="1" applyAlignment="1" applyProtection="1">
      <alignment horizontal="left" wrapText="1" readingOrder="1"/>
      <protection locked="0"/>
    </xf>
    <xf numFmtId="0" fontId="5" fillId="0" borderId="6" xfId="0" applyNumberFormat="1" applyFont="1" applyBorder="1" applyAlignment="1" applyProtection="1">
      <alignment wrapText="1" readingOrder="1"/>
      <protection locked="0"/>
    </xf>
    <xf numFmtId="0" fontId="5" fillId="0" borderId="6" xfId="0" applyNumberFormat="1" applyFont="1" applyBorder="1" applyAlignment="1" applyProtection="1">
      <alignment horizontal="left" wrapText="1" readingOrder="1"/>
      <protection locked="0"/>
    </xf>
    <xf numFmtId="0" fontId="3" fillId="0" borderId="0" xfId="0" applyFont="1" applyFill="1" applyBorder="1"/>
    <xf numFmtId="0" fontId="0" fillId="0" borderId="0" xfId="0" applyFont="1" applyBorder="1"/>
    <xf numFmtId="0" fontId="0" fillId="0" borderId="0" xfId="0" applyFont="1" applyFill="1" applyBorder="1"/>
    <xf numFmtId="0" fontId="0" fillId="0" borderId="0" xfId="0" applyFont="1" applyFill="1"/>
    <xf numFmtId="0" fontId="13" fillId="0" borderId="0" xfId="0" applyFont="1" applyBorder="1"/>
    <xf numFmtId="0" fontId="13" fillId="0" borderId="0" xfId="0" applyFont="1"/>
    <xf numFmtId="0" fontId="9" fillId="0" borderId="0" xfId="0" applyFont="1" applyBorder="1"/>
    <xf numFmtId="43" fontId="3" fillId="0" borderId="0" xfId="0" applyNumberFormat="1" applyFont="1" applyFill="1" applyBorder="1" applyAlignment="1"/>
    <xf numFmtId="0" fontId="10" fillId="0" borderId="0" xfId="0" applyFont="1" applyBorder="1" applyAlignment="1" applyProtection="1">
      <alignment vertical="top" wrapText="1" readingOrder="1"/>
      <protection locked="0"/>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right"/>
    </xf>
    <xf numFmtId="0" fontId="3" fillId="0" borderId="0" xfId="0" applyFont="1" applyAlignment="1"/>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1" fillId="0" borderId="5" xfId="0" applyNumberFormat="1" applyFont="1" applyBorder="1" applyAlignment="1" applyProtection="1">
      <alignment horizontal="left" wrapText="1"/>
      <protection locked="0"/>
    </xf>
    <xf numFmtId="164" fontId="11" fillId="0" borderId="0" xfId="0" applyNumberFormat="1" applyFont="1" applyBorder="1" applyAlignment="1" applyProtection="1">
      <alignment horizontal="left" wrapText="1"/>
      <protection locked="0"/>
    </xf>
    <xf numFmtId="0" fontId="6" fillId="3" borderId="0" xfId="0" applyFont="1" applyFill="1" applyBorder="1" applyAlignment="1">
      <alignment horizontal="left"/>
    </xf>
    <xf numFmtId="4" fontId="3" fillId="0" borderId="0" xfId="0" applyNumberFormat="1" applyFont="1" applyBorder="1" applyAlignment="1">
      <alignment horizontal="left"/>
    </xf>
    <xf numFmtId="4" fontId="8" fillId="0" borderId="0" xfId="0" applyNumberFormat="1" applyFont="1" applyBorder="1" applyAlignment="1">
      <alignment horizontal="right"/>
    </xf>
    <xf numFmtId="43" fontId="3" fillId="0" borderId="0" xfId="1" applyFont="1" applyBorder="1" applyAlignment="1"/>
    <xf numFmtId="0" fontId="0" fillId="0" borderId="0" xfId="0" applyFont="1" applyAlignment="1">
      <alignment horizontal="left" vertical="center"/>
    </xf>
    <xf numFmtId="165" fontId="5" fillId="0" borderId="5" xfId="0" applyNumberFormat="1" applyFont="1" applyBorder="1" applyAlignment="1" applyProtection="1">
      <alignment wrapText="1"/>
      <protection locked="0"/>
    </xf>
    <xf numFmtId="4" fontId="3" fillId="0" borderId="0" xfId="0" applyNumberFormat="1" applyFont="1" applyBorder="1" applyAlignment="1">
      <alignment horizontal="right"/>
    </xf>
    <xf numFmtId="49" fontId="3" fillId="3" borderId="0" xfId="0" quotePrefix="1" applyNumberFormat="1" applyFont="1" applyFill="1" applyBorder="1" applyAlignment="1">
      <alignment horizontal="left"/>
    </xf>
    <xf numFmtId="0" fontId="6" fillId="3" borderId="0" xfId="0" applyFont="1" applyFill="1" applyBorder="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165" fontId="5" fillId="0" borderId="5" xfId="0" applyNumberFormat="1" applyFont="1" applyBorder="1" applyAlignment="1" applyProtection="1">
      <alignment horizontal="left" wrapText="1"/>
      <protection locked="0"/>
    </xf>
    <xf numFmtId="165" fontId="5" fillId="0" borderId="5" xfId="0" applyNumberFormat="1" applyFont="1" applyBorder="1" applyAlignment="1" applyProtection="1">
      <alignment horizontal="right" wrapText="1"/>
      <protection locked="0"/>
    </xf>
    <xf numFmtId="14" fontId="11" fillId="0" borderId="5" xfId="0" applyNumberFormat="1" applyFont="1" applyBorder="1" applyAlignment="1">
      <alignment horizontal="left" wrapText="1"/>
    </xf>
    <xf numFmtId="0" fontId="3" fillId="0" borderId="5" xfId="0" applyFont="1" applyBorder="1" applyAlignment="1">
      <alignment horizontal="left" wrapText="1"/>
    </xf>
    <xf numFmtId="4" fontId="5" fillId="3" borderId="5" xfId="0" applyNumberFormat="1" applyFont="1" applyFill="1" applyBorder="1" applyAlignment="1">
      <alignment horizontal="right"/>
    </xf>
    <xf numFmtId="43" fontId="11" fillId="0" borderId="5" xfId="1" applyFont="1" applyBorder="1" applyAlignment="1">
      <alignment horizontal="right" wrapText="1"/>
    </xf>
    <xf numFmtId="43" fontId="3" fillId="0" borderId="5" xfId="0" applyNumberFormat="1" applyFont="1" applyBorder="1" applyAlignment="1">
      <alignment horizontal="right" wrapText="1"/>
    </xf>
    <xf numFmtId="4" fontId="14" fillId="3" borderId="5" xfId="0" applyNumberFormat="1" applyFont="1" applyFill="1" applyBorder="1" applyAlignment="1">
      <alignment horizontal="right"/>
    </xf>
    <xf numFmtId="14" fontId="11" fillId="0" borderId="4" xfId="0" applyNumberFormat="1" applyFont="1" applyBorder="1" applyAlignment="1">
      <alignment horizontal="left" wrapText="1"/>
    </xf>
    <xf numFmtId="0" fontId="3" fillId="0" borderId="0" xfId="0" applyFont="1" applyBorder="1" applyAlignment="1">
      <alignment horizontal="left" wrapText="1"/>
    </xf>
    <xf numFmtId="4" fontId="15" fillId="3" borderId="5" xfId="0" applyNumberFormat="1" applyFont="1" applyFill="1" applyBorder="1" applyAlignment="1">
      <alignment horizontal="right"/>
    </xf>
    <xf numFmtId="0" fontId="3" fillId="3" borderId="5" xfId="0" applyFont="1" applyFill="1" applyBorder="1" applyAlignment="1">
      <alignment horizontal="left"/>
    </xf>
    <xf numFmtId="0" fontId="7" fillId="3" borderId="5" xfId="0" applyFont="1" applyFill="1" applyBorder="1" applyAlignment="1">
      <alignment horizontal="left" wrapText="1"/>
    </xf>
    <xf numFmtId="0" fontId="3" fillId="3" borderId="5" xfId="0" applyFont="1" applyFill="1" applyBorder="1" applyAlignment="1">
      <alignment vertical="top" wrapText="1"/>
    </xf>
    <xf numFmtId="0" fontId="3" fillId="3" borderId="5" xfId="0" applyFont="1" applyFill="1" applyBorder="1" applyAlignment="1">
      <alignment horizontal="left" vertical="top" wrapText="1"/>
    </xf>
    <xf numFmtId="0" fontId="3" fillId="0" borderId="20" xfId="0" applyFont="1" applyBorder="1" applyAlignment="1">
      <alignment horizontal="center" wrapText="1"/>
    </xf>
    <xf numFmtId="0" fontId="3" fillId="3" borderId="4" xfId="0" applyFont="1" applyFill="1" applyBorder="1" applyAlignment="1">
      <alignment horizontal="left" vertical="top" wrapText="1"/>
    </xf>
    <xf numFmtId="0" fontId="3" fillId="0" borderId="5" xfId="0" applyFont="1" applyBorder="1" applyAlignment="1">
      <alignment horizontal="center" wrapText="1"/>
    </xf>
    <xf numFmtId="0" fontId="11" fillId="3" borderId="5" xfId="0" applyFont="1" applyFill="1" applyBorder="1" applyAlignment="1">
      <alignment horizontal="left" vertical="top" wrapText="1"/>
    </xf>
    <xf numFmtId="0" fontId="0" fillId="0" borderId="0" xfId="0" applyFont="1" applyBorder="1" applyAlignment="1">
      <alignment wrapText="1"/>
    </xf>
    <xf numFmtId="0" fontId="11" fillId="3" borderId="5" xfId="0" applyFont="1" applyFill="1" applyBorder="1" applyAlignment="1">
      <alignment vertical="top" wrapText="1"/>
    </xf>
    <xf numFmtId="14" fontId="3" fillId="3" borderId="21" xfId="0" applyNumberFormat="1" applyFont="1" applyFill="1" applyBorder="1" applyAlignment="1">
      <alignment horizontal="left"/>
    </xf>
    <xf numFmtId="49" fontId="3" fillId="3" borderId="5" xfId="0" quotePrefix="1" applyNumberFormat="1" applyFont="1" applyFill="1" applyBorder="1" applyAlignment="1">
      <alignment horizontal="left"/>
    </xf>
    <xf numFmtId="4" fontId="3" fillId="3" borderId="5" xfId="0" applyNumberFormat="1" applyFont="1" applyFill="1" applyBorder="1" applyAlignment="1">
      <alignment horizontal="right" wrapText="1"/>
    </xf>
    <xf numFmtId="0" fontId="3" fillId="0" borderId="4" xfId="0" applyFont="1" applyBorder="1" applyAlignment="1">
      <alignment horizontal="center" wrapText="1"/>
    </xf>
    <xf numFmtId="0" fontId="3" fillId="0" borderId="0" xfId="0" applyFont="1" applyAlignment="1">
      <alignment wrapText="1"/>
    </xf>
    <xf numFmtId="166" fontId="5" fillId="0" borderId="0" xfId="0" applyNumberFormat="1" applyFont="1" applyBorder="1" applyAlignment="1" applyProtection="1">
      <alignment horizontal="left" wrapText="1" readingOrder="1"/>
      <protection locked="0"/>
    </xf>
    <xf numFmtId="0" fontId="16" fillId="3" borderId="0" xfId="0" applyFont="1" applyFill="1" applyBorder="1" applyAlignment="1">
      <alignment horizontal="left" vertical="center" wrapText="1"/>
    </xf>
    <xf numFmtId="0" fontId="3" fillId="0" borderId="0" xfId="0" applyFont="1" applyBorder="1" applyAlignment="1">
      <alignment horizontal="center" wrapText="1"/>
    </xf>
    <xf numFmtId="4" fontId="3" fillId="3" borderId="0" xfId="0" applyNumberFormat="1" applyFont="1" applyFill="1" applyBorder="1" applyAlignment="1">
      <alignment horizontal="right" wrapText="1"/>
    </xf>
    <xf numFmtId="43" fontId="3" fillId="0" borderId="0" xfId="0" applyNumberFormat="1" applyFont="1" applyBorder="1" applyAlignment="1">
      <alignment horizontal="right" wrapText="1"/>
    </xf>
    <xf numFmtId="0" fontId="9" fillId="0" borderId="0" xfId="0" applyFont="1" applyBorder="1" applyAlignment="1"/>
    <xf numFmtId="164" fontId="5" fillId="0" borderId="0" xfId="0" applyNumberFormat="1" applyFont="1" applyBorder="1" applyAlignment="1" applyProtection="1">
      <alignment horizontal="left" wrapText="1"/>
      <protection locked="0"/>
    </xf>
    <xf numFmtId="0" fontId="5" fillId="0" borderId="0" xfId="0" applyFont="1" applyBorder="1" applyAlignment="1" applyProtection="1">
      <alignment horizontal="left" wrapText="1"/>
      <protection locked="0"/>
    </xf>
    <xf numFmtId="0" fontId="3" fillId="0" borderId="0" xfId="0" applyFont="1" applyBorder="1" applyAlignment="1">
      <alignment horizontal="right"/>
    </xf>
    <xf numFmtId="4" fontId="4" fillId="2" borderId="5" xfId="0" applyNumberFormat="1" applyFont="1" applyFill="1" applyBorder="1" applyAlignment="1">
      <alignment horizontal="right"/>
    </xf>
    <xf numFmtId="14" fontId="5" fillId="0" borderId="5" xfId="0" applyNumberFormat="1" applyFont="1" applyBorder="1" applyAlignment="1" applyProtection="1">
      <alignment horizontal="left" wrapText="1"/>
      <protection locked="0"/>
    </xf>
    <xf numFmtId="4" fontId="3" fillId="0" borderId="5" xfId="0" applyNumberFormat="1" applyFont="1" applyBorder="1" applyAlignment="1">
      <alignment horizontal="left" wrapText="1"/>
    </xf>
    <xf numFmtId="4" fontId="3" fillId="0" borderId="0" xfId="0" applyNumberFormat="1" applyFont="1" applyBorder="1" applyAlignment="1"/>
    <xf numFmtId="0" fontId="5" fillId="3" borderId="0" xfId="0" applyFont="1" applyFill="1" applyBorder="1" applyAlignment="1" applyProtection="1">
      <alignment horizontal="left" wrapText="1" readingOrder="1"/>
      <protection locked="0"/>
    </xf>
    <xf numFmtId="4" fontId="3" fillId="0" borderId="0" xfId="0" applyNumberFormat="1" applyFont="1" applyBorder="1" applyAlignment="1">
      <alignment horizontal="center" wrapText="1"/>
    </xf>
    <xf numFmtId="165" fontId="5" fillId="0" borderId="0" xfId="0" applyNumberFormat="1" applyFont="1" applyBorder="1" applyAlignment="1" applyProtection="1">
      <alignment horizontal="right" wrapText="1"/>
      <protection locked="0"/>
    </xf>
    <xf numFmtId="4" fontId="3" fillId="0" borderId="0" xfId="0" applyNumberFormat="1" applyFont="1" applyBorder="1" applyAlignment="1">
      <alignment wrapText="1"/>
    </xf>
    <xf numFmtId="164" fontId="17" fillId="0" borderId="0" xfId="0" applyNumberFormat="1" applyFont="1" applyBorder="1" applyAlignment="1" applyProtection="1">
      <alignment horizontal="left" wrapText="1"/>
      <protection locked="0"/>
    </xf>
    <xf numFmtId="0" fontId="18" fillId="0" borderId="0" xfId="0" applyFont="1" applyBorder="1" applyAlignment="1" applyProtection="1">
      <alignment horizontal="left" wrapText="1"/>
      <protection locked="0"/>
    </xf>
    <xf numFmtId="0" fontId="18" fillId="3" borderId="0" xfId="0" applyFont="1" applyFill="1" applyBorder="1" applyAlignment="1" applyProtection="1">
      <alignment horizontal="left" wrapText="1" readingOrder="1"/>
      <protection locked="0"/>
    </xf>
    <xf numFmtId="4" fontId="0" fillId="0" borderId="0" xfId="0" applyNumberFormat="1" applyFont="1" applyBorder="1" applyAlignment="1">
      <alignment horizontal="center" wrapText="1"/>
    </xf>
    <xf numFmtId="165" fontId="18" fillId="0" borderId="0" xfId="0" applyNumberFormat="1" applyFont="1" applyBorder="1" applyAlignment="1" applyProtection="1">
      <alignment horizontal="right" wrapText="1"/>
      <protection locked="0"/>
    </xf>
    <xf numFmtId="4" fontId="0" fillId="0" borderId="0" xfId="0" applyNumberFormat="1" applyFont="1" applyBorder="1" applyAlignment="1">
      <alignment wrapText="1"/>
    </xf>
    <xf numFmtId="165" fontId="12" fillId="0" borderId="5" xfId="0" applyNumberFormat="1" applyFont="1" applyBorder="1" applyAlignment="1" applyProtection="1">
      <alignment horizontal="right" wrapText="1"/>
      <protection locked="0"/>
    </xf>
    <xf numFmtId="164" fontId="5" fillId="0" borderId="4" xfId="0" applyNumberFormat="1"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0" fontId="6" fillId="3" borderId="4" xfId="0" applyFont="1" applyFill="1" applyBorder="1" applyAlignment="1">
      <alignment horizontal="left"/>
    </xf>
    <xf numFmtId="4" fontId="3" fillId="0" borderId="4" xfId="0" applyNumberFormat="1" applyFont="1" applyBorder="1" applyAlignment="1">
      <alignment horizontal="left"/>
    </xf>
    <xf numFmtId="4" fontId="8" fillId="0" borderId="4" xfId="0" applyNumberFormat="1" applyFont="1" applyBorder="1" applyAlignment="1">
      <alignment horizontal="right"/>
    </xf>
    <xf numFmtId="4" fontId="3" fillId="0" borderId="13" xfId="0" applyNumberFormat="1" applyFont="1" applyBorder="1" applyAlignment="1">
      <alignment horizontal="left"/>
    </xf>
    <xf numFmtId="14" fontId="19" fillId="0" borderId="5" xfId="0" applyNumberFormat="1" applyFont="1" applyBorder="1" applyAlignment="1">
      <alignment horizontal="left" wrapText="1"/>
    </xf>
    <xf numFmtId="0" fontId="8" fillId="0" borderId="5" xfId="0" applyFont="1" applyBorder="1" applyAlignment="1">
      <alignment horizontal="left" wrapText="1"/>
    </xf>
    <xf numFmtId="0" fontId="19" fillId="0" borderId="5" xfId="0" applyFont="1" applyBorder="1" applyAlignment="1">
      <alignment vertical="top"/>
    </xf>
    <xf numFmtId="4" fontId="20" fillId="0" borderId="3" xfId="0" applyNumberFormat="1" applyFont="1" applyBorder="1" applyAlignment="1">
      <alignment horizontal="left"/>
    </xf>
    <xf numFmtId="4" fontId="19" fillId="0" borderId="5" xfId="0" applyNumberFormat="1" applyFont="1" applyBorder="1" applyAlignment="1">
      <alignment horizontal="right"/>
    </xf>
    <xf numFmtId="0" fontId="20" fillId="0" borderId="3" xfId="0" applyFont="1" applyBorder="1" applyAlignment="1">
      <alignment horizontal="center"/>
    </xf>
    <xf numFmtId="0" fontId="0" fillId="0" borderId="0" xfId="0" applyFont="1" applyAlignment="1">
      <alignment wrapText="1"/>
    </xf>
    <xf numFmtId="14" fontId="19" fillId="0" borderId="5" xfId="0" applyNumberFormat="1" applyFont="1" applyBorder="1" applyAlignment="1">
      <alignment horizontal="left"/>
    </xf>
    <xf numFmtId="0" fontId="19" fillId="0" borderId="5" xfId="0" applyFont="1" applyBorder="1" applyAlignment="1">
      <alignment vertical="top" wrapText="1"/>
    </xf>
    <xf numFmtId="0" fontId="20" fillId="0" borderId="5" xfId="0" applyFont="1" applyBorder="1" applyAlignment="1">
      <alignment horizontal="center"/>
    </xf>
    <xf numFmtId="0" fontId="19" fillId="0" borderId="5" xfId="0" applyFont="1" applyBorder="1" applyAlignment="1">
      <alignment vertical="center" wrapText="1"/>
    </xf>
    <xf numFmtId="2" fontId="8" fillId="0" borderId="5" xfId="0" applyNumberFormat="1" applyFont="1" applyBorder="1" applyAlignment="1">
      <alignment horizontal="right"/>
    </xf>
    <xf numFmtId="43" fontId="11" fillId="0" borderId="0" xfId="1" applyFont="1" applyFill="1" applyBorder="1"/>
    <xf numFmtId="0" fontId="3" fillId="0" borderId="0" xfId="0" applyFont="1" applyFill="1"/>
    <xf numFmtId="166" fontId="21" fillId="0" borderId="5" xfId="0" applyNumberFormat="1" applyFont="1" applyBorder="1" applyAlignment="1" applyProtection="1">
      <alignment horizontal="left" wrapText="1"/>
      <protection locked="0"/>
    </xf>
    <xf numFmtId="166" fontId="21" fillId="0" borderId="0" xfId="0" applyNumberFormat="1" applyFont="1" applyBorder="1" applyAlignment="1" applyProtection="1">
      <alignment horizontal="left" wrapText="1"/>
      <protection locked="0"/>
    </xf>
    <xf numFmtId="0" fontId="22" fillId="0" borderId="0" xfId="0" applyFont="1" applyBorder="1" applyAlignment="1">
      <alignment horizontal="right" vertical="center"/>
    </xf>
    <xf numFmtId="0" fontId="19" fillId="0" borderId="0" xfId="0" applyFont="1" applyBorder="1" applyAlignment="1">
      <alignment vertical="top"/>
    </xf>
    <xf numFmtId="0" fontId="20" fillId="0" borderId="0" xfId="0" applyFont="1" applyBorder="1" applyAlignment="1">
      <alignment horizontal="center"/>
    </xf>
    <xf numFmtId="0" fontId="20" fillId="0" borderId="0" xfId="0" applyFont="1" applyBorder="1" applyAlignment="1">
      <alignment horizontal="right" wrapText="1"/>
    </xf>
    <xf numFmtId="4" fontId="20" fillId="0" borderId="0" xfId="0" applyNumberFormat="1" applyFont="1" applyBorder="1" applyAlignment="1"/>
    <xf numFmtId="0" fontId="20" fillId="0" borderId="0" xfId="0" applyFont="1" applyAlignment="1">
      <alignment horizontal="right" wrapText="1"/>
    </xf>
    <xf numFmtId="166" fontId="5" fillId="0" borderId="0" xfId="0" applyNumberFormat="1" applyFont="1" applyBorder="1" applyAlignment="1" applyProtection="1">
      <alignment horizontal="left" wrapText="1"/>
      <protection locked="0"/>
    </xf>
    <xf numFmtId="0" fontId="19" fillId="0" borderId="0" xfId="0" applyFont="1" applyBorder="1" applyAlignment="1">
      <alignment horizontal="left"/>
    </xf>
    <xf numFmtId="4" fontId="19" fillId="0" borderId="0" xfId="0" applyNumberFormat="1" applyFont="1" applyBorder="1" applyAlignment="1">
      <alignment horizontal="right"/>
    </xf>
    <xf numFmtId="43" fontId="3" fillId="3" borderId="22" xfId="1" applyFont="1" applyFill="1" applyBorder="1"/>
    <xf numFmtId="0" fontId="3" fillId="0" borderId="3" xfId="0" applyFont="1" applyFill="1" applyBorder="1"/>
    <xf numFmtId="0" fontId="3" fillId="0" borderId="5" xfId="0" applyFont="1" applyFill="1" applyBorder="1"/>
    <xf numFmtId="0" fontId="5" fillId="0" borderId="18" xfId="0" applyFont="1" applyBorder="1" applyAlignment="1" applyProtection="1">
      <alignment horizontal="left" wrapText="1" readingOrder="1"/>
      <protection locked="0"/>
    </xf>
    <xf numFmtId="0" fontId="3" fillId="0" borderId="5" xfId="0" applyFont="1" applyBorder="1" applyAlignment="1">
      <alignment horizontal="right"/>
    </xf>
    <xf numFmtId="43" fontId="3" fillId="3" borderId="21" xfId="1" applyFont="1" applyFill="1" applyBorder="1" applyAlignment="1">
      <alignment horizontal="right" wrapText="1"/>
    </xf>
    <xf numFmtId="0" fontId="3" fillId="0" borderId="3" xfId="0" applyFont="1" applyBorder="1"/>
    <xf numFmtId="0" fontId="3" fillId="0" borderId="5" xfId="0" applyFont="1" applyBorder="1"/>
    <xf numFmtId="49" fontId="3" fillId="3" borderId="23" xfId="0" applyNumberFormat="1" applyFont="1" applyFill="1" applyBorder="1" applyAlignment="1"/>
    <xf numFmtId="0" fontId="3" fillId="0" borderId="5" xfId="0" applyFont="1" applyBorder="1" applyAlignment="1">
      <alignment horizontal="center"/>
    </xf>
    <xf numFmtId="167" fontId="3" fillId="3" borderId="22" xfId="0" applyNumberFormat="1" applyFont="1" applyFill="1" applyBorder="1"/>
    <xf numFmtId="49" fontId="3" fillId="3" borderId="23" xfId="0" applyNumberFormat="1" applyFont="1" applyFill="1" applyBorder="1" applyAlignment="1">
      <alignment horizontal="left"/>
    </xf>
    <xf numFmtId="0" fontId="3" fillId="0" borderId="5" xfId="0" applyFont="1" applyFill="1" applyBorder="1" applyAlignment="1">
      <alignment horizontal="center"/>
    </xf>
    <xf numFmtId="0" fontId="3" fillId="0" borderId="4" xfId="0" applyFont="1" applyBorder="1" applyAlignment="1">
      <alignment horizontal="center"/>
    </xf>
    <xf numFmtId="0" fontId="0" fillId="0" borderId="5" xfId="0" applyFont="1" applyBorder="1" applyAlignment="1">
      <alignment horizontal="center" wrapText="1"/>
    </xf>
    <xf numFmtId="43" fontId="3" fillId="3" borderId="23" xfId="1" applyFont="1" applyFill="1" applyBorder="1" applyAlignment="1">
      <alignment horizontal="right" wrapText="1"/>
    </xf>
    <xf numFmtId="14" fontId="3" fillId="3" borderId="24" xfId="0" applyNumberFormat="1" applyFont="1" applyFill="1" applyBorder="1" applyAlignment="1">
      <alignment horizontal="left"/>
    </xf>
    <xf numFmtId="49" fontId="3" fillId="3" borderId="25" xfId="0" applyNumberFormat="1" applyFont="1" applyFill="1" applyBorder="1" applyAlignment="1"/>
    <xf numFmtId="0" fontId="11" fillId="3" borderId="4" xfId="0" applyFont="1" applyFill="1" applyBorder="1" applyAlignment="1">
      <alignment vertical="top" wrapText="1"/>
    </xf>
    <xf numFmtId="0" fontId="0" fillId="0" borderId="4" xfId="0" applyFont="1" applyBorder="1" applyAlignment="1">
      <alignment horizontal="center" wrapText="1"/>
    </xf>
    <xf numFmtId="43" fontId="3" fillId="3" borderId="25" xfId="1" applyFont="1" applyFill="1" applyBorder="1" applyAlignment="1">
      <alignment horizontal="right" wrapText="1"/>
    </xf>
    <xf numFmtId="14" fontId="3" fillId="3" borderId="5" xfId="0" applyNumberFormat="1" applyFont="1" applyFill="1" applyBorder="1" applyAlignment="1">
      <alignment horizontal="left"/>
    </xf>
    <xf numFmtId="49" fontId="3" fillId="3" borderId="5" xfId="0" applyNumberFormat="1" applyFont="1" applyFill="1" applyBorder="1" applyAlignment="1"/>
    <xf numFmtId="43" fontId="3" fillId="3" borderId="5" xfId="1" applyFont="1" applyFill="1" applyBorder="1" applyAlignment="1">
      <alignment horizontal="right" wrapText="1"/>
    </xf>
    <xf numFmtId="14" fontId="3" fillId="3" borderId="4" xfId="0" applyNumberFormat="1" applyFont="1" applyFill="1" applyBorder="1" applyAlignment="1">
      <alignment horizontal="left"/>
    </xf>
    <xf numFmtId="49" fontId="3" fillId="3" borderId="4" xfId="0" applyNumberFormat="1" applyFont="1" applyFill="1" applyBorder="1" applyAlignment="1"/>
    <xf numFmtId="43" fontId="3" fillId="3" borderId="24" xfId="1" applyFont="1" applyFill="1" applyBorder="1" applyAlignment="1">
      <alignment horizontal="right" wrapText="1"/>
    </xf>
    <xf numFmtId="164" fontId="18" fillId="0" borderId="0" xfId="0" applyNumberFormat="1" applyFont="1" applyBorder="1" applyAlignment="1" applyProtection="1">
      <alignment horizontal="left" wrapText="1"/>
      <protection locked="0"/>
    </xf>
    <xf numFmtId="0" fontId="0" fillId="0" borderId="0" xfId="0" applyFont="1" applyBorder="1" applyAlignment="1">
      <alignment horizontal="center" wrapText="1"/>
    </xf>
    <xf numFmtId="14" fontId="3" fillId="0" borderId="0" xfId="0" applyNumberFormat="1" applyFont="1" applyBorder="1" applyAlignment="1">
      <alignment horizontal="left"/>
    </xf>
    <xf numFmtId="0" fontId="3" fillId="3" borderId="0" xfId="0" applyFont="1" applyFill="1" applyBorder="1" applyAlignment="1">
      <alignment horizontal="left"/>
    </xf>
    <xf numFmtId="0" fontId="3" fillId="3" borderId="0" xfId="0" applyFont="1" applyFill="1" applyBorder="1" applyAlignment="1">
      <alignment horizontal="left" vertical="center" wrapText="1"/>
    </xf>
    <xf numFmtId="43" fontId="3" fillId="3" borderId="0" xfId="1" applyNumberFormat="1" applyFont="1" applyFill="1" applyBorder="1" applyAlignment="1">
      <alignment horizontal="left"/>
    </xf>
    <xf numFmtId="0" fontId="2" fillId="0" borderId="0" xfId="0" applyFont="1" applyAlignment="1">
      <alignment horizontal="center"/>
    </xf>
    <xf numFmtId="0" fontId="2" fillId="0" borderId="0" xfId="0" applyFont="1" applyAlignment="1">
      <alignment horizont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readingOrder="1"/>
    </xf>
    <xf numFmtId="0" fontId="4" fillId="2" borderId="12" xfId="0" applyFont="1" applyFill="1" applyBorder="1" applyAlignment="1">
      <alignment horizontal="center" readingOrder="1"/>
    </xf>
    <xf numFmtId="0" fontId="4" fillId="2" borderId="13" xfId="0" applyFont="1" applyFill="1" applyBorder="1" applyAlignment="1">
      <alignment horizontal="center" readingOrder="1"/>
    </xf>
    <xf numFmtId="0" fontId="4" fillId="2" borderId="14" xfId="0" applyFont="1" applyFill="1" applyBorder="1" applyAlignment="1">
      <alignment horizontal="center" readingOrder="1"/>
    </xf>
    <xf numFmtId="0" fontId="4" fillId="2" borderId="15" xfId="0" applyFont="1" applyFill="1" applyBorder="1" applyAlignment="1">
      <alignment horizontal="center" readingOrder="1"/>
    </xf>
    <xf numFmtId="0" fontId="4" fillId="2" borderId="16" xfId="0" applyFont="1" applyFill="1" applyBorder="1" applyAlignment="1">
      <alignment horizontal="center" readingOrder="1"/>
    </xf>
    <xf numFmtId="0" fontId="4" fillId="2" borderId="8" xfId="0" applyFont="1" applyFill="1" applyBorder="1" applyAlignment="1">
      <alignment horizontal="center" vertical="center" readingOrder="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76200</xdr:rowOff>
    </xdr:from>
    <xdr:to>
      <xdr:col>1</xdr:col>
      <xdr:colOff>847726</xdr:colOff>
      <xdr:row>3</xdr:row>
      <xdr:rowOff>101207</xdr:rowOff>
    </xdr:to>
    <xdr:pic>
      <xdr:nvPicPr>
        <xdr:cNvPr id="2" name="2 Imagen" descr="Resultado de imagen para logo de inap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1" y="76200"/>
          <a:ext cx="742950" cy="596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123826</xdr:colOff>
      <xdr:row>638</xdr:row>
      <xdr:rowOff>0</xdr:rowOff>
    </xdr:from>
    <xdr:ext cx="733424" cy="710683"/>
    <xdr:pic>
      <xdr:nvPicPr>
        <xdr:cNvPr id="3" name="2 Imagen" descr="Resultado de imagen para logo de inap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19487550"/>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200026</xdr:colOff>
      <xdr:row>849</xdr:row>
      <xdr:rowOff>114301</xdr:rowOff>
    </xdr:from>
    <xdr:ext cx="736339" cy="609599"/>
    <xdr:pic>
      <xdr:nvPicPr>
        <xdr:cNvPr id="4" name="2 Imagen" descr="Resultado de imagen para logo de inap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1" y="375656476"/>
          <a:ext cx="736339" cy="609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352425</xdr:colOff>
      <xdr:row>862</xdr:row>
      <xdr:rowOff>171451</xdr:rowOff>
    </xdr:from>
    <xdr:ext cx="747845" cy="619124"/>
    <xdr:pic>
      <xdr:nvPicPr>
        <xdr:cNvPr id="5" name="2 Imagen" descr="Resultado de imagen para logo de inap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43000" y="378190126"/>
          <a:ext cx="747845" cy="6191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969</xdr:row>
      <xdr:rowOff>142877</xdr:rowOff>
    </xdr:from>
    <xdr:ext cx="800099" cy="662384"/>
    <xdr:pic>
      <xdr:nvPicPr>
        <xdr:cNvPr id="6" name="2 Imagen" descr="Resultado de imagen para logo de inapa"/>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0126" y="403840952"/>
          <a:ext cx="800099" cy="6623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736</xdr:row>
      <xdr:rowOff>38101</xdr:rowOff>
    </xdr:from>
    <xdr:ext cx="697914" cy="676274"/>
    <xdr:pic>
      <xdr:nvPicPr>
        <xdr:cNvPr id="7" name="2 Imagen" descr="Resultado de imagen para logo de inapa"/>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1" y="347357701"/>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749</xdr:row>
      <xdr:rowOff>47626</xdr:rowOff>
    </xdr:from>
    <xdr:ext cx="695324" cy="673764"/>
    <xdr:pic>
      <xdr:nvPicPr>
        <xdr:cNvPr id="8" name="2 Imagen" descr="Resultado de imagen para logo de inapa"/>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47751" y="350643826"/>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371476</xdr:colOff>
      <xdr:row>807</xdr:row>
      <xdr:rowOff>19051</xdr:rowOff>
    </xdr:from>
    <xdr:ext cx="714374" cy="692223"/>
    <xdr:pic>
      <xdr:nvPicPr>
        <xdr:cNvPr id="9" name="2 Imagen" descr="Resultado de imagen para logo de inapa"/>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62051" y="361664251"/>
          <a:ext cx="714374" cy="69222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507</xdr:row>
      <xdr:rowOff>38101</xdr:rowOff>
    </xdr:from>
    <xdr:ext cx="762000" cy="716380"/>
    <xdr:pic>
      <xdr:nvPicPr>
        <xdr:cNvPr id="10" name="2 Imagen" descr="Resultado de imagen para logo de inapa"/>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47751" y="264309226"/>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200025</xdr:colOff>
      <xdr:row>1106</xdr:row>
      <xdr:rowOff>114301</xdr:rowOff>
    </xdr:from>
    <xdr:ext cx="816877" cy="676274"/>
    <xdr:pic>
      <xdr:nvPicPr>
        <xdr:cNvPr id="11" name="2 Imagen" descr="Resultado de imagen para logo de inapa"/>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90600" y="446798701"/>
          <a:ext cx="816877"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1047750</xdr:colOff>
      <xdr:row>1125</xdr:row>
      <xdr:rowOff>66675</xdr:rowOff>
    </xdr:from>
    <xdr:to>
      <xdr:col>4</xdr:col>
      <xdr:colOff>685800</xdr:colOff>
      <xdr:row>1134</xdr:row>
      <xdr:rowOff>90033</xdr:rowOff>
    </xdr:to>
    <xdr:pic>
      <xdr:nvPicPr>
        <xdr:cNvPr id="12" name="Imagen 11"/>
        <xdr:cNvPicPr>
          <a:picLocks noChangeAspect="1"/>
        </xdr:cNvPicPr>
      </xdr:nvPicPr>
      <xdr:blipFill>
        <a:blip xmlns:r="http://schemas.openxmlformats.org/officeDocument/2006/relationships" r:embed="rId11"/>
        <a:stretch>
          <a:fillRect/>
        </a:stretch>
      </xdr:blipFill>
      <xdr:spPr>
        <a:xfrm>
          <a:off x="2924175" y="449684775"/>
          <a:ext cx="3267075" cy="13092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40"/>
  <sheetViews>
    <sheetView tabSelected="1" workbookViewId="0">
      <selection activeCell="E28" sqref="E28"/>
    </sheetView>
  </sheetViews>
  <sheetFormatPr baseColWidth="10" defaultRowHeight="11.25" x14ac:dyDescent="0.2"/>
  <cols>
    <col min="1" max="1" width="11.85546875" style="2" customWidth="1"/>
    <col min="2" max="2" width="16.28515625" style="150" customWidth="1"/>
    <col min="3" max="3" width="51.140625" style="2" customWidth="1"/>
    <col min="4" max="4" width="14.7109375" style="58" customWidth="1"/>
    <col min="5" max="5" width="16.85546875" style="151" customWidth="1"/>
    <col min="6" max="6" width="16" style="152" customWidth="1"/>
    <col min="7" max="7" width="11.42578125" style="1"/>
    <col min="8" max="8" width="13" style="1" bestFit="1" customWidth="1"/>
    <col min="9" max="60" width="11.42578125" style="1"/>
    <col min="61" max="16384" width="11.42578125" style="2"/>
  </cols>
  <sheetData>
    <row r="1" spans="1:7" ht="15" x14ac:dyDescent="0.25">
      <c r="A1" s="283" t="s">
        <v>0</v>
      </c>
      <c r="B1" s="283"/>
      <c r="C1" s="283"/>
      <c r="D1" s="283"/>
      <c r="E1" s="283"/>
      <c r="F1" s="283"/>
    </row>
    <row r="2" spans="1:7" ht="15" x14ac:dyDescent="0.25">
      <c r="A2" s="283" t="s">
        <v>1</v>
      </c>
      <c r="B2" s="283"/>
      <c r="C2" s="283"/>
      <c r="D2" s="283"/>
      <c r="E2" s="283"/>
      <c r="F2" s="283"/>
    </row>
    <row r="3" spans="1:7" ht="15" customHeight="1" x14ac:dyDescent="0.25">
      <c r="A3" s="284" t="s">
        <v>2</v>
      </c>
      <c r="B3" s="284"/>
      <c r="C3" s="284"/>
      <c r="D3" s="284"/>
      <c r="E3" s="284"/>
      <c r="F3" s="284"/>
    </row>
    <row r="4" spans="1:7" ht="15" customHeight="1" x14ac:dyDescent="0.25">
      <c r="A4" s="284" t="s">
        <v>3</v>
      </c>
      <c r="B4" s="284"/>
      <c r="C4" s="284"/>
      <c r="D4" s="284"/>
      <c r="E4" s="284"/>
      <c r="F4" s="284"/>
    </row>
    <row r="5" spans="1:7" ht="15" x14ac:dyDescent="0.25">
      <c r="A5" s="3"/>
      <c r="B5" s="4"/>
      <c r="C5" s="5"/>
      <c r="D5" s="6"/>
      <c r="E5" s="7"/>
      <c r="F5" s="8"/>
      <c r="G5" s="9"/>
    </row>
    <row r="6" spans="1:7" ht="33" customHeight="1" x14ac:dyDescent="0.2">
      <c r="A6" s="296" t="s">
        <v>4</v>
      </c>
      <c r="B6" s="297"/>
      <c r="C6" s="297"/>
      <c r="D6" s="297"/>
      <c r="E6" s="297"/>
      <c r="F6" s="298"/>
      <c r="G6" s="9"/>
    </row>
    <row r="7" spans="1:7" ht="30" customHeight="1" x14ac:dyDescent="0.2">
      <c r="A7" s="296" t="s">
        <v>5</v>
      </c>
      <c r="B7" s="297"/>
      <c r="C7" s="297"/>
      <c r="D7" s="297"/>
      <c r="E7" s="298"/>
      <c r="F7" s="10">
        <v>104351957.67</v>
      </c>
    </row>
    <row r="8" spans="1:7" ht="12" x14ac:dyDescent="0.2">
      <c r="A8" s="11" t="s">
        <v>6</v>
      </c>
      <c r="B8" s="11" t="s">
        <v>7</v>
      </c>
      <c r="C8" s="11" t="s">
        <v>8</v>
      </c>
      <c r="D8" s="11" t="s">
        <v>9</v>
      </c>
      <c r="E8" s="11" t="s">
        <v>10</v>
      </c>
      <c r="F8" s="11" t="s">
        <v>11</v>
      </c>
    </row>
    <row r="9" spans="1:7" ht="15" customHeight="1" x14ac:dyDescent="0.2">
      <c r="A9" s="12"/>
      <c r="B9" s="13"/>
      <c r="C9" s="14" t="s">
        <v>12</v>
      </c>
      <c r="D9" s="15">
        <v>65517167.869999997</v>
      </c>
      <c r="E9" s="15"/>
      <c r="F9" s="16">
        <f>F7+D9</f>
        <v>169869125.53999999</v>
      </c>
    </row>
    <row r="10" spans="1:7" ht="15" customHeight="1" x14ac:dyDescent="0.2">
      <c r="A10" s="12"/>
      <c r="B10" s="13"/>
      <c r="C10" s="17" t="s">
        <v>13</v>
      </c>
      <c r="D10" s="15">
        <v>211674884.18000001</v>
      </c>
      <c r="E10" s="15"/>
      <c r="F10" s="16">
        <f>F9+D10</f>
        <v>381544009.72000003</v>
      </c>
    </row>
    <row r="11" spans="1:7" ht="15" customHeight="1" x14ac:dyDescent="0.2">
      <c r="A11" s="12"/>
      <c r="B11" s="13"/>
      <c r="C11" s="14" t="s">
        <v>14</v>
      </c>
      <c r="D11" s="18">
        <v>1751474354.22</v>
      </c>
      <c r="E11" s="15"/>
      <c r="F11" s="16">
        <f>F10+D11</f>
        <v>2133018363.9400001</v>
      </c>
    </row>
    <row r="12" spans="1:7" ht="15" customHeight="1" x14ac:dyDescent="0.2">
      <c r="A12" s="12"/>
      <c r="B12" s="13"/>
      <c r="C12" s="19" t="s">
        <v>15</v>
      </c>
      <c r="D12" s="20">
        <v>1919931.17</v>
      </c>
      <c r="E12" s="20"/>
      <c r="F12" s="16">
        <f>F11+D12</f>
        <v>2134938295.1100001</v>
      </c>
    </row>
    <row r="13" spans="1:7" ht="15" customHeight="1" x14ac:dyDescent="0.2">
      <c r="A13" s="12"/>
      <c r="B13" s="13"/>
      <c r="C13" s="17" t="s">
        <v>13</v>
      </c>
      <c r="D13" s="21"/>
      <c r="E13" s="15">
        <v>1250814170.8599999</v>
      </c>
      <c r="F13" s="16">
        <f>F12-E13</f>
        <v>884124124.25000024</v>
      </c>
    </row>
    <row r="14" spans="1:7" ht="15" customHeight="1" x14ac:dyDescent="0.2">
      <c r="A14" s="12"/>
      <c r="B14" s="13"/>
      <c r="C14" s="17" t="s">
        <v>16</v>
      </c>
      <c r="D14" s="21"/>
      <c r="E14" s="15">
        <v>8935</v>
      </c>
      <c r="F14" s="16">
        <f t="shared" ref="F14:F77" si="0">F13-E14</f>
        <v>884115189.25000024</v>
      </c>
    </row>
    <row r="15" spans="1:7" ht="15" customHeight="1" x14ac:dyDescent="0.2">
      <c r="A15" s="12"/>
      <c r="B15" s="13"/>
      <c r="C15" s="14" t="s">
        <v>17</v>
      </c>
      <c r="D15" s="21"/>
      <c r="E15" s="22">
        <v>351792.15</v>
      </c>
      <c r="F15" s="16">
        <f t="shared" si="0"/>
        <v>883763397.10000026</v>
      </c>
    </row>
    <row r="16" spans="1:7" ht="15" customHeight="1" x14ac:dyDescent="0.2">
      <c r="A16" s="12"/>
      <c r="B16" s="13"/>
      <c r="C16" s="23" t="s">
        <v>18</v>
      </c>
      <c r="D16" s="21"/>
      <c r="E16" s="22">
        <v>97286.74</v>
      </c>
      <c r="F16" s="16">
        <f t="shared" si="0"/>
        <v>883666110.36000025</v>
      </c>
    </row>
    <row r="17" spans="1:61" ht="15" customHeight="1" x14ac:dyDescent="0.2">
      <c r="A17" s="12"/>
      <c r="B17" s="13"/>
      <c r="C17" s="23" t="s">
        <v>19</v>
      </c>
      <c r="D17" s="21"/>
      <c r="E17" s="22">
        <v>640</v>
      </c>
      <c r="F17" s="16">
        <f t="shared" si="0"/>
        <v>883665470.36000025</v>
      </c>
    </row>
    <row r="18" spans="1:61" ht="15" customHeight="1" x14ac:dyDescent="0.2">
      <c r="A18" s="12"/>
      <c r="B18" s="13"/>
      <c r="C18" s="14" t="s">
        <v>20</v>
      </c>
      <c r="D18" s="21"/>
      <c r="E18" s="22">
        <v>4500</v>
      </c>
      <c r="F18" s="16">
        <f t="shared" si="0"/>
        <v>883660970.36000025</v>
      </c>
    </row>
    <row r="19" spans="1:61" ht="15" customHeight="1" x14ac:dyDescent="0.2">
      <c r="A19" s="12"/>
      <c r="B19" s="13"/>
      <c r="C19" s="14" t="s">
        <v>21</v>
      </c>
      <c r="D19" s="21"/>
      <c r="E19" s="22">
        <v>1400</v>
      </c>
      <c r="F19" s="16">
        <f t="shared" si="0"/>
        <v>883659570.36000025</v>
      </c>
    </row>
    <row r="20" spans="1:61" ht="15" customHeight="1" x14ac:dyDescent="0.2">
      <c r="A20" s="12"/>
      <c r="B20" s="13"/>
      <c r="C20" s="14" t="s">
        <v>22</v>
      </c>
      <c r="D20" s="21"/>
      <c r="E20" s="22">
        <v>175</v>
      </c>
      <c r="F20" s="16">
        <f t="shared" si="0"/>
        <v>883659395.36000025</v>
      </c>
    </row>
    <row r="21" spans="1:61" ht="15" customHeight="1" x14ac:dyDescent="0.2">
      <c r="A21" s="12"/>
      <c r="B21" s="13"/>
      <c r="C21" s="23" t="s">
        <v>23</v>
      </c>
      <c r="D21" s="21"/>
      <c r="E21" s="22">
        <v>100</v>
      </c>
      <c r="F21" s="16">
        <f t="shared" si="0"/>
        <v>883659295.36000025</v>
      </c>
    </row>
    <row r="22" spans="1:61" ht="15" customHeight="1" x14ac:dyDescent="0.2">
      <c r="A22" s="12"/>
      <c r="B22" s="13"/>
      <c r="C22" s="23" t="s">
        <v>24</v>
      </c>
      <c r="D22" s="21"/>
      <c r="E22" s="22">
        <v>2000</v>
      </c>
      <c r="F22" s="16">
        <f t="shared" si="0"/>
        <v>883657295.36000025</v>
      </c>
    </row>
    <row r="23" spans="1:61" ht="15" customHeight="1" x14ac:dyDescent="0.2">
      <c r="A23" s="12"/>
      <c r="B23" s="13"/>
      <c r="C23" s="23" t="s">
        <v>25</v>
      </c>
      <c r="D23" s="21"/>
      <c r="E23" s="22">
        <v>64256.63</v>
      </c>
      <c r="F23" s="16">
        <f t="shared" si="0"/>
        <v>883593038.73000026</v>
      </c>
    </row>
    <row r="24" spans="1:61" ht="15" customHeight="1" x14ac:dyDescent="0.2">
      <c r="A24" s="12"/>
      <c r="B24" s="13"/>
      <c r="C24" s="23" t="s">
        <v>26</v>
      </c>
      <c r="D24" s="21"/>
      <c r="E24" s="24">
        <v>1620</v>
      </c>
      <c r="F24" s="16">
        <f t="shared" si="0"/>
        <v>883591418.73000026</v>
      </c>
    </row>
    <row r="25" spans="1:61" ht="15" customHeight="1" x14ac:dyDescent="0.2">
      <c r="A25" s="12"/>
      <c r="B25" s="13"/>
      <c r="C25" s="23" t="s">
        <v>26</v>
      </c>
      <c r="D25" s="21"/>
      <c r="E25" s="24">
        <v>1080</v>
      </c>
      <c r="F25" s="16">
        <f t="shared" si="0"/>
        <v>883590338.73000026</v>
      </c>
    </row>
    <row r="26" spans="1:61" ht="15" customHeight="1" x14ac:dyDescent="0.2">
      <c r="A26" s="12"/>
      <c r="B26" s="13"/>
      <c r="C26" s="23" t="s">
        <v>27</v>
      </c>
      <c r="D26" s="21"/>
      <c r="E26" s="24">
        <v>1980</v>
      </c>
      <c r="F26" s="16">
        <f t="shared" si="0"/>
        <v>883588358.73000026</v>
      </c>
    </row>
    <row r="27" spans="1:61" ht="15" customHeight="1" x14ac:dyDescent="0.2">
      <c r="A27" s="12"/>
      <c r="B27" s="13"/>
      <c r="C27" s="23" t="s">
        <v>28</v>
      </c>
      <c r="D27" s="21"/>
      <c r="E27" s="24">
        <v>4500</v>
      </c>
      <c r="F27" s="16">
        <f t="shared" si="0"/>
        <v>883583858.73000026</v>
      </c>
    </row>
    <row r="28" spans="1:61" s="32" customFormat="1" ht="30" customHeight="1" x14ac:dyDescent="0.2">
      <c r="A28" s="25">
        <v>44531</v>
      </c>
      <c r="B28" s="26" t="s">
        <v>29</v>
      </c>
      <c r="C28" s="27" t="s">
        <v>30</v>
      </c>
      <c r="D28" s="28"/>
      <c r="E28" s="29">
        <v>29035.53</v>
      </c>
      <c r="F28" s="16">
        <f t="shared" si="0"/>
        <v>883554823.20000029</v>
      </c>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1"/>
    </row>
    <row r="29" spans="1:61" s="30" customFormat="1" ht="30.75" customHeight="1" x14ac:dyDescent="0.2">
      <c r="A29" s="33">
        <v>44531</v>
      </c>
      <c r="B29" s="34" t="s">
        <v>31</v>
      </c>
      <c r="C29" s="35" t="s">
        <v>32</v>
      </c>
      <c r="D29" s="36"/>
      <c r="E29" s="37">
        <v>238553.74</v>
      </c>
      <c r="F29" s="16">
        <f t="shared" si="0"/>
        <v>883316269.46000028</v>
      </c>
    </row>
    <row r="30" spans="1:61" s="30" customFormat="1" ht="31.5" customHeight="1" x14ac:dyDescent="0.2">
      <c r="A30" s="33">
        <v>44531</v>
      </c>
      <c r="B30" s="34" t="s">
        <v>33</v>
      </c>
      <c r="C30" s="35" t="s">
        <v>34</v>
      </c>
      <c r="D30" s="38"/>
      <c r="E30" s="37">
        <v>18255.23</v>
      </c>
      <c r="F30" s="16">
        <f t="shared" si="0"/>
        <v>883298014.23000026</v>
      </c>
    </row>
    <row r="31" spans="1:61" s="30" customFormat="1" ht="44.25" customHeight="1" x14ac:dyDescent="0.2">
      <c r="A31" s="33">
        <v>44531</v>
      </c>
      <c r="B31" s="34" t="s">
        <v>35</v>
      </c>
      <c r="C31" s="35" t="s">
        <v>36</v>
      </c>
      <c r="D31" s="38"/>
      <c r="E31" s="37">
        <v>181701.4</v>
      </c>
      <c r="F31" s="16">
        <f t="shared" si="0"/>
        <v>883116312.83000028</v>
      </c>
    </row>
    <row r="32" spans="1:61" s="30" customFormat="1" ht="45" customHeight="1" x14ac:dyDescent="0.2">
      <c r="A32" s="33">
        <v>44531</v>
      </c>
      <c r="B32" s="34" t="s">
        <v>37</v>
      </c>
      <c r="C32" s="35" t="s">
        <v>38</v>
      </c>
      <c r="D32" s="38"/>
      <c r="E32" s="37">
        <v>15986.65</v>
      </c>
      <c r="F32" s="16">
        <f t="shared" si="0"/>
        <v>883100326.18000031</v>
      </c>
    </row>
    <row r="33" spans="1:6" s="30" customFormat="1" ht="41.25" customHeight="1" x14ac:dyDescent="0.2">
      <c r="A33" s="33">
        <v>44531</v>
      </c>
      <c r="B33" s="34" t="s">
        <v>39</v>
      </c>
      <c r="C33" s="35" t="s">
        <v>40</v>
      </c>
      <c r="D33" s="38"/>
      <c r="E33" s="37">
        <v>237936.54</v>
      </c>
      <c r="F33" s="16">
        <f t="shared" si="0"/>
        <v>882862389.64000034</v>
      </c>
    </row>
    <row r="34" spans="1:6" s="30" customFormat="1" ht="39.75" customHeight="1" x14ac:dyDescent="0.2">
      <c r="A34" s="33">
        <v>44531</v>
      </c>
      <c r="B34" s="34" t="s">
        <v>41</v>
      </c>
      <c r="C34" s="35" t="s">
        <v>42</v>
      </c>
      <c r="D34" s="38"/>
      <c r="E34" s="37">
        <v>80380.210000000006</v>
      </c>
      <c r="F34" s="16">
        <f t="shared" si="0"/>
        <v>882782009.43000031</v>
      </c>
    </row>
    <row r="35" spans="1:6" s="30" customFormat="1" ht="44.25" customHeight="1" x14ac:dyDescent="0.2">
      <c r="A35" s="33">
        <v>44531</v>
      </c>
      <c r="B35" s="34" t="s">
        <v>43</v>
      </c>
      <c r="C35" s="35" t="s">
        <v>44</v>
      </c>
      <c r="D35" s="38"/>
      <c r="E35" s="37">
        <v>133415.35999999999</v>
      </c>
      <c r="F35" s="16">
        <f t="shared" si="0"/>
        <v>882648594.07000029</v>
      </c>
    </row>
    <row r="36" spans="1:6" s="30" customFormat="1" ht="46.5" customHeight="1" x14ac:dyDescent="0.2">
      <c r="A36" s="33">
        <v>44531</v>
      </c>
      <c r="B36" s="34" t="s">
        <v>45</v>
      </c>
      <c r="C36" s="35" t="s">
        <v>46</v>
      </c>
      <c r="D36" s="38"/>
      <c r="E36" s="37">
        <v>9658.01</v>
      </c>
      <c r="F36" s="16">
        <f t="shared" si="0"/>
        <v>882638936.0600003</v>
      </c>
    </row>
    <row r="37" spans="1:6" s="30" customFormat="1" ht="38.25" customHeight="1" x14ac:dyDescent="0.2">
      <c r="A37" s="33">
        <v>44531</v>
      </c>
      <c r="B37" s="34" t="s">
        <v>47</v>
      </c>
      <c r="C37" s="35" t="s">
        <v>48</v>
      </c>
      <c r="D37" s="38"/>
      <c r="E37" s="37">
        <v>88204.66</v>
      </c>
      <c r="F37" s="16">
        <f t="shared" si="0"/>
        <v>882550731.40000033</v>
      </c>
    </row>
    <row r="38" spans="1:6" s="30" customFormat="1" ht="39.75" customHeight="1" x14ac:dyDescent="0.2">
      <c r="A38" s="33">
        <v>44531</v>
      </c>
      <c r="B38" s="34" t="s">
        <v>49</v>
      </c>
      <c r="C38" s="35" t="s">
        <v>50</v>
      </c>
      <c r="D38" s="38"/>
      <c r="E38" s="37">
        <v>83064.14</v>
      </c>
      <c r="F38" s="16">
        <f t="shared" si="0"/>
        <v>882467667.26000035</v>
      </c>
    </row>
    <row r="39" spans="1:6" s="30" customFormat="1" ht="66" customHeight="1" x14ac:dyDescent="0.2">
      <c r="A39" s="33">
        <v>44531</v>
      </c>
      <c r="B39" s="34" t="s">
        <v>51</v>
      </c>
      <c r="C39" s="35" t="s">
        <v>52</v>
      </c>
      <c r="D39" s="38"/>
      <c r="E39" s="37">
        <v>63124.98</v>
      </c>
      <c r="F39" s="16">
        <f t="shared" si="0"/>
        <v>882404542.28000033</v>
      </c>
    </row>
    <row r="40" spans="1:6" s="30" customFormat="1" ht="37.5" customHeight="1" x14ac:dyDescent="0.2">
      <c r="A40" s="33">
        <v>44531</v>
      </c>
      <c r="B40" s="34" t="s">
        <v>53</v>
      </c>
      <c r="C40" s="35" t="s">
        <v>54</v>
      </c>
      <c r="D40" s="38"/>
      <c r="E40" s="37">
        <v>90926.96</v>
      </c>
      <c r="F40" s="16">
        <f t="shared" si="0"/>
        <v>882313615.32000029</v>
      </c>
    </row>
    <row r="41" spans="1:6" s="30" customFormat="1" ht="44.25" customHeight="1" x14ac:dyDescent="0.2">
      <c r="A41" s="33">
        <v>44531</v>
      </c>
      <c r="B41" s="34" t="s">
        <v>55</v>
      </c>
      <c r="C41" s="35" t="s">
        <v>56</v>
      </c>
      <c r="D41" s="38"/>
      <c r="E41" s="37">
        <v>66114.66</v>
      </c>
      <c r="F41" s="16">
        <f t="shared" si="0"/>
        <v>882247500.66000032</v>
      </c>
    </row>
    <row r="42" spans="1:6" s="30" customFormat="1" ht="42" customHeight="1" x14ac:dyDescent="0.2">
      <c r="A42" s="33">
        <v>44531</v>
      </c>
      <c r="B42" s="34" t="s">
        <v>57</v>
      </c>
      <c r="C42" s="35" t="s">
        <v>58</v>
      </c>
      <c r="D42" s="38"/>
      <c r="E42" s="37">
        <v>224310.66</v>
      </c>
      <c r="F42" s="16">
        <f t="shared" si="0"/>
        <v>882023190.00000036</v>
      </c>
    </row>
    <row r="43" spans="1:6" s="30" customFormat="1" ht="54" customHeight="1" x14ac:dyDescent="0.2">
      <c r="A43" s="33">
        <v>44531</v>
      </c>
      <c r="B43" s="34" t="s">
        <v>59</v>
      </c>
      <c r="C43" s="35" t="s">
        <v>60</v>
      </c>
      <c r="D43" s="38"/>
      <c r="E43" s="37">
        <v>421460.62</v>
      </c>
      <c r="F43" s="16">
        <f t="shared" si="0"/>
        <v>881601729.38000035</v>
      </c>
    </row>
    <row r="44" spans="1:6" s="30" customFormat="1" ht="41.25" customHeight="1" x14ac:dyDescent="0.2">
      <c r="A44" s="33">
        <v>44531</v>
      </c>
      <c r="B44" s="34" t="s">
        <v>61</v>
      </c>
      <c r="C44" s="35" t="s">
        <v>62</v>
      </c>
      <c r="D44" s="38"/>
      <c r="E44" s="37">
        <v>21470</v>
      </c>
      <c r="F44" s="16">
        <f t="shared" si="0"/>
        <v>881580259.38000035</v>
      </c>
    </row>
    <row r="45" spans="1:6" s="30" customFormat="1" ht="70.5" customHeight="1" x14ac:dyDescent="0.2">
      <c r="A45" s="33">
        <v>44531</v>
      </c>
      <c r="B45" s="34" t="s">
        <v>63</v>
      </c>
      <c r="C45" s="35" t="s">
        <v>64</v>
      </c>
      <c r="D45" s="38"/>
      <c r="E45" s="37">
        <v>384702.5</v>
      </c>
      <c r="F45" s="16">
        <f t="shared" si="0"/>
        <v>881195556.88000035</v>
      </c>
    </row>
    <row r="46" spans="1:6" s="30" customFormat="1" ht="63.75" customHeight="1" x14ac:dyDescent="0.2">
      <c r="A46" s="33">
        <v>44531</v>
      </c>
      <c r="B46" s="34" t="s">
        <v>65</v>
      </c>
      <c r="C46" s="35" t="s">
        <v>66</v>
      </c>
      <c r="D46" s="38"/>
      <c r="E46" s="37">
        <v>113000</v>
      </c>
      <c r="F46" s="16">
        <f t="shared" si="0"/>
        <v>881082556.88000035</v>
      </c>
    </row>
    <row r="47" spans="1:6" s="30" customFormat="1" ht="97.5" customHeight="1" x14ac:dyDescent="0.2">
      <c r="A47" s="33">
        <v>44531</v>
      </c>
      <c r="B47" s="34" t="s">
        <v>67</v>
      </c>
      <c r="C47" s="35" t="s">
        <v>68</v>
      </c>
      <c r="D47" s="38"/>
      <c r="E47" s="37">
        <v>18000</v>
      </c>
      <c r="F47" s="16">
        <f t="shared" si="0"/>
        <v>881064556.88000035</v>
      </c>
    </row>
    <row r="48" spans="1:6" s="30" customFormat="1" ht="43.5" customHeight="1" x14ac:dyDescent="0.2">
      <c r="A48" s="33">
        <v>44531</v>
      </c>
      <c r="B48" s="34" t="s">
        <v>69</v>
      </c>
      <c r="C48" s="35" t="s">
        <v>70</v>
      </c>
      <c r="D48" s="38"/>
      <c r="E48" s="37">
        <v>467298.1</v>
      </c>
      <c r="F48" s="16">
        <f t="shared" si="0"/>
        <v>880597258.78000033</v>
      </c>
    </row>
    <row r="49" spans="1:6" s="30" customFormat="1" ht="36" customHeight="1" x14ac:dyDescent="0.2">
      <c r="A49" s="33">
        <v>44531</v>
      </c>
      <c r="B49" s="34" t="s">
        <v>71</v>
      </c>
      <c r="C49" s="35" t="s">
        <v>72</v>
      </c>
      <c r="D49" s="38"/>
      <c r="E49" s="37">
        <v>103830.18</v>
      </c>
      <c r="F49" s="16">
        <f t="shared" si="0"/>
        <v>880493428.60000038</v>
      </c>
    </row>
    <row r="50" spans="1:6" s="30" customFormat="1" ht="39.75" customHeight="1" x14ac:dyDescent="0.2">
      <c r="A50" s="33">
        <v>44531</v>
      </c>
      <c r="B50" s="34" t="s">
        <v>73</v>
      </c>
      <c r="C50" s="35" t="s">
        <v>74</v>
      </c>
      <c r="D50" s="38"/>
      <c r="E50" s="37">
        <v>184069.85</v>
      </c>
      <c r="F50" s="16">
        <f t="shared" si="0"/>
        <v>880309358.75000036</v>
      </c>
    </row>
    <row r="51" spans="1:6" s="30" customFormat="1" ht="42" customHeight="1" x14ac:dyDescent="0.2">
      <c r="A51" s="33">
        <v>44531</v>
      </c>
      <c r="B51" s="34" t="s">
        <v>75</v>
      </c>
      <c r="C51" s="35" t="s">
        <v>76</v>
      </c>
      <c r="D51" s="38"/>
      <c r="E51" s="37">
        <v>13618.2</v>
      </c>
      <c r="F51" s="16">
        <f t="shared" si="0"/>
        <v>880295740.55000031</v>
      </c>
    </row>
    <row r="52" spans="1:6" s="30" customFormat="1" ht="42.75" customHeight="1" x14ac:dyDescent="0.2">
      <c r="A52" s="33">
        <v>44531</v>
      </c>
      <c r="B52" s="34" t="s">
        <v>77</v>
      </c>
      <c r="C52" s="35" t="s">
        <v>78</v>
      </c>
      <c r="D52" s="38"/>
      <c r="E52" s="37">
        <v>2999</v>
      </c>
      <c r="F52" s="16">
        <f t="shared" si="0"/>
        <v>880292741.55000031</v>
      </c>
    </row>
    <row r="53" spans="1:6" s="30" customFormat="1" ht="38.25" customHeight="1" x14ac:dyDescent="0.2">
      <c r="A53" s="33">
        <v>44531</v>
      </c>
      <c r="B53" s="34" t="s">
        <v>79</v>
      </c>
      <c r="C53" s="35" t="s">
        <v>80</v>
      </c>
      <c r="D53" s="38"/>
      <c r="E53" s="37">
        <v>299993.96000000002</v>
      </c>
      <c r="F53" s="16">
        <f t="shared" si="0"/>
        <v>879992747.59000027</v>
      </c>
    </row>
    <row r="54" spans="1:6" s="30" customFormat="1" ht="39" customHeight="1" x14ac:dyDescent="0.2">
      <c r="A54" s="33">
        <v>44531</v>
      </c>
      <c r="B54" s="34" t="s">
        <v>81</v>
      </c>
      <c r="C54" s="35" t="s">
        <v>82</v>
      </c>
      <c r="D54" s="38"/>
      <c r="E54" s="37">
        <v>135282.25</v>
      </c>
      <c r="F54" s="16">
        <f t="shared" si="0"/>
        <v>879857465.34000027</v>
      </c>
    </row>
    <row r="55" spans="1:6" s="30" customFormat="1" ht="40.5" customHeight="1" x14ac:dyDescent="0.2">
      <c r="A55" s="33">
        <v>44531</v>
      </c>
      <c r="B55" s="34" t="s">
        <v>83</v>
      </c>
      <c r="C55" s="35" t="s">
        <v>84</v>
      </c>
      <c r="D55" s="38"/>
      <c r="E55" s="37">
        <v>464183.21</v>
      </c>
      <c r="F55" s="16">
        <f t="shared" si="0"/>
        <v>879393282.13000023</v>
      </c>
    </row>
    <row r="56" spans="1:6" s="30" customFormat="1" ht="29.25" customHeight="1" x14ac:dyDescent="0.2">
      <c r="A56" s="33">
        <v>44531</v>
      </c>
      <c r="B56" s="34" t="s">
        <v>85</v>
      </c>
      <c r="C56" s="35" t="s">
        <v>86</v>
      </c>
      <c r="D56" s="38"/>
      <c r="E56" s="37">
        <v>447481.39</v>
      </c>
      <c r="F56" s="16">
        <f t="shared" si="0"/>
        <v>878945800.74000025</v>
      </c>
    </row>
    <row r="57" spans="1:6" s="30" customFormat="1" ht="33.75" customHeight="1" x14ac:dyDescent="0.2">
      <c r="A57" s="33">
        <v>44531</v>
      </c>
      <c r="B57" s="34" t="s">
        <v>87</v>
      </c>
      <c r="C57" s="35" t="s">
        <v>88</v>
      </c>
      <c r="D57" s="38"/>
      <c r="E57" s="37">
        <v>199974.53</v>
      </c>
      <c r="F57" s="16">
        <f t="shared" si="0"/>
        <v>878745826.21000028</v>
      </c>
    </row>
    <row r="58" spans="1:6" s="30" customFormat="1" ht="39.75" customHeight="1" x14ac:dyDescent="0.2">
      <c r="A58" s="33">
        <v>44531</v>
      </c>
      <c r="B58" s="34" t="s">
        <v>89</v>
      </c>
      <c r="C58" s="35" t="s">
        <v>90</v>
      </c>
      <c r="D58" s="38"/>
      <c r="E58" s="37">
        <v>110752.19</v>
      </c>
      <c r="F58" s="16">
        <f t="shared" si="0"/>
        <v>878635074.02000022</v>
      </c>
    </row>
    <row r="59" spans="1:6" s="30" customFormat="1" ht="31.5" customHeight="1" x14ac:dyDescent="0.2">
      <c r="A59" s="33">
        <v>44531</v>
      </c>
      <c r="B59" s="34" t="s">
        <v>91</v>
      </c>
      <c r="C59" s="35" t="s">
        <v>92</v>
      </c>
      <c r="D59" s="38"/>
      <c r="E59" s="37">
        <v>1000</v>
      </c>
      <c r="F59" s="16">
        <f t="shared" si="0"/>
        <v>878634074.02000022</v>
      </c>
    </row>
    <row r="60" spans="1:6" s="30" customFormat="1" ht="96.75" customHeight="1" x14ac:dyDescent="0.2">
      <c r="A60" s="33">
        <v>44531</v>
      </c>
      <c r="B60" s="34" t="s">
        <v>93</v>
      </c>
      <c r="C60" s="35" t="s">
        <v>94</v>
      </c>
      <c r="D60" s="38"/>
      <c r="E60" s="37">
        <v>100000</v>
      </c>
      <c r="F60" s="16">
        <f t="shared" si="0"/>
        <v>878534074.02000022</v>
      </c>
    </row>
    <row r="61" spans="1:6" s="30" customFormat="1" ht="51" customHeight="1" x14ac:dyDescent="0.2">
      <c r="A61" s="33">
        <v>44531</v>
      </c>
      <c r="B61" s="34" t="s">
        <v>95</v>
      </c>
      <c r="C61" s="35" t="s">
        <v>96</v>
      </c>
      <c r="D61" s="38"/>
      <c r="E61" s="37">
        <v>4081.83</v>
      </c>
      <c r="F61" s="16">
        <f t="shared" si="0"/>
        <v>878529992.19000018</v>
      </c>
    </row>
    <row r="62" spans="1:6" s="30" customFormat="1" ht="51.75" customHeight="1" x14ac:dyDescent="0.2">
      <c r="A62" s="33">
        <v>44531</v>
      </c>
      <c r="B62" s="34" t="s">
        <v>97</v>
      </c>
      <c r="C62" s="35" t="s">
        <v>98</v>
      </c>
      <c r="D62" s="38"/>
      <c r="E62" s="37">
        <v>126825</v>
      </c>
      <c r="F62" s="16">
        <f t="shared" si="0"/>
        <v>878403167.19000018</v>
      </c>
    </row>
    <row r="63" spans="1:6" s="30" customFormat="1" ht="52.5" customHeight="1" x14ac:dyDescent="0.2">
      <c r="A63" s="33">
        <v>44531</v>
      </c>
      <c r="B63" s="34" t="s">
        <v>99</v>
      </c>
      <c r="C63" s="35" t="s">
        <v>100</v>
      </c>
      <c r="D63" s="38"/>
      <c r="E63" s="37">
        <v>761382.45</v>
      </c>
      <c r="F63" s="16">
        <f t="shared" si="0"/>
        <v>877641784.74000013</v>
      </c>
    </row>
    <row r="64" spans="1:6" s="30" customFormat="1" ht="42" customHeight="1" x14ac:dyDescent="0.2">
      <c r="A64" s="33">
        <v>44531</v>
      </c>
      <c r="B64" s="34" t="s">
        <v>101</v>
      </c>
      <c r="C64" s="35" t="s">
        <v>102</v>
      </c>
      <c r="D64" s="38"/>
      <c r="E64" s="37">
        <v>131052.5</v>
      </c>
      <c r="F64" s="16">
        <f t="shared" si="0"/>
        <v>877510732.24000013</v>
      </c>
    </row>
    <row r="65" spans="1:6" s="30" customFormat="1" ht="23.25" customHeight="1" x14ac:dyDescent="0.2">
      <c r="A65" s="33">
        <v>44531</v>
      </c>
      <c r="B65" s="34" t="s">
        <v>103</v>
      </c>
      <c r="C65" s="35" t="s">
        <v>104</v>
      </c>
      <c r="D65" s="38"/>
      <c r="E65" s="37">
        <v>117559.42</v>
      </c>
      <c r="F65" s="16">
        <f t="shared" si="0"/>
        <v>877393172.82000017</v>
      </c>
    </row>
    <row r="66" spans="1:6" s="30" customFormat="1" ht="52.5" customHeight="1" x14ac:dyDescent="0.2">
      <c r="A66" s="33">
        <v>44531</v>
      </c>
      <c r="B66" s="34" t="s">
        <v>105</v>
      </c>
      <c r="C66" s="35" t="s">
        <v>106</v>
      </c>
      <c r="D66" s="38"/>
      <c r="E66" s="37">
        <v>105687.5</v>
      </c>
      <c r="F66" s="16">
        <f t="shared" si="0"/>
        <v>877287485.32000017</v>
      </c>
    </row>
    <row r="67" spans="1:6" s="30" customFormat="1" ht="78" customHeight="1" x14ac:dyDescent="0.2">
      <c r="A67" s="33">
        <v>44531</v>
      </c>
      <c r="B67" s="34" t="s">
        <v>107</v>
      </c>
      <c r="C67" s="35" t="s">
        <v>108</v>
      </c>
      <c r="D67" s="38"/>
      <c r="E67" s="37">
        <v>9000</v>
      </c>
      <c r="F67" s="16">
        <f t="shared" si="0"/>
        <v>877278485.32000017</v>
      </c>
    </row>
    <row r="68" spans="1:6" s="30" customFormat="1" ht="87.75" customHeight="1" x14ac:dyDescent="0.2">
      <c r="A68" s="33">
        <v>44531</v>
      </c>
      <c r="B68" s="34" t="s">
        <v>109</v>
      </c>
      <c r="C68" s="35" t="s">
        <v>110</v>
      </c>
      <c r="D68" s="38"/>
      <c r="E68" s="37">
        <v>9000</v>
      </c>
      <c r="F68" s="16">
        <f t="shared" si="0"/>
        <v>877269485.32000017</v>
      </c>
    </row>
    <row r="69" spans="1:6" s="30" customFormat="1" ht="39.75" customHeight="1" x14ac:dyDescent="0.2">
      <c r="A69" s="33">
        <v>44531</v>
      </c>
      <c r="B69" s="34" t="s">
        <v>111</v>
      </c>
      <c r="C69" s="35" t="s">
        <v>112</v>
      </c>
      <c r="D69" s="38"/>
      <c r="E69" s="37">
        <v>122597.5</v>
      </c>
      <c r="F69" s="16">
        <f t="shared" si="0"/>
        <v>877146887.82000017</v>
      </c>
    </row>
    <row r="70" spans="1:6" s="30" customFormat="1" ht="63.75" customHeight="1" x14ac:dyDescent="0.2">
      <c r="A70" s="33">
        <v>44531</v>
      </c>
      <c r="B70" s="34" t="s">
        <v>113</v>
      </c>
      <c r="C70" s="35" t="s">
        <v>114</v>
      </c>
      <c r="D70" s="38"/>
      <c r="E70" s="37">
        <v>9000</v>
      </c>
      <c r="F70" s="16">
        <f t="shared" si="0"/>
        <v>877137887.82000017</v>
      </c>
    </row>
    <row r="71" spans="1:6" s="30" customFormat="1" ht="21.75" customHeight="1" x14ac:dyDescent="0.2">
      <c r="A71" s="33">
        <v>44531</v>
      </c>
      <c r="B71" s="34" t="s">
        <v>115</v>
      </c>
      <c r="C71" s="35" t="s">
        <v>116</v>
      </c>
      <c r="D71" s="38"/>
      <c r="E71" s="37">
        <v>0</v>
      </c>
      <c r="F71" s="16">
        <f t="shared" si="0"/>
        <v>877137887.82000017</v>
      </c>
    </row>
    <row r="72" spans="1:6" s="30" customFormat="1" ht="71.25" customHeight="1" x14ac:dyDescent="0.2">
      <c r="A72" s="33">
        <v>44531</v>
      </c>
      <c r="B72" s="34" t="s">
        <v>117</v>
      </c>
      <c r="C72" s="35" t="s">
        <v>118</v>
      </c>
      <c r="D72" s="38"/>
      <c r="E72" s="37">
        <v>77744</v>
      </c>
      <c r="F72" s="16">
        <f t="shared" si="0"/>
        <v>877060143.82000017</v>
      </c>
    </row>
    <row r="73" spans="1:6" s="30" customFormat="1" ht="70.5" customHeight="1" x14ac:dyDescent="0.2">
      <c r="A73" s="33">
        <v>44531</v>
      </c>
      <c r="B73" s="34" t="s">
        <v>119</v>
      </c>
      <c r="C73" s="35" t="s">
        <v>120</v>
      </c>
      <c r="D73" s="38"/>
      <c r="E73" s="37">
        <v>9000</v>
      </c>
      <c r="F73" s="16">
        <f t="shared" si="0"/>
        <v>877051143.82000017</v>
      </c>
    </row>
    <row r="74" spans="1:6" s="30" customFormat="1" ht="86.25" customHeight="1" x14ac:dyDescent="0.2">
      <c r="A74" s="33">
        <v>44531</v>
      </c>
      <c r="B74" s="34" t="s">
        <v>121</v>
      </c>
      <c r="C74" s="35" t="s">
        <v>122</v>
      </c>
      <c r="D74" s="38"/>
      <c r="E74" s="37">
        <v>21723633.039999999</v>
      </c>
      <c r="F74" s="16">
        <f t="shared" si="0"/>
        <v>855327510.78000021</v>
      </c>
    </row>
    <row r="75" spans="1:6" s="30" customFormat="1" ht="53.25" customHeight="1" x14ac:dyDescent="0.2">
      <c r="A75" s="33">
        <v>44531</v>
      </c>
      <c r="B75" s="34" t="s">
        <v>123</v>
      </c>
      <c r="C75" s="35" t="s">
        <v>124</v>
      </c>
      <c r="D75" s="38"/>
      <c r="E75" s="37">
        <v>3735.53</v>
      </c>
      <c r="F75" s="16">
        <f t="shared" si="0"/>
        <v>855323775.25000024</v>
      </c>
    </row>
    <row r="76" spans="1:6" s="30" customFormat="1" ht="71.25" customHeight="1" x14ac:dyDescent="0.2">
      <c r="A76" s="33">
        <v>44531</v>
      </c>
      <c r="B76" s="34" t="s">
        <v>125</v>
      </c>
      <c r="C76" s="35" t="s">
        <v>126</v>
      </c>
      <c r="D76" s="38"/>
      <c r="E76" s="37">
        <v>9000</v>
      </c>
      <c r="F76" s="16">
        <f t="shared" si="0"/>
        <v>855314775.25000024</v>
      </c>
    </row>
    <row r="77" spans="1:6" s="30" customFormat="1" ht="17.25" customHeight="1" x14ac:dyDescent="0.2">
      <c r="A77" s="33">
        <v>44532</v>
      </c>
      <c r="B77" s="39">
        <v>61919</v>
      </c>
      <c r="C77" s="35" t="s">
        <v>116</v>
      </c>
      <c r="D77" s="38"/>
      <c r="E77" s="37">
        <v>0</v>
      </c>
      <c r="F77" s="16">
        <f t="shared" si="0"/>
        <v>855314775.25000024</v>
      </c>
    </row>
    <row r="78" spans="1:6" s="30" customFormat="1" ht="48.75" customHeight="1" x14ac:dyDescent="0.2">
      <c r="A78" s="33">
        <v>44532</v>
      </c>
      <c r="B78" s="34" t="s">
        <v>127</v>
      </c>
      <c r="C78" s="35" t="s">
        <v>128</v>
      </c>
      <c r="D78" s="38"/>
      <c r="E78" s="37">
        <v>21127.39</v>
      </c>
      <c r="F78" s="16">
        <f t="shared" ref="F78:F141" si="1">F77-E78</f>
        <v>855293647.86000025</v>
      </c>
    </row>
    <row r="79" spans="1:6" s="30" customFormat="1" ht="63" customHeight="1" x14ac:dyDescent="0.2">
      <c r="A79" s="33">
        <v>44532</v>
      </c>
      <c r="B79" s="34" t="s">
        <v>129</v>
      </c>
      <c r="C79" s="35" t="s">
        <v>130</v>
      </c>
      <c r="D79" s="38"/>
      <c r="E79" s="37">
        <v>114953.64</v>
      </c>
      <c r="F79" s="16">
        <f t="shared" si="1"/>
        <v>855178694.22000027</v>
      </c>
    </row>
    <row r="80" spans="1:6" s="30" customFormat="1" ht="85.5" customHeight="1" x14ac:dyDescent="0.2">
      <c r="A80" s="33">
        <v>44532</v>
      </c>
      <c r="B80" s="34" t="s">
        <v>131</v>
      </c>
      <c r="C80" s="35" t="s">
        <v>132</v>
      </c>
      <c r="D80" s="38"/>
      <c r="E80" s="37">
        <v>18000</v>
      </c>
      <c r="F80" s="16">
        <f t="shared" si="1"/>
        <v>855160694.22000027</v>
      </c>
    </row>
    <row r="81" spans="1:6" s="30" customFormat="1" ht="42" customHeight="1" x14ac:dyDescent="0.2">
      <c r="A81" s="33">
        <v>44532</v>
      </c>
      <c r="B81" s="34" t="s">
        <v>133</v>
      </c>
      <c r="C81" s="35" t="s">
        <v>134</v>
      </c>
      <c r="D81" s="38"/>
      <c r="E81" s="37">
        <v>2546484.0299999998</v>
      </c>
      <c r="F81" s="16">
        <f t="shared" si="1"/>
        <v>852614210.1900003</v>
      </c>
    </row>
    <row r="82" spans="1:6" s="30" customFormat="1" ht="36.75" customHeight="1" x14ac:dyDescent="0.2">
      <c r="A82" s="33">
        <v>44532</v>
      </c>
      <c r="B82" s="34" t="s">
        <v>135</v>
      </c>
      <c r="C82" s="35" t="s">
        <v>136</v>
      </c>
      <c r="D82" s="38"/>
      <c r="E82" s="37">
        <v>86811.56</v>
      </c>
      <c r="F82" s="16">
        <f t="shared" si="1"/>
        <v>852527398.63000035</v>
      </c>
    </row>
    <row r="83" spans="1:6" s="30" customFormat="1" ht="39" customHeight="1" x14ac:dyDescent="0.2">
      <c r="A83" s="33">
        <v>44532</v>
      </c>
      <c r="B83" s="34" t="s">
        <v>137</v>
      </c>
      <c r="C83" s="35" t="s">
        <v>138</v>
      </c>
      <c r="D83" s="38"/>
      <c r="E83" s="37">
        <v>49972.23</v>
      </c>
      <c r="F83" s="16">
        <f t="shared" si="1"/>
        <v>852477426.40000033</v>
      </c>
    </row>
    <row r="84" spans="1:6" s="30" customFormat="1" ht="44.25" customHeight="1" x14ac:dyDescent="0.2">
      <c r="A84" s="33">
        <v>44532</v>
      </c>
      <c r="B84" s="34" t="s">
        <v>139</v>
      </c>
      <c r="C84" s="35" t="s">
        <v>140</v>
      </c>
      <c r="D84" s="38"/>
      <c r="E84" s="37">
        <v>59522.98</v>
      </c>
      <c r="F84" s="16">
        <f t="shared" si="1"/>
        <v>852417903.42000031</v>
      </c>
    </row>
    <row r="85" spans="1:6" s="30" customFormat="1" ht="79.5" customHeight="1" x14ac:dyDescent="0.2">
      <c r="A85" s="33">
        <v>44532</v>
      </c>
      <c r="B85" s="34" t="s">
        <v>141</v>
      </c>
      <c r="C85" s="35" t="s">
        <v>142</v>
      </c>
      <c r="D85" s="38"/>
      <c r="E85" s="37">
        <v>54000</v>
      </c>
      <c r="F85" s="16">
        <f t="shared" si="1"/>
        <v>852363903.42000031</v>
      </c>
    </row>
    <row r="86" spans="1:6" s="30" customFormat="1" ht="28.5" customHeight="1" x14ac:dyDescent="0.2">
      <c r="A86" s="33">
        <v>44532</v>
      </c>
      <c r="B86" s="34" t="s">
        <v>143</v>
      </c>
      <c r="C86" s="35" t="s">
        <v>144</v>
      </c>
      <c r="D86" s="38"/>
      <c r="E86" s="37">
        <v>101417.5</v>
      </c>
      <c r="F86" s="16">
        <f t="shared" si="1"/>
        <v>852262485.92000031</v>
      </c>
    </row>
    <row r="87" spans="1:6" s="30" customFormat="1" ht="30.75" customHeight="1" x14ac:dyDescent="0.2">
      <c r="A87" s="33">
        <v>44532</v>
      </c>
      <c r="B87" s="34" t="s">
        <v>145</v>
      </c>
      <c r="C87" s="35" t="s">
        <v>146</v>
      </c>
      <c r="D87" s="38"/>
      <c r="E87" s="40">
        <v>207060.3</v>
      </c>
      <c r="F87" s="16">
        <f t="shared" si="1"/>
        <v>852055425.62000036</v>
      </c>
    </row>
    <row r="88" spans="1:6" s="30" customFormat="1" ht="49.5" customHeight="1" x14ac:dyDescent="0.2">
      <c r="A88" s="33">
        <v>44532</v>
      </c>
      <c r="B88" s="34" t="s">
        <v>147</v>
      </c>
      <c r="C88" s="35" t="s">
        <v>148</v>
      </c>
      <c r="D88" s="38"/>
      <c r="E88" s="40">
        <v>100000</v>
      </c>
      <c r="F88" s="16">
        <f t="shared" si="1"/>
        <v>851955425.62000036</v>
      </c>
    </row>
    <row r="89" spans="1:6" s="30" customFormat="1" ht="55.5" customHeight="1" x14ac:dyDescent="0.2">
      <c r="A89" s="33">
        <v>44532</v>
      </c>
      <c r="B89" s="34" t="s">
        <v>149</v>
      </c>
      <c r="C89" s="35" t="s">
        <v>150</v>
      </c>
      <c r="D89" s="38"/>
      <c r="E89" s="40">
        <v>32400</v>
      </c>
      <c r="F89" s="16">
        <f t="shared" si="1"/>
        <v>851923025.62000036</v>
      </c>
    </row>
    <row r="90" spans="1:6" s="30" customFormat="1" ht="53.25" customHeight="1" x14ac:dyDescent="0.2">
      <c r="A90" s="33">
        <v>44532</v>
      </c>
      <c r="B90" s="34" t="s">
        <v>151</v>
      </c>
      <c r="C90" s="35" t="s">
        <v>152</v>
      </c>
      <c r="D90" s="38"/>
      <c r="E90" s="40">
        <v>6472.49</v>
      </c>
      <c r="F90" s="16">
        <f t="shared" si="1"/>
        <v>851916553.13000035</v>
      </c>
    </row>
    <row r="91" spans="1:6" s="30" customFormat="1" ht="38.25" customHeight="1" x14ac:dyDescent="0.2">
      <c r="A91" s="33">
        <v>44532</v>
      </c>
      <c r="B91" s="34" t="s">
        <v>153</v>
      </c>
      <c r="C91" s="35" t="s">
        <v>154</v>
      </c>
      <c r="D91" s="38"/>
      <c r="E91" s="40">
        <v>314.17</v>
      </c>
      <c r="F91" s="16">
        <f t="shared" si="1"/>
        <v>851916238.9600004</v>
      </c>
    </row>
    <row r="92" spans="1:6" s="30" customFormat="1" ht="68.25" customHeight="1" x14ac:dyDescent="0.2">
      <c r="A92" s="33">
        <v>44532</v>
      </c>
      <c r="B92" s="34" t="s">
        <v>155</v>
      </c>
      <c r="C92" s="35" t="s">
        <v>156</v>
      </c>
      <c r="D92" s="38"/>
      <c r="E92" s="40">
        <v>558030</v>
      </c>
      <c r="F92" s="16">
        <f t="shared" si="1"/>
        <v>851358208.9600004</v>
      </c>
    </row>
    <row r="93" spans="1:6" s="30" customFormat="1" ht="43.5" customHeight="1" x14ac:dyDescent="0.2">
      <c r="A93" s="33">
        <v>44532</v>
      </c>
      <c r="B93" s="34" t="s">
        <v>157</v>
      </c>
      <c r="C93" s="35" t="s">
        <v>158</v>
      </c>
      <c r="D93" s="38"/>
      <c r="E93" s="40">
        <v>114142.5</v>
      </c>
      <c r="F93" s="16">
        <f t="shared" si="1"/>
        <v>851244066.4600004</v>
      </c>
    </row>
    <row r="94" spans="1:6" s="30" customFormat="1" ht="47.25" customHeight="1" x14ac:dyDescent="0.2">
      <c r="A94" s="33">
        <v>44532</v>
      </c>
      <c r="B94" s="34" t="s">
        <v>159</v>
      </c>
      <c r="C94" s="35" t="s">
        <v>160</v>
      </c>
      <c r="D94" s="38"/>
      <c r="E94" s="40">
        <v>54000</v>
      </c>
      <c r="F94" s="16">
        <f t="shared" si="1"/>
        <v>851190066.4600004</v>
      </c>
    </row>
    <row r="95" spans="1:6" s="30" customFormat="1" ht="94.5" customHeight="1" x14ac:dyDescent="0.2">
      <c r="A95" s="33">
        <v>44532</v>
      </c>
      <c r="B95" s="34" t="s">
        <v>161</v>
      </c>
      <c r="C95" s="35" t="s">
        <v>162</v>
      </c>
      <c r="D95" s="41"/>
      <c r="E95" s="40">
        <v>18000</v>
      </c>
      <c r="F95" s="16">
        <f t="shared" si="1"/>
        <v>851172066.4600004</v>
      </c>
    </row>
    <row r="96" spans="1:6" s="30" customFormat="1" ht="25.5" customHeight="1" x14ac:dyDescent="0.2">
      <c r="A96" s="33">
        <v>44533</v>
      </c>
      <c r="B96" s="39">
        <v>61932</v>
      </c>
      <c r="C96" s="35" t="s">
        <v>116</v>
      </c>
      <c r="D96" s="38"/>
      <c r="E96" s="40">
        <v>0</v>
      </c>
      <c r="F96" s="16">
        <f t="shared" si="1"/>
        <v>851172066.4600004</v>
      </c>
    </row>
    <row r="97" spans="1:6" s="30" customFormat="1" ht="48.75" customHeight="1" x14ac:dyDescent="0.2">
      <c r="A97" s="33">
        <v>44533</v>
      </c>
      <c r="B97" s="34" t="s">
        <v>163</v>
      </c>
      <c r="C97" s="35" t="s">
        <v>164</v>
      </c>
      <c r="D97" s="38"/>
      <c r="E97" s="40">
        <v>27000</v>
      </c>
      <c r="F97" s="16">
        <f t="shared" si="1"/>
        <v>851145066.4600004</v>
      </c>
    </row>
    <row r="98" spans="1:6" s="30" customFormat="1" ht="52.5" customHeight="1" x14ac:dyDescent="0.2">
      <c r="A98" s="33">
        <v>44533</v>
      </c>
      <c r="B98" s="34" t="s">
        <v>165</v>
      </c>
      <c r="C98" s="35" t="s">
        <v>166</v>
      </c>
      <c r="D98" s="38"/>
      <c r="E98" s="40">
        <v>259065</v>
      </c>
      <c r="F98" s="16">
        <f t="shared" si="1"/>
        <v>850886001.4600004</v>
      </c>
    </row>
    <row r="99" spans="1:6" s="30" customFormat="1" ht="34.5" customHeight="1" x14ac:dyDescent="0.2">
      <c r="A99" s="33">
        <v>44533</v>
      </c>
      <c r="B99" s="34" t="s">
        <v>167</v>
      </c>
      <c r="C99" s="35" t="s">
        <v>168</v>
      </c>
      <c r="D99" s="38"/>
      <c r="E99" s="40">
        <v>10890</v>
      </c>
      <c r="F99" s="16">
        <f t="shared" si="1"/>
        <v>850875111.4600004</v>
      </c>
    </row>
    <row r="100" spans="1:6" s="30" customFormat="1" ht="31.5" customHeight="1" x14ac:dyDescent="0.2">
      <c r="A100" s="33">
        <v>44533</v>
      </c>
      <c r="B100" s="34" t="s">
        <v>169</v>
      </c>
      <c r="C100" s="35" t="s">
        <v>170</v>
      </c>
      <c r="D100" s="38"/>
      <c r="E100" s="40">
        <v>5400</v>
      </c>
      <c r="F100" s="16">
        <f t="shared" si="1"/>
        <v>850869711.4600004</v>
      </c>
    </row>
    <row r="101" spans="1:6" s="30" customFormat="1" ht="27" customHeight="1" x14ac:dyDescent="0.2">
      <c r="A101" s="33">
        <v>44533</v>
      </c>
      <c r="B101" s="34" t="s">
        <v>171</v>
      </c>
      <c r="C101" s="35" t="s">
        <v>116</v>
      </c>
      <c r="D101" s="38"/>
      <c r="E101" s="40">
        <v>0</v>
      </c>
      <c r="F101" s="16">
        <f t="shared" si="1"/>
        <v>850869711.4600004</v>
      </c>
    </row>
    <row r="102" spans="1:6" s="30" customFormat="1" ht="95.25" customHeight="1" x14ac:dyDescent="0.2">
      <c r="A102" s="33">
        <v>44533</v>
      </c>
      <c r="B102" s="34" t="s">
        <v>172</v>
      </c>
      <c r="C102" s="35" t="s">
        <v>173</v>
      </c>
      <c r="D102" s="38"/>
      <c r="E102" s="40">
        <v>18000</v>
      </c>
      <c r="F102" s="16">
        <f t="shared" si="1"/>
        <v>850851711.4600004</v>
      </c>
    </row>
    <row r="103" spans="1:6" s="30" customFormat="1" ht="32.25" customHeight="1" x14ac:dyDescent="0.2">
      <c r="A103" s="33">
        <v>44533</v>
      </c>
      <c r="B103" s="34" t="s">
        <v>174</v>
      </c>
      <c r="C103" s="35" t="s">
        <v>175</v>
      </c>
      <c r="D103" s="38"/>
      <c r="E103" s="40">
        <v>20700</v>
      </c>
      <c r="F103" s="16">
        <f t="shared" si="1"/>
        <v>850831011.4600004</v>
      </c>
    </row>
    <row r="104" spans="1:6" s="30" customFormat="1" ht="42.75" customHeight="1" x14ac:dyDescent="0.2">
      <c r="A104" s="33">
        <v>44533</v>
      </c>
      <c r="B104" s="34" t="s">
        <v>176</v>
      </c>
      <c r="C104" s="35" t="s">
        <v>177</v>
      </c>
      <c r="D104" s="38"/>
      <c r="E104" s="40">
        <v>179950</v>
      </c>
      <c r="F104" s="16">
        <f t="shared" si="1"/>
        <v>850651061.4600004</v>
      </c>
    </row>
    <row r="105" spans="1:6" s="30" customFormat="1" ht="39.75" customHeight="1" x14ac:dyDescent="0.2">
      <c r="A105" s="33">
        <v>44533</v>
      </c>
      <c r="B105" s="34" t="s">
        <v>178</v>
      </c>
      <c r="C105" s="35" t="s">
        <v>179</v>
      </c>
      <c r="D105" s="38"/>
      <c r="E105" s="40">
        <v>118122.64</v>
      </c>
      <c r="F105" s="16">
        <f t="shared" si="1"/>
        <v>850532938.82000041</v>
      </c>
    </row>
    <row r="106" spans="1:6" s="30" customFormat="1" ht="42.75" customHeight="1" x14ac:dyDescent="0.2">
      <c r="A106" s="33">
        <v>44533</v>
      </c>
      <c r="B106" s="34" t="s">
        <v>180</v>
      </c>
      <c r="C106" s="35" t="s">
        <v>181</v>
      </c>
      <c r="D106" s="38"/>
      <c r="E106" s="40">
        <v>8305.9</v>
      </c>
      <c r="F106" s="16">
        <f t="shared" si="1"/>
        <v>850524632.92000043</v>
      </c>
    </row>
    <row r="107" spans="1:6" s="30" customFormat="1" ht="51.75" customHeight="1" x14ac:dyDescent="0.2">
      <c r="A107" s="33">
        <v>44533</v>
      </c>
      <c r="B107" s="34" t="s">
        <v>182</v>
      </c>
      <c r="C107" s="35" t="s">
        <v>183</v>
      </c>
      <c r="D107" s="38"/>
      <c r="E107" s="40">
        <v>45000</v>
      </c>
      <c r="F107" s="16">
        <f t="shared" si="1"/>
        <v>850479632.92000043</v>
      </c>
    </row>
    <row r="108" spans="1:6" s="30" customFormat="1" ht="77.25" customHeight="1" x14ac:dyDescent="0.2">
      <c r="A108" s="33">
        <v>44533</v>
      </c>
      <c r="B108" s="34" t="s">
        <v>184</v>
      </c>
      <c r="C108" s="35" t="s">
        <v>185</v>
      </c>
      <c r="D108" s="38"/>
      <c r="E108" s="40">
        <v>9000</v>
      </c>
      <c r="F108" s="16">
        <f t="shared" si="1"/>
        <v>850470632.92000043</v>
      </c>
    </row>
    <row r="109" spans="1:6" s="30" customFormat="1" ht="66" customHeight="1" x14ac:dyDescent="0.2">
      <c r="A109" s="33">
        <v>44533</v>
      </c>
      <c r="B109" s="34" t="s">
        <v>186</v>
      </c>
      <c r="C109" s="35" t="s">
        <v>187</v>
      </c>
      <c r="D109" s="38"/>
      <c r="E109" s="40">
        <v>9000</v>
      </c>
      <c r="F109" s="16">
        <f t="shared" si="1"/>
        <v>850461632.92000043</v>
      </c>
    </row>
    <row r="110" spans="1:6" s="30" customFormat="1" ht="61.5" customHeight="1" x14ac:dyDescent="0.2">
      <c r="A110" s="33">
        <v>44533</v>
      </c>
      <c r="B110" s="34" t="s">
        <v>188</v>
      </c>
      <c r="C110" s="35" t="s">
        <v>189</v>
      </c>
      <c r="D110" s="38"/>
      <c r="E110" s="40">
        <v>38872</v>
      </c>
      <c r="F110" s="16">
        <f t="shared" si="1"/>
        <v>850422760.92000043</v>
      </c>
    </row>
    <row r="111" spans="1:6" s="30" customFormat="1" ht="42.75" customHeight="1" x14ac:dyDescent="0.2">
      <c r="A111" s="33">
        <v>44533</v>
      </c>
      <c r="B111" s="34" t="s">
        <v>190</v>
      </c>
      <c r="C111" s="35" t="s">
        <v>191</v>
      </c>
      <c r="D111" s="38"/>
      <c r="E111" s="40">
        <v>18450</v>
      </c>
      <c r="F111" s="16">
        <f t="shared" si="1"/>
        <v>850404310.92000043</v>
      </c>
    </row>
    <row r="112" spans="1:6" s="30" customFormat="1" ht="65.25" customHeight="1" x14ac:dyDescent="0.2">
      <c r="A112" s="33">
        <v>44533</v>
      </c>
      <c r="B112" s="34" t="s">
        <v>192</v>
      </c>
      <c r="C112" s="35" t="s">
        <v>193</v>
      </c>
      <c r="D112" s="38"/>
      <c r="E112" s="40">
        <v>56005.919999999998</v>
      </c>
      <c r="F112" s="16">
        <f t="shared" si="1"/>
        <v>850348305.00000048</v>
      </c>
    </row>
    <row r="113" spans="1:6" s="30" customFormat="1" ht="57" customHeight="1" x14ac:dyDescent="0.2">
      <c r="A113" s="33">
        <v>44533</v>
      </c>
      <c r="B113" s="34" t="s">
        <v>194</v>
      </c>
      <c r="C113" s="35" t="s">
        <v>195</v>
      </c>
      <c r="D113" s="38"/>
      <c r="E113" s="40">
        <v>257877.5</v>
      </c>
      <c r="F113" s="16">
        <f t="shared" si="1"/>
        <v>850090427.50000048</v>
      </c>
    </row>
    <row r="114" spans="1:6" s="30" customFormat="1" ht="51" customHeight="1" x14ac:dyDescent="0.2">
      <c r="A114" s="33">
        <v>44533</v>
      </c>
      <c r="B114" s="34" t="s">
        <v>196</v>
      </c>
      <c r="C114" s="35" t="s">
        <v>197</v>
      </c>
      <c r="D114" s="38"/>
      <c r="E114" s="40">
        <v>26847</v>
      </c>
      <c r="F114" s="16">
        <f t="shared" si="1"/>
        <v>850063580.50000048</v>
      </c>
    </row>
    <row r="115" spans="1:6" s="43" customFormat="1" ht="63" customHeight="1" x14ac:dyDescent="0.2">
      <c r="A115" s="33">
        <v>44533</v>
      </c>
      <c r="B115" s="34" t="s">
        <v>198</v>
      </c>
      <c r="C115" s="35" t="s">
        <v>199</v>
      </c>
      <c r="D115" s="42"/>
      <c r="E115" s="40">
        <v>714169.72</v>
      </c>
      <c r="F115" s="16">
        <f t="shared" si="1"/>
        <v>849349410.78000045</v>
      </c>
    </row>
    <row r="116" spans="1:6" s="30" customFormat="1" ht="67.5" customHeight="1" x14ac:dyDescent="0.2">
      <c r="A116" s="33">
        <v>44533</v>
      </c>
      <c r="B116" s="34" t="s">
        <v>200</v>
      </c>
      <c r="C116" s="35" t="s">
        <v>201</v>
      </c>
      <c r="D116" s="38"/>
      <c r="E116" s="40">
        <v>9000</v>
      </c>
      <c r="F116" s="16">
        <f t="shared" si="1"/>
        <v>849340410.78000045</v>
      </c>
    </row>
    <row r="117" spans="1:6" s="30" customFormat="1" ht="55.5" customHeight="1" x14ac:dyDescent="0.2">
      <c r="A117" s="33">
        <v>44533</v>
      </c>
      <c r="B117" s="34" t="s">
        <v>202</v>
      </c>
      <c r="C117" s="35" t="s">
        <v>203</v>
      </c>
      <c r="D117" s="38"/>
      <c r="E117" s="40">
        <v>4090116.17</v>
      </c>
      <c r="F117" s="16">
        <f t="shared" si="1"/>
        <v>845250294.61000049</v>
      </c>
    </row>
    <row r="118" spans="1:6" s="30" customFormat="1" ht="44.25" customHeight="1" x14ac:dyDescent="0.2">
      <c r="A118" s="33">
        <v>44533</v>
      </c>
      <c r="B118" s="34" t="s">
        <v>204</v>
      </c>
      <c r="C118" s="35" t="s">
        <v>205</v>
      </c>
      <c r="D118" s="38"/>
      <c r="E118" s="40">
        <v>12960</v>
      </c>
      <c r="F118" s="16">
        <f t="shared" si="1"/>
        <v>845237334.61000049</v>
      </c>
    </row>
    <row r="119" spans="1:6" s="30" customFormat="1" ht="36.75" customHeight="1" x14ac:dyDescent="0.2">
      <c r="A119" s="33">
        <v>44536</v>
      </c>
      <c r="B119" s="34" t="s">
        <v>206</v>
      </c>
      <c r="C119" s="35" t="s">
        <v>207</v>
      </c>
      <c r="D119" s="38"/>
      <c r="E119" s="40">
        <v>1377893.8</v>
      </c>
      <c r="F119" s="16">
        <f t="shared" si="1"/>
        <v>843859440.81000054</v>
      </c>
    </row>
    <row r="120" spans="1:6" s="30" customFormat="1" ht="40.5" customHeight="1" x14ac:dyDescent="0.2">
      <c r="A120" s="33">
        <v>44536</v>
      </c>
      <c r="B120" s="34" t="s">
        <v>208</v>
      </c>
      <c r="C120" s="35" t="s">
        <v>209</v>
      </c>
      <c r="D120" s="38"/>
      <c r="E120" s="40">
        <v>21520</v>
      </c>
      <c r="F120" s="16">
        <f t="shared" si="1"/>
        <v>843837920.81000054</v>
      </c>
    </row>
    <row r="121" spans="1:6" s="30" customFormat="1" ht="25.5" customHeight="1" x14ac:dyDescent="0.2">
      <c r="A121" s="33">
        <v>44536</v>
      </c>
      <c r="B121" s="34" t="s">
        <v>210</v>
      </c>
      <c r="C121" s="35" t="s">
        <v>116</v>
      </c>
      <c r="D121" s="38"/>
      <c r="E121" s="40">
        <v>0</v>
      </c>
      <c r="F121" s="16">
        <f t="shared" si="1"/>
        <v>843837920.81000054</v>
      </c>
    </row>
    <row r="122" spans="1:6" s="30" customFormat="1" ht="25.5" customHeight="1" x14ac:dyDescent="0.2">
      <c r="A122" s="33">
        <v>44536</v>
      </c>
      <c r="B122" s="34" t="s">
        <v>211</v>
      </c>
      <c r="C122" s="35" t="s">
        <v>116</v>
      </c>
      <c r="D122" s="38"/>
      <c r="E122" s="40">
        <v>0</v>
      </c>
      <c r="F122" s="16">
        <f t="shared" si="1"/>
        <v>843837920.81000054</v>
      </c>
    </row>
    <row r="123" spans="1:6" s="30" customFormat="1" ht="54.75" customHeight="1" x14ac:dyDescent="0.2">
      <c r="A123" s="33">
        <v>44536</v>
      </c>
      <c r="B123" s="34" t="s">
        <v>212</v>
      </c>
      <c r="C123" s="35" t="s">
        <v>213</v>
      </c>
      <c r="D123" s="38"/>
      <c r="E123" s="40">
        <v>279984.18</v>
      </c>
      <c r="F123" s="16">
        <f t="shared" si="1"/>
        <v>843557936.63000059</v>
      </c>
    </row>
    <row r="124" spans="1:6" s="30" customFormat="1" ht="41.25" customHeight="1" x14ac:dyDescent="0.2">
      <c r="A124" s="33">
        <v>44536</v>
      </c>
      <c r="B124" s="34" t="s">
        <v>214</v>
      </c>
      <c r="C124" s="35" t="s">
        <v>215</v>
      </c>
      <c r="D124" s="38"/>
      <c r="E124" s="40">
        <v>53100</v>
      </c>
      <c r="F124" s="16">
        <f t="shared" si="1"/>
        <v>843504836.63000059</v>
      </c>
    </row>
    <row r="125" spans="1:6" s="30" customFormat="1" ht="43.5" customHeight="1" x14ac:dyDescent="0.2">
      <c r="A125" s="33">
        <v>44536</v>
      </c>
      <c r="B125" s="34" t="s">
        <v>216</v>
      </c>
      <c r="C125" s="35" t="s">
        <v>217</v>
      </c>
      <c r="D125" s="38"/>
      <c r="E125" s="40">
        <v>89547.18</v>
      </c>
      <c r="F125" s="16">
        <f t="shared" si="1"/>
        <v>843415289.45000064</v>
      </c>
    </row>
    <row r="126" spans="1:6" s="30" customFormat="1" ht="41.25" customHeight="1" x14ac:dyDescent="0.2">
      <c r="A126" s="33">
        <v>44536</v>
      </c>
      <c r="B126" s="34" t="s">
        <v>218</v>
      </c>
      <c r="C126" s="35" t="s">
        <v>219</v>
      </c>
      <c r="D126" s="38"/>
      <c r="E126" s="40">
        <v>10800</v>
      </c>
      <c r="F126" s="16">
        <f t="shared" si="1"/>
        <v>843404489.45000064</v>
      </c>
    </row>
    <row r="127" spans="1:6" s="30" customFormat="1" ht="43.5" customHeight="1" x14ac:dyDescent="0.2">
      <c r="A127" s="33">
        <v>44536</v>
      </c>
      <c r="B127" s="34" t="s">
        <v>220</v>
      </c>
      <c r="C127" s="35" t="s">
        <v>221</v>
      </c>
      <c r="D127" s="38"/>
      <c r="E127" s="40">
        <v>122597.5</v>
      </c>
      <c r="F127" s="16">
        <f t="shared" si="1"/>
        <v>843281891.95000064</v>
      </c>
    </row>
    <row r="128" spans="1:6" s="30" customFormat="1" ht="52.5" customHeight="1" x14ac:dyDescent="0.2">
      <c r="A128" s="33">
        <v>44536</v>
      </c>
      <c r="B128" s="34" t="s">
        <v>222</v>
      </c>
      <c r="C128" s="35" t="s">
        <v>223</v>
      </c>
      <c r="D128" s="38"/>
      <c r="E128" s="40">
        <v>249422.5</v>
      </c>
      <c r="F128" s="16">
        <f t="shared" si="1"/>
        <v>843032469.45000064</v>
      </c>
    </row>
    <row r="129" spans="1:6" s="30" customFormat="1" ht="55.5" customHeight="1" x14ac:dyDescent="0.2">
      <c r="A129" s="33">
        <v>44536</v>
      </c>
      <c r="B129" s="34" t="s">
        <v>224</v>
      </c>
      <c r="C129" s="35" t="s">
        <v>225</v>
      </c>
      <c r="D129" s="38"/>
      <c r="E129" s="40">
        <v>13755760.98</v>
      </c>
      <c r="F129" s="16">
        <f t="shared" si="1"/>
        <v>829276708.47000062</v>
      </c>
    </row>
    <row r="130" spans="1:6" s="30" customFormat="1" ht="67.5" customHeight="1" x14ac:dyDescent="0.2">
      <c r="A130" s="33">
        <v>44536</v>
      </c>
      <c r="B130" s="34" t="s">
        <v>226</v>
      </c>
      <c r="C130" s="35" t="s">
        <v>227</v>
      </c>
      <c r="D130" s="38"/>
      <c r="E130" s="40">
        <v>22500</v>
      </c>
      <c r="F130" s="16">
        <f t="shared" si="1"/>
        <v>829254208.47000062</v>
      </c>
    </row>
    <row r="131" spans="1:6" s="30" customFormat="1" ht="41.25" customHeight="1" x14ac:dyDescent="0.2">
      <c r="A131" s="33">
        <v>44536</v>
      </c>
      <c r="B131" s="34" t="s">
        <v>228</v>
      </c>
      <c r="C131" s="35" t="s">
        <v>229</v>
      </c>
      <c r="D131" s="38"/>
      <c r="E131" s="40">
        <v>25200</v>
      </c>
      <c r="F131" s="16">
        <f t="shared" si="1"/>
        <v>829229008.47000062</v>
      </c>
    </row>
    <row r="132" spans="1:6" s="30" customFormat="1" ht="44.25" customHeight="1" x14ac:dyDescent="0.2">
      <c r="A132" s="33">
        <v>44536</v>
      </c>
      <c r="B132" s="34" t="s">
        <v>230</v>
      </c>
      <c r="C132" s="35" t="s">
        <v>231</v>
      </c>
      <c r="D132" s="38"/>
      <c r="E132" s="40">
        <v>6750</v>
      </c>
      <c r="F132" s="16">
        <f t="shared" si="1"/>
        <v>829222258.47000062</v>
      </c>
    </row>
    <row r="133" spans="1:6" s="30" customFormat="1" ht="50.25" customHeight="1" x14ac:dyDescent="0.2">
      <c r="A133" s="33">
        <v>44536</v>
      </c>
      <c r="B133" s="34" t="s">
        <v>232</v>
      </c>
      <c r="C133" s="35" t="s">
        <v>233</v>
      </c>
      <c r="D133" s="38"/>
      <c r="E133" s="40">
        <v>126825</v>
      </c>
      <c r="F133" s="16">
        <f t="shared" si="1"/>
        <v>829095433.47000062</v>
      </c>
    </row>
    <row r="134" spans="1:6" s="30" customFormat="1" ht="51" customHeight="1" x14ac:dyDescent="0.2">
      <c r="A134" s="33">
        <v>44536</v>
      </c>
      <c r="B134" s="34" t="s">
        <v>234</v>
      </c>
      <c r="C134" s="35" t="s">
        <v>235</v>
      </c>
      <c r="D134" s="38"/>
      <c r="E134" s="40">
        <v>126825</v>
      </c>
      <c r="F134" s="16">
        <f t="shared" si="1"/>
        <v>828968608.47000062</v>
      </c>
    </row>
    <row r="135" spans="1:6" s="30" customFormat="1" ht="50.25" customHeight="1" x14ac:dyDescent="0.2">
      <c r="A135" s="33">
        <v>44536</v>
      </c>
      <c r="B135" s="34" t="s">
        <v>236</v>
      </c>
      <c r="C135" s="35" t="s">
        <v>237</v>
      </c>
      <c r="D135" s="38"/>
      <c r="E135" s="40">
        <v>805972.5</v>
      </c>
      <c r="F135" s="16">
        <f t="shared" si="1"/>
        <v>828162635.97000062</v>
      </c>
    </row>
    <row r="136" spans="1:6" s="30" customFormat="1" ht="39.75" customHeight="1" x14ac:dyDescent="0.2">
      <c r="A136" s="33">
        <v>44537</v>
      </c>
      <c r="B136" s="34" t="s">
        <v>238</v>
      </c>
      <c r="C136" s="35" t="s">
        <v>239</v>
      </c>
      <c r="D136" s="38"/>
      <c r="E136" s="40">
        <v>116957.5</v>
      </c>
      <c r="F136" s="16">
        <f t="shared" si="1"/>
        <v>828045678.47000062</v>
      </c>
    </row>
    <row r="137" spans="1:6" s="30" customFormat="1" ht="41.25" customHeight="1" x14ac:dyDescent="0.2">
      <c r="A137" s="33">
        <v>44537</v>
      </c>
      <c r="B137" s="34" t="s">
        <v>240</v>
      </c>
      <c r="C137" s="35" t="s">
        <v>241</v>
      </c>
      <c r="D137" s="38"/>
      <c r="E137" s="40">
        <v>10890</v>
      </c>
      <c r="F137" s="16">
        <f t="shared" si="1"/>
        <v>828034788.47000062</v>
      </c>
    </row>
    <row r="138" spans="1:6" s="30" customFormat="1" ht="41.25" customHeight="1" x14ac:dyDescent="0.2">
      <c r="A138" s="33">
        <v>44537</v>
      </c>
      <c r="B138" s="34" t="s">
        <v>242</v>
      </c>
      <c r="C138" s="35" t="s">
        <v>243</v>
      </c>
      <c r="D138" s="38"/>
      <c r="E138" s="40">
        <v>7200</v>
      </c>
      <c r="F138" s="16">
        <f t="shared" si="1"/>
        <v>828027588.47000062</v>
      </c>
    </row>
    <row r="139" spans="1:6" s="30" customFormat="1" ht="46.5" customHeight="1" x14ac:dyDescent="0.2">
      <c r="A139" s="33">
        <v>44537</v>
      </c>
      <c r="B139" s="34" t="s">
        <v>244</v>
      </c>
      <c r="C139" s="35" t="s">
        <v>245</v>
      </c>
      <c r="D139" s="38"/>
      <c r="E139" s="40">
        <v>45426</v>
      </c>
      <c r="F139" s="16">
        <f t="shared" si="1"/>
        <v>827982162.47000062</v>
      </c>
    </row>
    <row r="140" spans="1:6" s="30" customFormat="1" ht="52.5" customHeight="1" x14ac:dyDescent="0.2">
      <c r="A140" s="33">
        <v>44537</v>
      </c>
      <c r="B140" s="34" t="s">
        <v>246</v>
      </c>
      <c r="C140" s="35" t="s">
        <v>247</v>
      </c>
      <c r="D140" s="38"/>
      <c r="E140" s="40">
        <v>9000</v>
      </c>
      <c r="F140" s="16">
        <f t="shared" si="1"/>
        <v>827973162.47000062</v>
      </c>
    </row>
    <row r="141" spans="1:6" s="30" customFormat="1" ht="40.5" customHeight="1" x14ac:dyDescent="0.2">
      <c r="A141" s="33">
        <v>44537</v>
      </c>
      <c r="B141" s="34" t="s">
        <v>248</v>
      </c>
      <c r="C141" s="35" t="s">
        <v>249</v>
      </c>
      <c r="D141" s="38"/>
      <c r="E141" s="40">
        <v>109915</v>
      </c>
      <c r="F141" s="16">
        <f t="shared" si="1"/>
        <v>827863247.47000062</v>
      </c>
    </row>
    <row r="142" spans="1:6" s="30" customFormat="1" ht="44.25" customHeight="1" x14ac:dyDescent="0.2">
      <c r="A142" s="33">
        <v>44537</v>
      </c>
      <c r="B142" s="34" t="s">
        <v>250</v>
      </c>
      <c r="C142" s="35" t="s">
        <v>251</v>
      </c>
      <c r="D142" s="38"/>
      <c r="E142" s="40">
        <v>6300</v>
      </c>
      <c r="F142" s="16">
        <f t="shared" ref="F142:F205" si="2">F141-E142</f>
        <v>827856947.47000062</v>
      </c>
    </row>
    <row r="143" spans="1:6" s="30" customFormat="1" ht="39.75" customHeight="1" x14ac:dyDescent="0.2">
      <c r="A143" s="33">
        <v>44537</v>
      </c>
      <c r="B143" s="34" t="s">
        <v>252</v>
      </c>
      <c r="C143" s="35" t="s">
        <v>253</v>
      </c>
      <c r="D143" s="38"/>
      <c r="E143" s="40">
        <v>9000</v>
      </c>
      <c r="F143" s="16">
        <f t="shared" si="2"/>
        <v>827847947.47000062</v>
      </c>
    </row>
    <row r="144" spans="1:6" s="30" customFormat="1" ht="43.5" customHeight="1" x14ac:dyDescent="0.2">
      <c r="A144" s="33">
        <v>44537</v>
      </c>
      <c r="B144" s="34" t="s">
        <v>254</v>
      </c>
      <c r="C144" s="35" t="s">
        <v>255</v>
      </c>
      <c r="D144" s="38"/>
      <c r="E144" s="40">
        <v>13500</v>
      </c>
      <c r="F144" s="16">
        <f t="shared" si="2"/>
        <v>827834447.47000062</v>
      </c>
    </row>
    <row r="145" spans="1:6" s="30" customFormat="1" ht="36.75" customHeight="1" x14ac:dyDescent="0.2">
      <c r="A145" s="33">
        <v>44537</v>
      </c>
      <c r="B145" s="34" t="s">
        <v>256</v>
      </c>
      <c r="C145" s="35" t="s">
        <v>257</v>
      </c>
      <c r="D145" s="38"/>
      <c r="E145" s="40">
        <v>4050</v>
      </c>
      <c r="F145" s="16">
        <f t="shared" si="2"/>
        <v>827830397.47000062</v>
      </c>
    </row>
    <row r="146" spans="1:6" s="30" customFormat="1" ht="47.25" customHeight="1" x14ac:dyDescent="0.2">
      <c r="A146" s="33">
        <v>44537</v>
      </c>
      <c r="B146" s="34" t="s">
        <v>258</v>
      </c>
      <c r="C146" s="35" t="s">
        <v>259</v>
      </c>
      <c r="D146" s="38"/>
      <c r="E146" s="40">
        <v>16200</v>
      </c>
      <c r="F146" s="16">
        <f t="shared" si="2"/>
        <v>827814197.47000062</v>
      </c>
    </row>
    <row r="147" spans="1:6" s="30" customFormat="1" ht="30" customHeight="1" x14ac:dyDescent="0.2">
      <c r="A147" s="33">
        <v>44537</v>
      </c>
      <c r="B147" s="34" t="s">
        <v>260</v>
      </c>
      <c r="C147" s="35" t="s">
        <v>261</v>
      </c>
      <c r="D147" s="38"/>
      <c r="E147" s="40">
        <v>5400</v>
      </c>
      <c r="F147" s="16">
        <f t="shared" si="2"/>
        <v>827808797.47000062</v>
      </c>
    </row>
    <row r="148" spans="1:6" s="30" customFormat="1" ht="41.25" customHeight="1" x14ac:dyDescent="0.2">
      <c r="A148" s="33">
        <v>44537</v>
      </c>
      <c r="B148" s="34" t="s">
        <v>262</v>
      </c>
      <c r="C148" s="35" t="s">
        <v>263</v>
      </c>
      <c r="D148" s="38"/>
      <c r="E148" s="40">
        <v>3600</v>
      </c>
      <c r="F148" s="16">
        <f t="shared" si="2"/>
        <v>827805197.47000062</v>
      </c>
    </row>
    <row r="149" spans="1:6" s="30" customFormat="1" ht="38.25" customHeight="1" x14ac:dyDescent="0.2">
      <c r="A149" s="33">
        <v>44537</v>
      </c>
      <c r="B149" s="34" t="s">
        <v>264</v>
      </c>
      <c r="C149" s="35" t="s">
        <v>265</v>
      </c>
      <c r="D149" s="38"/>
      <c r="E149" s="40">
        <v>4500</v>
      </c>
      <c r="F149" s="16">
        <f t="shared" si="2"/>
        <v>827800697.47000062</v>
      </c>
    </row>
    <row r="150" spans="1:6" s="45" customFormat="1" ht="33" customHeight="1" x14ac:dyDescent="0.2">
      <c r="A150" s="33">
        <v>44537</v>
      </c>
      <c r="B150" s="34" t="s">
        <v>266</v>
      </c>
      <c r="C150" s="35" t="s">
        <v>267</v>
      </c>
      <c r="D150" s="44"/>
      <c r="E150" s="40">
        <v>4500</v>
      </c>
      <c r="F150" s="16">
        <f t="shared" si="2"/>
        <v>827796197.47000062</v>
      </c>
    </row>
    <row r="151" spans="1:6" s="45" customFormat="1" ht="37.5" customHeight="1" x14ac:dyDescent="0.2">
      <c r="A151" s="33">
        <v>44537</v>
      </c>
      <c r="B151" s="34" t="s">
        <v>268</v>
      </c>
      <c r="C151" s="35" t="s">
        <v>269</v>
      </c>
      <c r="D151" s="44"/>
      <c r="E151" s="40">
        <v>9000</v>
      </c>
      <c r="F151" s="16">
        <f t="shared" si="2"/>
        <v>827787197.47000062</v>
      </c>
    </row>
    <row r="152" spans="1:6" s="45" customFormat="1" ht="45" customHeight="1" x14ac:dyDescent="0.2">
      <c r="A152" s="33">
        <v>44537</v>
      </c>
      <c r="B152" s="34" t="s">
        <v>270</v>
      </c>
      <c r="C152" s="35" t="s">
        <v>271</v>
      </c>
      <c r="D152" s="44"/>
      <c r="E152" s="40">
        <v>5850</v>
      </c>
      <c r="F152" s="16">
        <f t="shared" si="2"/>
        <v>827781347.47000062</v>
      </c>
    </row>
    <row r="153" spans="1:6" s="45" customFormat="1" ht="45" customHeight="1" x14ac:dyDescent="0.2">
      <c r="A153" s="33">
        <v>44537</v>
      </c>
      <c r="B153" s="34" t="s">
        <v>272</v>
      </c>
      <c r="C153" s="35" t="s">
        <v>273</v>
      </c>
      <c r="D153" s="44"/>
      <c r="E153" s="40">
        <v>900</v>
      </c>
      <c r="F153" s="16">
        <f t="shared" si="2"/>
        <v>827780447.47000062</v>
      </c>
    </row>
    <row r="154" spans="1:6" s="45" customFormat="1" ht="47.25" customHeight="1" x14ac:dyDescent="0.2">
      <c r="A154" s="33">
        <v>44537</v>
      </c>
      <c r="B154" s="34" t="s">
        <v>274</v>
      </c>
      <c r="C154" s="35" t="s">
        <v>275</v>
      </c>
      <c r="D154" s="44"/>
      <c r="E154" s="40">
        <v>131052.5</v>
      </c>
      <c r="F154" s="16">
        <f t="shared" si="2"/>
        <v>827649394.97000062</v>
      </c>
    </row>
    <row r="155" spans="1:6" s="45" customFormat="1" ht="47.25" customHeight="1" x14ac:dyDescent="0.2">
      <c r="A155" s="33">
        <v>44537</v>
      </c>
      <c r="B155" s="34" t="s">
        <v>276</v>
      </c>
      <c r="C155" s="35" t="s">
        <v>277</v>
      </c>
      <c r="D155" s="44"/>
      <c r="E155" s="40">
        <v>122597.5</v>
      </c>
      <c r="F155" s="16">
        <f t="shared" si="2"/>
        <v>827526797.47000062</v>
      </c>
    </row>
    <row r="156" spans="1:6" s="45" customFormat="1" ht="41.25" customHeight="1" x14ac:dyDescent="0.2">
      <c r="A156" s="33">
        <v>44537</v>
      </c>
      <c r="B156" s="34" t="s">
        <v>278</v>
      </c>
      <c r="C156" s="35" t="s">
        <v>279</v>
      </c>
      <c r="D156" s="44"/>
      <c r="E156" s="40">
        <v>5400</v>
      </c>
      <c r="F156" s="16">
        <f t="shared" si="2"/>
        <v>827521397.47000062</v>
      </c>
    </row>
    <row r="157" spans="1:6" s="45" customFormat="1" ht="43.5" customHeight="1" x14ac:dyDescent="0.2">
      <c r="A157" s="33">
        <v>44537</v>
      </c>
      <c r="B157" s="34" t="s">
        <v>280</v>
      </c>
      <c r="C157" s="35" t="s">
        <v>281</v>
      </c>
      <c r="D157" s="44"/>
      <c r="E157" s="40">
        <v>5940</v>
      </c>
      <c r="F157" s="16">
        <f t="shared" si="2"/>
        <v>827515457.47000062</v>
      </c>
    </row>
    <row r="158" spans="1:6" s="45" customFormat="1" ht="48.75" customHeight="1" x14ac:dyDescent="0.2">
      <c r="A158" s="33">
        <v>44537</v>
      </c>
      <c r="B158" s="34" t="s">
        <v>282</v>
      </c>
      <c r="C158" s="35" t="s">
        <v>283</v>
      </c>
      <c r="D158" s="44"/>
      <c r="E158" s="40">
        <v>5850</v>
      </c>
      <c r="F158" s="16">
        <f t="shared" si="2"/>
        <v>827509607.47000062</v>
      </c>
    </row>
    <row r="159" spans="1:6" s="45" customFormat="1" ht="51.75" customHeight="1" x14ac:dyDescent="0.2">
      <c r="A159" s="33">
        <v>44537</v>
      </c>
      <c r="B159" s="34" t="s">
        <v>284</v>
      </c>
      <c r="C159" s="35" t="s">
        <v>285</v>
      </c>
      <c r="D159" s="44"/>
      <c r="E159" s="40">
        <v>109915</v>
      </c>
      <c r="F159" s="16">
        <f t="shared" si="2"/>
        <v>827399692.47000062</v>
      </c>
    </row>
    <row r="160" spans="1:6" s="45" customFormat="1" ht="42" customHeight="1" x14ac:dyDescent="0.2">
      <c r="A160" s="33">
        <v>44537</v>
      </c>
      <c r="B160" s="34" t="s">
        <v>286</v>
      </c>
      <c r="C160" s="35" t="s">
        <v>287</v>
      </c>
      <c r="D160" s="44"/>
      <c r="E160" s="40">
        <v>7770.04</v>
      </c>
      <c r="F160" s="16">
        <f t="shared" si="2"/>
        <v>827391922.43000066</v>
      </c>
    </row>
    <row r="161" spans="1:6" s="45" customFormat="1" ht="36" customHeight="1" x14ac:dyDescent="0.2">
      <c r="A161" s="33">
        <v>44537</v>
      </c>
      <c r="B161" s="34" t="s">
        <v>288</v>
      </c>
      <c r="C161" s="35" t="s">
        <v>289</v>
      </c>
      <c r="D161" s="44"/>
      <c r="E161" s="40">
        <v>6750</v>
      </c>
      <c r="F161" s="16">
        <f t="shared" si="2"/>
        <v>827385172.43000066</v>
      </c>
    </row>
    <row r="162" spans="1:6" s="45" customFormat="1" ht="38.25" customHeight="1" x14ac:dyDescent="0.2">
      <c r="A162" s="33">
        <v>44538</v>
      </c>
      <c r="B162" s="34" t="s">
        <v>290</v>
      </c>
      <c r="C162" s="35" t="s">
        <v>291</v>
      </c>
      <c r="D162" s="44"/>
      <c r="E162" s="40">
        <v>119518.41</v>
      </c>
      <c r="F162" s="16">
        <f t="shared" si="2"/>
        <v>827265654.0200007</v>
      </c>
    </row>
    <row r="163" spans="1:6" s="45" customFormat="1" ht="42" customHeight="1" x14ac:dyDescent="0.2">
      <c r="A163" s="33">
        <v>44538</v>
      </c>
      <c r="B163" s="34" t="s">
        <v>292</v>
      </c>
      <c r="C163" s="35" t="s">
        <v>293</v>
      </c>
      <c r="D163" s="44"/>
      <c r="E163" s="40">
        <v>3150</v>
      </c>
      <c r="F163" s="16">
        <f t="shared" si="2"/>
        <v>827262504.0200007</v>
      </c>
    </row>
    <row r="164" spans="1:6" s="45" customFormat="1" ht="40.5" customHeight="1" x14ac:dyDescent="0.2">
      <c r="A164" s="33">
        <v>44538</v>
      </c>
      <c r="B164" s="34" t="s">
        <v>294</v>
      </c>
      <c r="C164" s="35" t="s">
        <v>295</v>
      </c>
      <c r="D164" s="44"/>
      <c r="E164" s="40">
        <v>5400</v>
      </c>
      <c r="F164" s="16">
        <f t="shared" si="2"/>
        <v>827257104.0200007</v>
      </c>
    </row>
    <row r="165" spans="1:6" s="45" customFormat="1" ht="42.75" customHeight="1" x14ac:dyDescent="0.2">
      <c r="A165" s="33">
        <v>44538</v>
      </c>
      <c r="B165" s="34" t="s">
        <v>296</v>
      </c>
      <c r="C165" s="35" t="s">
        <v>297</v>
      </c>
      <c r="D165" s="44"/>
      <c r="E165" s="40">
        <v>109915</v>
      </c>
      <c r="F165" s="16">
        <f t="shared" si="2"/>
        <v>827147189.0200007</v>
      </c>
    </row>
    <row r="166" spans="1:6" s="45" customFormat="1" ht="61.5" customHeight="1" x14ac:dyDescent="0.2">
      <c r="A166" s="33">
        <v>44538</v>
      </c>
      <c r="B166" s="34" t="s">
        <v>298</v>
      </c>
      <c r="C166" s="35" t="s">
        <v>299</v>
      </c>
      <c r="D166" s="44"/>
      <c r="E166" s="40">
        <v>22500</v>
      </c>
      <c r="F166" s="16">
        <f t="shared" si="2"/>
        <v>827124689.0200007</v>
      </c>
    </row>
    <row r="167" spans="1:6" s="45" customFormat="1" ht="52.5" customHeight="1" x14ac:dyDescent="0.2">
      <c r="A167" s="33">
        <v>44538</v>
      </c>
      <c r="B167" s="34" t="s">
        <v>300</v>
      </c>
      <c r="C167" s="35" t="s">
        <v>301</v>
      </c>
      <c r="D167" s="44"/>
      <c r="E167" s="40">
        <v>44483991.57</v>
      </c>
      <c r="F167" s="16">
        <f t="shared" si="2"/>
        <v>782640697.45000064</v>
      </c>
    </row>
    <row r="168" spans="1:6" s="45" customFormat="1" ht="48" customHeight="1" x14ac:dyDescent="0.2">
      <c r="A168" s="33">
        <v>44538</v>
      </c>
      <c r="B168" s="34" t="s">
        <v>302</v>
      </c>
      <c r="C168" s="35" t="s">
        <v>303</v>
      </c>
      <c r="D168" s="44"/>
      <c r="E168" s="40">
        <v>9000</v>
      </c>
      <c r="F168" s="16">
        <f t="shared" si="2"/>
        <v>782631697.45000064</v>
      </c>
    </row>
    <row r="169" spans="1:6" s="45" customFormat="1" ht="49.5" customHeight="1" x14ac:dyDescent="0.2">
      <c r="A169" s="33">
        <v>44538</v>
      </c>
      <c r="B169" s="34" t="s">
        <v>304</v>
      </c>
      <c r="C169" s="35" t="s">
        <v>305</v>
      </c>
      <c r="D169" s="44"/>
      <c r="E169" s="40">
        <v>131052.5</v>
      </c>
      <c r="F169" s="16">
        <f t="shared" si="2"/>
        <v>782500644.95000064</v>
      </c>
    </row>
    <row r="170" spans="1:6" s="45" customFormat="1" ht="39.75" customHeight="1" x14ac:dyDescent="0.2">
      <c r="A170" s="33">
        <v>44539</v>
      </c>
      <c r="B170" s="34" t="s">
        <v>306</v>
      </c>
      <c r="C170" s="35" t="s">
        <v>307</v>
      </c>
      <c r="D170" s="44"/>
      <c r="E170" s="40">
        <v>149882.31</v>
      </c>
      <c r="F170" s="16">
        <f t="shared" si="2"/>
        <v>782350762.6400007</v>
      </c>
    </row>
    <row r="171" spans="1:6" s="45" customFormat="1" ht="42" customHeight="1" x14ac:dyDescent="0.2">
      <c r="A171" s="33">
        <v>44539</v>
      </c>
      <c r="B171" s="34" t="s">
        <v>308</v>
      </c>
      <c r="C171" s="35" t="s">
        <v>309</v>
      </c>
      <c r="D171" s="44"/>
      <c r="E171" s="40">
        <v>24750</v>
      </c>
      <c r="F171" s="16">
        <f t="shared" si="2"/>
        <v>782326012.6400007</v>
      </c>
    </row>
    <row r="172" spans="1:6" s="45" customFormat="1" ht="48" customHeight="1" x14ac:dyDescent="0.2">
      <c r="A172" s="33">
        <v>44539</v>
      </c>
      <c r="B172" s="34" t="s">
        <v>310</v>
      </c>
      <c r="C172" s="35" t="s">
        <v>311</v>
      </c>
      <c r="D172" s="44"/>
      <c r="E172" s="40">
        <v>15930</v>
      </c>
      <c r="F172" s="16">
        <f t="shared" si="2"/>
        <v>782310082.6400007</v>
      </c>
    </row>
    <row r="173" spans="1:6" s="45" customFormat="1" ht="46.5" customHeight="1" x14ac:dyDescent="0.2">
      <c r="A173" s="33">
        <v>44539</v>
      </c>
      <c r="B173" s="34" t="s">
        <v>312</v>
      </c>
      <c r="C173" s="35" t="s">
        <v>313</v>
      </c>
      <c r="D173" s="44"/>
      <c r="E173" s="40">
        <v>2999</v>
      </c>
      <c r="F173" s="16">
        <f t="shared" si="2"/>
        <v>782307083.6400007</v>
      </c>
    </row>
    <row r="174" spans="1:6" s="45" customFormat="1" ht="36.75" customHeight="1" x14ac:dyDescent="0.2">
      <c r="A174" s="33">
        <v>44539</v>
      </c>
      <c r="B174" s="34" t="s">
        <v>314</v>
      </c>
      <c r="C174" s="35" t="s">
        <v>315</v>
      </c>
      <c r="D174" s="44"/>
      <c r="E174" s="40">
        <v>23400</v>
      </c>
      <c r="F174" s="16">
        <f t="shared" si="2"/>
        <v>782283683.6400007</v>
      </c>
    </row>
    <row r="175" spans="1:6" s="45" customFormat="1" ht="45.75" customHeight="1" x14ac:dyDescent="0.2">
      <c r="A175" s="33">
        <v>44539</v>
      </c>
      <c r="B175" s="34" t="s">
        <v>316</v>
      </c>
      <c r="C175" s="35" t="s">
        <v>317</v>
      </c>
      <c r="D175" s="44"/>
      <c r="E175" s="40">
        <v>18000</v>
      </c>
      <c r="F175" s="16">
        <f t="shared" si="2"/>
        <v>782265683.6400007</v>
      </c>
    </row>
    <row r="176" spans="1:6" s="45" customFormat="1" ht="42" customHeight="1" x14ac:dyDescent="0.2">
      <c r="A176" s="33">
        <v>44539</v>
      </c>
      <c r="B176" s="34" t="s">
        <v>318</v>
      </c>
      <c r="C176" s="35" t="s">
        <v>319</v>
      </c>
      <c r="D176" s="44"/>
      <c r="E176" s="40">
        <v>6300</v>
      </c>
      <c r="F176" s="16">
        <f t="shared" si="2"/>
        <v>782259383.6400007</v>
      </c>
    </row>
    <row r="177" spans="1:6" s="45" customFormat="1" ht="42" customHeight="1" x14ac:dyDescent="0.2">
      <c r="A177" s="33">
        <v>44539</v>
      </c>
      <c r="B177" s="34" t="s">
        <v>320</v>
      </c>
      <c r="C177" s="35" t="s">
        <v>321</v>
      </c>
      <c r="D177" s="44"/>
      <c r="E177" s="40">
        <v>15930</v>
      </c>
      <c r="F177" s="16">
        <f t="shared" si="2"/>
        <v>782243453.6400007</v>
      </c>
    </row>
    <row r="178" spans="1:6" s="45" customFormat="1" ht="21.75" customHeight="1" x14ac:dyDescent="0.2">
      <c r="A178" s="33">
        <v>44539</v>
      </c>
      <c r="B178" s="34" t="s">
        <v>322</v>
      </c>
      <c r="C178" s="35" t="s">
        <v>116</v>
      </c>
      <c r="D178" s="44"/>
      <c r="E178" s="40">
        <v>0</v>
      </c>
      <c r="F178" s="16">
        <f t="shared" si="2"/>
        <v>782243453.6400007</v>
      </c>
    </row>
    <row r="179" spans="1:6" s="45" customFormat="1" ht="51.75" customHeight="1" x14ac:dyDescent="0.2">
      <c r="A179" s="33">
        <v>44539</v>
      </c>
      <c r="B179" s="34" t="s">
        <v>323</v>
      </c>
      <c r="C179" s="35" t="s">
        <v>324</v>
      </c>
      <c r="D179" s="44"/>
      <c r="E179" s="40">
        <v>108480</v>
      </c>
      <c r="F179" s="16">
        <f t="shared" si="2"/>
        <v>782134973.6400007</v>
      </c>
    </row>
    <row r="180" spans="1:6" s="45" customFormat="1" ht="41.25" customHeight="1" x14ac:dyDescent="0.2">
      <c r="A180" s="33">
        <v>44539</v>
      </c>
      <c r="B180" s="34" t="s">
        <v>325</v>
      </c>
      <c r="C180" s="35" t="s">
        <v>326</v>
      </c>
      <c r="D180" s="44"/>
      <c r="E180" s="40">
        <v>427594.26</v>
      </c>
      <c r="F180" s="16">
        <f t="shared" si="2"/>
        <v>781707379.38000071</v>
      </c>
    </row>
    <row r="181" spans="1:6" s="45" customFormat="1" ht="42" customHeight="1" x14ac:dyDescent="0.2">
      <c r="A181" s="33">
        <v>44539</v>
      </c>
      <c r="B181" s="34" t="s">
        <v>327</v>
      </c>
      <c r="C181" s="35" t="s">
        <v>328</v>
      </c>
      <c r="D181" s="44"/>
      <c r="E181" s="40">
        <v>13500</v>
      </c>
      <c r="F181" s="16">
        <f t="shared" si="2"/>
        <v>781693879.38000071</v>
      </c>
    </row>
    <row r="182" spans="1:6" s="45" customFormat="1" ht="44.25" customHeight="1" x14ac:dyDescent="0.2">
      <c r="A182" s="33">
        <v>44539</v>
      </c>
      <c r="B182" s="34" t="s">
        <v>329</v>
      </c>
      <c r="C182" s="35" t="s">
        <v>330</v>
      </c>
      <c r="D182" s="44"/>
      <c r="E182" s="40">
        <v>13500</v>
      </c>
      <c r="F182" s="16">
        <f t="shared" si="2"/>
        <v>781680379.38000071</v>
      </c>
    </row>
    <row r="183" spans="1:6" s="45" customFormat="1" ht="45" customHeight="1" x14ac:dyDescent="0.2">
      <c r="A183" s="33">
        <v>44539</v>
      </c>
      <c r="B183" s="34" t="s">
        <v>331</v>
      </c>
      <c r="C183" s="35" t="s">
        <v>332</v>
      </c>
      <c r="D183" s="44"/>
      <c r="E183" s="40">
        <v>7200</v>
      </c>
      <c r="F183" s="16">
        <f t="shared" si="2"/>
        <v>781673179.38000071</v>
      </c>
    </row>
    <row r="184" spans="1:6" s="45" customFormat="1" ht="54" customHeight="1" x14ac:dyDescent="0.2">
      <c r="A184" s="33">
        <v>44539</v>
      </c>
      <c r="B184" s="34" t="s">
        <v>333</v>
      </c>
      <c r="C184" s="35" t="s">
        <v>334</v>
      </c>
      <c r="D184" s="44"/>
      <c r="E184" s="40">
        <v>5918</v>
      </c>
      <c r="F184" s="16">
        <f t="shared" si="2"/>
        <v>781667261.38000071</v>
      </c>
    </row>
    <row r="185" spans="1:6" s="45" customFormat="1" ht="51.75" customHeight="1" x14ac:dyDescent="0.2">
      <c r="A185" s="33">
        <v>44539</v>
      </c>
      <c r="B185" s="34" t="s">
        <v>335</v>
      </c>
      <c r="C185" s="35" t="s">
        <v>336</v>
      </c>
      <c r="D185" s="44"/>
      <c r="E185" s="40">
        <v>126825</v>
      </c>
      <c r="F185" s="16">
        <f t="shared" si="2"/>
        <v>781540436.38000071</v>
      </c>
    </row>
    <row r="186" spans="1:6" s="45" customFormat="1" ht="54.75" customHeight="1" x14ac:dyDescent="0.2">
      <c r="A186" s="33">
        <v>44539</v>
      </c>
      <c r="B186" s="34" t="s">
        <v>337</v>
      </c>
      <c r="C186" s="35" t="s">
        <v>338</v>
      </c>
      <c r="D186" s="44"/>
      <c r="E186" s="40">
        <v>122597.5</v>
      </c>
      <c r="F186" s="16">
        <f t="shared" si="2"/>
        <v>781417838.88000071</v>
      </c>
    </row>
    <row r="187" spans="1:6" s="45" customFormat="1" ht="51.75" customHeight="1" x14ac:dyDescent="0.2">
      <c r="A187" s="33">
        <v>44539</v>
      </c>
      <c r="B187" s="34" t="s">
        <v>339</v>
      </c>
      <c r="C187" s="35" t="s">
        <v>340</v>
      </c>
      <c r="D187" s="44"/>
      <c r="E187" s="40">
        <v>126825</v>
      </c>
      <c r="F187" s="16">
        <f t="shared" si="2"/>
        <v>781291013.88000071</v>
      </c>
    </row>
    <row r="188" spans="1:6" s="45" customFormat="1" ht="38.25" customHeight="1" x14ac:dyDescent="0.2">
      <c r="A188" s="33">
        <v>44539</v>
      </c>
      <c r="B188" s="34" t="s">
        <v>341</v>
      </c>
      <c r="C188" s="35" t="s">
        <v>342</v>
      </c>
      <c r="D188" s="44"/>
      <c r="E188" s="40">
        <v>109400</v>
      </c>
      <c r="F188" s="16">
        <f t="shared" si="2"/>
        <v>781181613.88000071</v>
      </c>
    </row>
    <row r="189" spans="1:6" s="45" customFormat="1" ht="51.75" customHeight="1" x14ac:dyDescent="0.2">
      <c r="A189" s="33">
        <v>44539</v>
      </c>
      <c r="B189" s="34" t="s">
        <v>343</v>
      </c>
      <c r="C189" s="35" t="s">
        <v>344</v>
      </c>
      <c r="D189" s="44"/>
      <c r="E189" s="40">
        <v>126825</v>
      </c>
      <c r="F189" s="16">
        <f t="shared" si="2"/>
        <v>781054788.88000071</v>
      </c>
    </row>
    <row r="190" spans="1:6" s="45" customFormat="1" ht="41.25" customHeight="1" x14ac:dyDescent="0.2">
      <c r="A190" s="33">
        <v>44539</v>
      </c>
      <c r="B190" s="34" t="s">
        <v>345</v>
      </c>
      <c r="C190" s="35" t="s">
        <v>346</v>
      </c>
      <c r="D190" s="44"/>
      <c r="E190" s="40">
        <v>42932.4</v>
      </c>
      <c r="F190" s="16">
        <f t="shared" si="2"/>
        <v>781011856.48000073</v>
      </c>
    </row>
    <row r="191" spans="1:6" s="45" customFormat="1" ht="27" customHeight="1" x14ac:dyDescent="0.2">
      <c r="A191" s="33">
        <v>44539</v>
      </c>
      <c r="B191" s="34" t="s">
        <v>347</v>
      </c>
      <c r="C191" s="35" t="s">
        <v>348</v>
      </c>
      <c r="D191" s="44"/>
      <c r="E191" s="40">
        <v>39600</v>
      </c>
      <c r="F191" s="16">
        <f t="shared" si="2"/>
        <v>780972256.48000073</v>
      </c>
    </row>
    <row r="192" spans="1:6" s="45" customFormat="1" ht="45" customHeight="1" x14ac:dyDescent="0.2">
      <c r="A192" s="33">
        <v>44539</v>
      </c>
      <c r="B192" s="34" t="s">
        <v>349</v>
      </c>
      <c r="C192" s="35" t="s">
        <v>350</v>
      </c>
      <c r="D192" s="44"/>
      <c r="E192" s="40">
        <v>13500</v>
      </c>
      <c r="F192" s="16">
        <f t="shared" si="2"/>
        <v>780958756.48000073</v>
      </c>
    </row>
    <row r="193" spans="1:6" s="45" customFormat="1" ht="43.5" customHeight="1" x14ac:dyDescent="0.2">
      <c r="A193" s="33">
        <v>44539</v>
      </c>
      <c r="B193" s="34" t="s">
        <v>351</v>
      </c>
      <c r="C193" s="35" t="s">
        <v>352</v>
      </c>
      <c r="D193" s="44"/>
      <c r="E193" s="40">
        <v>14400</v>
      </c>
      <c r="F193" s="16">
        <f t="shared" si="2"/>
        <v>780944356.48000073</v>
      </c>
    </row>
    <row r="194" spans="1:6" s="45" customFormat="1" ht="43.5" customHeight="1" x14ac:dyDescent="0.2">
      <c r="A194" s="33">
        <v>44539</v>
      </c>
      <c r="B194" s="34" t="s">
        <v>353</v>
      </c>
      <c r="C194" s="35" t="s">
        <v>354</v>
      </c>
      <c r="D194" s="44"/>
      <c r="E194" s="40">
        <v>131052.5</v>
      </c>
      <c r="F194" s="16">
        <f t="shared" si="2"/>
        <v>780813303.98000073</v>
      </c>
    </row>
    <row r="195" spans="1:6" s="45" customFormat="1" ht="51.75" customHeight="1" x14ac:dyDescent="0.2">
      <c r="A195" s="33">
        <v>44539</v>
      </c>
      <c r="B195" s="34" t="s">
        <v>355</v>
      </c>
      <c r="C195" s="35" t="s">
        <v>356</v>
      </c>
      <c r="D195" s="44"/>
      <c r="E195" s="40">
        <v>105687.5</v>
      </c>
      <c r="F195" s="16">
        <f t="shared" si="2"/>
        <v>780707616.48000073</v>
      </c>
    </row>
    <row r="196" spans="1:6" s="45" customFormat="1" ht="30.75" customHeight="1" x14ac:dyDescent="0.2">
      <c r="A196" s="33">
        <v>44539</v>
      </c>
      <c r="B196" s="34" t="s">
        <v>357</v>
      </c>
      <c r="C196" s="35" t="s">
        <v>358</v>
      </c>
      <c r="D196" s="44"/>
      <c r="E196" s="40">
        <v>211229.82</v>
      </c>
      <c r="F196" s="16">
        <f t="shared" si="2"/>
        <v>780496386.66000068</v>
      </c>
    </row>
    <row r="197" spans="1:6" s="45" customFormat="1" ht="42" customHeight="1" x14ac:dyDescent="0.2">
      <c r="A197" s="33">
        <v>44539</v>
      </c>
      <c r="B197" s="34" t="s">
        <v>359</v>
      </c>
      <c r="C197" s="35" t="s">
        <v>360</v>
      </c>
      <c r="D197" s="44"/>
      <c r="E197" s="40">
        <v>644.07000000000005</v>
      </c>
      <c r="F197" s="16">
        <f t="shared" si="2"/>
        <v>780495742.59000063</v>
      </c>
    </row>
    <row r="198" spans="1:6" s="45" customFormat="1" ht="41.25" customHeight="1" x14ac:dyDescent="0.2">
      <c r="A198" s="33">
        <v>44539</v>
      </c>
      <c r="B198" s="34" t="s">
        <v>361</v>
      </c>
      <c r="C198" s="35" t="s">
        <v>362</v>
      </c>
      <c r="D198" s="44"/>
      <c r="E198" s="40">
        <v>27000</v>
      </c>
      <c r="F198" s="16">
        <f t="shared" si="2"/>
        <v>780468742.59000063</v>
      </c>
    </row>
    <row r="199" spans="1:6" s="45" customFormat="1" ht="41.25" customHeight="1" x14ac:dyDescent="0.2">
      <c r="A199" s="33">
        <v>44539</v>
      </c>
      <c r="B199" s="34" t="s">
        <v>363</v>
      </c>
      <c r="C199" s="35" t="s">
        <v>364</v>
      </c>
      <c r="D199" s="44"/>
      <c r="E199" s="40">
        <v>131052.5</v>
      </c>
      <c r="F199" s="16">
        <f t="shared" si="2"/>
        <v>780337690.09000063</v>
      </c>
    </row>
    <row r="200" spans="1:6" s="45" customFormat="1" ht="51.75" customHeight="1" x14ac:dyDescent="0.2">
      <c r="A200" s="33">
        <v>44539</v>
      </c>
      <c r="B200" s="34" t="s">
        <v>365</v>
      </c>
      <c r="C200" s="35" t="s">
        <v>366</v>
      </c>
      <c r="D200" s="44"/>
      <c r="E200" s="40">
        <v>118370</v>
      </c>
      <c r="F200" s="16">
        <f t="shared" si="2"/>
        <v>780219320.09000063</v>
      </c>
    </row>
    <row r="201" spans="1:6" s="45" customFormat="1" ht="42" customHeight="1" x14ac:dyDescent="0.2">
      <c r="A201" s="33">
        <v>44540</v>
      </c>
      <c r="B201" s="34" t="s">
        <v>367</v>
      </c>
      <c r="C201" s="35" t="s">
        <v>368</v>
      </c>
      <c r="D201" s="44"/>
      <c r="E201" s="40">
        <v>406746.4</v>
      </c>
      <c r="F201" s="16">
        <f t="shared" si="2"/>
        <v>779812573.69000065</v>
      </c>
    </row>
    <row r="202" spans="1:6" s="45" customFormat="1" ht="65.25" customHeight="1" x14ac:dyDescent="0.2">
      <c r="A202" s="33">
        <v>44540</v>
      </c>
      <c r="B202" s="34" t="s">
        <v>369</v>
      </c>
      <c r="C202" s="35" t="s">
        <v>370</v>
      </c>
      <c r="D202" s="44"/>
      <c r="E202" s="40">
        <v>56500</v>
      </c>
      <c r="F202" s="16">
        <f t="shared" si="2"/>
        <v>779756073.69000065</v>
      </c>
    </row>
    <row r="203" spans="1:6" s="45" customFormat="1" ht="36" customHeight="1" x14ac:dyDescent="0.2">
      <c r="A203" s="33">
        <v>44540</v>
      </c>
      <c r="B203" s="34" t="s">
        <v>371</v>
      </c>
      <c r="C203" s="35" t="s">
        <v>372</v>
      </c>
      <c r="D203" s="44"/>
      <c r="E203" s="40">
        <v>100864.2</v>
      </c>
      <c r="F203" s="16">
        <f t="shared" si="2"/>
        <v>779655209.49000061</v>
      </c>
    </row>
    <row r="204" spans="1:6" s="45" customFormat="1" ht="53.25" customHeight="1" x14ac:dyDescent="0.2">
      <c r="A204" s="33">
        <v>44540</v>
      </c>
      <c r="B204" s="34" t="s">
        <v>373</v>
      </c>
      <c r="C204" s="35" t="s">
        <v>374</v>
      </c>
      <c r="D204" s="44"/>
      <c r="E204" s="40">
        <v>72000</v>
      </c>
      <c r="F204" s="16">
        <f t="shared" si="2"/>
        <v>779583209.49000061</v>
      </c>
    </row>
    <row r="205" spans="1:6" s="45" customFormat="1" ht="39" customHeight="1" x14ac:dyDescent="0.2">
      <c r="A205" s="33">
        <v>44540</v>
      </c>
      <c r="B205" s="34" t="s">
        <v>375</v>
      </c>
      <c r="C205" s="35" t="s">
        <v>376</v>
      </c>
      <c r="D205" s="44"/>
      <c r="E205" s="40">
        <v>89626.64</v>
      </c>
      <c r="F205" s="16">
        <f t="shared" si="2"/>
        <v>779493582.85000062</v>
      </c>
    </row>
    <row r="206" spans="1:6" s="45" customFormat="1" ht="46.5" customHeight="1" x14ac:dyDescent="0.2">
      <c r="A206" s="33">
        <v>44540</v>
      </c>
      <c r="B206" s="34" t="s">
        <v>377</v>
      </c>
      <c r="C206" s="35" t="s">
        <v>378</v>
      </c>
      <c r="D206" s="44"/>
      <c r="E206" s="40">
        <v>1297689.74</v>
      </c>
      <c r="F206" s="16">
        <f t="shared" ref="F206:F269" si="3">F205-E206</f>
        <v>778195893.11000061</v>
      </c>
    </row>
    <row r="207" spans="1:6" s="45" customFormat="1" ht="61.5" customHeight="1" x14ac:dyDescent="0.2">
      <c r="A207" s="33">
        <v>44540</v>
      </c>
      <c r="B207" s="34" t="s">
        <v>379</v>
      </c>
      <c r="C207" s="35" t="s">
        <v>380</v>
      </c>
      <c r="D207" s="44"/>
      <c r="E207" s="40">
        <v>9000</v>
      </c>
      <c r="F207" s="16">
        <f t="shared" si="3"/>
        <v>778186893.11000061</v>
      </c>
    </row>
    <row r="208" spans="1:6" s="45" customFormat="1" ht="55.5" customHeight="1" x14ac:dyDescent="0.2">
      <c r="A208" s="33">
        <v>44540</v>
      </c>
      <c r="B208" s="34" t="s">
        <v>381</v>
      </c>
      <c r="C208" s="35" t="s">
        <v>382</v>
      </c>
      <c r="D208" s="44"/>
      <c r="E208" s="40">
        <v>114142.5</v>
      </c>
      <c r="F208" s="16">
        <f t="shared" si="3"/>
        <v>778072750.61000061</v>
      </c>
    </row>
    <row r="209" spans="1:6" s="45" customFormat="1" ht="53.25" customHeight="1" x14ac:dyDescent="0.2">
      <c r="A209" s="33">
        <v>44540</v>
      </c>
      <c r="B209" s="34" t="s">
        <v>383</v>
      </c>
      <c r="C209" s="35" t="s">
        <v>384</v>
      </c>
      <c r="D209" s="44"/>
      <c r="E209" s="40">
        <v>38872</v>
      </c>
      <c r="F209" s="16">
        <f t="shared" si="3"/>
        <v>778033878.61000061</v>
      </c>
    </row>
    <row r="210" spans="1:6" s="45" customFormat="1" ht="41.25" customHeight="1" x14ac:dyDescent="0.2">
      <c r="A210" s="33">
        <v>44540</v>
      </c>
      <c r="B210" s="34" t="s">
        <v>385</v>
      </c>
      <c r="C210" s="35" t="s">
        <v>386</v>
      </c>
      <c r="D210" s="44"/>
      <c r="E210" s="40">
        <v>93005</v>
      </c>
      <c r="F210" s="16">
        <f t="shared" si="3"/>
        <v>777940873.61000061</v>
      </c>
    </row>
    <row r="211" spans="1:6" s="45" customFormat="1" ht="53.25" customHeight="1" x14ac:dyDescent="0.2">
      <c r="A211" s="33">
        <v>44540</v>
      </c>
      <c r="B211" s="34" t="s">
        <v>387</v>
      </c>
      <c r="C211" s="35" t="s">
        <v>388</v>
      </c>
      <c r="D211" s="44"/>
      <c r="E211" s="40">
        <v>131052.5</v>
      </c>
      <c r="F211" s="16">
        <f t="shared" si="3"/>
        <v>777809821.11000061</v>
      </c>
    </row>
    <row r="212" spans="1:6" s="45" customFormat="1" ht="21" customHeight="1" x14ac:dyDescent="0.2">
      <c r="A212" s="33">
        <v>44540</v>
      </c>
      <c r="B212" s="34" t="s">
        <v>389</v>
      </c>
      <c r="C212" s="35" t="s">
        <v>116</v>
      </c>
      <c r="D212" s="44"/>
      <c r="E212" s="40">
        <v>0</v>
      </c>
      <c r="F212" s="16">
        <f t="shared" si="3"/>
        <v>777809821.11000061</v>
      </c>
    </row>
    <row r="213" spans="1:6" s="45" customFormat="1" ht="41.25" customHeight="1" x14ac:dyDescent="0.2">
      <c r="A213" s="33">
        <v>44540</v>
      </c>
      <c r="B213" s="34" t="s">
        <v>390</v>
      </c>
      <c r="C213" s="35" t="s">
        <v>391</v>
      </c>
      <c r="D213" s="44"/>
      <c r="E213" s="40">
        <v>718723.86</v>
      </c>
      <c r="F213" s="16">
        <f t="shared" si="3"/>
        <v>777091097.2500006</v>
      </c>
    </row>
    <row r="214" spans="1:6" s="45" customFormat="1" ht="19.5" customHeight="1" x14ac:dyDescent="0.2">
      <c r="A214" s="33">
        <v>44540</v>
      </c>
      <c r="B214" s="34" t="s">
        <v>392</v>
      </c>
      <c r="C214" s="35" t="s">
        <v>116</v>
      </c>
      <c r="D214" s="44"/>
      <c r="E214" s="40">
        <v>0</v>
      </c>
      <c r="F214" s="16">
        <f t="shared" si="3"/>
        <v>777091097.2500006</v>
      </c>
    </row>
    <row r="215" spans="1:6" s="45" customFormat="1" ht="42.75" customHeight="1" x14ac:dyDescent="0.2">
      <c r="A215" s="33">
        <v>44540</v>
      </c>
      <c r="B215" s="34" t="s">
        <v>393</v>
      </c>
      <c r="C215" s="35" t="s">
        <v>394</v>
      </c>
      <c r="D215" s="44"/>
      <c r="E215" s="40">
        <v>27265</v>
      </c>
      <c r="F215" s="16">
        <f t="shared" si="3"/>
        <v>777063832.2500006</v>
      </c>
    </row>
    <row r="216" spans="1:6" s="45" customFormat="1" ht="51.75" customHeight="1" x14ac:dyDescent="0.2">
      <c r="A216" s="33">
        <v>44540</v>
      </c>
      <c r="B216" s="34" t="s">
        <v>395</v>
      </c>
      <c r="C216" s="35" t="s">
        <v>396</v>
      </c>
      <c r="D216" s="44"/>
      <c r="E216" s="40">
        <v>47880</v>
      </c>
      <c r="F216" s="16">
        <f t="shared" si="3"/>
        <v>777015952.2500006</v>
      </c>
    </row>
    <row r="217" spans="1:6" s="45" customFormat="1" ht="75" customHeight="1" x14ac:dyDescent="0.2">
      <c r="A217" s="33">
        <v>44540</v>
      </c>
      <c r="B217" s="34" t="s">
        <v>397</v>
      </c>
      <c r="C217" s="35" t="s">
        <v>398</v>
      </c>
      <c r="D217" s="44"/>
      <c r="E217" s="40">
        <v>83907.71</v>
      </c>
      <c r="F217" s="16">
        <f t="shared" si="3"/>
        <v>776932044.54000056</v>
      </c>
    </row>
    <row r="218" spans="1:6" s="45" customFormat="1" ht="36.75" customHeight="1" x14ac:dyDescent="0.2">
      <c r="A218" s="33">
        <v>44540</v>
      </c>
      <c r="B218" s="34" t="s">
        <v>399</v>
      </c>
      <c r="C218" s="35" t="s">
        <v>400</v>
      </c>
      <c r="D218" s="44"/>
      <c r="E218" s="40">
        <v>566316.44999999995</v>
      </c>
      <c r="F218" s="16">
        <f t="shared" si="3"/>
        <v>776365728.09000051</v>
      </c>
    </row>
    <row r="219" spans="1:6" s="45" customFormat="1" ht="51" customHeight="1" x14ac:dyDescent="0.2">
      <c r="A219" s="33">
        <v>44540</v>
      </c>
      <c r="B219" s="34" t="s">
        <v>401</v>
      </c>
      <c r="C219" s="35" t="s">
        <v>402</v>
      </c>
      <c r="D219" s="44"/>
      <c r="E219" s="40">
        <v>2333573.75</v>
      </c>
      <c r="F219" s="16">
        <f t="shared" si="3"/>
        <v>774032154.34000051</v>
      </c>
    </row>
    <row r="220" spans="1:6" s="45" customFormat="1" ht="41.25" customHeight="1" x14ac:dyDescent="0.2">
      <c r="A220" s="33">
        <v>44540</v>
      </c>
      <c r="B220" s="34" t="s">
        <v>403</v>
      </c>
      <c r="C220" s="35" t="s">
        <v>404</v>
      </c>
      <c r="D220" s="44"/>
      <c r="E220" s="40">
        <v>53915.34</v>
      </c>
      <c r="F220" s="16">
        <f t="shared" si="3"/>
        <v>773978239.00000048</v>
      </c>
    </row>
    <row r="221" spans="1:6" s="45" customFormat="1" ht="75" customHeight="1" x14ac:dyDescent="0.2">
      <c r="A221" s="33">
        <v>44543</v>
      </c>
      <c r="B221" s="34" t="s">
        <v>405</v>
      </c>
      <c r="C221" s="35" t="s">
        <v>406</v>
      </c>
      <c r="D221" s="44"/>
      <c r="E221" s="40">
        <v>169500</v>
      </c>
      <c r="F221" s="16">
        <f t="shared" si="3"/>
        <v>773808739.00000048</v>
      </c>
    </row>
    <row r="222" spans="1:6" s="45" customFormat="1" ht="45.75" customHeight="1" x14ac:dyDescent="0.2">
      <c r="A222" s="33">
        <v>44543</v>
      </c>
      <c r="B222" s="34" t="s">
        <v>407</v>
      </c>
      <c r="C222" s="35" t="s">
        <v>408</v>
      </c>
      <c r="D222" s="44"/>
      <c r="E222" s="40">
        <v>1413</v>
      </c>
      <c r="F222" s="16">
        <f t="shared" si="3"/>
        <v>773807326.00000048</v>
      </c>
    </row>
    <row r="223" spans="1:6" s="45" customFormat="1" ht="43.5" customHeight="1" x14ac:dyDescent="0.2">
      <c r="A223" s="33">
        <v>44543</v>
      </c>
      <c r="B223" s="34" t="s">
        <v>409</v>
      </c>
      <c r="C223" s="35" t="s">
        <v>410</v>
      </c>
      <c r="D223" s="44"/>
      <c r="E223" s="40">
        <v>950000</v>
      </c>
      <c r="F223" s="16">
        <f t="shared" si="3"/>
        <v>772857326.00000048</v>
      </c>
    </row>
    <row r="224" spans="1:6" s="45" customFormat="1" ht="69.75" customHeight="1" x14ac:dyDescent="0.2">
      <c r="A224" s="33">
        <v>44543</v>
      </c>
      <c r="B224" s="34" t="s">
        <v>411</v>
      </c>
      <c r="C224" s="35" t="s">
        <v>412</v>
      </c>
      <c r="D224" s="44"/>
      <c r="E224" s="40">
        <v>66158</v>
      </c>
      <c r="F224" s="16">
        <f t="shared" si="3"/>
        <v>772791168.00000048</v>
      </c>
    </row>
    <row r="225" spans="1:6" s="45" customFormat="1" ht="41.25" customHeight="1" x14ac:dyDescent="0.2">
      <c r="A225" s="33">
        <v>44543</v>
      </c>
      <c r="B225" s="34" t="s">
        <v>413</v>
      </c>
      <c r="C225" s="35" t="s">
        <v>414</v>
      </c>
      <c r="D225" s="44"/>
      <c r="E225" s="40">
        <v>331997.57</v>
      </c>
      <c r="F225" s="16">
        <f t="shared" si="3"/>
        <v>772459170.43000042</v>
      </c>
    </row>
    <row r="226" spans="1:6" s="45" customFormat="1" ht="40.5" customHeight="1" x14ac:dyDescent="0.2">
      <c r="A226" s="33">
        <v>44543</v>
      </c>
      <c r="B226" s="34" t="s">
        <v>415</v>
      </c>
      <c r="C226" s="35" t="s">
        <v>416</v>
      </c>
      <c r="D226" s="44"/>
      <c r="E226" s="40">
        <v>311121.52</v>
      </c>
      <c r="F226" s="16">
        <f t="shared" si="3"/>
        <v>772148048.91000044</v>
      </c>
    </row>
    <row r="227" spans="1:6" s="45" customFormat="1" ht="39.75" customHeight="1" x14ac:dyDescent="0.2">
      <c r="A227" s="33">
        <v>44543</v>
      </c>
      <c r="B227" s="34" t="s">
        <v>417</v>
      </c>
      <c r="C227" s="35" t="s">
        <v>418</v>
      </c>
      <c r="D227" s="44"/>
      <c r="E227" s="40">
        <v>119272.84</v>
      </c>
      <c r="F227" s="16">
        <f t="shared" si="3"/>
        <v>772028776.07000041</v>
      </c>
    </row>
    <row r="228" spans="1:6" s="45" customFormat="1" ht="54.75" customHeight="1" x14ac:dyDescent="0.2">
      <c r="A228" s="33">
        <v>44543</v>
      </c>
      <c r="B228" s="34" t="s">
        <v>419</v>
      </c>
      <c r="C228" s="35" t="s">
        <v>420</v>
      </c>
      <c r="D228" s="44"/>
      <c r="E228" s="40">
        <v>109915</v>
      </c>
      <c r="F228" s="16">
        <f t="shared" si="3"/>
        <v>771918861.07000041</v>
      </c>
    </row>
    <row r="229" spans="1:6" s="45" customFormat="1" ht="21.75" customHeight="1" x14ac:dyDescent="0.2">
      <c r="A229" s="33">
        <v>44543</v>
      </c>
      <c r="B229" s="34" t="s">
        <v>421</v>
      </c>
      <c r="C229" s="35" t="s">
        <v>116</v>
      </c>
      <c r="D229" s="44"/>
      <c r="E229" s="40">
        <v>0</v>
      </c>
      <c r="F229" s="16">
        <f t="shared" si="3"/>
        <v>771918861.07000041</v>
      </c>
    </row>
    <row r="230" spans="1:6" s="45" customFormat="1" ht="55.5" customHeight="1" x14ac:dyDescent="0.2">
      <c r="A230" s="33">
        <v>44543</v>
      </c>
      <c r="B230" s="34" t="s">
        <v>422</v>
      </c>
      <c r="C230" s="35" t="s">
        <v>423</v>
      </c>
      <c r="D230" s="44"/>
      <c r="E230" s="40">
        <v>20471</v>
      </c>
      <c r="F230" s="16">
        <f t="shared" si="3"/>
        <v>771898390.07000041</v>
      </c>
    </row>
    <row r="231" spans="1:6" s="45" customFormat="1" ht="49.5" customHeight="1" x14ac:dyDescent="0.2">
      <c r="A231" s="33">
        <v>44543</v>
      </c>
      <c r="B231" s="34" t="s">
        <v>424</v>
      </c>
      <c r="C231" s="35" t="s">
        <v>425</v>
      </c>
      <c r="D231" s="44"/>
      <c r="E231" s="40">
        <v>8436</v>
      </c>
      <c r="F231" s="16">
        <f t="shared" si="3"/>
        <v>771889954.07000041</v>
      </c>
    </row>
    <row r="232" spans="1:6" s="45" customFormat="1" ht="39" customHeight="1" x14ac:dyDescent="0.2">
      <c r="A232" s="33">
        <v>44543</v>
      </c>
      <c r="B232" s="34" t="s">
        <v>426</v>
      </c>
      <c r="C232" s="35" t="s">
        <v>427</v>
      </c>
      <c r="D232" s="44"/>
      <c r="E232" s="40">
        <v>4227.5</v>
      </c>
      <c r="F232" s="16">
        <f t="shared" si="3"/>
        <v>771885726.57000041</v>
      </c>
    </row>
    <row r="233" spans="1:6" s="45" customFormat="1" ht="41.25" customHeight="1" x14ac:dyDescent="0.2">
      <c r="A233" s="33">
        <v>44543</v>
      </c>
      <c r="B233" s="34" t="s">
        <v>428</v>
      </c>
      <c r="C233" s="35" t="s">
        <v>429</v>
      </c>
      <c r="D233" s="44"/>
      <c r="E233" s="40">
        <v>10236.99</v>
      </c>
      <c r="F233" s="16">
        <f t="shared" si="3"/>
        <v>771875489.5800004</v>
      </c>
    </row>
    <row r="234" spans="1:6" s="45" customFormat="1" ht="99" customHeight="1" x14ac:dyDescent="0.2">
      <c r="A234" s="33">
        <v>44543</v>
      </c>
      <c r="B234" s="34" t="s">
        <v>430</v>
      </c>
      <c r="C234" s="35" t="s">
        <v>431</v>
      </c>
      <c r="D234" s="44"/>
      <c r="E234" s="40">
        <v>18000</v>
      </c>
      <c r="F234" s="16">
        <f t="shared" si="3"/>
        <v>771857489.5800004</v>
      </c>
    </row>
    <row r="235" spans="1:6" s="45" customFormat="1" ht="21.75" customHeight="1" x14ac:dyDescent="0.2">
      <c r="A235" s="33">
        <v>44543</v>
      </c>
      <c r="B235" s="34" t="s">
        <v>432</v>
      </c>
      <c r="C235" s="35" t="s">
        <v>433</v>
      </c>
      <c r="D235" s="44"/>
      <c r="E235" s="40">
        <v>17294110.460000001</v>
      </c>
      <c r="F235" s="16">
        <f t="shared" si="3"/>
        <v>754563379.12000036</v>
      </c>
    </row>
    <row r="236" spans="1:6" s="45" customFormat="1" ht="42.75" customHeight="1" x14ac:dyDescent="0.2">
      <c r="A236" s="33">
        <v>44544</v>
      </c>
      <c r="B236" s="34" t="s">
        <v>434</v>
      </c>
      <c r="C236" s="35" t="s">
        <v>435</v>
      </c>
      <c r="D236" s="44"/>
      <c r="E236" s="46">
        <v>605756.80000000005</v>
      </c>
      <c r="F236" s="16">
        <f t="shared" si="3"/>
        <v>753957622.32000041</v>
      </c>
    </row>
    <row r="237" spans="1:6" s="45" customFormat="1" ht="47.25" customHeight="1" x14ac:dyDescent="0.2">
      <c r="A237" s="33">
        <v>44544</v>
      </c>
      <c r="B237" s="34" t="s">
        <v>436</v>
      </c>
      <c r="C237" s="35" t="s">
        <v>437</v>
      </c>
      <c r="D237" s="44"/>
      <c r="E237" s="46">
        <v>337969.08</v>
      </c>
      <c r="F237" s="16">
        <f t="shared" si="3"/>
        <v>753619653.24000037</v>
      </c>
    </row>
    <row r="238" spans="1:6" s="45" customFormat="1" ht="37.5" customHeight="1" x14ac:dyDescent="0.2">
      <c r="A238" s="33">
        <v>44544</v>
      </c>
      <c r="B238" s="34" t="s">
        <v>438</v>
      </c>
      <c r="C238" s="35" t="s">
        <v>439</v>
      </c>
      <c r="D238" s="44"/>
      <c r="E238" s="46">
        <v>109278.39999999999</v>
      </c>
      <c r="F238" s="16">
        <f t="shared" si="3"/>
        <v>753510374.84000039</v>
      </c>
    </row>
    <row r="239" spans="1:6" s="45" customFormat="1" ht="33" customHeight="1" x14ac:dyDescent="0.2">
      <c r="A239" s="33">
        <v>44544</v>
      </c>
      <c r="B239" s="34" t="s">
        <v>440</v>
      </c>
      <c r="C239" s="35" t="s">
        <v>441</v>
      </c>
      <c r="D239" s="44"/>
      <c r="E239" s="40">
        <v>557992.62</v>
      </c>
      <c r="F239" s="16">
        <f t="shared" si="3"/>
        <v>752952382.22000039</v>
      </c>
    </row>
    <row r="240" spans="1:6" s="45" customFormat="1" ht="54.75" customHeight="1" x14ac:dyDescent="0.2">
      <c r="A240" s="33">
        <v>44544</v>
      </c>
      <c r="B240" s="34" t="s">
        <v>442</v>
      </c>
      <c r="C240" s="35" t="s">
        <v>443</v>
      </c>
      <c r="D240" s="44"/>
      <c r="E240" s="40">
        <v>725182.5</v>
      </c>
      <c r="F240" s="16">
        <f t="shared" si="3"/>
        <v>752227199.72000039</v>
      </c>
    </row>
    <row r="241" spans="1:6" s="45" customFormat="1" ht="44.25" customHeight="1" x14ac:dyDescent="0.2">
      <c r="A241" s="33">
        <v>44544</v>
      </c>
      <c r="B241" s="34" t="s">
        <v>444</v>
      </c>
      <c r="C241" s="35" t="s">
        <v>445</v>
      </c>
      <c r="D241" s="44"/>
      <c r="E241" s="40">
        <v>1013.36</v>
      </c>
      <c r="F241" s="16">
        <f t="shared" si="3"/>
        <v>752226186.36000037</v>
      </c>
    </row>
    <row r="242" spans="1:6" s="45" customFormat="1" ht="43.5" customHeight="1" x14ac:dyDescent="0.2">
      <c r="A242" s="33">
        <v>44544</v>
      </c>
      <c r="B242" s="34" t="s">
        <v>446</v>
      </c>
      <c r="C242" s="35" t="s">
        <v>447</v>
      </c>
      <c r="D242" s="44"/>
      <c r="E242" s="40">
        <v>114142.5</v>
      </c>
      <c r="F242" s="16">
        <f t="shared" si="3"/>
        <v>752112043.86000037</v>
      </c>
    </row>
    <row r="243" spans="1:6" s="45" customFormat="1" ht="21" customHeight="1" x14ac:dyDescent="0.2">
      <c r="A243" s="33">
        <v>44545</v>
      </c>
      <c r="B243" s="34" t="s">
        <v>448</v>
      </c>
      <c r="C243" s="35" t="s">
        <v>116</v>
      </c>
      <c r="D243" s="44"/>
      <c r="E243" s="40">
        <v>0</v>
      </c>
      <c r="F243" s="16">
        <f t="shared" si="3"/>
        <v>752112043.86000037</v>
      </c>
    </row>
    <row r="244" spans="1:6" s="45" customFormat="1" ht="44.25" customHeight="1" x14ac:dyDescent="0.2">
      <c r="A244" s="33">
        <v>44545</v>
      </c>
      <c r="B244" s="34" t="s">
        <v>449</v>
      </c>
      <c r="C244" s="35" t="s">
        <v>450</v>
      </c>
      <c r="D244" s="44"/>
      <c r="E244" s="40">
        <v>93413.32</v>
      </c>
      <c r="F244" s="16">
        <f t="shared" si="3"/>
        <v>752018630.54000032</v>
      </c>
    </row>
    <row r="245" spans="1:6" s="45" customFormat="1" ht="60.75" customHeight="1" x14ac:dyDescent="0.2">
      <c r="A245" s="33">
        <v>44545</v>
      </c>
      <c r="B245" s="34" t="s">
        <v>451</v>
      </c>
      <c r="C245" s="35" t="s">
        <v>452</v>
      </c>
      <c r="D245" s="44"/>
      <c r="E245" s="40">
        <v>101144.84</v>
      </c>
      <c r="F245" s="16">
        <f t="shared" si="3"/>
        <v>751917485.70000029</v>
      </c>
    </row>
    <row r="246" spans="1:6" s="45" customFormat="1" ht="30.75" customHeight="1" x14ac:dyDescent="0.2">
      <c r="A246" s="33">
        <v>44545</v>
      </c>
      <c r="B246" s="34" t="s">
        <v>453</v>
      </c>
      <c r="C246" s="35" t="s">
        <v>454</v>
      </c>
      <c r="D246" s="44"/>
      <c r="E246" s="40">
        <v>309404</v>
      </c>
      <c r="F246" s="16">
        <f t="shared" si="3"/>
        <v>751608081.70000029</v>
      </c>
    </row>
    <row r="247" spans="1:6" s="45" customFormat="1" ht="22.5" customHeight="1" x14ac:dyDescent="0.2">
      <c r="A247" s="33">
        <v>44545</v>
      </c>
      <c r="B247" s="34" t="s">
        <v>455</v>
      </c>
      <c r="C247" s="35" t="s">
        <v>116</v>
      </c>
      <c r="D247" s="44"/>
      <c r="E247" s="40">
        <v>0</v>
      </c>
      <c r="F247" s="16">
        <f t="shared" si="3"/>
        <v>751608081.70000029</v>
      </c>
    </row>
    <row r="248" spans="1:6" s="45" customFormat="1" ht="42.75" customHeight="1" x14ac:dyDescent="0.2">
      <c r="A248" s="33">
        <v>44545</v>
      </c>
      <c r="B248" s="34" t="s">
        <v>456</v>
      </c>
      <c r="C248" s="35" t="s">
        <v>457</v>
      </c>
      <c r="D248" s="44"/>
      <c r="E248" s="40">
        <v>2700</v>
      </c>
      <c r="F248" s="16">
        <f t="shared" si="3"/>
        <v>751605381.70000029</v>
      </c>
    </row>
    <row r="249" spans="1:6" s="45" customFormat="1" ht="54" customHeight="1" x14ac:dyDescent="0.2">
      <c r="A249" s="33">
        <v>44545</v>
      </c>
      <c r="B249" s="34" t="s">
        <v>458</v>
      </c>
      <c r="C249" s="35" t="s">
        <v>459</v>
      </c>
      <c r="D249" s="44"/>
      <c r="E249" s="40">
        <v>109915</v>
      </c>
      <c r="F249" s="16">
        <f t="shared" si="3"/>
        <v>751495466.70000029</v>
      </c>
    </row>
    <row r="250" spans="1:6" s="45" customFormat="1" ht="63.75" customHeight="1" x14ac:dyDescent="0.2">
      <c r="A250" s="33">
        <v>44545</v>
      </c>
      <c r="B250" s="34" t="s">
        <v>460</v>
      </c>
      <c r="C250" s="35" t="s">
        <v>461</v>
      </c>
      <c r="D250" s="44"/>
      <c r="E250" s="40">
        <v>27000</v>
      </c>
      <c r="F250" s="16">
        <f t="shared" si="3"/>
        <v>751468466.70000029</v>
      </c>
    </row>
    <row r="251" spans="1:6" s="45" customFormat="1" ht="49.5" customHeight="1" x14ac:dyDescent="0.2">
      <c r="A251" s="33">
        <v>44545</v>
      </c>
      <c r="B251" s="34" t="s">
        <v>462</v>
      </c>
      <c r="C251" s="35" t="s">
        <v>463</v>
      </c>
      <c r="D251" s="44"/>
      <c r="E251" s="40">
        <v>131052.5</v>
      </c>
      <c r="F251" s="16">
        <f t="shared" si="3"/>
        <v>751337414.20000029</v>
      </c>
    </row>
    <row r="252" spans="1:6" s="45" customFormat="1" ht="40.5" customHeight="1" x14ac:dyDescent="0.2">
      <c r="A252" s="33">
        <v>44545</v>
      </c>
      <c r="B252" s="34" t="s">
        <v>464</v>
      </c>
      <c r="C252" s="35" t="s">
        <v>465</v>
      </c>
      <c r="D252" s="44"/>
      <c r="E252" s="40">
        <v>475000</v>
      </c>
      <c r="F252" s="16">
        <f t="shared" si="3"/>
        <v>750862414.20000029</v>
      </c>
    </row>
    <row r="253" spans="1:6" s="45" customFormat="1" ht="22.5" customHeight="1" x14ac:dyDescent="0.2">
      <c r="A253" s="33">
        <v>44546</v>
      </c>
      <c r="B253" s="39">
        <v>62009</v>
      </c>
      <c r="C253" s="35" t="s">
        <v>116</v>
      </c>
      <c r="D253" s="44"/>
      <c r="E253" s="40">
        <v>0</v>
      </c>
      <c r="F253" s="16">
        <f t="shared" si="3"/>
        <v>750862414.20000029</v>
      </c>
    </row>
    <row r="254" spans="1:6" s="45" customFormat="1" ht="53.25" customHeight="1" x14ac:dyDescent="0.2">
      <c r="A254" s="33">
        <v>44546</v>
      </c>
      <c r="B254" s="34" t="s">
        <v>466</v>
      </c>
      <c r="C254" s="35" t="s">
        <v>467</v>
      </c>
      <c r="D254" s="44"/>
      <c r="E254" s="40">
        <v>510349.04</v>
      </c>
      <c r="F254" s="16">
        <f t="shared" si="3"/>
        <v>750352065.16000032</v>
      </c>
    </row>
    <row r="255" spans="1:6" s="45" customFormat="1" ht="36.75" customHeight="1" x14ac:dyDescent="0.2">
      <c r="A255" s="33">
        <v>44546</v>
      </c>
      <c r="B255" s="34" t="s">
        <v>468</v>
      </c>
      <c r="C255" s="35" t="s">
        <v>469</v>
      </c>
      <c r="D255" s="44"/>
      <c r="E255" s="40">
        <v>179967.15</v>
      </c>
      <c r="F255" s="16">
        <f t="shared" si="3"/>
        <v>750172098.01000035</v>
      </c>
    </row>
    <row r="256" spans="1:6" s="45" customFormat="1" ht="33.75" customHeight="1" x14ac:dyDescent="0.2">
      <c r="A256" s="33">
        <v>44546</v>
      </c>
      <c r="B256" s="34" t="s">
        <v>470</v>
      </c>
      <c r="C256" s="35" t="s">
        <v>471</v>
      </c>
      <c r="D256" s="44"/>
      <c r="E256" s="40">
        <v>62200</v>
      </c>
      <c r="F256" s="16">
        <f t="shared" si="3"/>
        <v>750109898.01000035</v>
      </c>
    </row>
    <row r="257" spans="1:6" s="45" customFormat="1" ht="42" customHeight="1" x14ac:dyDescent="0.2">
      <c r="A257" s="33">
        <v>44546</v>
      </c>
      <c r="B257" s="34" t="s">
        <v>472</v>
      </c>
      <c r="C257" s="35" t="s">
        <v>473</v>
      </c>
      <c r="D257" s="44"/>
      <c r="E257" s="40">
        <v>464183.2</v>
      </c>
      <c r="F257" s="16">
        <f t="shared" si="3"/>
        <v>749645714.8100003</v>
      </c>
    </row>
    <row r="258" spans="1:6" s="45" customFormat="1" ht="44.25" customHeight="1" x14ac:dyDescent="0.2">
      <c r="A258" s="33">
        <v>44546</v>
      </c>
      <c r="B258" s="34" t="s">
        <v>474</v>
      </c>
      <c r="C258" s="35" t="s">
        <v>475</v>
      </c>
      <c r="D258" s="44"/>
      <c r="E258" s="40">
        <v>467298.1</v>
      </c>
      <c r="F258" s="16">
        <f t="shared" si="3"/>
        <v>749178416.71000028</v>
      </c>
    </row>
    <row r="259" spans="1:6" s="45" customFormat="1" ht="55.5" customHeight="1" x14ac:dyDescent="0.2">
      <c r="A259" s="33">
        <v>44546</v>
      </c>
      <c r="B259" s="34" t="s">
        <v>476</v>
      </c>
      <c r="C259" s="35" t="s">
        <v>477</v>
      </c>
      <c r="D259" s="44"/>
      <c r="E259" s="40">
        <v>398438</v>
      </c>
      <c r="F259" s="16">
        <f t="shared" si="3"/>
        <v>748779978.71000028</v>
      </c>
    </row>
    <row r="260" spans="1:6" s="45" customFormat="1" ht="45" customHeight="1" x14ac:dyDescent="0.2">
      <c r="A260" s="33">
        <v>44546</v>
      </c>
      <c r="B260" s="34" t="s">
        <v>478</v>
      </c>
      <c r="C260" s="35" t="s">
        <v>479</v>
      </c>
      <c r="D260" s="44"/>
      <c r="E260" s="40">
        <v>207705.3</v>
      </c>
      <c r="F260" s="16">
        <f t="shared" si="3"/>
        <v>748572273.41000032</v>
      </c>
    </row>
    <row r="261" spans="1:6" s="45" customFormat="1" ht="55.5" customHeight="1" x14ac:dyDescent="0.2">
      <c r="A261" s="33">
        <v>44546</v>
      </c>
      <c r="B261" s="34" t="s">
        <v>480</v>
      </c>
      <c r="C261" s="35" t="s">
        <v>481</v>
      </c>
      <c r="D261" s="44"/>
      <c r="E261" s="40">
        <v>411859.6</v>
      </c>
      <c r="F261" s="16">
        <f t="shared" si="3"/>
        <v>748160413.8100003</v>
      </c>
    </row>
    <row r="262" spans="1:6" s="45" customFormat="1" ht="49.5" customHeight="1" x14ac:dyDescent="0.2">
      <c r="A262" s="33">
        <v>44546</v>
      </c>
      <c r="B262" s="34" t="s">
        <v>482</v>
      </c>
      <c r="C262" s="35" t="s">
        <v>483</v>
      </c>
      <c r="D262" s="44"/>
      <c r="E262" s="40">
        <v>171300</v>
      </c>
      <c r="F262" s="16">
        <f t="shared" si="3"/>
        <v>747989113.8100003</v>
      </c>
    </row>
    <row r="263" spans="1:6" s="45" customFormat="1" ht="42" customHeight="1" x14ac:dyDescent="0.2">
      <c r="A263" s="33">
        <v>44546</v>
      </c>
      <c r="B263" s="34" t="s">
        <v>484</v>
      </c>
      <c r="C263" s="35" t="s">
        <v>485</v>
      </c>
      <c r="D263" s="44"/>
      <c r="E263" s="40">
        <v>1076000</v>
      </c>
      <c r="F263" s="16">
        <f t="shared" si="3"/>
        <v>746913113.8100003</v>
      </c>
    </row>
    <row r="264" spans="1:6" s="45" customFormat="1" ht="45" customHeight="1" x14ac:dyDescent="0.2">
      <c r="A264" s="33">
        <v>44546</v>
      </c>
      <c r="B264" s="34" t="s">
        <v>486</v>
      </c>
      <c r="C264" s="35" t="s">
        <v>487</v>
      </c>
      <c r="D264" s="44"/>
      <c r="E264" s="40">
        <v>117340</v>
      </c>
      <c r="F264" s="16">
        <f t="shared" si="3"/>
        <v>746795773.8100003</v>
      </c>
    </row>
    <row r="265" spans="1:6" s="45" customFormat="1" ht="39.75" customHeight="1" x14ac:dyDescent="0.2">
      <c r="A265" s="33">
        <v>44546</v>
      </c>
      <c r="B265" s="34" t="s">
        <v>488</v>
      </c>
      <c r="C265" s="35" t="s">
        <v>489</v>
      </c>
      <c r="D265" s="44"/>
      <c r="E265" s="40">
        <v>932250</v>
      </c>
      <c r="F265" s="16">
        <f t="shared" si="3"/>
        <v>745863523.8100003</v>
      </c>
    </row>
    <row r="266" spans="1:6" s="45" customFormat="1" ht="41.25" customHeight="1" x14ac:dyDescent="0.2">
      <c r="A266" s="33">
        <v>44546</v>
      </c>
      <c r="B266" s="34" t="s">
        <v>490</v>
      </c>
      <c r="C266" s="35" t="s">
        <v>491</v>
      </c>
      <c r="D266" s="44"/>
      <c r="E266" s="40">
        <v>9082564.7300000004</v>
      </c>
      <c r="F266" s="16">
        <f t="shared" si="3"/>
        <v>736780959.08000028</v>
      </c>
    </row>
    <row r="267" spans="1:6" s="45" customFormat="1" ht="60.75" customHeight="1" x14ac:dyDescent="0.2">
      <c r="A267" s="33">
        <v>44546</v>
      </c>
      <c r="B267" s="34" t="s">
        <v>492</v>
      </c>
      <c r="C267" s="35" t="s">
        <v>493</v>
      </c>
      <c r="D267" s="44"/>
      <c r="E267" s="40">
        <v>9000</v>
      </c>
      <c r="F267" s="16">
        <f t="shared" si="3"/>
        <v>736771959.08000028</v>
      </c>
    </row>
    <row r="268" spans="1:6" s="45" customFormat="1" ht="72.75" customHeight="1" x14ac:dyDescent="0.2">
      <c r="A268" s="33">
        <v>44546</v>
      </c>
      <c r="B268" s="34" t="s">
        <v>494</v>
      </c>
      <c r="C268" s="35" t="s">
        <v>495</v>
      </c>
      <c r="D268" s="44"/>
      <c r="E268" s="40">
        <v>9000</v>
      </c>
      <c r="F268" s="16">
        <f t="shared" si="3"/>
        <v>736762959.08000028</v>
      </c>
    </row>
    <row r="269" spans="1:6" s="45" customFormat="1" ht="39.75" customHeight="1" x14ac:dyDescent="0.2">
      <c r="A269" s="33">
        <v>44546</v>
      </c>
      <c r="B269" s="34" t="s">
        <v>496</v>
      </c>
      <c r="C269" s="35" t="s">
        <v>497</v>
      </c>
      <c r="D269" s="44"/>
      <c r="E269" s="40">
        <v>90202.559999999998</v>
      </c>
      <c r="F269" s="16">
        <f t="shared" si="3"/>
        <v>736672756.52000034</v>
      </c>
    </row>
    <row r="270" spans="1:6" s="45" customFormat="1" ht="40.5" customHeight="1" x14ac:dyDescent="0.2">
      <c r="A270" s="33">
        <v>44546</v>
      </c>
      <c r="B270" s="34" t="s">
        <v>498</v>
      </c>
      <c r="C270" s="35" t="s">
        <v>499</v>
      </c>
      <c r="D270" s="44"/>
      <c r="E270" s="40">
        <v>232039.85</v>
      </c>
      <c r="F270" s="16">
        <f t="shared" ref="F270:F333" si="4">F269-E270</f>
        <v>736440716.67000031</v>
      </c>
    </row>
    <row r="271" spans="1:6" s="45" customFormat="1" ht="51" customHeight="1" x14ac:dyDescent="0.2">
      <c r="A271" s="33">
        <v>44546</v>
      </c>
      <c r="B271" s="34" t="s">
        <v>500</v>
      </c>
      <c r="C271" s="35" t="s">
        <v>501</v>
      </c>
      <c r="D271" s="44"/>
      <c r="E271" s="40">
        <v>51327</v>
      </c>
      <c r="F271" s="16">
        <f t="shared" si="4"/>
        <v>736389389.67000031</v>
      </c>
    </row>
    <row r="272" spans="1:6" s="45" customFormat="1" ht="39.75" customHeight="1" x14ac:dyDescent="0.2">
      <c r="A272" s="33">
        <v>44546</v>
      </c>
      <c r="B272" s="34" t="s">
        <v>502</v>
      </c>
      <c r="C272" s="35" t="s">
        <v>503</v>
      </c>
      <c r="D272" s="44"/>
      <c r="E272" s="40">
        <v>14785.96</v>
      </c>
      <c r="F272" s="16">
        <f t="shared" si="4"/>
        <v>736374603.71000028</v>
      </c>
    </row>
    <row r="273" spans="1:6" s="45" customFormat="1" ht="39" customHeight="1" x14ac:dyDescent="0.2">
      <c r="A273" s="33">
        <v>44546</v>
      </c>
      <c r="B273" s="34" t="s">
        <v>504</v>
      </c>
      <c r="C273" s="35" t="s">
        <v>505</v>
      </c>
      <c r="D273" s="44"/>
      <c r="E273" s="40">
        <v>36343023.270000003</v>
      </c>
      <c r="F273" s="16">
        <f t="shared" si="4"/>
        <v>700031580.4400003</v>
      </c>
    </row>
    <row r="274" spans="1:6" s="45" customFormat="1" ht="39" customHeight="1" x14ac:dyDescent="0.2">
      <c r="A274" s="33">
        <v>44546</v>
      </c>
      <c r="B274" s="34" t="s">
        <v>506</v>
      </c>
      <c r="C274" s="35" t="s">
        <v>507</v>
      </c>
      <c r="D274" s="44"/>
      <c r="E274" s="40">
        <v>3101021.94</v>
      </c>
      <c r="F274" s="16">
        <f t="shared" si="4"/>
        <v>696930558.50000024</v>
      </c>
    </row>
    <row r="275" spans="1:6" s="45" customFormat="1" ht="63.75" customHeight="1" x14ac:dyDescent="0.2">
      <c r="A275" s="33">
        <v>44546</v>
      </c>
      <c r="B275" s="34" t="s">
        <v>508</v>
      </c>
      <c r="C275" s="35" t="s">
        <v>509</v>
      </c>
      <c r="D275" s="44"/>
      <c r="E275" s="40">
        <v>155099.19</v>
      </c>
      <c r="F275" s="16">
        <f t="shared" si="4"/>
        <v>696775459.31000018</v>
      </c>
    </row>
    <row r="276" spans="1:6" s="45" customFormat="1" ht="66" customHeight="1" x14ac:dyDescent="0.2">
      <c r="A276" s="33">
        <v>44546</v>
      </c>
      <c r="B276" s="34" t="s">
        <v>510</v>
      </c>
      <c r="C276" s="35" t="s">
        <v>511</v>
      </c>
      <c r="D276" s="44"/>
      <c r="E276" s="40">
        <v>448115</v>
      </c>
      <c r="F276" s="16">
        <f t="shared" si="4"/>
        <v>696327344.31000018</v>
      </c>
    </row>
    <row r="277" spans="1:6" s="45" customFormat="1" ht="51" customHeight="1" x14ac:dyDescent="0.2">
      <c r="A277" s="33">
        <v>44546</v>
      </c>
      <c r="B277" s="34" t="s">
        <v>512</v>
      </c>
      <c r="C277" s="35" t="s">
        <v>513</v>
      </c>
      <c r="D277" s="44"/>
      <c r="E277" s="40">
        <v>4367216.88</v>
      </c>
      <c r="F277" s="16">
        <f t="shared" si="4"/>
        <v>691960127.43000019</v>
      </c>
    </row>
    <row r="278" spans="1:6" s="45" customFormat="1" ht="39" customHeight="1" x14ac:dyDescent="0.2">
      <c r="A278" s="33">
        <v>44547</v>
      </c>
      <c r="B278" s="34" t="s">
        <v>514</v>
      </c>
      <c r="C278" s="35" t="s">
        <v>515</v>
      </c>
      <c r="D278" s="44"/>
      <c r="E278" s="40">
        <v>1557.8</v>
      </c>
      <c r="F278" s="16">
        <f t="shared" si="4"/>
        <v>691958569.63000023</v>
      </c>
    </row>
    <row r="279" spans="1:6" s="45" customFormat="1" ht="54" customHeight="1" x14ac:dyDescent="0.2">
      <c r="A279" s="33">
        <v>44547</v>
      </c>
      <c r="B279" s="34" t="s">
        <v>516</v>
      </c>
      <c r="C279" s="35" t="s">
        <v>517</v>
      </c>
      <c r="D279" s="44"/>
      <c r="E279" s="40">
        <v>45200</v>
      </c>
      <c r="F279" s="16">
        <f t="shared" si="4"/>
        <v>691913369.63000023</v>
      </c>
    </row>
    <row r="280" spans="1:6" s="45" customFormat="1" ht="42.75" customHeight="1" x14ac:dyDescent="0.2">
      <c r="A280" s="33">
        <v>44547</v>
      </c>
      <c r="B280" s="34" t="s">
        <v>518</v>
      </c>
      <c r="C280" s="35" t="s">
        <v>519</v>
      </c>
      <c r="D280" s="44"/>
      <c r="E280" s="40">
        <v>2889.12</v>
      </c>
      <c r="F280" s="16">
        <f t="shared" si="4"/>
        <v>691910480.51000023</v>
      </c>
    </row>
    <row r="281" spans="1:6" s="45" customFormat="1" ht="27.75" customHeight="1" x14ac:dyDescent="0.2">
      <c r="A281" s="33">
        <v>44547</v>
      </c>
      <c r="B281" s="34" t="s">
        <v>520</v>
      </c>
      <c r="C281" s="35" t="s">
        <v>521</v>
      </c>
      <c r="D281" s="44"/>
      <c r="E281" s="40">
        <v>94554.6</v>
      </c>
      <c r="F281" s="16">
        <f t="shared" si="4"/>
        <v>691815925.91000021</v>
      </c>
    </row>
    <row r="282" spans="1:6" s="45" customFormat="1" ht="42.75" customHeight="1" x14ac:dyDescent="0.2">
      <c r="A282" s="33">
        <v>44547</v>
      </c>
      <c r="B282" s="34" t="s">
        <v>522</v>
      </c>
      <c r="C282" s="35" t="s">
        <v>523</v>
      </c>
      <c r="D282" s="44"/>
      <c r="E282" s="40">
        <v>11998.92</v>
      </c>
      <c r="F282" s="16">
        <f t="shared" si="4"/>
        <v>691803926.99000025</v>
      </c>
    </row>
    <row r="283" spans="1:6" s="45" customFormat="1" ht="50.25" customHeight="1" x14ac:dyDescent="0.2">
      <c r="A283" s="33">
        <v>44547</v>
      </c>
      <c r="B283" s="34" t="s">
        <v>524</v>
      </c>
      <c r="C283" s="35" t="s">
        <v>525</v>
      </c>
      <c r="D283" s="44"/>
      <c r="E283" s="40">
        <v>40500</v>
      </c>
      <c r="F283" s="16">
        <f t="shared" si="4"/>
        <v>691763426.99000025</v>
      </c>
    </row>
    <row r="284" spans="1:6" s="45" customFormat="1" ht="40.5" customHeight="1" x14ac:dyDescent="0.2">
      <c r="A284" s="33">
        <v>44547</v>
      </c>
      <c r="B284" s="34" t="s">
        <v>526</v>
      </c>
      <c r="C284" s="35" t="s">
        <v>527</v>
      </c>
      <c r="D284" s="44"/>
      <c r="E284" s="40">
        <v>4585510.37</v>
      </c>
      <c r="F284" s="16">
        <f t="shared" si="4"/>
        <v>687177916.62000024</v>
      </c>
    </row>
    <row r="285" spans="1:6" s="45" customFormat="1" ht="52.5" customHeight="1" x14ac:dyDescent="0.2">
      <c r="A285" s="33">
        <v>44547</v>
      </c>
      <c r="B285" s="34" t="s">
        <v>528</v>
      </c>
      <c r="C285" s="35" t="s">
        <v>529</v>
      </c>
      <c r="D285" s="44"/>
      <c r="E285" s="40">
        <v>34380.93</v>
      </c>
      <c r="F285" s="16">
        <f t="shared" si="4"/>
        <v>687143535.6900003</v>
      </c>
    </row>
    <row r="286" spans="1:6" s="45" customFormat="1" ht="62.25" customHeight="1" x14ac:dyDescent="0.2">
      <c r="A286" s="33">
        <v>44547</v>
      </c>
      <c r="B286" s="34" t="s">
        <v>530</v>
      </c>
      <c r="C286" s="35" t="s">
        <v>531</v>
      </c>
      <c r="D286" s="44"/>
      <c r="E286" s="40">
        <v>93479.18</v>
      </c>
      <c r="F286" s="16">
        <f t="shared" si="4"/>
        <v>687050056.51000035</v>
      </c>
    </row>
    <row r="287" spans="1:6" s="45" customFormat="1" ht="102" customHeight="1" x14ac:dyDescent="0.2">
      <c r="A287" s="33">
        <v>44547</v>
      </c>
      <c r="B287" s="34" t="s">
        <v>532</v>
      </c>
      <c r="C287" s="35" t="s">
        <v>533</v>
      </c>
      <c r="D287" s="44"/>
      <c r="E287" s="40">
        <v>18000</v>
      </c>
      <c r="F287" s="16">
        <f t="shared" si="4"/>
        <v>687032056.51000035</v>
      </c>
    </row>
    <row r="288" spans="1:6" s="45" customFormat="1" ht="27.75" customHeight="1" x14ac:dyDescent="0.2">
      <c r="A288" s="33">
        <v>44547</v>
      </c>
      <c r="B288" s="34" t="s">
        <v>534</v>
      </c>
      <c r="C288" s="35" t="s">
        <v>535</v>
      </c>
      <c r="D288" s="44"/>
      <c r="E288" s="40">
        <v>161466.26999999999</v>
      </c>
      <c r="F288" s="16">
        <f t="shared" si="4"/>
        <v>686870590.24000037</v>
      </c>
    </row>
    <row r="289" spans="1:6" s="45" customFormat="1" ht="35.25" customHeight="1" x14ac:dyDescent="0.2">
      <c r="A289" s="33">
        <v>44547</v>
      </c>
      <c r="B289" s="34" t="s">
        <v>536</v>
      </c>
      <c r="C289" s="35" t="s">
        <v>537</v>
      </c>
      <c r="D289" s="44"/>
      <c r="E289" s="40">
        <v>70000</v>
      </c>
      <c r="F289" s="16">
        <f t="shared" si="4"/>
        <v>686800590.24000037</v>
      </c>
    </row>
    <row r="290" spans="1:6" s="45" customFormat="1" ht="33" customHeight="1" x14ac:dyDescent="0.2">
      <c r="A290" s="33">
        <v>44547</v>
      </c>
      <c r="B290" s="34" t="s">
        <v>538</v>
      </c>
      <c r="C290" s="35" t="s">
        <v>539</v>
      </c>
      <c r="D290" s="44"/>
      <c r="E290" s="40">
        <v>27500</v>
      </c>
      <c r="F290" s="16">
        <f t="shared" si="4"/>
        <v>686773090.24000037</v>
      </c>
    </row>
    <row r="291" spans="1:6" s="45" customFormat="1" ht="42" customHeight="1" x14ac:dyDescent="0.2">
      <c r="A291" s="33">
        <v>44547</v>
      </c>
      <c r="B291" s="34" t="s">
        <v>540</v>
      </c>
      <c r="C291" s="35" t="s">
        <v>541</v>
      </c>
      <c r="D291" s="44"/>
      <c r="E291" s="40">
        <v>126825</v>
      </c>
      <c r="F291" s="16">
        <f t="shared" si="4"/>
        <v>686646265.24000037</v>
      </c>
    </row>
    <row r="292" spans="1:6" s="45" customFormat="1" ht="51" customHeight="1" x14ac:dyDescent="0.2">
      <c r="A292" s="33">
        <v>44547</v>
      </c>
      <c r="B292" s="34" t="s">
        <v>542</v>
      </c>
      <c r="C292" s="35" t="s">
        <v>543</v>
      </c>
      <c r="D292" s="44"/>
      <c r="E292" s="40">
        <v>131052.5</v>
      </c>
      <c r="F292" s="16">
        <f t="shared" si="4"/>
        <v>686515212.74000037</v>
      </c>
    </row>
    <row r="293" spans="1:6" s="45" customFormat="1" ht="38.25" customHeight="1" x14ac:dyDescent="0.2">
      <c r="A293" s="33">
        <v>44547</v>
      </c>
      <c r="B293" s="34" t="s">
        <v>544</v>
      </c>
      <c r="C293" s="35" t="s">
        <v>545</v>
      </c>
      <c r="D293" s="44"/>
      <c r="E293" s="40">
        <v>126825</v>
      </c>
      <c r="F293" s="16">
        <f t="shared" si="4"/>
        <v>686388387.74000037</v>
      </c>
    </row>
    <row r="294" spans="1:6" s="45" customFormat="1" ht="39.75" customHeight="1" x14ac:dyDescent="0.2">
      <c r="A294" s="33">
        <v>44550</v>
      </c>
      <c r="B294" s="34" t="s">
        <v>546</v>
      </c>
      <c r="C294" s="35" t="s">
        <v>547</v>
      </c>
      <c r="D294" s="44"/>
      <c r="E294" s="40">
        <v>133409.78</v>
      </c>
      <c r="F294" s="16">
        <f t="shared" si="4"/>
        <v>686254977.9600004</v>
      </c>
    </row>
    <row r="295" spans="1:6" s="45" customFormat="1" ht="37.5" customHeight="1" x14ac:dyDescent="0.2">
      <c r="A295" s="33">
        <v>44550</v>
      </c>
      <c r="B295" s="34" t="s">
        <v>548</v>
      </c>
      <c r="C295" s="35" t="s">
        <v>549</v>
      </c>
      <c r="D295" s="44"/>
      <c r="E295" s="40">
        <v>238885.24</v>
      </c>
      <c r="F295" s="16">
        <f t="shared" si="4"/>
        <v>686016092.72000039</v>
      </c>
    </row>
    <row r="296" spans="1:6" s="45" customFormat="1" ht="42" customHeight="1" x14ac:dyDescent="0.2">
      <c r="A296" s="33">
        <v>44550</v>
      </c>
      <c r="B296" s="34" t="s">
        <v>550</v>
      </c>
      <c r="C296" s="35" t="s">
        <v>551</v>
      </c>
      <c r="D296" s="44"/>
      <c r="E296" s="40">
        <v>11914.24</v>
      </c>
      <c r="F296" s="16">
        <f t="shared" si="4"/>
        <v>686004178.48000038</v>
      </c>
    </row>
    <row r="297" spans="1:6" s="45" customFormat="1" ht="50.25" customHeight="1" x14ac:dyDescent="0.2">
      <c r="A297" s="33">
        <v>44550</v>
      </c>
      <c r="B297" s="34" t="s">
        <v>552</v>
      </c>
      <c r="C297" s="35" t="s">
        <v>553</v>
      </c>
      <c r="D297" s="44"/>
      <c r="E297" s="40">
        <v>45000</v>
      </c>
      <c r="F297" s="16">
        <f t="shared" si="4"/>
        <v>685959178.48000038</v>
      </c>
    </row>
    <row r="298" spans="1:6" s="45" customFormat="1" ht="51.75" customHeight="1" x14ac:dyDescent="0.2">
      <c r="A298" s="33">
        <v>44550</v>
      </c>
      <c r="B298" s="34" t="s">
        <v>554</v>
      </c>
      <c r="C298" s="35" t="s">
        <v>555</v>
      </c>
      <c r="D298" s="44"/>
      <c r="E298" s="40">
        <v>45000</v>
      </c>
      <c r="F298" s="16">
        <f t="shared" si="4"/>
        <v>685914178.48000038</v>
      </c>
    </row>
    <row r="299" spans="1:6" s="45" customFormat="1" ht="45.75" customHeight="1" x14ac:dyDescent="0.2">
      <c r="A299" s="33">
        <v>44550</v>
      </c>
      <c r="B299" s="34" t="s">
        <v>556</v>
      </c>
      <c r="C299" s="35" t="s">
        <v>557</v>
      </c>
      <c r="D299" s="44"/>
      <c r="E299" s="40">
        <v>39000</v>
      </c>
      <c r="F299" s="16">
        <f t="shared" si="4"/>
        <v>685875178.48000038</v>
      </c>
    </row>
    <row r="300" spans="1:6" s="45" customFormat="1" ht="45" customHeight="1" x14ac:dyDescent="0.2">
      <c r="A300" s="33">
        <v>44550</v>
      </c>
      <c r="B300" s="34" t="s">
        <v>558</v>
      </c>
      <c r="C300" s="35" t="s">
        <v>559</v>
      </c>
      <c r="D300" s="44"/>
      <c r="E300" s="40">
        <v>1373699.97</v>
      </c>
      <c r="F300" s="16">
        <f t="shared" si="4"/>
        <v>684501478.51000035</v>
      </c>
    </row>
    <row r="301" spans="1:6" s="45" customFormat="1" ht="45" customHeight="1" x14ac:dyDescent="0.2">
      <c r="A301" s="33">
        <v>44550</v>
      </c>
      <c r="B301" s="34" t="s">
        <v>560</v>
      </c>
      <c r="C301" s="35" t="s">
        <v>561</v>
      </c>
      <c r="D301" s="44"/>
      <c r="E301" s="40">
        <v>117713</v>
      </c>
      <c r="F301" s="16">
        <f t="shared" si="4"/>
        <v>684383765.51000035</v>
      </c>
    </row>
    <row r="302" spans="1:6" s="45" customFormat="1" ht="49.5" customHeight="1" x14ac:dyDescent="0.2">
      <c r="A302" s="33">
        <v>44550</v>
      </c>
      <c r="B302" s="34" t="s">
        <v>562</v>
      </c>
      <c r="C302" s="35" t="s">
        <v>563</v>
      </c>
      <c r="D302" s="44"/>
      <c r="E302" s="40">
        <v>126825</v>
      </c>
      <c r="F302" s="16">
        <f t="shared" si="4"/>
        <v>684256940.51000035</v>
      </c>
    </row>
    <row r="303" spans="1:6" s="45" customFormat="1" ht="33" customHeight="1" x14ac:dyDescent="0.2">
      <c r="A303" s="33">
        <v>44550</v>
      </c>
      <c r="B303" s="34" t="s">
        <v>564</v>
      </c>
      <c r="C303" s="35" t="s">
        <v>565</v>
      </c>
      <c r="D303" s="44"/>
      <c r="E303" s="40">
        <v>17356442.329999998</v>
      </c>
      <c r="F303" s="16">
        <f t="shared" si="4"/>
        <v>666900498.18000031</v>
      </c>
    </row>
    <row r="304" spans="1:6" s="45" customFormat="1" ht="31.5" customHeight="1" x14ac:dyDescent="0.2">
      <c r="A304" s="33">
        <v>44550</v>
      </c>
      <c r="B304" s="34" t="s">
        <v>566</v>
      </c>
      <c r="C304" s="35" t="s">
        <v>567</v>
      </c>
      <c r="D304" s="44"/>
      <c r="E304" s="40">
        <v>7883495.8399999999</v>
      </c>
      <c r="F304" s="16">
        <f t="shared" si="4"/>
        <v>659017002.34000027</v>
      </c>
    </row>
    <row r="305" spans="1:6" s="45" customFormat="1" ht="36" customHeight="1" x14ac:dyDescent="0.2">
      <c r="A305" s="33">
        <v>44550</v>
      </c>
      <c r="B305" s="34" t="s">
        <v>568</v>
      </c>
      <c r="C305" s="35" t="s">
        <v>569</v>
      </c>
      <c r="D305" s="44"/>
      <c r="E305" s="40">
        <v>1166858.44</v>
      </c>
      <c r="F305" s="16">
        <f t="shared" si="4"/>
        <v>657850143.90000021</v>
      </c>
    </row>
    <row r="306" spans="1:6" s="45" customFormat="1" ht="30.75" customHeight="1" x14ac:dyDescent="0.2">
      <c r="A306" s="33">
        <v>44550</v>
      </c>
      <c r="B306" s="34" t="s">
        <v>570</v>
      </c>
      <c r="C306" s="35" t="s">
        <v>571</v>
      </c>
      <c r="D306" s="44"/>
      <c r="E306" s="40">
        <v>401608.35</v>
      </c>
      <c r="F306" s="16">
        <f t="shared" si="4"/>
        <v>657448535.55000019</v>
      </c>
    </row>
    <row r="307" spans="1:6" s="45" customFormat="1" ht="31.5" customHeight="1" x14ac:dyDescent="0.2">
      <c r="A307" s="33">
        <v>44550</v>
      </c>
      <c r="B307" s="34" t="s">
        <v>572</v>
      </c>
      <c r="C307" s="35" t="s">
        <v>573</v>
      </c>
      <c r="D307" s="44"/>
      <c r="E307" s="40">
        <v>5850</v>
      </c>
      <c r="F307" s="16">
        <f t="shared" si="4"/>
        <v>657442685.55000019</v>
      </c>
    </row>
    <row r="308" spans="1:6" s="45" customFormat="1" ht="31.5" customHeight="1" x14ac:dyDescent="0.2">
      <c r="A308" s="33">
        <v>44550</v>
      </c>
      <c r="B308" s="34" t="s">
        <v>574</v>
      </c>
      <c r="C308" s="35" t="s">
        <v>575</v>
      </c>
      <c r="D308" s="44"/>
      <c r="E308" s="40">
        <v>94360</v>
      </c>
      <c r="F308" s="16">
        <f t="shared" si="4"/>
        <v>657348325.55000019</v>
      </c>
    </row>
    <row r="309" spans="1:6" s="45" customFormat="1" ht="45" customHeight="1" x14ac:dyDescent="0.2">
      <c r="A309" s="33">
        <v>44550</v>
      </c>
      <c r="B309" s="34" t="s">
        <v>576</v>
      </c>
      <c r="C309" s="35" t="s">
        <v>577</v>
      </c>
      <c r="D309" s="44"/>
      <c r="E309" s="40">
        <v>202275</v>
      </c>
      <c r="F309" s="16">
        <f t="shared" si="4"/>
        <v>657146050.55000019</v>
      </c>
    </row>
    <row r="310" spans="1:6" s="45" customFormat="1" ht="39.75" customHeight="1" x14ac:dyDescent="0.2">
      <c r="A310" s="33">
        <v>44550</v>
      </c>
      <c r="B310" s="34" t="s">
        <v>578</v>
      </c>
      <c r="C310" s="35" t="s">
        <v>579</v>
      </c>
      <c r="D310" s="44"/>
      <c r="E310" s="40">
        <v>333643.8</v>
      </c>
      <c r="F310" s="16">
        <f t="shared" si="4"/>
        <v>656812406.75000024</v>
      </c>
    </row>
    <row r="311" spans="1:6" s="45" customFormat="1" ht="43.5" customHeight="1" x14ac:dyDescent="0.2">
      <c r="A311" s="33">
        <v>44550</v>
      </c>
      <c r="B311" s="34" t="s">
        <v>580</v>
      </c>
      <c r="C311" s="35" t="s">
        <v>581</v>
      </c>
      <c r="D311" s="44"/>
      <c r="E311" s="40">
        <v>145916.9</v>
      </c>
      <c r="F311" s="16">
        <f t="shared" si="4"/>
        <v>656666489.85000026</v>
      </c>
    </row>
    <row r="312" spans="1:6" s="45" customFormat="1" ht="74.25" customHeight="1" x14ac:dyDescent="0.2">
      <c r="A312" s="33">
        <v>44550</v>
      </c>
      <c r="B312" s="34" t="s">
        <v>582</v>
      </c>
      <c r="C312" s="35" t="s">
        <v>583</v>
      </c>
      <c r="D312" s="44"/>
      <c r="E312" s="40">
        <v>9000</v>
      </c>
      <c r="F312" s="16">
        <f t="shared" si="4"/>
        <v>656657489.85000026</v>
      </c>
    </row>
    <row r="313" spans="1:6" s="45" customFormat="1" ht="50.25" customHeight="1" x14ac:dyDescent="0.2">
      <c r="A313" s="33">
        <v>44550</v>
      </c>
      <c r="B313" s="34" t="s">
        <v>584</v>
      </c>
      <c r="C313" s="35" t="s">
        <v>585</v>
      </c>
      <c r="D313" s="44"/>
      <c r="E313" s="40">
        <v>131052.5</v>
      </c>
      <c r="F313" s="16">
        <f t="shared" si="4"/>
        <v>656526437.35000026</v>
      </c>
    </row>
    <row r="314" spans="1:6" s="45" customFormat="1" ht="40.5" customHeight="1" x14ac:dyDescent="0.2">
      <c r="A314" s="33">
        <v>44550</v>
      </c>
      <c r="B314" s="34" t="s">
        <v>586</v>
      </c>
      <c r="C314" s="35" t="s">
        <v>587</v>
      </c>
      <c r="D314" s="44"/>
      <c r="E314" s="40">
        <v>126825</v>
      </c>
      <c r="F314" s="16">
        <f t="shared" si="4"/>
        <v>656399612.35000026</v>
      </c>
    </row>
    <row r="315" spans="1:6" s="45" customFormat="1" ht="42" customHeight="1" x14ac:dyDescent="0.2">
      <c r="A315" s="33">
        <v>44550</v>
      </c>
      <c r="B315" s="34" t="s">
        <v>588</v>
      </c>
      <c r="C315" s="35" t="s">
        <v>589</v>
      </c>
      <c r="D315" s="44"/>
      <c r="E315" s="40">
        <v>1628983</v>
      </c>
      <c r="F315" s="16">
        <f t="shared" si="4"/>
        <v>654770629.35000026</v>
      </c>
    </row>
    <row r="316" spans="1:6" s="45" customFormat="1" ht="48.75" customHeight="1" x14ac:dyDescent="0.2">
      <c r="A316" s="33">
        <v>44550</v>
      </c>
      <c r="B316" s="34" t="s">
        <v>590</v>
      </c>
      <c r="C316" s="35" t="s">
        <v>591</v>
      </c>
      <c r="D316" s="44"/>
      <c r="E316" s="40">
        <v>5538110.3799999999</v>
      </c>
      <c r="F316" s="16">
        <f t="shared" si="4"/>
        <v>649232518.97000027</v>
      </c>
    </row>
    <row r="317" spans="1:6" s="45" customFormat="1" ht="48.75" customHeight="1" x14ac:dyDescent="0.2">
      <c r="A317" s="33">
        <v>44550</v>
      </c>
      <c r="B317" s="34" t="s">
        <v>592</v>
      </c>
      <c r="C317" s="35" t="s">
        <v>593</v>
      </c>
      <c r="D317" s="44"/>
      <c r="E317" s="40">
        <v>126825</v>
      </c>
      <c r="F317" s="16">
        <f t="shared" si="4"/>
        <v>649105693.97000027</v>
      </c>
    </row>
    <row r="318" spans="1:6" s="45" customFormat="1" ht="49.5" customHeight="1" x14ac:dyDescent="0.2">
      <c r="A318" s="33">
        <v>44550</v>
      </c>
      <c r="B318" s="34" t="s">
        <v>594</v>
      </c>
      <c r="C318" s="35" t="s">
        <v>595</v>
      </c>
      <c r="D318" s="44"/>
      <c r="E318" s="40">
        <v>18900</v>
      </c>
      <c r="F318" s="16">
        <f t="shared" si="4"/>
        <v>649086793.97000027</v>
      </c>
    </row>
    <row r="319" spans="1:6" s="45" customFormat="1" ht="45" customHeight="1" x14ac:dyDescent="0.2">
      <c r="A319" s="33">
        <v>44550</v>
      </c>
      <c r="B319" s="34" t="s">
        <v>596</v>
      </c>
      <c r="C319" s="35" t="s">
        <v>597</v>
      </c>
      <c r="D319" s="44"/>
      <c r="E319" s="40">
        <v>126825</v>
      </c>
      <c r="F319" s="16">
        <f t="shared" si="4"/>
        <v>648959968.97000027</v>
      </c>
    </row>
    <row r="320" spans="1:6" s="45" customFormat="1" ht="43.5" customHeight="1" x14ac:dyDescent="0.2">
      <c r="A320" s="33">
        <v>44551</v>
      </c>
      <c r="B320" s="34" t="s">
        <v>598</v>
      </c>
      <c r="C320" s="35" t="s">
        <v>599</v>
      </c>
      <c r="D320" s="44"/>
      <c r="E320" s="40">
        <v>24000</v>
      </c>
      <c r="F320" s="16">
        <f t="shared" si="4"/>
        <v>648935968.97000027</v>
      </c>
    </row>
    <row r="321" spans="1:6" s="45" customFormat="1" ht="29.25" customHeight="1" x14ac:dyDescent="0.2">
      <c r="A321" s="33">
        <v>44551</v>
      </c>
      <c r="B321" s="34" t="s">
        <v>600</v>
      </c>
      <c r="C321" s="35" t="s">
        <v>601</v>
      </c>
      <c r="D321" s="44"/>
      <c r="E321" s="40">
        <v>13947.39</v>
      </c>
      <c r="F321" s="16">
        <f t="shared" si="4"/>
        <v>648922021.58000028</v>
      </c>
    </row>
    <row r="322" spans="1:6" s="45" customFormat="1" ht="58.5" customHeight="1" x14ac:dyDescent="0.2">
      <c r="A322" s="33">
        <v>44551</v>
      </c>
      <c r="B322" s="34" t="s">
        <v>602</v>
      </c>
      <c r="C322" s="35" t="s">
        <v>603</v>
      </c>
      <c r="D322" s="44"/>
      <c r="E322" s="40">
        <v>173327.5</v>
      </c>
      <c r="F322" s="16">
        <f t="shared" si="4"/>
        <v>648748694.08000028</v>
      </c>
    </row>
    <row r="323" spans="1:6" s="45" customFormat="1" ht="51" customHeight="1" x14ac:dyDescent="0.2">
      <c r="A323" s="33">
        <v>44551</v>
      </c>
      <c r="B323" s="34" t="s">
        <v>604</v>
      </c>
      <c r="C323" s="35" t="s">
        <v>605</v>
      </c>
      <c r="D323" s="44"/>
      <c r="E323" s="40">
        <v>126825</v>
      </c>
      <c r="F323" s="16">
        <f t="shared" si="4"/>
        <v>648621869.08000028</v>
      </c>
    </row>
    <row r="324" spans="1:6" s="45" customFormat="1" ht="55.5" customHeight="1" x14ac:dyDescent="0.2">
      <c r="A324" s="33">
        <v>44551</v>
      </c>
      <c r="B324" s="34" t="s">
        <v>606</v>
      </c>
      <c r="C324" s="35" t="s">
        <v>607</v>
      </c>
      <c r="D324" s="44"/>
      <c r="E324" s="40">
        <v>215602.5</v>
      </c>
      <c r="F324" s="16">
        <f t="shared" si="4"/>
        <v>648406266.58000028</v>
      </c>
    </row>
    <row r="325" spans="1:6" s="45" customFormat="1" ht="50.25" customHeight="1" x14ac:dyDescent="0.2">
      <c r="A325" s="33">
        <v>44551</v>
      </c>
      <c r="B325" s="34" t="s">
        <v>608</v>
      </c>
      <c r="C325" s="35" t="s">
        <v>609</v>
      </c>
      <c r="D325" s="44"/>
      <c r="E325" s="40">
        <v>402116</v>
      </c>
      <c r="F325" s="16">
        <f t="shared" si="4"/>
        <v>648004150.58000028</v>
      </c>
    </row>
    <row r="326" spans="1:6" s="45" customFormat="1" ht="42" customHeight="1" x14ac:dyDescent="0.2">
      <c r="A326" s="33">
        <v>44551</v>
      </c>
      <c r="B326" s="34" t="s">
        <v>610</v>
      </c>
      <c r="C326" s="35" t="s">
        <v>611</v>
      </c>
      <c r="D326" s="44"/>
      <c r="E326" s="40">
        <v>5781.25</v>
      </c>
      <c r="F326" s="16">
        <f t="shared" si="4"/>
        <v>647998369.33000028</v>
      </c>
    </row>
    <row r="327" spans="1:6" s="45" customFormat="1" ht="40.5" customHeight="1" x14ac:dyDescent="0.2">
      <c r="A327" s="33">
        <v>44551</v>
      </c>
      <c r="B327" s="34" t="s">
        <v>612</v>
      </c>
      <c r="C327" s="35" t="s">
        <v>613</v>
      </c>
      <c r="D327" s="44"/>
      <c r="E327" s="40">
        <v>122597.5</v>
      </c>
      <c r="F327" s="16">
        <f t="shared" si="4"/>
        <v>647875771.83000028</v>
      </c>
    </row>
    <row r="328" spans="1:6" s="45" customFormat="1" ht="54.75" customHeight="1" x14ac:dyDescent="0.2">
      <c r="A328" s="33">
        <v>44551</v>
      </c>
      <c r="B328" s="34" t="s">
        <v>614</v>
      </c>
      <c r="C328" s="35" t="s">
        <v>615</v>
      </c>
      <c r="D328" s="44"/>
      <c r="E328" s="40">
        <v>126825</v>
      </c>
      <c r="F328" s="16">
        <f t="shared" si="4"/>
        <v>647748946.83000028</v>
      </c>
    </row>
    <row r="329" spans="1:6" s="45" customFormat="1" ht="42.75" customHeight="1" x14ac:dyDescent="0.2">
      <c r="A329" s="33">
        <v>44551</v>
      </c>
      <c r="B329" s="34" t="s">
        <v>616</v>
      </c>
      <c r="C329" s="35" t="s">
        <v>617</v>
      </c>
      <c r="D329" s="44"/>
      <c r="E329" s="40">
        <v>1587283.75</v>
      </c>
      <c r="F329" s="16">
        <f t="shared" si="4"/>
        <v>646161663.08000028</v>
      </c>
    </row>
    <row r="330" spans="1:6" s="45" customFormat="1" ht="61.5" customHeight="1" x14ac:dyDescent="0.2">
      <c r="A330" s="33">
        <v>44551</v>
      </c>
      <c r="B330" s="34" t="s">
        <v>618</v>
      </c>
      <c r="C330" s="35" t="s">
        <v>619</v>
      </c>
      <c r="D330" s="44"/>
      <c r="E330" s="40">
        <v>22500</v>
      </c>
      <c r="F330" s="16">
        <f t="shared" si="4"/>
        <v>646139163.08000028</v>
      </c>
    </row>
    <row r="331" spans="1:6" s="45" customFormat="1" ht="76.5" customHeight="1" x14ac:dyDescent="0.2">
      <c r="A331" s="33">
        <v>44551</v>
      </c>
      <c r="B331" s="34" t="s">
        <v>620</v>
      </c>
      <c r="C331" s="35" t="s">
        <v>621</v>
      </c>
      <c r="D331" s="44"/>
      <c r="E331" s="40">
        <v>14790.13</v>
      </c>
      <c r="F331" s="16">
        <f t="shared" si="4"/>
        <v>646124372.95000029</v>
      </c>
    </row>
    <row r="332" spans="1:6" s="45" customFormat="1" ht="42.75" customHeight="1" x14ac:dyDescent="0.2">
      <c r="A332" s="33">
        <v>44551</v>
      </c>
      <c r="B332" s="34" t="s">
        <v>622</v>
      </c>
      <c r="C332" s="35" t="s">
        <v>623</v>
      </c>
      <c r="D332" s="44"/>
      <c r="E332" s="40">
        <v>108750</v>
      </c>
      <c r="F332" s="16">
        <f t="shared" si="4"/>
        <v>646015622.95000029</v>
      </c>
    </row>
    <row r="333" spans="1:6" s="45" customFormat="1" ht="48" customHeight="1" x14ac:dyDescent="0.2">
      <c r="A333" s="33">
        <v>44551</v>
      </c>
      <c r="B333" s="34" t="s">
        <v>624</v>
      </c>
      <c r="C333" s="35" t="s">
        <v>625</v>
      </c>
      <c r="D333" s="44"/>
      <c r="E333" s="40">
        <v>122597.5</v>
      </c>
      <c r="F333" s="16">
        <f t="shared" si="4"/>
        <v>645893025.45000029</v>
      </c>
    </row>
    <row r="334" spans="1:6" s="45" customFormat="1" ht="42" customHeight="1" x14ac:dyDescent="0.2">
      <c r="A334" s="33">
        <v>44551</v>
      </c>
      <c r="B334" s="34" t="s">
        <v>626</v>
      </c>
      <c r="C334" s="35" t="s">
        <v>627</v>
      </c>
      <c r="D334" s="44"/>
      <c r="E334" s="40">
        <v>131052.5</v>
      </c>
      <c r="F334" s="16">
        <f t="shared" ref="F334:F397" si="5">F333-E334</f>
        <v>645761972.95000029</v>
      </c>
    </row>
    <row r="335" spans="1:6" s="45" customFormat="1" ht="51" customHeight="1" x14ac:dyDescent="0.2">
      <c r="A335" s="33">
        <v>44551</v>
      </c>
      <c r="B335" s="34" t="s">
        <v>628</v>
      </c>
      <c r="C335" s="35" t="s">
        <v>629</v>
      </c>
      <c r="D335" s="44"/>
      <c r="E335" s="40">
        <v>126825</v>
      </c>
      <c r="F335" s="16">
        <f t="shared" si="5"/>
        <v>645635147.95000029</v>
      </c>
    </row>
    <row r="336" spans="1:6" s="45" customFormat="1" ht="55.5" customHeight="1" x14ac:dyDescent="0.2">
      <c r="A336" s="33">
        <v>44551</v>
      </c>
      <c r="B336" s="34" t="s">
        <v>630</v>
      </c>
      <c r="C336" s="35" t="s">
        <v>631</v>
      </c>
      <c r="D336" s="44"/>
      <c r="E336" s="40">
        <v>13500</v>
      </c>
      <c r="F336" s="16">
        <f t="shared" si="5"/>
        <v>645621647.95000029</v>
      </c>
    </row>
    <row r="337" spans="1:6" s="45" customFormat="1" ht="40.5" customHeight="1" x14ac:dyDescent="0.2">
      <c r="A337" s="33">
        <v>44551</v>
      </c>
      <c r="B337" s="34" t="s">
        <v>632</v>
      </c>
      <c r="C337" s="35" t="s">
        <v>633</v>
      </c>
      <c r="D337" s="44"/>
      <c r="E337" s="40">
        <v>126825</v>
      </c>
      <c r="F337" s="16">
        <f t="shared" si="5"/>
        <v>645494822.95000029</v>
      </c>
    </row>
    <row r="338" spans="1:6" s="45" customFormat="1" ht="42.75" customHeight="1" x14ac:dyDescent="0.2">
      <c r="A338" s="33">
        <v>44551</v>
      </c>
      <c r="B338" s="34" t="s">
        <v>634</v>
      </c>
      <c r="C338" s="35" t="s">
        <v>635</v>
      </c>
      <c r="D338" s="44"/>
      <c r="E338" s="40">
        <v>5940</v>
      </c>
      <c r="F338" s="16">
        <f t="shared" si="5"/>
        <v>645488882.95000029</v>
      </c>
    </row>
    <row r="339" spans="1:6" s="45" customFormat="1" ht="45.75" customHeight="1" x14ac:dyDescent="0.2">
      <c r="A339" s="33">
        <v>44551</v>
      </c>
      <c r="B339" s="34" t="s">
        <v>636</v>
      </c>
      <c r="C339" s="35" t="s">
        <v>637</v>
      </c>
      <c r="D339" s="44"/>
      <c r="E339" s="40">
        <v>38119.65</v>
      </c>
      <c r="F339" s="16">
        <f t="shared" si="5"/>
        <v>645450763.30000031</v>
      </c>
    </row>
    <row r="340" spans="1:6" s="45" customFormat="1" ht="74.25" customHeight="1" x14ac:dyDescent="0.2">
      <c r="A340" s="33">
        <v>44551</v>
      </c>
      <c r="B340" s="34" t="s">
        <v>638</v>
      </c>
      <c r="C340" s="35" t="s">
        <v>639</v>
      </c>
      <c r="D340" s="44"/>
      <c r="E340" s="40">
        <v>9597255</v>
      </c>
      <c r="F340" s="16">
        <f t="shared" si="5"/>
        <v>635853508.30000031</v>
      </c>
    </row>
    <row r="341" spans="1:6" s="45" customFormat="1" ht="39.75" customHeight="1" x14ac:dyDescent="0.2">
      <c r="A341" s="33">
        <v>44552</v>
      </c>
      <c r="B341" s="34" t="s">
        <v>640</v>
      </c>
      <c r="C341" s="35" t="s">
        <v>641</v>
      </c>
      <c r="D341" s="44"/>
      <c r="E341" s="40">
        <v>126825</v>
      </c>
      <c r="F341" s="16">
        <f t="shared" si="5"/>
        <v>635726683.30000031</v>
      </c>
    </row>
    <row r="342" spans="1:6" s="45" customFormat="1" ht="51" customHeight="1" x14ac:dyDescent="0.2">
      <c r="A342" s="33">
        <v>44552</v>
      </c>
      <c r="B342" s="34" t="s">
        <v>642</v>
      </c>
      <c r="C342" s="35" t="s">
        <v>643</v>
      </c>
      <c r="D342" s="44"/>
      <c r="E342" s="40">
        <v>181461.02</v>
      </c>
      <c r="F342" s="16">
        <f t="shared" si="5"/>
        <v>635545222.28000033</v>
      </c>
    </row>
    <row r="343" spans="1:6" s="45" customFormat="1" ht="45.75" customHeight="1" x14ac:dyDescent="0.2">
      <c r="A343" s="33">
        <v>44552</v>
      </c>
      <c r="B343" s="34" t="s">
        <v>644</v>
      </c>
      <c r="C343" s="35" t="s">
        <v>645</v>
      </c>
      <c r="D343" s="44"/>
      <c r="E343" s="40">
        <v>179968.07</v>
      </c>
      <c r="F343" s="16">
        <f t="shared" si="5"/>
        <v>635365254.21000028</v>
      </c>
    </row>
    <row r="344" spans="1:6" s="45" customFormat="1" ht="50.25" customHeight="1" x14ac:dyDescent="0.2">
      <c r="A344" s="33">
        <v>44552</v>
      </c>
      <c r="B344" s="34" t="s">
        <v>646</v>
      </c>
      <c r="C344" s="35" t="s">
        <v>647</v>
      </c>
      <c r="D344" s="44"/>
      <c r="E344" s="40">
        <v>640200</v>
      </c>
      <c r="F344" s="16">
        <f t="shared" si="5"/>
        <v>634725054.21000028</v>
      </c>
    </row>
    <row r="345" spans="1:6" s="45" customFormat="1" ht="45.75" customHeight="1" x14ac:dyDescent="0.2">
      <c r="A345" s="33">
        <v>44552</v>
      </c>
      <c r="B345" s="34" t="s">
        <v>648</v>
      </c>
      <c r="C345" s="35" t="s">
        <v>649</v>
      </c>
      <c r="D345" s="44"/>
      <c r="E345" s="40">
        <v>852730</v>
      </c>
      <c r="F345" s="16">
        <f t="shared" si="5"/>
        <v>633872324.21000028</v>
      </c>
    </row>
    <row r="346" spans="1:6" s="45" customFormat="1" ht="29.25" customHeight="1" x14ac:dyDescent="0.2">
      <c r="A346" s="33">
        <v>44552</v>
      </c>
      <c r="B346" s="34" t="s">
        <v>650</v>
      </c>
      <c r="C346" s="35" t="s">
        <v>651</v>
      </c>
      <c r="D346" s="44"/>
      <c r="E346" s="40">
        <v>40700566.979999997</v>
      </c>
      <c r="F346" s="16">
        <f t="shared" si="5"/>
        <v>593171757.23000026</v>
      </c>
    </row>
    <row r="347" spans="1:6" s="45" customFormat="1" ht="57.75" customHeight="1" x14ac:dyDescent="0.2">
      <c r="A347" s="33">
        <v>44552</v>
      </c>
      <c r="B347" s="34" t="s">
        <v>652</v>
      </c>
      <c r="C347" s="35" t="s">
        <v>653</v>
      </c>
      <c r="D347" s="44"/>
      <c r="E347" s="40">
        <v>105687.5</v>
      </c>
      <c r="F347" s="16">
        <f t="shared" si="5"/>
        <v>593066069.73000026</v>
      </c>
    </row>
    <row r="348" spans="1:6" s="45" customFormat="1" ht="27" customHeight="1" x14ac:dyDescent="0.2">
      <c r="A348" s="33">
        <v>44552</v>
      </c>
      <c r="B348" s="34" t="s">
        <v>654</v>
      </c>
      <c r="C348" s="35" t="s">
        <v>655</v>
      </c>
      <c r="D348" s="44"/>
      <c r="E348" s="40">
        <v>1091166.2</v>
      </c>
      <c r="F348" s="16">
        <f t="shared" si="5"/>
        <v>591974903.53000021</v>
      </c>
    </row>
    <row r="349" spans="1:6" s="45" customFormat="1" ht="36" customHeight="1" x14ac:dyDescent="0.2">
      <c r="A349" s="33">
        <v>44552</v>
      </c>
      <c r="B349" s="34" t="s">
        <v>656</v>
      </c>
      <c r="C349" s="35" t="s">
        <v>657</v>
      </c>
      <c r="D349" s="44"/>
      <c r="E349" s="40">
        <v>174218.46</v>
      </c>
      <c r="F349" s="16">
        <f t="shared" si="5"/>
        <v>591800685.07000017</v>
      </c>
    </row>
    <row r="350" spans="1:6" s="45" customFormat="1" ht="44.25" customHeight="1" x14ac:dyDescent="0.2">
      <c r="A350" s="33">
        <v>44552</v>
      </c>
      <c r="B350" s="34" t="s">
        <v>658</v>
      </c>
      <c r="C350" s="35" t="s">
        <v>659</v>
      </c>
      <c r="D350" s="44"/>
      <c r="E350" s="40">
        <v>126825</v>
      </c>
      <c r="F350" s="16">
        <f t="shared" si="5"/>
        <v>591673860.07000017</v>
      </c>
    </row>
    <row r="351" spans="1:6" s="45" customFormat="1" ht="79.5" customHeight="1" x14ac:dyDescent="0.2">
      <c r="A351" s="33">
        <v>44552</v>
      </c>
      <c r="B351" s="34" t="s">
        <v>660</v>
      </c>
      <c r="C351" s="35" t="s">
        <v>661</v>
      </c>
      <c r="D351" s="44"/>
      <c r="E351" s="40">
        <v>782087.5</v>
      </c>
      <c r="F351" s="16">
        <f t="shared" si="5"/>
        <v>590891772.57000017</v>
      </c>
    </row>
    <row r="352" spans="1:6" s="45" customFormat="1" ht="40.5" customHeight="1" x14ac:dyDescent="0.2">
      <c r="A352" s="33">
        <v>44552</v>
      </c>
      <c r="B352" s="34" t="s">
        <v>662</v>
      </c>
      <c r="C352" s="35" t="s">
        <v>663</v>
      </c>
      <c r="D352" s="44"/>
      <c r="E352" s="40">
        <v>131052.5</v>
      </c>
      <c r="F352" s="16">
        <f t="shared" si="5"/>
        <v>590760720.07000017</v>
      </c>
    </row>
    <row r="353" spans="1:6" s="45" customFormat="1" ht="48" customHeight="1" x14ac:dyDescent="0.2">
      <c r="A353" s="33">
        <v>44552</v>
      </c>
      <c r="B353" s="34" t="s">
        <v>664</v>
      </c>
      <c r="C353" s="35" t="s">
        <v>665</v>
      </c>
      <c r="D353" s="44"/>
      <c r="E353" s="40">
        <v>126825</v>
      </c>
      <c r="F353" s="16">
        <f t="shared" si="5"/>
        <v>590633895.07000017</v>
      </c>
    </row>
    <row r="354" spans="1:6" s="45" customFormat="1" ht="40.5" customHeight="1" x14ac:dyDescent="0.2">
      <c r="A354" s="33">
        <v>44553</v>
      </c>
      <c r="B354" s="34" t="s">
        <v>666</v>
      </c>
      <c r="C354" s="35" t="s">
        <v>667</v>
      </c>
      <c r="D354" s="44"/>
      <c r="E354" s="40">
        <v>72000</v>
      </c>
      <c r="F354" s="16">
        <f t="shared" si="5"/>
        <v>590561895.07000017</v>
      </c>
    </row>
    <row r="355" spans="1:6" s="45" customFormat="1" ht="56.25" customHeight="1" x14ac:dyDescent="0.2">
      <c r="A355" s="33">
        <v>44553</v>
      </c>
      <c r="B355" s="34" t="s">
        <v>668</v>
      </c>
      <c r="C355" s="35" t="s">
        <v>669</v>
      </c>
      <c r="D355" s="44"/>
      <c r="E355" s="40">
        <v>118370</v>
      </c>
      <c r="F355" s="16">
        <f t="shared" si="5"/>
        <v>590443525.07000017</v>
      </c>
    </row>
    <row r="356" spans="1:6" s="45" customFormat="1" ht="42.75" customHeight="1" x14ac:dyDescent="0.2">
      <c r="A356" s="33">
        <v>44553</v>
      </c>
      <c r="B356" s="34" t="s">
        <v>670</v>
      </c>
      <c r="C356" s="35" t="s">
        <v>671</v>
      </c>
      <c r="D356" s="44"/>
      <c r="E356" s="40">
        <v>282500</v>
      </c>
      <c r="F356" s="16">
        <f t="shared" si="5"/>
        <v>590161025.07000017</v>
      </c>
    </row>
    <row r="357" spans="1:6" s="45" customFormat="1" ht="51.75" customHeight="1" x14ac:dyDescent="0.2">
      <c r="A357" s="33">
        <v>44553</v>
      </c>
      <c r="B357" s="34" t="s">
        <v>672</v>
      </c>
      <c r="C357" s="35" t="s">
        <v>673</v>
      </c>
      <c r="D357" s="44"/>
      <c r="E357" s="40">
        <v>202920</v>
      </c>
      <c r="F357" s="16">
        <f t="shared" si="5"/>
        <v>589958105.07000017</v>
      </c>
    </row>
    <row r="358" spans="1:6" s="45" customFormat="1" ht="42.75" customHeight="1" x14ac:dyDescent="0.2">
      <c r="A358" s="33">
        <v>44553</v>
      </c>
      <c r="B358" s="34" t="s">
        <v>674</v>
      </c>
      <c r="C358" s="35" t="s">
        <v>675</v>
      </c>
      <c r="D358" s="44"/>
      <c r="E358" s="40">
        <v>9678.4500000000007</v>
      </c>
      <c r="F358" s="16">
        <f t="shared" si="5"/>
        <v>589948426.62000012</v>
      </c>
    </row>
    <row r="359" spans="1:6" s="45" customFormat="1" ht="68.25" customHeight="1" x14ac:dyDescent="0.2">
      <c r="A359" s="33">
        <v>44553</v>
      </c>
      <c r="B359" s="34" t="s">
        <v>676</v>
      </c>
      <c r="C359" s="35" t="s">
        <v>677</v>
      </c>
      <c r="D359" s="44"/>
      <c r="E359" s="40">
        <v>197750</v>
      </c>
      <c r="F359" s="16">
        <f t="shared" si="5"/>
        <v>589750676.62000012</v>
      </c>
    </row>
    <row r="360" spans="1:6" s="45" customFormat="1" ht="57" customHeight="1" x14ac:dyDescent="0.2">
      <c r="A360" s="33">
        <v>44553</v>
      </c>
      <c r="B360" s="34" t="s">
        <v>678</v>
      </c>
      <c r="C360" s="35" t="s">
        <v>679</v>
      </c>
      <c r="D360" s="44"/>
      <c r="E360" s="40">
        <v>105687.5</v>
      </c>
      <c r="F360" s="16">
        <f t="shared" si="5"/>
        <v>589644989.12000012</v>
      </c>
    </row>
    <row r="361" spans="1:6" s="45" customFormat="1" ht="25.5" customHeight="1" x14ac:dyDescent="0.2">
      <c r="A361" s="33">
        <v>44553</v>
      </c>
      <c r="B361" s="34" t="s">
        <v>680</v>
      </c>
      <c r="C361" s="35" t="s">
        <v>116</v>
      </c>
      <c r="D361" s="44"/>
      <c r="E361" s="40">
        <v>0</v>
      </c>
      <c r="F361" s="16">
        <f t="shared" si="5"/>
        <v>589644989.12000012</v>
      </c>
    </row>
    <row r="362" spans="1:6" s="45" customFormat="1" ht="39.75" customHeight="1" x14ac:dyDescent="0.2">
      <c r="A362" s="33">
        <v>44553</v>
      </c>
      <c r="B362" s="34" t="s">
        <v>681</v>
      </c>
      <c r="C362" s="35" t="s">
        <v>682</v>
      </c>
      <c r="D362" s="44"/>
      <c r="E362" s="40">
        <v>572835.18999999994</v>
      </c>
      <c r="F362" s="16">
        <f t="shared" si="5"/>
        <v>589072153.93000007</v>
      </c>
    </row>
    <row r="363" spans="1:6" s="45" customFormat="1" ht="43.5" customHeight="1" x14ac:dyDescent="0.2">
      <c r="A363" s="33">
        <v>44553</v>
      </c>
      <c r="B363" s="34" t="s">
        <v>683</v>
      </c>
      <c r="C363" s="35" t="s">
        <v>684</v>
      </c>
      <c r="D363" s="44"/>
      <c r="E363" s="40">
        <v>4500</v>
      </c>
      <c r="F363" s="16">
        <f t="shared" si="5"/>
        <v>589067653.93000007</v>
      </c>
    </row>
    <row r="364" spans="1:6" s="45" customFormat="1" ht="41.25" customHeight="1" x14ac:dyDescent="0.2">
      <c r="A364" s="33">
        <v>44553</v>
      </c>
      <c r="B364" s="34" t="s">
        <v>685</v>
      </c>
      <c r="C364" s="35" t="s">
        <v>686</v>
      </c>
      <c r="D364" s="44"/>
      <c r="E364" s="40">
        <v>179798.32</v>
      </c>
      <c r="F364" s="16">
        <f t="shared" si="5"/>
        <v>588887855.61000001</v>
      </c>
    </row>
    <row r="365" spans="1:6" s="45" customFormat="1" ht="54.75" customHeight="1" x14ac:dyDescent="0.2">
      <c r="A365" s="33">
        <v>44553</v>
      </c>
      <c r="B365" s="34" t="s">
        <v>687</v>
      </c>
      <c r="C365" s="35" t="s">
        <v>688</v>
      </c>
      <c r="D365" s="44"/>
      <c r="E365" s="40">
        <v>126825</v>
      </c>
      <c r="F365" s="16">
        <f t="shared" si="5"/>
        <v>588761030.61000001</v>
      </c>
    </row>
    <row r="366" spans="1:6" s="45" customFormat="1" ht="52.5" customHeight="1" x14ac:dyDescent="0.2">
      <c r="A366" s="33">
        <v>44553</v>
      </c>
      <c r="B366" s="34" t="s">
        <v>689</v>
      </c>
      <c r="C366" s="35" t="s">
        <v>690</v>
      </c>
      <c r="D366" s="44"/>
      <c r="E366" s="40">
        <v>109915</v>
      </c>
      <c r="F366" s="16">
        <f t="shared" si="5"/>
        <v>588651115.61000001</v>
      </c>
    </row>
    <row r="367" spans="1:6" s="45" customFormat="1" ht="50.25" customHeight="1" x14ac:dyDescent="0.2">
      <c r="A367" s="33">
        <v>44553</v>
      </c>
      <c r="B367" s="34" t="s">
        <v>691</v>
      </c>
      <c r="C367" s="35" t="s">
        <v>692</v>
      </c>
      <c r="D367" s="44"/>
      <c r="E367" s="40">
        <v>126825</v>
      </c>
      <c r="F367" s="16">
        <f t="shared" si="5"/>
        <v>588524290.61000001</v>
      </c>
    </row>
    <row r="368" spans="1:6" s="45" customFormat="1" ht="67.5" customHeight="1" x14ac:dyDescent="0.2">
      <c r="A368" s="33">
        <v>44553</v>
      </c>
      <c r="B368" s="34" t="s">
        <v>693</v>
      </c>
      <c r="C368" s="35" t="s">
        <v>694</v>
      </c>
      <c r="D368" s="44"/>
      <c r="E368" s="40">
        <v>507300</v>
      </c>
      <c r="F368" s="16">
        <f t="shared" si="5"/>
        <v>588016990.61000001</v>
      </c>
    </row>
    <row r="369" spans="1:6" s="45" customFormat="1" ht="50.25" customHeight="1" x14ac:dyDescent="0.2">
      <c r="A369" s="33">
        <v>44553</v>
      </c>
      <c r="B369" s="34" t="s">
        <v>695</v>
      </c>
      <c r="C369" s="35" t="s">
        <v>696</v>
      </c>
      <c r="D369" s="44"/>
      <c r="E369" s="40">
        <v>126825</v>
      </c>
      <c r="F369" s="16">
        <f t="shared" si="5"/>
        <v>587890165.61000001</v>
      </c>
    </row>
    <row r="370" spans="1:6" s="45" customFormat="1" ht="51" customHeight="1" x14ac:dyDescent="0.2">
      <c r="A370" s="33">
        <v>44553</v>
      </c>
      <c r="B370" s="34" t="s">
        <v>697</v>
      </c>
      <c r="C370" s="35" t="s">
        <v>698</v>
      </c>
      <c r="D370" s="44"/>
      <c r="E370" s="40">
        <v>126825</v>
      </c>
      <c r="F370" s="16">
        <f t="shared" si="5"/>
        <v>587763340.61000001</v>
      </c>
    </row>
    <row r="371" spans="1:6" s="45" customFormat="1" ht="58.5" customHeight="1" x14ac:dyDescent="0.2">
      <c r="A371" s="33">
        <v>44553</v>
      </c>
      <c r="B371" s="34" t="s">
        <v>699</v>
      </c>
      <c r="C371" s="35" t="s">
        <v>700</v>
      </c>
      <c r="D371" s="44"/>
      <c r="E371" s="40">
        <v>27000</v>
      </c>
      <c r="F371" s="16">
        <f t="shared" si="5"/>
        <v>587736340.61000001</v>
      </c>
    </row>
    <row r="372" spans="1:6" s="45" customFormat="1" ht="75" customHeight="1" x14ac:dyDescent="0.2">
      <c r="A372" s="33">
        <v>44553</v>
      </c>
      <c r="B372" s="34" t="s">
        <v>701</v>
      </c>
      <c r="C372" s="35" t="s">
        <v>702</v>
      </c>
      <c r="D372" s="47"/>
      <c r="E372" s="40">
        <v>38872</v>
      </c>
      <c r="F372" s="16">
        <f t="shared" si="5"/>
        <v>587697468.61000001</v>
      </c>
    </row>
    <row r="373" spans="1:6" s="45" customFormat="1" ht="71.25" customHeight="1" x14ac:dyDescent="0.2">
      <c r="A373" s="33">
        <v>44553</v>
      </c>
      <c r="B373" s="34" t="s">
        <v>703</v>
      </c>
      <c r="C373" s="35" t="s">
        <v>704</v>
      </c>
      <c r="D373" s="44"/>
      <c r="E373" s="40">
        <v>38872</v>
      </c>
      <c r="F373" s="16">
        <f t="shared" si="5"/>
        <v>587658596.61000001</v>
      </c>
    </row>
    <row r="374" spans="1:6" s="45" customFormat="1" ht="75.75" customHeight="1" x14ac:dyDescent="0.2">
      <c r="A374" s="33">
        <v>44553</v>
      </c>
      <c r="B374" s="34" t="s">
        <v>705</v>
      </c>
      <c r="C374" s="35" t="s">
        <v>706</v>
      </c>
      <c r="D374" s="47"/>
      <c r="E374" s="40">
        <v>34380.93</v>
      </c>
      <c r="F374" s="16">
        <f t="shared" si="5"/>
        <v>587624215.68000007</v>
      </c>
    </row>
    <row r="375" spans="1:6" s="45" customFormat="1" ht="87.75" customHeight="1" x14ac:dyDescent="0.2">
      <c r="A375" s="33">
        <v>44553</v>
      </c>
      <c r="B375" s="34" t="s">
        <v>707</v>
      </c>
      <c r="C375" s="35" t="s">
        <v>708</v>
      </c>
      <c r="D375" s="44"/>
      <c r="E375" s="40">
        <v>34380.93</v>
      </c>
      <c r="F375" s="16">
        <f t="shared" si="5"/>
        <v>587589834.75000012</v>
      </c>
    </row>
    <row r="376" spans="1:6" s="45" customFormat="1" ht="51" customHeight="1" x14ac:dyDescent="0.2">
      <c r="A376" s="33">
        <v>44553</v>
      </c>
      <c r="B376" s="34" t="s">
        <v>709</v>
      </c>
      <c r="C376" s="35" t="s">
        <v>710</v>
      </c>
      <c r="D376" s="44"/>
      <c r="E376" s="40">
        <v>202920</v>
      </c>
      <c r="F376" s="16">
        <f t="shared" si="5"/>
        <v>587386914.75000012</v>
      </c>
    </row>
    <row r="377" spans="1:6" s="45" customFormat="1" ht="48" customHeight="1" x14ac:dyDescent="0.2">
      <c r="A377" s="33">
        <v>44553</v>
      </c>
      <c r="B377" s="34" t="s">
        <v>711</v>
      </c>
      <c r="C377" s="35" t="s">
        <v>712</v>
      </c>
      <c r="D377" s="44"/>
      <c r="E377" s="40">
        <v>126825</v>
      </c>
      <c r="F377" s="16">
        <f t="shared" si="5"/>
        <v>587260089.75000012</v>
      </c>
    </row>
    <row r="378" spans="1:6" s="45" customFormat="1" ht="65.25" customHeight="1" x14ac:dyDescent="0.2">
      <c r="A378" s="33">
        <v>44553</v>
      </c>
      <c r="B378" s="34" t="s">
        <v>713</v>
      </c>
      <c r="C378" s="35" t="s">
        <v>714</v>
      </c>
      <c r="D378" s="44"/>
      <c r="E378" s="40">
        <v>113000</v>
      </c>
      <c r="F378" s="16">
        <f t="shared" si="5"/>
        <v>587147089.75000012</v>
      </c>
    </row>
    <row r="379" spans="1:6" s="45" customFormat="1" ht="53.25" customHeight="1" x14ac:dyDescent="0.2">
      <c r="A379" s="33">
        <v>44553</v>
      </c>
      <c r="B379" s="34" t="s">
        <v>715</v>
      </c>
      <c r="C379" s="35" t="s">
        <v>716</v>
      </c>
      <c r="D379" s="44"/>
      <c r="E379" s="40">
        <v>126825</v>
      </c>
      <c r="F379" s="16">
        <f t="shared" si="5"/>
        <v>587020264.75000012</v>
      </c>
    </row>
    <row r="380" spans="1:6" s="45" customFormat="1" ht="45" customHeight="1" x14ac:dyDescent="0.2">
      <c r="A380" s="33">
        <v>44553</v>
      </c>
      <c r="B380" s="34" t="s">
        <v>717</v>
      </c>
      <c r="C380" s="35" t="s">
        <v>718</v>
      </c>
      <c r="D380" s="44"/>
      <c r="E380" s="40">
        <v>5400</v>
      </c>
      <c r="F380" s="16">
        <f t="shared" si="5"/>
        <v>587014864.75000012</v>
      </c>
    </row>
    <row r="381" spans="1:6" s="45" customFormat="1" ht="31.5" customHeight="1" x14ac:dyDescent="0.2">
      <c r="A381" s="33">
        <v>44553</v>
      </c>
      <c r="B381" s="34" t="s">
        <v>719</v>
      </c>
      <c r="C381" s="35" t="s">
        <v>720</v>
      </c>
      <c r="D381" s="44"/>
      <c r="E381" s="40">
        <v>39600</v>
      </c>
      <c r="F381" s="16">
        <f t="shared" si="5"/>
        <v>586975264.75000012</v>
      </c>
    </row>
    <row r="382" spans="1:6" s="45" customFormat="1" ht="45" customHeight="1" x14ac:dyDescent="0.2">
      <c r="A382" s="33">
        <v>44553</v>
      </c>
      <c r="B382" s="34" t="s">
        <v>721</v>
      </c>
      <c r="C382" s="35" t="s">
        <v>722</v>
      </c>
      <c r="D382" s="44"/>
      <c r="E382" s="40">
        <v>126825</v>
      </c>
      <c r="F382" s="16">
        <f t="shared" si="5"/>
        <v>586848439.75000012</v>
      </c>
    </row>
    <row r="383" spans="1:6" s="45" customFormat="1" ht="47.25" customHeight="1" x14ac:dyDescent="0.2">
      <c r="A383" s="33">
        <v>44557</v>
      </c>
      <c r="B383" s="34" t="s">
        <v>723</v>
      </c>
      <c r="C383" s="35" t="s">
        <v>724</v>
      </c>
      <c r="D383" s="48"/>
      <c r="E383" s="40">
        <v>10800</v>
      </c>
      <c r="F383" s="16">
        <f t="shared" si="5"/>
        <v>586837639.75000012</v>
      </c>
    </row>
    <row r="384" spans="1:6" s="45" customFormat="1" ht="37.5" customHeight="1" x14ac:dyDescent="0.2">
      <c r="A384" s="33">
        <v>44557</v>
      </c>
      <c r="B384" s="34" t="s">
        <v>725</v>
      </c>
      <c r="C384" s="35" t="s">
        <v>726</v>
      </c>
      <c r="D384" s="49"/>
      <c r="E384" s="40">
        <v>4050</v>
      </c>
      <c r="F384" s="16">
        <f t="shared" si="5"/>
        <v>586833589.75000012</v>
      </c>
    </row>
    <row r="385" spans="1:60" s="45" customFormat="1" ht="38.25" customHeight="1" x14ac:dyDescent="0.2">
      <c r="A385" s="33">
        <v>44557</v>
      </c>
      <c r="B385" s="34" t="s">
        <v>727</v>
      </c>
      <c r="C385" s="35" t="s">
        <v>728</v>
      </c>
      <c r="D385" s="49"/>
      <c r="E385" s="40">
        <v>21520</v>
      </c>
      <c r="F385" s="16">
        <f t="shared" si="5"/>
        <v>586812069.75000012</v>
      </c>
    </row>
    <row r="386" spans="1:60" s="45" customFormat="1" ht="35.25" customHeight="1" x14ac:dyDescent="0.2">
      <c r="A386" s="33">
        <v>44557</v>
      </c>
      <c r="B386" s="34" t="s">
        <v>729</v>
      </c>
      <c r="C386" s="35" t="s">
        <v>730</v>
      </c>
      <c r="D386" s="49"/>
      <c r="E386" s="40">
        <v>11761.31</v>
      </c>
      <c r="F386" s="16">
        <f t="shared" si="5"/>
        <v>586800308.44000018</v>
      </c>
    </row>
    <row r="387" spans="1:60" s="45" customFormat="1" ht="36.75" customHeight="1" x14ac:dyDescent="0.2">
      <c r="A387" s="33">
        <v>44557</v>
      </c>
      <c r="B387" s="34" t="s">
        <v>731</v>
      </c>
      <c r="C387" s="35" t="s">
        <v>732</v>
      </c>
      <c r="D387" s="49"/>
      <c r="E387" s="40">
        <v>4500</v>
      </c>
      <c r="F387" s="16">
        <f t="shared" si="5"/>
        <v>586795808.44000018</v>
      </c>
    </row>
    <row r="388" spans="1:60" s="45" customFormat="1" ht="32.25" customHeight="1" x14ac:dyDescent="0.2">
      <c r="A388" s="33">
        <v>44557</v>
      </c>
      <c r="B388" s="34" t="s">
        <v>733</v>
      </c>
      <c r="C388" s="35" t="s">
        <v>734</v>
      </c>
      <c r="D388" s="49"/>
      <c r="E388" s="40">
        <v>5400</v>
      </c>
      <c r="F388" s="16">
        <f t="shared" si="5"/>
        <v>586790408.44000018</v>
      </c>
    </row>
    <row r="389" spans="1:60" s="45" customFormat="1" ht="29.25" customHeight="1" x14ac:dyDescent="0.2">
      <c r="A389" s="33">
        <v>44557</v>
      </c>
      <c r="B389" s="34" t="s">
        <v>735</v>
      </c>
      <c r="C389" s="35" t="s">
        <v>736</v>
      </c>
      <c r="D389" s="49"/>
      <c r="E389" s="40">
        <v>20700</v>
      </c>
      <c r="F389" s="16">
        <f t="shared" si="5"/>
        <v>586769708.44000018</v>
      </c>
    </row>
    <row r="390" spans="1:60" s="45" customFormat="1" ht="36.75" customHeight="1" x14ac:dyDescent="0.2">
      <c r="A390" s="33">
        <v>44557</v>
      </c>
      <c r="B390" s="34" t="s">
        <v>737</v>
      </c>
      <c r="C390" s="35" t="s">
        <v>738</v>
      </c>
      <c r="D390" s="49"/>
      <c r="E390" s="40">
        <v>13500</v>
      </c>
      <c r="F390" s="16">
        <f t="shared" si="5"/>
        <v>586756208.44000018</v>
      </c>
    </row>
    <row r="391" spans="1:60" s="45" customFormat="1" ht="47.25" customHeight="1" x14ac:dyDescent="0.2">
      <c r="A391" s="33">
        <v>44557</v>
      </c>
      <c r="B391" s="34" t="s">
        <v>739</v>
      </c>
      <c r="C391" s="35" t="s">
        <v>740</v>
      </c>
      <c r="D391" s="49"/>
      <c r="E391" s="40">
        <v>126825</v>
      </c>
      <c r="F391" s="16">
        <f t="shared" si="5"/>
        <v>586629383.44000018</v>
      </c>
    </row>
    <row r="392" spans="1:60" s="45" customFormat="1" ht="42" customHeight="1" x14ac:dyDescent="0.2">
      <c r="A392" s="33">
        <v>44557</v>
      </c>
      <c r="B392" s="34" t="s">
        <v>741</v>
      </c>
      <c r="C392" s="35" t="s">
        <v>742</v>
      </c>
      <c r="D392" s="49"/>
      <c r="E392" s="40">
        <v>638175.6</v>
      </c>
      <c r="F392" s="16">
        <f t="shared" si="5"/>
        <v>585991207.84000015</v>
      </c>
    </row>
    <row r="393" spans="1:60" s="45" customFormat="1" ht="84.75" customHeight="1" x14ac:dyDescent="0.2">
      <c r="A393" s="33">
        <v>44557</v>
      </c>
      <c r="B393" s="34" t="s">
        <v>743</v>
      </c>
      <c r="C393" s="35" t="s">
        <v>744</v>
      </c>
      <c r="D393" s="49"/>
      <c r="E393" s="50">
        <v>552861.12</v>
      </c>
      <c r="F393" s="16">
        <f t="shared" si="5"/>
        <v>585438346.72000015</v>
      </c>
    </row>
    <row r="394" spans="1:60" s="45" customFormat="1" ht="41.25" customHeight="1" x14ac:dyDescent="0.2">
      <c r="A394" s="33">
        <v>44557</v>
      </c>
      <c r="B394" s="34" t="s">
        <v>745</v>
      </c>
      <c r="C394" s="51" t="s">
        <v>746</v>
      </c>
      <c r="D394" s="52"/>
      <c r="E394" s="41">
        <v>122944</v>
      </c>
      <c r="F394" s="53">
        <f t="shared" si="5"/>
        <v>585315402.72000015</v>
      </c>
    </row>
    <row r="395" spans="1:60" s="45" customFormat="1" ht="48" customHeight="1" x14ac:dyDescent="0.2">
      <c r="A395" s="33">
        <v>44557</v>
      </c>
      <c r="B395" s="54" t="s">
        <v>747</v>
      </c>
      <c r="C395" s="55" t="s">
        <v>748</v>
      </c>
      <c r="D395" s="52"/>
      <c r="E395" s="41">
        <v>126825</v>
      </c>
      <c r="F395" s="53">
        <f t="shared" si="5"/>
        <v>585188577.72000015</v>
      </c>
    </row>
    <row r="396" spans="1:60" s="45" customFormat="1" ht="53.25" customHeight="1" x14ac:dyDescent="0.2">
      <c r="A396" s="33">
        <v>44557</v>
      </c>
      <c r="B396" s="34" t="s">
        <v>749</v>
      </c>
      <c r="C396" s="27" t="s">
        <v>750</v>
      </c>
      <c r="D396" s="49"/>
      <c r="E396" s="56">
        <v>122597.5</v>
      </c>
      <c r="F396" s="53">
        <f t="shared" si="5"/>
        <v>585065980.22000015</v>
      </c>
    </row>
    <row r="397" spans="1:60" s="45" customFormat="1" ht="41.25" customHeight="1" x14ac:dyDescent="0.2">
      <c r="A397" s="33">
        <v>44557</v>
      </c>
      <c r="B397" s="34" t="s">
        <v>751</v>
      </c>
      <c r="C397" s="35" t="s">
        <v>752</v>
      </c>
      <c r="D397" s="49"/>
      <c r="E397" s="40">
        <v>7200</v>
      </c>
      <c r="F397" s="16">
        <f t="shared" si="5"/>
        <v>585058780.22000015</v>
      </c>
    </row>
    <row r="398" spans="1:60" s="58" customFormat="1" ht="36.75" customHeight="1" x14ac:dyDescent="0.2">
      <c r="A398" s="33">
        <v>44557</v>
      </c>
      <c r="B398" s="34" t="s">
        <v>753</v>
      </c>
      <c r="C398" s="35" t="s">
        <v>754</v>
      </c>
      <c r="D398" s="49"/>
      <c r="E398" s="40">
        <v>170100</v>
      </c>
      <c r="F398" s="16">
        <f t="shared" ref="F398:F439" si="6">F397-E398</f>
        <v>584888680.22000015</v>
      </c>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7"/>
      <c r="AI398" s="57"/>
      <c r="AJ398" s="57"/>
      <c r="AK398" s="57"/>
      <c r="AL398" s="57"/>
      <c r="AM398" s="57"/>
      <c r="AN398" s="57"/>
      <c r="AO398" s="57"/>
      <c r="AP398" s="57"/>
      <c r="AQ398" s="57"/>
      <c r="AR398" s="57"/>
      <c r="AS398" s="57"/>
      <c r="AT398" s="57"/>
      <c r="AU398" s="57"/>
      <c r="AV398" s="57"/>
      <c r="AW398" s="57"/>
      <c r="AX398" s="57"/>
      <c r="AY398" s="57"/>
      <c r="AZ398" s="57"/>
      <c r="BA398" s="57"/>
      <c r="BB398" s="57"/>
      <c r="BC398" s="57"/>
      <c r="BD398" s="57"/>
      <c r="BE398" s="57"/>
      <c r="BF398" s="57"/>
      <c r="BG398" s="57"/>
      <c r="BH398" s="57"/>
    </row>
    <row r="399" spans="1:60" ht="44.25" customHeight="1" x14ac:dyDescent="0.2">
      <c r="A399" s="33">
        <v>44557</v>
      </c>
      <c r="B399" s="34" t="s">
        <v>755</v>
      </c>
      <c r="C399" s="35" t="s">
        <v>756</v>
      </c>
      <c r="D399" s="49"/>
      <c r="E399" s="40">
        <v>6300</v>
      </c>
      <c r="F399" s="16">
        <f t="shared" si="6"/>
        <v>584882380.22000015</v>
      </c>
    </row>
    <row r="400" spans="1:60" ht="42.75" customHeight="1" x14ac:dyDescent="0.2">
      <c r="A400" s="33">
        <v>44557</v>
      </c>
      <c r="B400" s="34" t="s">
        <v>757</v>
      </c>
      <c r="C400" s="35" t="s">
        <v>758</v>
      </c>
      <c r="D400" s="49"/>
      <c r="E400" s="40">
        <v>3600</v>
      </c>
      <c r="F400" s="16">
        <f t="shared" si="6"/>
        <v>584878780.22000015</v>
      </c>
    </row>
    <row r="401" spans="1:60" ht="76.5" customHeight="1" x14ac:dyDescent="0.2">
      <c r="A401" s="33">
        <v>44557</v>
      </c>
      <c r="B401" s="34" t="s">
        <v>759</v>
      </c>
      <c r="C401" s="35" t="s">
        <v>760</v>
      </c>
      <c r="D401" s="49"/>
      <c r="E401" s="40">
        <v>9000</v>
      </c>
      <c r="F401" s="16">
        <f t="shared" si="6"/>
        <v>584869780.22000015</v>
      </c>
    </row>
    <row r="402" spans="1:60" ht="40.5" customHeight="1" x14ac:dyDescent="0.2">
      <c r="A402" s="33">
        <v>44557</v>
      </c>
      <c r="B402" s="34" t="s">
        <v>761</v>
      </c>
      <c r="C402" s="35" t="s">
        <v>762</v>
      </c>
      <c r="D402" s="49"/>
      <c r="E402" s="40">
        <v>53100</v>
      </c>
      <c r="F402" s="16">
        <f t="shared" si="6"/>
        <v>584816680.22000015</v>
      </c>
    </row>
    <row r="403" spans="1:60" ht="45.75" customHeight="1" x14ac:dyDescent="0.2">
      <c r="A403" s="33">
        <v>44557</v>
      </c>
      <c r="B403" s="34" t="s">
        <v>763</v>
      </c>
      <c r="C403" s="35" t="s">
        <v>764</v>
      </c>
      <c r="D403" s="49"/>
      <c r="E403" s="40">
        <v>6750</v>
      </c>
      <c r="F403" s="16">
        <f t="shared" si="6"/>
        <v>584809930.22000015</v>
      </c>
    </row>
    <row r="404" spans="1:60" ht="45" customHeight="1" x14ac:dyDescent="0.2">
      <c r="A404" s="33">
        <v>44557</v>
      </c>
      <c r="B404" s="34" t="s">
        <v>765</v>
      </c>
      <c r="C404" s="35" t="s">
        <v>766</v>
      </c>
      <c r="D404" s="49"/>
      <c r="E404" s="40">
        <v>43120.7</v>
      </c>
      <c r="F404" s="16">
        <f t="shared" si="6"/>
        <v>584766809.5200001</v>
      </c>
    </row>
    <row r="405" spans="1:60" ht="39" customHeight="1" x14ac:dyDescent="0.2">
      <c r="A405" s="33">
        <v>44557</v>
      </c>
      <c r="B405" s="34" t="s">
        <v>767</v>
      </c>
      <c r="C405" s="35" t="s">
        <v>768</v>
      </c>
      <c r="D405" s="49"/>
      <c r="E405" s="40">
        <v>25200</v>
      </c>
      <c r="F405" s="16">
        <f t="shared" si="6"/>
        <v>584741609.5200001</v>
      </c>
    </row>
    <row r="406" spans="1:60" ht="44.25" customHeight="1" x14ac:dyDescent="0.2">
      <c r="A406" s="33">
        <v>44557</v>
      </c>
      <c r="B406" s="34" t="s">
        <v>769</v>
      </c>
      <c r="C406" s="35" t="s">
        <v>770</v>
      </c>
      <c r="D406" s="49"/>
      <c r="E406" s="40">
        <v>27000</v>
      </c>
      <c r="F406" s="16">
        <f t="shared" si="6"/>
        <v>584714609.5200001</v>
      </c>
    </row>
    <row r="407" spans="1:60" ht="45" customHeight="1" x14ac:dyDescent="0.2">
      <c r="A407" s="33">
        <v>44557</v>
      </c>
      <c r="B407" s="34" t="s">
        <v>771</v>
      </c>
      <c r="C407" s="35" t="s">
        <v>772</v>
      </c>
      <c r="D407" s="49"/>
      <c r="E407" s="40">
        <v>54000</v>
      </c>
      <c r="F407" s="16">
        <f t="shared" si="6"/>
        <v>584660609.5200001</v>
      </c>
      <c r="K407" s="59"/>
    </row>
    <row r="408" spans="1:60" ht="27" customHeight="1" x14ac:dyDescent="0.2">
      <c r="A408" s="33">
        <v>44557</v>
      </c>
      <c r="B408" s="34" t="s">
        <v>773</v>
      </c>
      <c r="C408" s="35" t="s">
        <v>774</v>
      </c>
      <c r="D408" s="49"/>
      <c r="E408" s="40">
        <v>616500.56000000006</v>
      </c>
      <c r="F408" s="16">
        <f t="shared" si="6"/>
        <v>584044108.96000016</v>
      </c>
    </row>
    <row r="409" spans="1:60" s="63" customFormat="1" ht="33.75" customHeight="1" x14ac:dyDescent="0.2">
      <c r="A409" s="33">
        <v>44557</v>
      </c>
      <c r="B409" s="34" t="s">
        <v>775</v>
      </c>
      <c r="C409" s="35" t="s">
        <v>776</v>
      </c>
      <c r="D409" s="49"/>
      <c r="E409" s="40">
        <v>951026.35</v>
      </c>
      <c r="F409" s="16">
        <f t="shared" si="6"/>
        <v>583093082.61000013</v>
      </c>
      <c r="G409" s="60"/>
      <c r="H409" s="61"/>
      <c r="I409" s="62"/>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0"/>
      <c r="AI409" s="60"/>
      <c r="AJ409" s="60"/>
      <c r="AK409" s="60"/>
      <c r="AL409" s="60"/>
      <c r="AM409" s="60"/>
      <c r="AN409" s="60"/>
      <c r="AO409" s="60"/>
      <c r="AP409" s="60"/>
      <c r="AQ409" s="60"/>
      <c r="AR409" s="60"/>
      <c r="AS409" s="60"/>
      <c r="AT409" s="60"/>
      <c r="AU409" s="60"/>
      <c r="AV409" s="60"/>
      <c r="AW409" s="60"/>
      <c r="AX409" s="60"/>
      <c r="AY409" s="60"/>
      <c r="AZ409" s="60"/>
      <c r="BA409" s="60"/>
      <c r="BB409" s="60"/>
      <c r="BC409" s="60"/>
      <c r="BD409" s="60"/>
      <c r="BE409" s="60"/>
      <c r="BF409" s="60"/>
      <c r="BG409" s="60"/>
      <c r="BH409" s="60"/>
    </row>
    <row r="410" spans="1:60" s="63" customFormat="1" ht="34.5" customHeight="1" x14ac:dyDescent="0.2">
      <c r="A410" s="33">
        <v>44557</v>
      </c>
      <c r="B410" s="34" t="s">
        <v>777</v>
      </c>
      <c r="C410" s="35" t="s">
        <v>778</v>
      </c>
      <c r="D410" s="49"/>
      <c r="E410" s="40">
        <v>2575006.92</v>
      </c>
      <c r="F410" s="16">
        <f t="shared" si="6"/>
        <v>580518075.69000018</v>
      </c>
      <c r="G410" s="60"/>
      <c r="H410" s="60"/>
      <c r="I410" s="60"/>
      <c r="J410" s="64"/>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0"/>
      <c r="AI410" s="60"/>
      <c r="AJ410" s="60"/>
      <c r="AK410" s="60"/>
      <c r="AL410" s="60"/>
      <c r="AM410" s="60"/>
      <c r="AN410" s="60"/>
      <c r="AO410" s="60"/>
      <c r="AP410" s="60"/>
      <c r="AQ410" s="60"/>
      <c r="AR410" s="60"/>
      <c r="AS410" s="60"/>
      <c r="AT410" s="60"/>
      <c r="AU410" s="60"/>
      <c r="AV410" s="60"/>
      <c r="AW410" s="60"/>
      <c r="AX410" s="60"/>
      <c r="AY410" s="60"/>
      <c r="AZ410" s="60"/>
      <c r="BA410" s="60"/>
      <c r="BB410" s="60"/>
      <c r="BC410" s="60"/>
      <c r="BD410" s="60"/>
      <c r="BE410" s="60"/>
      <c r="BF410" s="60"/>
      <c r="BG410" s="60"/>
      <c r="BH410" s="60"/>
    </row>
    <row r="411" spans="1:60" s="63" customFormat="1" ht="33.75" customHeight="1" x14ac:dyDescent="0.2">
      <c r="A411" s="33">
        <v>44557</v>
      </c>
      <c r="B411" s="34" t="s">
        <v>779</v>
      </c>
      <c r="C411" s="35" t="s">
        <v>780</v>
      </c>
      <c r="D411" s="49"/>
      <c r="E411" s="40">
        <v>895414.09</v>
      </c>
      <c r="F411" s="16">
        <f t="shared" si="6"/>
        <v>579622661.60000014</v>
      </c>
      <c r="G411" s="60"/>
      <c r="H411" s="60"/>
      <c r="I411" s="60"/>
      <c r="J411" s="60"/>
      <c r="K411" s="60"/>
      <c r="L411" s="60"/>
      <c r="M411" s="60"/>
      <c r="N411" s="60"/>
      <c r="O411" s="60"/>
      <c r="P411" s="60"/>
      <c r="Q411" s="60"/>
      <c r="R411" s="60"/>
      <c r="S411" s="60"/>
      <c r="T411" s="60"/>
      <c r="U411" s="60"/>
      <c r="V411" s="60"/>
      <c r="W411" s="60"/>
      <c r="X411" s="60"/>
      <c r="Y411" s="60"/>
      <c r="Z411" s="60"/>
      <c r="AA411" s="60"/>
      <c r="AB411" s="60"/>
      <c r="AC411" s="60"/>
      <c r="AD411" s="60"/>
      <c r="AE411" s="60"/>
      <c r="AF411" s="60"/>
      <c r="AG411" s="60"/>
      <c r="AH411" s="60"/>
      <c r="AI411" s="60"/>
      <c r="AJ411" s="60"/>
      <c r="AK411" s="60"/>
      <c r="AL411" s="60"/>
      <c r="AM411" s="60"/>
      <c r="AN411" s="60"/>
      <c r="AO411" s="60"/>
      <c r="AP411" s="60"/>
      <c r="AQ411" s="60"/>
      <c r="AR411" s="60"/>
      <c r="AS411" s="60"/>
      <c r="AT411" s="60"/>
      <c r="AU411" s="60"/>
      <c r="AV411" s="60"/>
      <c r="AW411" s="60"/>
      <c r="AX411" s="60"/>
      <c r="AY411" s="60"/>
      <c r="AZ411" s="60"/>
      <c r="BA411" s="60"/>
      <c r="BB411" s="60"/>
      <c r="BC411" s="60"/>
      <c r="BD411" s="60"/>
      <c r="BE411" s="60"/>
      <c r="BF411" s="60"/>
      <c r="BG411" s="60"/>
      <c r="BH411" s="60"/>
    </row>
    <row r="412" spans="1:60" s="63" customFormat="1" ht="31.5" customHeight="1" x14ac:dyDescent="0.2">
      <c r="A412" s="33">
        <v>44557</v>
      </c>
      <c r="B412" s="34" t="s">
        <v>781</v>
      </c>
      <c r="C412" s="35" t="s">
        <v>782</v>
      </c>
      <c r="D412" s="49"/>
      <c r="E412" s="40">
        <v>581719.32999999996</v>
      </c>
      <c r="F412" s="16">
        <f t="shared" si="6"/>
        <v>579040942.2700001</v>
      </c>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0"/>
      <c r="AI412" s="60"/>
      <c r="AJ412" s="60"/>
      <c r="AK412" s="60"/>
      <c r="AL412" s="60"/>
      <c r="AM412" s="60"/>
      <c r="AN412" s="60"/>
      <c r="AO412" s="60"/>
      <c r="AP412" s="60"/>
      <c r="AQ412" s="60"/>
      <c r="AR412" s="60"/>
      <c r="AS412" s="60"/>
      <c r="AT412" s="60"/>
      <c r="AU412" s="60"/>
      <c r="AV412" s="60"/>
      <c r="AW412" s="60"/>
      <c r="AX412" s="60"/>
      <c r="AY412" s="60"/>
      <c r="AZ412" s="60"/>
      <c r="BA412" s="60"/>
      <c r="BB412" s="60"/>
      <c r="BC412" s="60"/>
      <c r="BD412" s="60"/>
      <c r="BE412" s="60"/>
      <c r="BF412" s="60"/>
      <c r="BG412" s="60"/>
      <c r="BH412" s="60"/>
    </row>
    <row r="413" spans="1:60" s="63" customFormat="1" ht="35.25" customHeight="1" x14ac:dyDescent="0.2">
      <c r="A413" s="33">
        <v>44557</v>
      </c>
      <c r="B413" s="34" t="s">
        <v>783</v>
      </c>
      <c r="C413" s="35" t="s">
        <v>784</v>
      </c>
      <c r="D413" s="49"/>
      <c r="E413" s="40">
        <v>1697357.8</v>
      </c>
      <c r="F413" s="16">
        <f t="shared" si="6"/>
        <v>577343584.47000015</v>
      </c>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0"/>
      <c r="AI413" s="60"/>
      <c r="AJ413" s="60"/>
      <c r="AK413" s="60"/>
      <c r="AL413" s="60"/>
      <c r="AM413" s="60"/>
      <c r="AN413" s="60"/>
      <c r="AO413" s="60"/>
      <c r="AP413" s="60"/>
      <c r="AQ413" s="60"/>
      <c r="AR413" s="60"/>
      <c r="AS413" s="60"/>
      <c r="AT413" s="60"/>
      <c r="AU413" s="60"/>
      <c r="AV413" s="60"/>
      <c r="AW413" s="60"/>
      <c r="AX413" s="60"/>
      <c r="AY413" s="60"/>
      <c r="AZ413" s="60"/>
      <c r="BA413" s="60"/>
      <c r="BB413" s="60"/>
      <c r="BC413" s="60"/>
      <c r="BD413" s="60"/>
      <c r="BE413" s="60"/>
      <c r="BF413" s="60"/>
      <c r="BG413" s="60"/>
      <c r="BH413" s="60"/>
    </row>
    <row r="414" spans="1:60" s="63" customFormat="1" ht="39" customHeight="1" x14ac:dyDescent="0.2">
      <c r="A414" s="33">
        <v>44557</v>
      </c>
      <c r="B414" s="34" t="s">
        <v>785</v>
      </c>
      <c r="C414" s="35" t="s">
        <v>786</v>
      </c>
      <c r="D414" s="49"/>
      <c r="E414" s="40">
        <v>126825</v>
      </c>
      <c r="F414" s="16">
        <f t="shared" si="6"/>
        <v>577216759.47000015</v>
      </c>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0"/>
      <c r="AI414" s="60"/>
      <c r="AJ414" s="60"/>
      <c r="AK414" s="60"/>
      <c r="AL414" s="60"/>
      <c r="AM414" s="60"/>
      <c r="AN414" s="60"/>
      <c r="AO414" s="60"/>
      <c r="AP414" s="60"/>
      <c r="AQ414" s="60"/>
      <c r="AR414" s="60"/>
      <c r="AS414" s="60"/>
      <c r="AT414" s="60"/>
      <c r="AU414" s="60"/>
      <c r="AV414" s="60"/>
      <c r="AW414" s="60"/>
      <c r="AX414" s="60"/>
      <c r="AY414" s="60"/>
      <c r="AZ414" s="60"/>
      <c r="BA414" s="60"/>
      <c r="BB414" s="60"/>
      <c r="BC414" s="60"/>
      <c r="BD414" s="60"/>
      <c r="BE414" s="60"/>
      <c r="BF414" s="60"/>
      <c r="BG414" s="60"/>
      <c r="BH414" s="60"/>
    </row>
    <row r="415" spans="1:60" s="63" customFormat="1" ht="51" customHeight="1" x14ac:dyDescent="0.2">
      <c r="A415" s="33">
        <v>44557</v>
      </c>
      <c r="B415" s="34" t="s">
        <v>787</v>
      </c>
      <c r="C415" s="35" t="s">
        <v>788</v>
      </c>
      <c r="D415" s="49"/>
      <c r="E415" s="40">
        <v>126825</v>
      </c>
      <c r="F415" s="16">
        <f t="shared" si="6"/>
        <v>577089934.47000015</v>
      </c>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0"/>
      <c r="AI415" s="60"/>
      <c r="AJ415" s="60"/>
      <c r="AK415" s="60"/>
      <c r="AL415" s="60"/>
      <c r="AM415" s="60"/>
      <c r="AN415" s="60"/>
      <c r="AO415" s="60"/>
      <c r="AP415" s="60"/>
      <c r="AQ415" s="60"/>
      <c r="AR415" s="60"/>
      <c r="AS415" s="60"/>
      <c r="AT415" s="60"/>
      <c r="AU415" s="60"/>
      <c r="AV415" s="60"/>
      <c r="AW415" s="60"/>
      <c r="AX415" s="60"/>
      <c r="AY415" s="60"/>
      <c r="AZ415" s="60"/>
      <c r="BA415" s="60"/>
      <c r="BB415" s="60"/>
      <c r="BC415" s="60"/>
      <c r="BD415" s="60"/>
      <c r="BE415" s="60"/>
      <c r="BF415" s="60"/>
      <c r="BG415" s="60"/>
      <c r="BH415" s="60"/>
    </row>
    <row r="416" spans="1:60" s="63" customFormat="1" ht="39.75" customHeight="1" x14ac:dyDescent="0.2">
      <c r="A416" s="33">
        <v>44557</v>
      </c>
      <c r="B416" s="34" t="s">
        <v>789</v>
      </c>
      <c r="C416" s="35" t="s">
        <v>790</v>
      </c>
      <c r="D416" s="49"/>
      <c r="E416" s="40">
        <v>118370</v>
      </c>
      <c r="F416" s="16">
        <f t="shared" si="6"/>
        <v>576971564.47000015</v>
      </c>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0"/>
      <c r="AI416" s="60"/>
      <c r="AJ416" s="60"/>
      <c r="AK416" s="60"/>
      <c r="AL416" s="60"/>
      <c r="AM416" s="60"/>
      <c r="AN416" s="60"/>
      <c r="AO416" s="60"/>
      <c r="AP416" s="60"/>
      <c r="AQ416" s="60"/>
      <c r="AR416" s="60"/>
      <c r="AS416" s="60"/>
      <c r="AT416" s="60"/>
      <c r="AU416" s="60"/>
      <c r="AV416" s="60"/>
      <c r="AW416" s="60"/>
      <c r="AX416" s="60"/>
      <c r="AY416" s="60"/>
      <c r="AZ416" s="60"/>
      <c r="BA416" s="60"/>
      <c r="BB416" s="60"/>
      <c r="BC416" s="60"/>
      <c r="BD416" s="60"/>
      <c r="BE416" s="60"/>
      <c r="BF416" s="60"/>
      <c r="BG416" s="60"/>
      <c r="BH416" s="60"/>
    </row>
    <row r="417" spans="1:60" s="63" customFormat="1" ht="60.75" customHeight="1" x14ac:dyDescent="0.2">
      <c r="A417" s="33">
        <v>44557</v>
      </c>
      <c r="B417" s="34" t="s">
        <v>791</v>
      </c>
      <c r="C417" s="35" t="s">
        <v>792</v>
      </c>
      <c r="D417" s="49"/>
      <c r="E417" s="40">
        <v>9000</v>
      </c>
      <c r="F417" s="16">
        <f t="shared" si="6"/>
        <v>576962564.47000015</v>
      </c>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0"/>
      <c r="AI417" s="60"/>
      <c r="AJ417" s="60"/>
      <c r="AK417" s="60"/>
      <c r="AL417" s="60"/>
      <c r="AM417" s="60"/>
      <c r="AN417" s="60"/>
      <c r="AO417" s="60"/>
      <c r="AP417" s="60"/>
      <c r="AQ417" s="60"/>
      <c r="AR417" s="60"/>
      <c r="AS417" s="60"/>
      <c r="AT417" s="60"/>
      <c r="AU417" s="60"/>
      <c r="AV417" s="60"/>
      <c r="AW417" s="60"/>
      <c r="AX417" s="60"/>
      <c r="AY417" s="60"/>
      <c r="AZ417" s="60"/>
      <c r="BA417" s="60"/>
      <c r="BB417" s="60"/>
      <c r="BC417" s="60"/>
      <c r="BD417" s="60"/>
      <c r="BE417" s="60"/>
      <c r="BF417" s="60"/>
      <c r="BG417" s="60"/>
      <c r="BH417" s="60"/>
    </row>
    <row r="418" spans="1:60" s="63" customFormat="1" ht="48" customHeight="1" x14ac:dyDescent="0.2">
      <c r="A418" s="33">
        <v>44557</v>
      </c>
      <c r="B418" s="34" t="s">
        <v>793</v>
      </c>
      <c r="C418" s="35" t="s">
        <v>794</v>
      </c>
      <c r="D418" s="49"/>
      <c r="E418" s="40">
        <v>50115.89</v>
      </c>
      <c r="F418" s="16">
        <f t="shared" si="6"/>
        <v>576912448.58000016</v>
      </c>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0"/>
      <c r="AI418" s="60"/>
      <c r="AJ418" s="60"/>
      <c r="AK418" s="60"/>
      <c r="AL418" s="60"/>
      <c r="AM418" s="60"/>
      <c r="AN418" s="60"/>
      <c r="AO418" s="60"/>
      <c r="AP418" s="60"/>
      <c r="AQ418" s="60"/>
      <c r="AR418" s="60"/>
      <c r="AS418" s="60"/>
      <c r="AT418" s="60"/>
      <c r="AU418" s="60"/>
      <c r="AV418" s="60"/>
      <c r="AW418" s="60"/>
      <c r="AX418" s="60"/>
      <c r="AY418" s="60"/>
      <c r="AZ418" s="60"/>
      <c r="BA418" s="60"/>
      <c r="BB418" s="60"/>
      <c r="BC418" s="60"/>
      <c r="BD418" s="60"/>
      <c r="BE418" s="60"/>
      <c r="BF418" s="60"/>
      <c r="BG418" s="60"/>
      <c r="BH418" s="60"/>
    </row>
    <row r="419" spans="1:60" s="63" customFormat="1" ht="57" customHeight="1" x14ac:dyDescent="0.2">
      <c r="A419" s="33">
        <v>44557</v>
      </c>
      <c r="B419" s="34" t="s">
        <v>795</v>
      </c>
      <c r="C419" s="35" t="s">
        <v>796</v>
      </c>
      <c r="D419" s="49"/>
      <c r="E419" s="40">
        <v>10773</v>
      </c>
      <c r="F419" s="16">
        <f t="shared" si="6"/>
        <v>576901675.58000016</v>
      </c>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0"/>
      <c r="AI419" s="60"/>
      <c r="AJ419" s="60"/>
      <c r="AK419" s="60"/>
      <c r="AL419" s="60"/>
      <c r="AM419" s="60"/>
      <c r="AN419" s="60"/>
      <c r="AO419" s="60"/>
      <c r="AP419" s="60"/>
      <c r="AQ419" s="60"/>
      <c r="AR419" s="60"/>
      <c r="AS419" s="60"/>
      <c r="AT419" s="60"/>
      <c r="AU419" s="60"/>
      <c r="AV419" s="60"/>
      <c r="AW419" s="60"/>
      <c r="AX419" s="60"/>
      <c r="AY419" s="60"/>
      <c r="AZ419" s="60"/>
      <c r="BA419" s="60"/>
      <c r="BB419" s="60"/>
      <c r="BC419" s="60"/>
      <c r="BD419" s="60"/>
      <c r="BE419" s="60"/>
      <c r="BF419" s="60"/>
      <c r="BG419" s="60"/>
      <c r="BH419" s="60"/>
    </row>
    <row r="420" spans="1:60" s="63" customFormat="1" ht="40.5" customHeight="1" x14ac:dyDescent="0.2">
      <c r="A420" s="33">
        <v>44557</v>
      </c>
      <c r="B420" s="34" t="s">
        <v>797</v>
      </c>
      <c r="C420" s="35" t="s">
        <v>798</v>
      </c>
      <c r="D420" s="49"/>
      <c r="E420" s="40">
        <v>5516530.0499999998</v>
      </c>
      <c r="F420" s="16">
        <f t="shared" si="6"/>
        <v>571385145.53000021</v>
      </c>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0"/>
      <c r="AI420" s="60"/>
      <c r="AJ420" s="60"/>
      <c r="AK420" s="60"/>
      <c r="AL420" s="60"/>
      <c r="AM420" s="60"/>
      <c r="AN420" s="60"/>
      <c r="AO420" s="60"/>
      <c r="AP420" s="60"/>
      <c r="AQ420" s="60"/>
      <c r="AR420" s="60"/>
      <c r="AS420" s="60"/>
      <c r="AT420" s="60"/>
      <c r="AU420" s="60"/>
      <c r="AV420" s="60"/>
      <c r="AW420" s="60"/>
      <c r="AX420" s="60"/>
      <c r="AY420" s="60"/>
      <c r="AZ420" s="60"/>
      <c r="BA420" s="60"/>
      <c r="BB420" s="60"/>
      <c r="BC420" s="60"/>
      <c r="BD420" s="60"/>
      <c r="BE420" s="60"/>
      <c r="BF420" s="60"/>
      <c r="BG420" s="60"/>
      <c r="BH420" s="60"/>
    </row>
    <row r="421" spans="1:60" s="63" customFormat="1" ht="42.75" customHeight="1" x14ac:dyDescent="0.2">
      <c r="A421" s="33">
        <v>44557</v>
      </c>
      <c r="B421" s="34" t="s">
        <v>799</v>
      </c>
      <c r="C421" s="35" t="s">
        <v>800</v>
      </c>
      <c r="D421" s="49"/>
      <c r="E421" s="40">
        <v>258774.65</v>
      </c>
      <c r="F421" s="16">
        <f t="shared" si="6"/>
        <v>571126370.88000023</v>
      </c>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0"/>
      <c r="AI421" s="60"/>
      <c r="AJ421" s="60"/>
      <c r="AK421" s="60"/>
      <c r="AL421" s="60"/>
      <c r="AM421" s="60"/>
      <c r="AN421" s="60"/>
      <c r="AO421" s="60"/>
      <c r="AP421" s="60"/>
      <c r="AQ421" s="60"/>
      <c r="AR421" s="60"/>
      <c r="AS421" s="60"/>
      <c r="AT421" s="60"/>
      <c r="AU421" s="60"/>
      <c r="AV421" s="60"/>
      <c r="AW421" s="60"/>
      <c r="AX421" s="60"/>
      <c r="AY421" s="60"/>
      <c r="AZ421" s="60"/>
      <c r="BA421" s="60"/>
      <c r="BB421" s="60"/>
      <c r="BC421" s="60"/>
      <c r="BD421" s="60"/>
      <c r="BE421" s="60"/>
      <c r="BF421" s="60"/>
      <c r="BG421" s="60"/>
      <c r="BH421" s="60"/>
    </row>
    <row r="422" spans="1:60" s="63" customFormat="1" ht="59.25" customHeight="1" x14ac:dyDescent="0.2">
      <c r="A422" s="33">
        <v>44557</v>
      </c>
      <c r="B422" s="34" t="s">
        <v>801</v>
      </c>
      <c r="C422" s="35" t="s">
        <v>802</v>
      </c>
      <c r="D422" s="49"/>
      <c r="E422" s="40">
        <v>42498.25</v>
      </c>
      <c r="F422" s="16">
        <f t="shared" si="6"/>
        <v>571083872.63000023</v>
      </c>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0"/>
      <c r="AI422" s="60"/>
      <c r="AJ422" s="60"/>
      <c r="AK422" s="60"/>
      <c r="AL422" s="60"/>
      <c r="AM422" s="60"/>
      <c r="AN422" s="60"/>
      <c r="AO422" s="60"/>
      <c r="AP422" s="60"/>
      <c r="AQ422" s="60"/>
      <c r="AR422" s="60"/>
      <c r="AS422" s="60"/>
      <c r="AT422" s="60"/>
      <c r="AU422" s="60"/>
      <c r="AV422" s="60"/>
      <c r="AW422" s="60"/>
      <c r="AX422" s="60"/>
      <c r="AY422" s="60"/>
      <c r="AZ422" s="60"/>
      <c r="BA422" s="60"/>
      <c r="BB422" s="60"/>
      <c r="BC422" s="60"/>
      <c r="BD422" s="60"/>
      <c r="BE422" s="60"/>
      <c r="BF422" s="60"/>
      <c r="BG422" s="60"/>
      <c r="BH422" s="60"/>
    </row>
    <row r="423" spans="1:60" s="63" customFormat="1" ht="95.25" customHeight="1" x14ac:dyDescent="0.2">
      <c r="A423" s="33">
        <v>44558</v>
      </c>
      <c r="B423" s="34" t="s">
        <v>803</v>
      </c>
      <c r="C423" s="35" t="s">
        <v>804</v>
      </c>
      <c r="D423" s="49"/>
      <c r="E423" s="40">
        <v>50000</v>
      </c>
      <c r="F423" s="16">
        <f t="shared" si="6"/>
        <v>571033872.63000023</v>
      </c>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0"/>
      <c r="AI423" s="60"/>
      <c r="AJ423" s="60"/>
      <c r="AK423" s="60"/>
      <c r="AL423" s="60"/>
      <c r="AM423" s="60"/>
      <c r="AN423" s="60"/>
      <c r="AO423" s="60"/>
      <c r="AP423" s="60"/>
      <c r="AQ423" s="60"/>
      <c r="AR423" s="60"/>
      <c r="AS423" s="60"/>
      <c r="AT423" s="60"/>
      <c r="AU423" s="60"/>
      <c r="AV423" s="60"/>
      <c r="AW423" s="60"/>
      <c r="AX423" s="60"/>
      <c r="AY423" s="60"/>
      <c r="AZ423" s="60"/>
      <c r="BA423" s="60"/>
      <c r="BB423" s="60"/>
      <c r="BC423" s="60"/>
      <c r="BD423" s="60"/>
      <c r="BE423" s="60"/>
      <c r="BF423" s="60"/>
      <c r="BG423" s="60"/>
      <c r="BH423" s="60"/>
    </row>
    <row r="424" spans="1:60" s="63" customFormat="1" ht="54" customHeight="1" x14ac:dyDescent="0.2">
      <c r="A424" s="33">
        <v>44558</v>
      </c>
      <c r="B424" s="34" t="s">
        <v>805</v>
      </c>
      <c r="C424" s="35" t="s">
        <v>806</v>
      </c>
      <c r="D424" s="49"/>
      <c r="E424" s="40">
        <v>280385.49</v>
      </c>
      <c r="F424" s="16">
        <f t="shared" si="6"/>
        <v>570753487.14000022</v>
      </c>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0"/>
      <c r="AI424" s="60"/>
      <c r="AJ424" s="60"/>
      <c r="AK424" s="60"/>
      <c r="AL424" s="60"/>
      <c r="AM424" s="60"/>
      <c r="AN424" s="60"/>
      <c r="AO424" s="60"/>
      <c r="AP424" s="60"/>
      <c r="AQ424" s="60"/>
      <c r="AR424" s="60"/>
      <c r="AS424" s="60"/>
      <c r="AT424" s="60"/>
      <c r="AU424" s="60"/>
      <c r="AV424" s="60"/>
      <c r="AW424" s="60"/>
      <c r="AX424" s="60"/>
      <c r="AY424" s="60"/>
      <c r="AZ424" s="60"/>
      <c r="BA424" s="60"/>
      <c r="BB424" s="60"/>
      <c r="BC424" s="60"/>
      <c r="BD424" s="60"/>
      <c r="BE424" s="60"/>
      <c r="BF424" s="60"/>
      <c r="BG424" s="60"/>
      <c r="BH424" s="60"/>
    </row>
    <row r="425" spans="1:60" s="63" customFormat="1" ht="38.25" customHeight="1" x14ac:dyDescent="0.2">
      <c r="A425" s="33">
        <v>44558</v>
      </c>
      <c r="B425" s="34" t="s">
        <v>807</v>
      </c>
      <c r="C425" s="35" t="s">
        <v>808</v>
      </c>
      <c r="D425" s="49"/>
      <c r="E425" s="40">
        <v>9000</v>
      </c>
      <c r="F425" s="16">
        <f t="shared" si="6"/>
        <v>570744487.14000022</v>
      </c>
      <c r="G425" s="60"/>
      <c r="H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0"/>
      <c r="AI425" s="60"/>
      <c r="AJ425" s="60"/>
      <c r="AK425" s="60"/>
      <c r="AL425" s="60"/>
      <c r="AM425" s="60"/>
      <c r="AN425" s="60"/>
      <c r="AO425" s="60"/>
      <c r="AP425" s="60"/>
      <c r="AQ425" s="60"/>
      <c r="AR425" s="60"/>
      <c r="AS425" s="60"/>
      <c r="AT425" s="60"/>
      <c r="AU425" s="60"/>
      <c r="AV425" s="60"/>
      <c r="AW425" s="60"/>
      <c r="AX425" s="60"/>
      <c r="AY425" s="60"/>
      <c r="AZ425" s="60"/>
      <c r="BA425" s="60"/>
      <c r="BB425" s="60"/>
      <c r="BC425" s="60"/>
      <c r="BD425" s="60"/>
      <c r="BE425" s="60"/>
      <c r="BF425" s="60"/>
      <c r="BG425" s="60"/>
      <c r="BH425" s="60"/>
    </row>
    <row r="426" spans="1:60" s="63" customFormat="1" ht="33.75" customHeight="1" x14ac:dyDescent="0.2">
      <c r="A426" s="33">
        <v>44558</v>
      </c>
      <c r="B426" s="34" t="s">
        <v>809</v>
      </c>
      <c r="C426" s="35" t="s">
        <v>810</v>
      </c>
      <c r="D426" s="49"/>
      <c r="E426" s="40">
        <v>4500</v>
      </c>
      <c r="F426" s="16">
        <f t="shared" si="6"/>
        <v>570739987.14000022</v>
      </c>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0"/>
      <c r="AI426" s="60"/>
      <c r="AJ426" s="60"/>
      <c r="AK426" s="60"/>
      <c r="AL426" s="60"/>
      <c r="AM426" s="60"/>
      <c r="AN426" s="60"/>
      <c r="AO426" s="60"/>
      <c r="AP426" s="60"/>
      <c r="AQ426" s="60"/>
      <c r="AR426" s="60"/>
      <c r="AS426" s="60"/>
      <c r="AT426" s="60"/>
      <c r="AU426" s="60"/>
      <c r="AV426" s="60"/>
      <c r="AW426" s="60"/>
      <c r="AX426" s="60"/>
      <c r="AY426" s="60"/>
      <c r="AZ426" s="60"/>
      <c r="BA426" s="60"/>
      <c r="BB426" s="60"/>
      <c r="BC426" s="60"/>
      <c r="BD426" s="60"/>
      <c r="BE426" s="60"/>
      <c r="BF426" s="60"/>
      <c r="BG426" s="60"/>
      <c r="BH426" s="60"/>
    </row>
    <row r="427" spans="1:60" s="63" customFormat="1" ht="44.25" customHeight="1" x14ac:dyDescent="0.2">
      <c r="A427" s="33">
        <v>44558</v>
      </c>
      <c r="B427" s="34" t="s">
        <v>811</v>
      </c>
      <c r="C427" s="35" t="s">
        <v>812</v>
      </c>
      <c r="D427" s="49"/>
      <c r="E427" s="40">
        <v>8452860.3800000008</v>
      </c>
      <c r="F427" s="16">
        <f t="shared" si="6"/>
        <v>562287126.76000023</v>
      </c>
      <c r="G427" s="60"/>
      <c r="H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0"/>
      <c r="AI427" s="60"/>
      <c r="AJ427" s="60"/>
      <c r="AK427" s="60"/>
      <c r="AL427" s="60"/>
      <c r="AM427" s="60"/>
      <c r="AN427" s="60"/>
      <c r="AO427" s="60"/>
      <c r="AP427" s="60"/>
      <c r="AQ427" s="60"/>
      <c r="AR427" s="60"/>
      <c r="AS427" s="60"/>
      <c r="AT427" s="60"/>
      <c r="AU427" s="60"/>
      <c r="AV427" s="60"/>
      <c r="AW427" s="60"/>
      <c r="AX427" s="60"/>
      <c r="AY427" s="60"/>
      <c r="AZ427" s="60"/>
      <c r="BA427" s="60"/>
      <c r="BB427" s="60"/>
      <c r="BC427" s="60"/>
      <c r="BD427" s="60"/>
      <c r="BE427" s="60"/>
      <c r="BF427" s="60"/>
      <c r="BG427" s="60"/>
      <c r="BH427" s="60"/>
    </row>
    <row r="428" spans="1:60" s="63" customFormat="1" ht="66.75" customHeight="1" x14ac:dyDescent="0.2">
      <c r="A428" s="33">
        <v>44558</v>
      </c>
      <c r="B428" s="34" t="s">
        <v>813</v>
      </c>
      <c r="C428" s="35" t="s">
        <v>814</v>
      </c>
      <c r="D428" s="49"/>
      <c r="E428" s="40">
        <v>9000</v>
      </c>
      <c r="F428" s="16">
        <f t="shared" si="6"/>
        <v>562278126.76000023</v>
      </c>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0"/>
      <c r="AI428" s="60"/>
      <c r="AJ428" s="60"/>
      <c r="AK428" s="60"/>
      <c r="AL428" s="60"/>
      <c r="AM428" s="60"/>
      <c r="AN428" s="60"/>
      <c r="AO428" s="60"/>
      <c r="AP428" s="60"/>
      <c r="AQ428" s="60"/>
      <c r="AR428" s="60"/>
      <c r="AS428" s="60"/>
      <c r="AT428" s="60"/>
      <c r="AU428" s="60"/>
      <c r="AV428" s="60"/>
      <c r="AW428" s="60"/>
      <c r="AX428" s="60"/>
      <c r="AY428" s="60"/>
      <c r="AZ428" s="60"/>
      <c r="BA428" s="60"/>
      <c r="BB428" s="60"/>
      <c r="BC428" s="60"/>
      <c r="BD428" s="60"/>
      <c r="BE428" s="60"/>
      <c r="BF428" s="60"/>
      <c r="BG428" s="60"/>
      <c r="BH428" s="60"/>
    </row>
    <row r="429" spans="1:60" s="63" customFormat="1" ht="42.75" customHeight="1" x14ac:dyDescent="0.2">
      <c r="A429" s="33">
        <v>44558</v>
      </c>
      <c r="B429" s="34" t="s">
        <v>815</v>
      </c>
      <c r="C429" s="35" t="s">
        <v>816</v>
      </c>
      <c r="D429" s="49"/>
      <c r="E429" s="40">
        <v>6300</v>
      </c>
      <c r="F429" s="16">
        <f t="shared" si="6"/>
        <v>562271826.76000023</v>
      </c>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0"/>
      <c r="AI429" s="60"/>
      <c r="AJ429" s="60"/>
      <c r="AK429" s="60"/>
      <c r="AL429" s="60"/>
      <c r="AM429" s="60"/>
      <c r="AN429" s="60"/>
      <c r="AO429" s="60"/>
      <c r="AP429" s="60"/>
      <c r="AQ429" s="60"/>
      <c r="AR429" s="60"/>
      <c r="AS429" s="60"/>
      <c r="AT429" s="60"/>
      <c r="AU429" s="60"/>
      <c r="AV429" s="60"/>
      <c r="AW429" s="60"/>
      <c r="AX429" s="60"/>
      <c r="AY429" s="60"/>
      <c r="AZ429" s="60"/>
      <c r="BA429" s="60"/>
      <c r="BB429" s="60"/>
      <c r="BC429" s="60"/>
      <c r="BD429" s="60"/>
      <c r="BE429" s="60"/>
      <c r="BF429" s="60"/>
      <c r="BG429" s="60"/>
      <c r="BH429" s="60"/>
    </row>
    <row r="430" spans="1:60" s="63" customFormat="1" ht="32.25" customHeight="1" x14ac:dyDescent="0.2">
      <c r="A430" s="33">
        <v>44558</v>
      </c>
      <c r="B430" s="34" t="s">
        <v>817</v>
      </c>
      <c r="C430" s="35" t="s">
        <v>818</v>
      </c>
      <c r="D430" s="49"/>
      <c r="E430" s="40">
        <v>67788</v>
      </c>
      <c r="F430" s="16">
        <f t="shared" si="6"/>
        <v>562204038.76000023</v>
      </c>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0"/>
      <c r="AI430" s="60"/>
      <c r="AJ430" s="60"/>
      <c r="AK430" s="60"/>
      <c r="AL430" s="60"/>
      <c r="AM430" s="60"/>
      <c r="AN430" s="60"/>
      <c r="AO430" s="60"/>
      <c r="AP430" s="60"/>
      <c r="AQ430" s="60"/>
      <c r="AR430" s="60"/>
      <c r="AS430" s="60"/>
      <c r="AT430" s="60"/>
      <c r="AU430" s="60"/>
      <c r="AV430" s="60"/>
      <c r="AW430" s="60"/>
      <c r="AX430" s="60"/>
      <c r="AY430" s="60"/>
      <c r="AZ430" s="60"/>
      <c r="BA430" s="60"/>
      <c r="BB430" s="60"/>
      <c r="BC430" s="60"/>
      <c r="BD430" s="60"/>
      <c r="BE430" s="60"/>
      <c r="BF430" s="60"/>
      <c r="BG430" s="60"/>
      <c r="BH430" s="60"/>
    </row>
    <row r="431" spans="1:60" s="63" customFormat="1" ht="51.75" customHeight="1" x14ac:dyDescent="0.2">
      <c r="A431" s="33">
        <v>44558</v>
      </c>
      <c r="B431" s="34" t="s">
        <v>819</v>
      </c>
      <c r="C431" s="35" t="s">
        <v>820</v>
      </c>
      <c r="D431" s="49"/>
      <c r="E431" s="40">
        <v>890448.5</v>
      </c>
      <c r="F431" s="16">
        <f t="shared" si="6"/>
        <v>561313590.26000023</v>
      </c>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0"/>
      <c r="AI431" s="60"/>
      <c r="AJ431" s="60"/>
      <c r="AK431" s="60"/>
      <c r="AL431" s="60"/>
      <c r="AM431" s="60"/>
      <c r="AN431" s="60"/>
      <c r="AO431" s="60"/>
      <c r="AP431" s="60"/>
      <c r="AQ431" s="60"/>
      <c r="AR431" s="60"/>
      <c r="AS431" s="60"/>
      <c r="AT431" s="60"/>
      <c r="AU431" s="60"/>
      <c r="AV431" s="60"/>
      <c r="AW431" s="60"/>
      <c r="AX431" s="60"/>
      <c r="AY431" s="60"/>
      <c r="AZ431" s="60"/>
      <c r="BA431" s="60"/>
      <c r="BB431" s="60"/>
      <c r="BC431" s="60"/>
      <c r="BD431" s="60"/>
      <c r="BE431" s="60"/>
      <c r="BF431" s="60"/>
      <c r="BG431" s="60"/>
      <c r="BH431" s="60"/>
    </row>
    <row r="432" spans="1:60" s="63" customFormat="1" ht="51.75" customHeight="1" x14ac:dyDescent="0.2">
      <c r="A432" s="33">
        <v>44558</v>
      </c>
      <c r="B432" s="34" t="s">
        <v>821</v>
      </c>
      <c r="C432" s="35" t="s">
        <v>822</v>
      </c>
      <c r="D432" s="49"/>
      <c r="E432" s="40">
        <v>299275.88</v>
      </c>
      <c r="F432" s="16">
        <f t="shared" si="6"/>
        <v>561014314.38000023</v>
      </c>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0"/>
      <c r="AI432" s="60"/>
      <c r="AJ432" s="60"/>
      <c r="AK432" s="60"/>
      <c r="AL432" s="60"/>
      <c r="AM432" s="60"/>
      <c r="AN432" s="60"/>
      <c r="AO432" s="60"/>
      <c r="AP432" s="60"/>
      <c r="AQ432" s="60"/>
      <c r="AR432" s="60"/>
      <c r="AS432" s="60"/>
      <c r="AT432" s="60"/>
      <c r="AU432" s="60"/>
      <c r="AV432" s="60"/>
      <c r="AW432" s="60"/>
      <c r="AX432" s="60"/>
      <c r="AY432" s="60"/>
      <c r="AZ432" s="60"/>
      <c r="BA432" s="60"/>
      <c r="BB432" s="60"/>
      <c r="BC432" s="60"/>
      <c r="BD432" s="60"/>
      <c r="BE432" s="60"/>
      <c r="BF432" s="60"/>
      <c r="BG432" s="60"/>
      <c r="BH432" s="60"/>
    </row>
    <row r="433" spans="1:60" s="63" customFormat="1" ht="42.75" customHeight="1" x14ac:dyDescent="0.2">
      <c r="A433" s="33">
        <v>44558</v>
      </c>
      <c r="B433" s="34" t="s">
        <v>823</v>
      </c>
      <c r="C433" s="35" t="s">
        <v>824</v>
      </c>
      <c r="D433" s="49"/>
      <c r="E433" s="40">
        <v>9791441.9399999995</v>
      </c>
      <c r="F433" s="16">
        <f t="shared" si="6"/>
        <v>551222872.44000018</v>
      </c>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0"/>
      <c r="AI433" s="60"/>
      <c r="AJ433" s="60"/>
      <c r="AK433" s="60"/>
      <c r="AL433" s="60"/>
      <c r="AM433" s="60"/>
      <c r="AN433" s="60"/>
      <c r="AO433" s="60"/>
      <c r="AP433" s="60"/>
      <c r="AQ433" s="60"/>
      <c r="AR433" s="60"/>
      <c r="AS433" s="60"/>
      <c r="AT433" s="60"/>
      <c r="AU433" s="60"/>
      <c r="AV433" s="60"/>
      <c r="AW433" s="60"/>
      <c r="AX433" s="60"/>
      <c r="AY433" s="60"/>
      <c r="AZ433" s="60"/>
      <c r="BA433" s="60"/>
      <c r="BB433" s="60"/>
      <c r="BC433" s="60"/>
      <c r="BD433" s="60"/>
      <c r="BE433" s="60"/>
      <c r="BF433" s="60"/>
      <c r="BG433" s="60"/>
      <c r="BH433" s="60"/>
    </row>
    <row r="434" spans="1:60" s="63" customFormat="1" ht="42.75" customHeight="1" x14ac:dyDescent="0.2">
      <c r="A434" s="33">
        <v>44558</v>
      </c>
      <c r="B434" s="34" t="s">
        <v>825</v>
      </c>
      <c r="C434" s="35" t="s">
        <v>826</v>
      </c>
      <c r="D434" s="49"/>
      <c r="E434" s="40">
        <v>126825</v>
      </c>
      <c r="F434" s="16">
        <f t="shared" si="6"/>
        <v>551096047.44000018</v>
      </c>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0"/>
      <c r="AI434" s="60"/>
      <c r="AJ434" s="60"/>
      <c r="AK434" s="60"/>
      <c r="AL434" s="60"/>
      <c r="AM434" s="60"/>
      <c r="AN434" s="60"/>
      <c r="AO434" s="60"/>
      <c r="AP434" s="60"/>
      <c r="AQ434" s="60"/>
      <c r="AR434" s="60"/>
      <c r="AS434" s="60"/>
      <c r="AT434" s="60"/>
      <c r="AU434" s="60"/>
      <c r="AV434" s="60"/>
      <c r="AW434" s="60"/>
      <c r="AX434" s="60"/>
      <c r="AY434" s="60"/>
      <c r="AZ434" s="60"/>
      <c r="BA434" s="60"/>
      <c r="BB434" s="60"/>
      <c r="BC434" s="60"/>
      <c r="BD434" s="60"/>
      <c r="BE434" s="60"/>
      <c r="BF434" s="60"/>
      <c r="BG434" s="60"/>
      <c r="BH434" s="60"/>
    </row>
    <row r="435" spans="1:60" s="63" customFormat="1" ht="42.75" customHeight="1" x14ac:dyDescent="0.2">
      <c r="A435" s="33">
        <v>44558</v>
      </c>
      <c r="B435" s="34" t="s">
        <v>827</v>
      </c>
      <c r="C435" s="35" t="s">
        <v>828</v>
      </c>
      <c r="D435" s="49"/>
      <c r="E435" s="40">
        <v>9000</v>
      </c>
      <c r="F435" s="16">
        <f t="shared" si="6"/>
        <v>551087047.44000018</v>
      </c>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0"/>
      <c r="AI435" s="60"/>
      <c r="AJ435" s="60"/>
      <c r="AK435" s="60"/>
      <c r="AL435" s="60"/>
      <c r="AM435" s="60"/>
      <c r="AN435" s="60"/>
      <c r="AO435" s="60"/>
      <c r="AP435" s="60"/>
      <c r="AQ435" s="60"/>
      <c r="AR435" s="60"/>
      <c r="AS435" s="60"/>
      <c r="AT435" s="60"/>
      <c r="AU435" s="60"/>
      <c r="AV435" s="60"/>
      <c r="AW435" s="60"/>
      <c r="AX435" s="60"/>
      <c r="AY435" s="60"/>
      <c r="AZ435" s="60"/>
      <c r="BA435" s="60"/>
      <c r="BB435" s="60"/>
      <c r="BC435" s="60"/>
      <c r="BD435" s="60"/>
      <c r="BE435" s="60"/>
      <c r="BF435" s="60"/>
      <c r="BG435" s="60"/>
      <c r="BH435" s="60"/>
    </row>
    <row r="436" spans="1:60" s="63" customFormat="1" ht="42.75" customHeight="1" x14ac:dyDescent="0.2">
      <c r="A436" s="65">
        <v>44558</v>
      </c>
      <c r="B436" s="66" t="s">
        <v>829</v>
      </c>
      <c r="C436" s="51" t="s">
        <v>830</v>
      </c>
      <c r="D436" s="48"/>
      <c r="E436" s="50">
        <v>5940</v>
      </c>
      <c r="F436" s="67">
        <f t="shared" si="6"/>
        <v>551081107.44000018</v>
      </c>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0"/>
      <c r="AI436" s="60"/>
      <c r="AJ436" s="60"/>
      <c r="AK436" s="60"/>
      <c r="AL436" s="60"/>
      <c r="AM436" s="60"/>
      <c r="AN436" s="60"/>
      <c r="AO436" s="60"/>
      <c r="AP436" s="60"/>
      <c r="AQ436" s="60"/>
      <c r="AR436" s="60"/>
      <c r="AS436" s="60"/>
      <c r="AT436" s="60"/>
      <c r="AU436" s="60"/>
      <c r="AV436" s="60"/>
      <c r="AW436" s="60"/>
      <c r="AX436" s="60"/>
      <c r="AY436" s="60"/>
      <c r="AZ436" s="60"/>
      <c r="BA436" s="60"/>
      <c r="BB436" s="60"/>
      <c r="BC436" s="60"/>
      <c r="BD436" s="60"/>
      <c r="BE436" s="60"/>
      <c r="BF436" s="60"/>
      <c r="BG436" s="60"/>
      <c r="BH436" s="60"/>
    </row>
    <row r="437" spans="1:60" s="63" customFormat="1" ht="42.75" customHeight="1" x14ac:dyDescent="0.2">
      <c r="A437" s="68">
        <v>44558</v>
      </c>
      <c r="B437" s="69" t="s">
        <v>831</v>
      </c>
      <c r="C437" s="55" t="s">
        <v>832</v>
      </c>
      <c r="D437" s="49"/>
      <c r="E437" s="41">
        <v>5850</v>
      </c>
      <c r="F437" s="16">
        <f t="shared" si="6"/>
        <v>551075257.44000018</v>
      </c>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0"/>
      <c r="AI437" s="60"/>
      <c r="AJ437" s="60"/>
      <c r="AK437" s="60"/>
      <c r="AL437" s="60"/>
      <c r="AM437" s="60"/>
      <c r="AN437" s="60"/>
      <c r="AO437" s="60"/>
      <c r="AP437" s="60"/>
      <c r="AQ437" s="60"/>
      <c r="AR437" s="60"/>
      <c r="AS437" s="60"/>
      <c r="AT437" s="60"/>
      <c r="AU437" s="60"/>
      <c r="AV437" s="60"/>
      <c r="AW437" s="60"/>
      <c r="AX437" s="60"/>
      <c r="AY437" s="60"/>
      <c r="AZ437" s="60"/>
      <c r="BA437" s="60"/>
      <c r="BB437" s="60"/>
      <c r="BC437" s="60"/>
      <c r="BD437" s="60"/>
      <c r="BE437" s="60"/>
      <c r="BF437" s="60"/>
      <c r="BG437" s="60"/>
      <c r="BH437" s="60"/>
    </row>
    <row r="438" spans="1:60" s="63" customFormat="1" ht="61.5" customHeight="1" x14ac:dyDescent="0.2">
      <c r="A438" s="70">
        <v>44559</v>
      </c>
      <c r="B438" s="71">
        <v>62091</v>
      </c>
      <c r="C438" s="72" t="s">
        <v>833</v>
      </c>
      <c r="D438" s="49"/>
      <c r="E438" s="73">
        <v>67500</v>
      </c>
      <c r="F438" s="16">
        <f t="shared" si="6"/>
        <v>551007757.44000018</v>
      </c>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0"/>
      <c r="AI438" s="60"/>
      <c r="AJ438" s="60"/>
      <c r="AK438" s="60"/>
      <c r="AL438" s="60"/>
      <c r="AM438" s="60"/>
      <c r="AN438" s="60"/>
      <c r="AO438" s="60"/>
      <c r="AP438" s="60"/>
      <c r="AQ438" s="60"/>
      <c r="AR438" s="60"/>
      <c r="AS438" s="60"/>
      <c r="AT438" s="60"/>
      <c r="AU438" s="60"/>
      <c r="AV438" s="60"/>
      <c r="AW438" s="60"/>
      <c r="AX438" s="60"/>
      <c r="AY438" s="60"/>
      <c r="AZ438" s="60"/>
      <c r="BA438" s="60"/>
      <c r="BB438" s="60"/>
      <c r="BC438" s="60"/>
      <c r="BD438" s="60"/>
      <c r="BE438" s="60"/>
      <c r="BF438" s="60"/>
      <c r="BG438" s="60"/>
      <c r="BH438" s="60"/>
    </row>
    <row r="439" spans="1:60" s="63" customFormat="1" ht="52.5" customHeight="1" x14ac:dyDescent="0.2">
      <c r="A439" s="70">
        <v>44559</v>
      </c>
      <c r="B439" s="74" t="s">
        <v>834</v>
      </c>
      <c r="C439" s="72" t="s">
        <v>835</v>
      </c>
      <c r="D439" s="49"/>
      <c r="E439" s="73">
        <v>321762.53000000003</v>
      </c>
      <c r="F439" s="16">
        <f t="shared" si="6"/>
        <v>550685994.91000021</v>
      </c>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0"/>
      <c r="AI439" s="60"/>
      <c r="AJ439" s="60"/>
      <c r="AK439" s="60"/>
      <c r="AL439" s="60"/>
      <c r="AM439" s="60"/>
      <c r="AN439" s="60"/>
      <c r="AO439" s="60"/>
      <c r="AP439" s="60"/>
      <c r="AQ439" s="60"/>
      <c r="AR439" s="60"/>
      <c r="AS439" s="60"/>
      <c r="AT439" s="60"/>
      <c r="AU439" s="60"/>
      <c r="AV439" s="60"/>
      <c r="AW439" s="60"/>
      <c r="AX439" s="60"/>
      <c r="AY439" s="60"/>
      <c r="AZ439" s="60"/>
      <c r="BA439" s="60"/>
      <c r="BB439" s="60"/>
      <c r="BC439" s="60"/>
      <c r="BD439" s="60"/>
      <c r="BE439" s="60"/>
      <c r="BF439" s="60"/>
      <c r="BG439" s="60"/>
      <c r="BH439" s="60"/>
    </row>
    <row r="440" spans="1:60" s="63" customFormat="1" ht="15" customHeight="1" x14ac:dyDescent="0.2">
      <c r="A440" s="75"/>
      <c r="B440" s="76"/>
      <c r="C440" s="77"/>
      <c r="D440" s="78"/>
      <c r="E440" s="79"/>
      <c r="F440" s="8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0"/>
      <c r="AI440" s="60"/>
      <c r="AJ440" s="60"/>
      <c r="AK440" s="60"/>
      <c r="AL440" s="60"/>
      <c r="AM440" s="60"/>
      <c r="AN440" s="60"/>
      <c r="AO440" s="60"/>
      <c r="AP440" s="60"/>
      <c r="AQ440" s="60"/>
      <c r="AR440" s="60"/>
      <c r="AS440" s="60"/>
      <c r="AT440" s="60"/>
      <c r="AU440" s="60"/>
      <c r="AV440" s="60"/>
      <c r="AW440" s="60"/>
      <c r="AX440" s="60"/>
      <c r="AY440" s="60"/>
      <c r="AZ440" s="60"/>
      <c r="BA440" s="60"/>
      <c r="BB440" s="60"/>
      <c r="BC440" s="60"/>
      <c r="BD440" s="60"/>
      <c r="BE440" s="60"/>
      <c r="BF440" s="60"/>
      <c r="BG440" s="60"/>
      <c r="BH440" s="60"/>
    </row>
    <row r="441" spans="1:60" s="63" customFormat="1" ht="15" customHeight="1" x14ac:dyDescent="0.2">
      <c r="A441" s="75"/>
      <c r="B441" s="76"/>
      <c r="C441" s="77"/>
      <c r="D441" s="78"/>
      <c r="E441" s="79"/>
      <c r="F441" s="8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0"/>
      <c r="AI441" s="60"/>
      <c r="AJ441" s="60"/>
      <c r="AK441" s="60"/>
      <c r="AL441" s="60"/>
      <c r="AM441" s="60"/>
      <c r="AN441" s="60"/>
      <c r="AO441" s="60"/>
      <c r="AP441" s="60"/>
      <c r="AQ441" s="60"/>
      <c r="AR441" s="60"/>
      <c r="AS441" s="60"/>
      <c r="AT441" s="60"/>
      <c r="AU441" s="60"/>
      <c r="AV441" s="60"/>
      <c r="AW441" s="60"/>
      <c r="AX441" s="60"/>
      <c r="AY441" s="60"/>
      <c r="AZ441" s="60"/>
      <c r="BA441" s="60"/>
      <c r="BB441" s="60"/>
      <c r="BC441" s="60"/>
      <c r="BD441" s="60"/>
      <c r="BE441" s="60"/>
      <c r="BF441" s="60"/>
      <c r="BG441" s="60"/>
      <c r="BH441" s="60"/>
    </row>
    <row r="442" spans="1:60" s="63" customFormat="1" ht="15" customHeight="1" x14ac:dyDescent="0.2">
      <c r="A442" s="75"/>
      <c r="B442" s="76"/>
      <c r="C442" s="77"/>
      <c r="D442" s="78"/>
      <c r="E442" s="79"/>
      <c r="F442" s="8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0"/>
      <c r="AI442" s="60"/>
      <c r="AJ442" s="60"/>
      <c r="AK442" s="60"/>
      <c r="AL442" s="60"/>
      <c r="AM442" s="60"/>
      <c r="AN442" s="60"/>
      <c r="AO442" s="60"/>
      <c r="AP442" s="60"/>
      <c r="AQ442" s="60"/>
      <c r="AR442" s="60"/>
      <c r="AS442" s="60"/>
      <c r="AT442" s="60"/>
      <c r="AU442" s="60"/>
      <c r="AV442" s="60"/>
      <c r="AW442" s="60"/>
      <c r="AX442" s="60"/>
      <c r="AY442" s="60"/>
      <c r="AZ442" s="60"/>
      <c r="BA442" s="60"/>
      <c r="BB442" s="60"/>
      <c r="BC442" s="60"/>
      <c r="BD442" s="60"/>
      <c r="BE442" s="60"/>
      <c r="BF442" s="60"/>
      <c r="BG442" s="60"/>
      <c r="BH442" s="60"/>
    </row>
    <row r="443" spans="1:60" s="63" customFormat="1" ht="15" customHeight="1" x14ac:dyDescent="0.2">
      <c r="A443" s="75"/>
      <c r="B443" s="76"/>
      <c r="C443" s="77"/>
      <c r="D443" s="78"/>
      <c r="E443" s="79"/>
      <c r="F443" s="8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0"/>
      <c r="AI443" s="60"/>
      <c r="AJ443" s="60"/>
      <c r="AK443" s="60"/>
      <c r="AL443" s="60"/>
      <c r="AM443" s="60"/>
      <c r="AN443" s="60"/>
      <c r="AO443" s="60"/>
      <c r="AP443" s="60"/>
      <c r="AQ443" s="60"/>
      <c r="AR443" s="60"/>
      <c r="AS443" s="60"/>
      <c r="AT443" s="60"/>
      <c r="AU443" s="60"/>
      <c r="AV443" s="60"/>
      <c r="AW443" s="60"/>
      <c r="AX443" s="60"/>
      <c r="AY443" s="60"/>
      <c r="AZ443" s="60"/>
      <c r="BA443" s="60"/>
      <c r="BB443" s="60"/>
      <c r="BC443" s="60"/>
      <c r="BD443" s="60"/>
      <c r="BE443" s="60"/>
      <c r="BF443" s="60"/>
      <c r="BG443" s="60"/>
      <c r="BH443" s="60"/>
    </row>
    <row r="444" spans="1:60" s="63" customFormat="1" ht="15" customHeight="1" x14ac:dyDescent="0.2">
      <c r="A444" s="75"/>
      <c r="B444" s="76"/>
      <c r="C444" s="77"/>
      <c r="D444" s="78"/>
      <c r="E444" s="79"/>
      <c r="F444" s="8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0"/>
      <c r="AI444" s="60"/>
      <c r="AJ444" s="60"/>
      <c r="AK444" s="60"/>
      <c r="AL444" s="60"/>
      <c r="AM444" s="60"/>
      <c r="AN444" s="60"/>
      <c r="AO444" s="60"/>
      <c r="AP444" s="60"/>
      <c r="AQ444" s="60"/>
      <c r="AR444" s="60"/>
      <c r="AS444" s="60"/>
      <c r="AT444" s="60"/>
      <c r="AU444" s="60"/>
      <c r="AV444" s="60"/>
      <c r="AW444" s="60"/>
      <c r="AX444" s="60"/>
      <c r="AY444" s="60"/>
      <c r="AZ444" s="60"/>
      <c r="BA444" s="60"/>
      <c r="BB444" s="60"/>
      <c r="BC444" s="60"/>
      <c r="BD444" s="60"/>
      <c r="BE444" s="60"/>
      <c r="BF444" s="60"/>
      <c r="BG444" s="60"/>
      <c r="BH444" s="60"/>
    </row>
    <row r="445" spans="1:60" s="63" customFormat="1" ht="15" customHeight="1" x14ac:dyDescent="0.2">
      <c r="A445" s="75"/>
      <c r="B445" s="76"/>
      <c r="C445" s="77"/>
      <c r="D445" s="78"/>
      <c r="E445" s="79"/>
      <c r="F445" s="8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0"/>
      <c r="AI445" s="60"/>
      <c r="AJ445" s="60"/>
      <c r="AK445" s="60"/>
      <c r="AL445" s="60"/>
      <c r="AM445" s="60"/>
      <c r="AN445" s="60"/>
      <c r="AO445" s="60"/>
      <c r="AP445" s="60"/>
      <c r="AQ445" s="60"/>
      <c r="AR445" s="60"/>
      <c r="AS445" s="60"/>
      <c r="AT445" s="60"/>
      <c r="AU445" s="60"/>
      <c r="AV445" s="60"/>
      <c r="AW445" s="60"/>
      <c r="AX445" s="60"/>
      <c r="AY445" s="60"/>
      <c r="AZ445" s="60"/>
      <c r="BA445" s="60"/>
      <c r="BB445" s="60"/>
      <c r="BC445" s="60"/>
      <c r="BD445" s="60"/>
      <c r="BE445" s="60"/>
      <c r="BF445" s="60"/>
      <c r="BG445" s="60"/>
      <c r="BH445" s="60"/>
    </row>
    <row r="446" spans="1:60" s="63" customFormat="1" ht="15" customHeight="1" x14ac:dyDescent="0.2">
      <c r="A446" s="75"/>
      <c r="B446" s="76"/>
      <c r="C446" s="77"/>
      <c r="D446" s="78"/>
      <c r="E446" s="79"/>
      <c r="F446" s="8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0"/>
      <c r="AI446" s="60"/>
      <c r="AJ446" s="60"/>
      <c r="AK446" s="60"/>
      <c r="AL446" s="60"/>
      <c r="AM446" s="60"/>
      <c r="AN446" s="60"/>
      <c r="AO446" s="60"/>
      <c r="AP446" s="60"/>
      <c r="AQ446" s="60"/>
      <c r="AR446" s="60"/>
      <c r="AS446" s="60"/>
      <c r="AT446" s="60"/>
      <c r="AU446" s="60"/>
      <c r="AV446" s="60"/>
      <c r="AW446" s="60"/>
      <c r="AX446" s="60"/>
      <c r="AY446" s="60"/>
      <c r="AZ446" s="60"/>
      <c r="BA446" s="60"/>
      <c r="BB446" s="60"/>
      <c r="BC446" s="60"/>
      <c r="BD446" s="60"/>
      <c r="BE446" s="60"/>
      <c r="BF446" s="60"/>
      <c r="BG446" s="60"/>
      <c r="BH446" s="60"/>
    </row>
    <row r="447" spans="1:60" s="63" customFormat="1" ht="15" customHeight="1" x14ac:dyDescent="0.2">
      <c r="A447" s="75"/>
      <c r="B447" s="76"/>
      <c r="C447" s="77"/>
      <c r="D447" s="78"/>
      <c r="E447" s="79"/>
      <c r="F447" s="8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0"/>
      <c r="AI447" s="60"/>
      <c r="AJ447" s="60"/>
      <c r="AK447" s="60"/>
      <c r="AL447" s="60"/>
      <c r="AM447" s="60"/>
      <c r="AN447" s="60"/>
      <c r="AO447" s="60"/>
      <c r="AP447" s="60"/>
      <c r="AQ447" s="60"/>
      <c r="AR447" s="60"/>
      <c r="AS447" s="60"/>
      <c r="AT447" s="60"/>
      <c r="AU447" s="60"/>
      <c r="AV447" s="60"/>
      <c r="AW447" s="60"/>
      <c r="AX447" s="60"/>
      <c r="AY447" s="60"/>
      <c r="AZ447" s="60"/>
      <c r="BA447" s="60"/>
      <c r="BB447" s="60"/>
      <c r="BC447" s="60"/>
      <c r="BD447" s="60"/>
      <c r="BE447" s="60"/>
      <c r="BF447" s="60"/>
      <c r="BG447" s="60"/>
      <c r="BH447" s="60"/>
    </row>
    <row r="448" spans="1:60" s="63" customFormat="1" ht="15" customHeight="1" x14ac:dyDescent="0.2">
      <c r="A448" s="75"/>
      <c r="B448" s="76"/>
      <c r="C448" s="77"/>
      <c r="D448" s="78"/>
      <c r="E448" s="79"/>
      <c r="F448" s="8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0"/>
      <c r="AI448" s="60"/>
      <c r="AJ448" s="60"/>
      <c r="AK448" s="60"/>
      <c r="AL448" s="60"/>
      <c r="AM448" s="60"/>
      <c r="AN448" s="60"/>
      <c r="AO448" s="60"/>
      <c r="AP448" s="60"/>
      <c r="AQ448" s="60"/>
      <c r="AR448" s="60"/>
      <c r="AS448" s="60"/>
      <c r="AT448" s="60"/>
      <c r="AU448" s="60"/>
      <c r="AV448" s="60"/>
      <c r="AW448" s="60"/>
      <c r="AX448" s="60"/>
      <c r="AY448" s="60"/>
      <c r="AZ448" s="60"/>
      <c r="BA448" s="60"/>
      <c r="BB448" s="60"/>
      <c r="BC448" s="60"/>
      <c r="BD448" s="60"/>
      <c r="BE448" s="60"/>
      <c r="BF448" s="60"/>
      <c r="BG448" s="60"/>
      <c r="BH448" s="60"/>
    </row>
    <row r="449" spans="1:60" s="63" customFormat="1" ht="15" customHeight="1" x14ac:dyDescent="0.2">
      <c r="A449" s="75"/>
      <c r="B449" s="76"/>
      <c r="C449" s="77"/>
      <c r="D449" s="78"/>
      <c r="E449" s="79"/>
      <c r="F449" s="8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0"/>
      <c r="AI449" s="60"/>
      <c r="AJ449" s="60"/>
      <c r="AK449" s="60"/>
      <c r="AL449" s="60"/>
      <c r="AM449" s="60"/>
      <c r="AN449" s="60"/>
      <c r="AO449" s="60"/>
      <c r="AP449" s="60"/>
      <c r="AQ449" s="60"/>
      <c r="AR449" s="60"/>
      <c r="AS449" s="60"/>
      <c r="AT449" s="60"/>
      <c r="AU449" s="60"/>
      <c r="AV449" s="60"/>
      <c r="AW449" s="60"/>
      <c r="AX449" s="60"/>
      <c r="AY449" s="60"/>
      <c r="AZ449" s="60"/>
      <c r="BA449" s="60"/>
      <c r="BB449" s="60"/>
      <c r="BC449" s="60"/>
      <c r="BD449" s="60"/>
      <c r="BE449" s="60"/>
      <c r="BF449" s="60"/>
      <c r="BG449" s="60"/>
      <c r="BH449" s="60"/>
    </row>
    <row r="450" spans="1:60" s="63" customFormat="1" ht="15" customHeight="1" x14ac:dyDescent="0.2">
      <c r="A450" s="75"/>
      <c r="B450" s="76"/>
      <c r="C450" s="77"/>
      <c r="D450" s="78"/>
      <c r="E450" s="79"/>
      <c r="F450" s="8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0"/>
      <c r="AI450" s="60"/>
      <c r="AJ450" s="60"/>
      <c r="AK450" s="60"/>
      <c r="AL450" s="60"/>
      <c r="AM450" s="60"/>
      <c r="AN450" s="60"/>
      <c r="AO450" s="60"/>
      <c r="AP450" s="60"/>
      <c r="AQ450" s="60"/>
      <c r="AR450" s="60"/>
      <c r="AS450" s="60"/>
      <c r="AT450" s="60"/>
      <c r="AU450" s="60"/>
      <c r="AV450" s="60"/>
      <c r="AW450" s="60"/>
      <c r="AX450" s="60"/>
      <c r="AY450" s="60"/>
      <c r="AZ450" s="60"/>
      <c r="BA450" s="60"/>
      <c r="BB450" s="60"/>
      <c r="BC450" s="60"/>
      <c r="BD450" s="60"/>
      <c r="BE450" s="60"/>
      <c r="BF450" s="60"/>
      <c r="BG450" s="60"/>
      <c r="BH450" s="60"/>
    </row>
    <row r="451" spans="1:60" s="63" customFormat="1" ht="15" customHeight="1" x14ac:dyDescent="0.2">
      <c r="A451" s="75"/>
      <c r="B451" s="76"/>
      <c r="C451" s="77"/>
      <c r="D451" s="78"/>
      <c r="E451" s="79"/>
      <c r="F451" s="8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0"/>
      <c r="AI451" s="60"/>
      <c r="AJ451" s="60"/>
      <c r="AK451" s="60"/>
      <c r="AL451" s="60"/>
      <c r="AM451" s="60"/>
      <c r="AN451" s="60"/>
      <c r="AO451" s="60"/>
      <c r="AP451" s="60"/>
      <c r="AQ451" s="60"/>
      <c r="AR451" s="60"/>
      <c r="AS451" s="60"/>
      <c r="AT451" s="60"/>
      <c r="AU451" s="60"/>
      <c r="AV451" s="60"/>
      <c r="AW451" s="60"/>
      <c r="AX451" s="60"/>
      <c r="AY451" s="60"/>
      <c r="AZ451" s="60"/>
      <c r="BA451" s="60"/>
      <c r="BB451" s="60"/>
      <c r="BC451" s="60"/>
      <c r="BD451" s="60"/>
      <c r="BE451" s="60"/>
      <c r="BF451" s="60"/>
      <c r="BG451" s="60"/>
      <c r="BH451" s="60"/>
    </row>
    <row r="452" spans="1:60" s="63" customFormat="1" ht="15" customHeight="1" x14ac:dyDescent="0.2">
      <c r="A452" s="75"/>
      <c r="B452" s="76"/>
      <c r="C452" s="77"/>
      <c r="D452" s="78"/>
      <c r="E452" s="79"/>
      <c r="F452" s="8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0"/>
      <c r="AI452" s="60"/>
      <c r="AJ452" s="60"/>
      <c r="AK452" s="60"/>
      <c r="AL452" s="60"/>
      <c r="AM452" s="60"/>
      <c r="AN452" s="60"/>
      <c r="AO452" s="60"/>
      <c r="AP452" s="60"/>
      <c r="AQ452" s="60"/>
      <c r="AR452" s="60"/>
      <c r="AS452" s="60"/>
      <c r="AT452" s="60"/>
      <c r="AU452" s="60"/>
      <c r="AV452" s="60"/>
      <c r="AW452" s="60"/>
      <c r="AX452" s="60"/>
      <c r="AY452" s="60"/>
      <c r="AZ452" s="60"/>
      <c r="BA452" s="60"/>
      <c r="BB452" s="60"/>
      <c r="BC452" s="60"/>
      <c r="BD452" s="60"/>
      <c r="BE452" s="60"/>
      <c r="BF452" s="60"/>
      <c r="BG452" s="60"/>
      <c r="BH452" s="60"/>
    </row>
    <row r="453" spans="1:60" s="63" customFormat="1" ht="15" customHeight="1" x14ac:dyDescent="0.2">
      <c r="A453" s="75"/>
      <c r="B453" s="76"/>
      <c r="C453" s="77"/>
      <c r="D453" s="78"/>
      <c r="E453" s="79"/>
      <c r="F453" s="8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0"/>
      <c r="AI453" s="60"/>
      <c r="AJ453" s="60"/>
      <c r="AK453" s="60"/>
      <c r="AL453" s="60"/>
      <c r="AM453" s="60"/>
      <c r="AN453" s="60"/>
      <c r="AO453" s="60"/>
      <c r="AP453" s="60"/>
      <c r="AQ453" s="60"/>
      <c r="AR453" s="60"/>
      <c r="AS453" s="60"/>
      <c r="AT453" s="60"/>
      <c r="AU453" s="60"/>
      <c r="AV453" s="60"/>
      <c r="AW453" s="60"/>
      <c r="AX453" s="60"/>
      <c r="AY453" s="60"/>
      <c r="AZ453" s="60"/>
      <c r="BA453" s="60"/>
      <c r="BB453" s="60"/>
      <c r="BC453" s="60"/>
      <c r="BD453" s="60"/>
      <c r="BE453" s="60"/>
      <c r="BF453" s="60"/>
      <c r="BG453" s="60"/>
      <c r="BH453" s="60"/>
    </row>
    <row r="454" spans="1:60" s="63" customFormat="1" ht="15" customHeight="1" x14ac:dyDescent="0.2">
      <c r="A454" s="75"/>
      <c r="B454" s="76"/>
      <c r="C454" s="77"/>
      <c r="D454" s="78"/>
      <c r="E454" s="79"/>
      <c r="F454" s="8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0"/>
      <c r="AI454" s="60"/>
      <c r="AJ454" s="60"/>
      <c r="AK454" s="60"/>
      <c r="AL454" s="60"/>
      <c r="AM454" s="60"/>
      <c r="AN454" s="60"/>
      <c r="AO454" s="60"/>
      <c r="AP454" s="60"/>
      <c r="AQ454" s="60"/>
      <c r="AR454" s="60"/>
      <c r="AS454" s="60"/>
      <c r="AT454" s="60"/>
      <c r="AU454" s="60"/>
      <c r="AV454" s="60"/>
      <c r="AW454" s="60"/>
      <c r="AX454" s="60"/>
      <c r="AY454" s="60"/>
      <c r="AZ454" s="60"/>
      <c r="BA454" s="60"/>
      <c r="BB454" s="60"/>
      <c r="BC454" s="60"/>
      <c r="BD454" s="60"/>
      <c r="BE454" s="60"/>
      <c r="BF454" s="60"/>
      <c r="BG454" s="60"/>
      <c r="BH454" s="60"/>
    </row>
    <row r="455" spans="1:60" s="63" customFormat="1" ht="15" customHeight="1" x14ac:dyDescent="0.2">
      <c r="A455" s="75"/>
      <c r="B455" s="76"/>
      <c r="C455" s="77"/>
      <c r="D455" s="78"/>
      <c r="E455" s="79"/>
      <c r="F455" s="8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0"/>
      <c r="AI455" s="60"/>
      <c r="AJ455" s="60"/>
      <c r="AK455" s="60"/>
      <c r="AL455" s="60"/>
      <c r="AM455" s="60"/>
      <c r="AN455" s="60"/>
      <c r="AO455" s="60"/>
      <c r="AP455" s="60"/>
      <c r="AQ455" s="60"/>
      <c r="AR455" s="60"/>
      <c r="AS455" s="60"/>
      <c r="AT455" s="60"/>
      <c r="AU455" s="60"/>
      <c r="AV455" s="60"/>
      <c r="AW455" s="60"/>
      <c r="AX455" s="60"/>
      <c r="AY455" s="60"/>
      <c r="AZ455" s="60"/>
      <c r="BA455" s="60"/>
      <c r="BB455" s="60"/>
      <c r="BC455" s="60"/>
      <c r="BD455" s="60"/>
      <c r="BE455" s="60"/>
      <c r="BF455" s="60"/>
      <c r="BG455" s="60"/>
      <c r="BH455" s="60"/>
    </row>
    <row r="456" spans="1:60" s="63" customFormat="1" ht="15" customHeight="1" x14ac:dyDescent="0.2">
      <c r="A456" s="75"/>
      <c r="B456" s="76"/>
      <c r="C456" s="77"/>
      <c r="D456" s="78"/>
      <c r="E456" s="79"/>
      <c r="F456" s="8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0"/>
      <c r="AI456" s="60"/>
      <c r="AJ456" s="60"/>
      <c r="AK456" s="60"/>
      <c r="AL456" s="60"/>
      <c r="AM456" s="60"/>
      <c r="AN456" s="60"/>
      <c r="AO456" s="60"/>
      <c r="AP456" s="60"/>
      <c r="AQ456" s="60"/>
      <c r="AR456" s="60"/>
      <c r="AS456" s="60"/>
      <c r="AT456" s="60"/>
      <c r="AU456" s="60"/>
      <c r="AV456" s="60"/>
      <c r="AW456" s="60"/>
      <c r="AX456" s="60"/>
      <c r="AY456" s="60"/>
      <c r="AZ456" s="60"/>
      <c r="BA456" s="60"/>
      <c r="BB456" s="60"/>
      <c r="BC456" s="60"/>
      <c r="BD456" s="60"/>
      <c r="BE456" s="60"/>
      <c r="BF456" s="60"/>
      <c r="BG456" s="60"/>
      <c r="BH456" s="60"/>
    </row>
    <row r="457" spans="1:60" s="63" customFormat="1" ht="15" customHeight="1" x14ac:dyDescent="0.2">
      <c r="A457" s="75"/>
      <c r="B457" s="76"/>
      <c r="C457" s="77"/>
      <c r="D457" s="78"/>
      <c r="E457" s="79"/>
      <c r="F457" s="8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0"/>
      <c r="AI457" s="60"/>
      <c r="AJ457" s="60"/>
      <c r="AK457" s="60"/>
      <c r="AL457" s="60"/>
      <c r="AM457" s="60"/>
      <c r="AN457" s="60"/>
      <c r="AO457" s="60"/>
      <c r="AP457" s="60"/>
      <c r="AQ457" s="60"/>
      <c r="AR457" s="60"/>
      <c r="AS457" s="60"/>
      <c r="AT457" s="60"/>
      <c r="AU457" s="60"/>
      <c r="AV457" s="60"/>
      <c r="AW457" s="60"/>
      <c r="AX457" s="60"/>
      <c r="AY457" s="60"/>
      <c r="AZ457" s="60"/>
      <c r="BA457" s="60"/>
      <c r="BB457" s="60"/>
      <c r="BC457" s="60"/>
      <c r="BD457" s="60"/>
      <c r="BE457" s="60"/>
      <c r="BF457" s="60"/>
      <c r="BG457" s="60"/>
      <c r="BH457" s="60"/>
    </row>
    <row r="458" spans="1:60" s="63" customFormat="1" ht="15" customHeight="1" x14ac:dyDescent="0.2">
      <c r="A458" s="75"/>
      <c r="B458" s="76"/>
      <c r="C458" s="77"/>
      <c r="D458" s="78"/>
      <c r="E458" s="79"/>
      <c r="F458" s="8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0"/>
      <c r="AI458" s="60"/>
      <c r="AJ458" s="60"/>
      <c r="AK458" s="60"/>
      <c r="AL458" s="60"/>
      <c r="AM458" s="60"/>
      <c r="AN458" s="60"/>
      <c r="AO458" s="60"/>
      <c r="AP458" s="60"/>
      <c r="AQ458" s="60"/>
      <c r="AR458" s="60"/>
      <c r="AS458" s="60"/>
      <c r="AT458" s="60"/>
      <c r="AU458" s="60"/>
      <c r="AV458" s="60"/>
      <c r="AW458" s="60"/>
      <c r="AX458" s="60"/>
      <c r="AY458" s="60"/>
      <c r="AZ458" s="60"/>
      <c r="BA458" s="60"/>
      <c r="BB458" s="60"/>
      <c r="BC458" s="60"/>
      <c r="BD458" s="60"/>
      <c r="BE458" s="60"/>
      <c r="BF458" s="60"/>
      <c r="BG458" s="60"/>
      <c r="BH458" s="60"/>
    </row>
    <row r="459" spans="1:60" s="63" customFormat="1" ht="15" customHeight="1" x14ac:dyDescent="0.2">
      <c r="A459" s="75"/>
      <c r="B459" s="76"/>
      <c r="C459" s="77"/>
      <c r="D459" s="78"/>
      <c r="E459" s="79"/>
      <c r="F459" s="8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0"/>
      <c r="AI459" s="60"/>
      <c r="AJ459" s="60"/>
      <c r="AK459" s="60"/>
      <c r="AL459" s="60"/>
      <c r="AM459" s="60"/>
      <c r="AN459" s="60"/>
      <c r="AO459" s="60"/>
      <c r="AP459" s="60"/>
      <c r="AQ459" s="60"/>
      <c r="AR459" s="60"/>
      <c r="AS459" s="60"/>
      <c r="AT459" s="60"/>
      <c r="AU459" s="60"/>
      <c r="AV459" s="60"/>
      <c r="AW459" s="60"/>
      <c r="AX459" s="60"/>
      <c r="AY459" s="60"/>
      <c r="AZ459" s="60"/>
      <c r="BA459" s="60"/>
      <c r="BB459" s="60"/>
      <c r="BC459" s="60"/>
      <c r="BD459" s="60"/>
      <c r="BE459" s="60"/>
      <c r="BF459" s="60"/>
      <c r="BG459" s="60"/>
      <c r="BH459" s="60"/>
    </row>
    <row r="460" spans="1:60" s="63" customFormat="1" ht="15" customHeight="1" x14ac:dyDescent="0.2">
      <c r="A460" s="75"/>
      <c r="B460" s="76"/>
      <c r="C460" s="77"/>
      <c r="D460" s="78"/>
      <c r="E460" s="79"/>
      <c r="F460" s="8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0"/>
      <c r="AI460" s="60"/>
      <c r="AJ460" s="60"/>
      <c r="AK460" s="60"/>
      <c r="AL460" s="60"/>
      <c r="AM460" s="60"/>
      <c r="AN460" s="60"/>
      <c r="AO460" s="60"/>
      <c r="AP460" s="60"/>
      <c r="AQ460" s="60"/>
      <c r="AR460" s="60"/>
      <c r="AS460" s="60"/>
      <c r="AT460" s="60"/>
      <c r="AU460" s="60"/>
      <c r="AV460" s="60"/>
      <c r="AW460" s="60"/>
      <c r="AX460" s="60"/>
      <c r="AY460" s="60"/>
      <c r="AZ460" s="60"/>
      <c r="BA460" s="60"/>
      <c r="BB460" s="60"/>
      <c r="BC460" s="60"/>
      <c r="BD460" s="60"/>
      <c r="BE460" s="60"/>
      <c r="BF460" s="60"/>
      <c r="BG460" s="60"/>
      <c r="BH460" s="60"/>
    </row>
    <row r="461" spans="1:60" s="63" customFormat="1" ht="15" customHeight="1" x14ac:dyDescent="0.2">
      <c r="A461" s="75"/>
      <c r="B461" s="76"/>
      <c r="C461" s="77"/>
      <c r="D461" s="78"/>
      <c r="E461" s="79"/>
      <c r="F461" s="8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0"/>
      <c r="AI461" s="60"/>
      <c r="AJ461" s="60"/>
      <c r="AK461" s="60"/>
      <c r="AL461" s="60"/>
      <c r="AM461" s="60"/>
      <c r="AN461" s="60"/>
      <c r="AO461" s="60"/>
      <c r="AP461" s="60"/>
      <c r="AQ461" s="60"/>
      <c r="AR461" s="60"/>
      <c r="AS461" s="60"/>
      <c r="AT461" s="60"/>
      <c r="AU461" s="60"/>
      <c r="AV461" s="60"/>
      <c r="AW461" s="60"/>
      <c r="AX461" s="60"/>
      <c r="AY461" s="60"/>
      <c r="AZ461" s="60"/>
      <c r="BA461" s="60"/>
      <c r="BB461" s="60"/>
      <c r="BC461" s="60"/>
      <c r="BD461" s="60"/>
      <c r="BE461" s="60"/>
      <c r="BF461" s="60"/>
      <c r="BG461" s="60"/>
      <c r="BH461" s="60"/>
    </row>
    <row r="462" spans="1:60" s="63" customFormat="1" ht="15" customHeight="1" x14ac:dyDescent="0.2">
      <c r="A462" s="75"/>
      <c r="B462" s="76"/>
      <c r="C462" s="77"/>
      <c r="D462" s="78"/>
      <c r="E462" s="79"/>
      <c r="F462" s="8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0"/>
      <c r="AI462" s="60"/>
      <c r="AJ462" s="60"/>
      <c r="AK462" s="60"/>
      <c r="AL462" s="60"/>
      <c r="AM462" s="60"/>
      <c r="AN462" s="60"/>
      <c r="AO462" s="60"/>
      <c r="AP462" s="60"/>
      <c r="AQ462" s="60"/>
      <c r="AR462" s="60"/>
      <c r="AS462" s="60"/>
      <c r="AT462" s="60"/>
      <c r="AU462" s="60"/>
      <c r="AV462" s="60"/>
      <c r="AW462" s="60"/>
      <c r="AX462" s="60"/>
      <c r="AY462" s="60"/>
      <c r="AZ462" s="60"/>
      <c r="BA462" s="60"/>
      <c r="BB462" s="60"/>
      <c r="BC462" s="60"/>
      <c r="BD462" s="60"/>
      <c r="BE462" s="60"/>
      <c r="BF462" s="60"/>
      <c r="BG462" s="60"/>
      <c r="BH462" s="60"/>
    </row>
    <row r="463" spans="1:60" s="63" customFormat="1" ht="15" customHeight="1" x14ac:dyDescent="0.2">
      <c r="A463" s="75"/>
      <c r="B463" s="76"/>
      <c r="C463" s="77"/>
      <c r="D463" s="78"/>
      <c r="E463" s="79"/>
      <c r="F463" s="8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0"/>
      <c r="AI463" s="60"/>
      <c r="AJ463" s="60"/>
      <c r="AK463" s="60"/>
      <c r="AL463" s="60"/>
      <c r="AM463" s="60"/>
      <c r="AN463" s="60"/>
      <c r="AO463" s="60"/>
      <c r="AP463" s="60"/>
      <c r="AQ463" s="60"/>
      <c r="AR463" s="60"/>
      <c r="AS463" s="60"/>
      <c r="AT463" s="60"/>
      <c r="AU463" s="60"/>
      <c r="AV463" s="60"/>
      <c r="AW463" s="60"/>
      <c r="AX463" s="60"/>
      <c r="AY463" s="60"/>
      <c r="AZ463" s="60"/>
      <c r="BA463" s="60"/>
      <c r="BB463" s="60"/>
      <c r="BC463" s="60"/>
      <c r="BD463" s="60"/>
      <c r="BE463" s="60"/>
      <c r="BF463" s="60"/>
      <c r="BG463" s="60"/>
      <c r="BH463" s="60"/>
    </row>
    <row r="464" spans="1:60" s="63" customFormat="1" ht="15" customHeight="1" x14ac:dyDescent="0.2">
      <c r="A464" s="75"/>
      <c r="B464" s="76"/>
      <c r="C464" s="77"/>
      <c r="D464" s="78"/>
      <c r="E464" s="79"/>
      <c r="F464" s="8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0"/>
      <c r="AI464" s="60"/>
      <c r="AJ464" s="60"/>
      <c r="AK464" s="60"/>
      <c r="AL464" s="60"/>
      <c r="AM464" s="60"/>
      <c r="AN464" s="60"/>
      <c r="AO464" s="60"/>
      <c r="AP464" s="60"/>
      <c r="AQ464" s="60"/>
      <c r="AR464" s="60"/>
      <c r="AS464" s="60"/>
      <c r="AT464" s="60"/>
      <c r="AU464" s="60"/>
      <c r="AV464" s="60"/>
      <c r="AW464" s="60"/>
      <c r="AX464" s="60"/>
      <c r="AY464" s="60"/>
      <c r="AZ464" s="60"/>
      <c r="BA464" s="60"/>
      <c r="BB464" s="60"/>
      <c r="BC464" s="60"/>
      <c r="BD464" s="60"/>
      <c r="BE464" s="60"/>
      <c r="BF464" s="60"/>
      <c r="BG464" s="60"/>
      <c r="BH464" s="60"/>
    </row>
    <row r="465" spans="1:60" s="63" customFormat="1" ht="15" customHeight="1" x14ac:dyDescent="0.2">
      <c r="A465" s="75"/>
      <c r="B465" s="76"/>
      <c r="C465" s="77"/>
      <c r="D465" s="78"/>
      <c r="E465" s="79"/>
      <c r="F465" s="8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0"/>
      <c r="AI465" s="60"/>
      <c r="AJ465" s="60"/>
      <c r="AK465" s="60"/>
      <c r="AL465" s="60"/>
      <c r="AM465" s="60"/>
      <c r="AN465" s="60"/>
      <c r="AO465" s="60"/>
      <c r="AP465" s="60"/>
      <c r="AQ465" s="60"/>
      <c r="AR465" s="60"/>
      <c r="AS465" s="60"/>
      <c r="AT465" s="60"/>
      <c r="AU465" s="60"/>
      <c r="AV465" s="60"/>
      <c r="AW465" s="60"/>
      <c r="AX465" s="60"/>
      <c r="AY465" s="60"/>
      <c r="AZ465" s="60"/>
      <c r="BA465" s="60"/>
      <c r="BB465" s="60"/>
      <c r="BC465" s="60"/>
      <c r="BD465" s="60"/>
      <c r="BE465" s="60"/>
      <c r="BF465" s="60"/>
      <c r="BG465" s="60"/>
      <c r="BH465" s="60"/>
    </row>
    <row r="466" spans="1:60" s="63" customFormat="1" ht="15" customHeight="1" x14ac:dyDescent="0.2">
      <c r="A466" s="75"/>
      <c r="B466" s="76"/>
      <c r="C466" s="77"/>
      <c r="D466" s="78"/>
      <c r="E466" s="79"/>
      <c r="F466" s="8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0"/>
      <c r="AI466" s="60"/>
      <c r="AJ466" s="60"/>
      <c r="AK466" s="60"/>
      <c r="AL466" s="60"/>
      <c r="AM466" s="60"/>
      <c r="AN466" s="60"/>
      <c r="AO466" s="60"/>
      <c r="AP466" s="60"/>
      <c r="AQ466" s="60"/>
      <c r="AR466" s="60"/>
      <c r="AS466" s="60"/>
      <c r="AT466" s="60"/>
      <c r="AU466" s="60"/>
      <c r="AV466" s="60"/>
      <c r="AW466" s="60"/>
      <c r="AX466" s="60"/>
      <c r="AY466" s="60"/>
      <c r="AZ466" s="60"/>
      <c r="BA466" s="60"/>
      <c r="BB466" s="60"/>
      <c r="BC466" s="60"/>
      <c r="BD466" s="60"/>
      <c r="BE466" s="60"/>
      <c r="BF466" s="60"/>
      <c r="BG466" s="60"/>
      <c r="BH466" s="60"/>
    </row>
    <row r="467" spans="1:60" s="63" customFormat="1" ht="15" customHeight="1" x14ac:dyDescent="0.2">
      <c r="A467" s="75"/>
      <c r="B467" s="76"/>
      <c r="C467" s="77"/>
      <c r="D467" s="78"/>
      <c r="E467" s="79"/>
      <c r="F467" s="8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0"/>
      <c r="AI467" s="60"/>
      <c r="AJ467" s="60"/>
      <c r="AK467" s="60"/>
      <c r="AL467" s="60"/>
      <c r="AM467" s="60"/>
      <c r="AN467" s="60"/>
      <c r="AO467" s="60"/>
      <c r="AP467" s="60"/>
      <c r="AQ467" s="60"/>
      <c r="AR467" s="60"/>
      <c r="AS467" s="60"/>
      <c r="AT467" s="60"/>
      <c r="AU467" s="60"/>
      <c r="AV467" s="60"/>
      <c r="AW467" s="60"/>
      <c r="AX467" s="60"/>
      <c r="AY467" s="60"/>
      <c r="AZ467" s="60"/>
      <c r="BA467" s="60"/>
      <c r="BB467" s="60"/>
      <c r="BC467" s="60"/>
      <c r="BD467" s="60"/>
      <c r="BE467" s="60"/>
      <c r="BF467" s="60"/>
      <c r="BG467" s="60"/>
      <c r="BH467" s="60"/>
    </row>
    <row r="468" spans="1:60" s="63" customFormat="1" ht="15" customHeight="1" x14ac:dyDescent="0.2">
      <c r="A468" s="75"/>
      <c r="B468" s="76"/>
      <c r="C468" s="77"/>
      <c r="D468" s="78"/>
      <c r="E468" s="79"/>
      <c r="F468" s="8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0"/>
      <c r="AI468" s="60"/>
      <c r="AJ468" s="60"/>
      <c r="AK468" s="60"/>
      <c r="AL468" s="60"/>
      <c r="AM468" s="60"/>
      <c r="AN468" s="60"/>
      <c r="AO468" s="60"/>
      <c r="AP468" s="60"/>
      <c r="AQ468" s="60"/>
      <c r="AR468" s="60"/>
      <c r="AS468" s="60"/>
      <c r="AT468" s="60"/>
      <c r="AU468" s="60"/>
      <c r="AV468" s="60"/>
      <c r="AW468" s="60"/>
      <c r="AX468" s="60"/>
      <c r="AY468" s="60"/>
      <c r="AZ468" s="60"/>
      <c r="BA468" s="60"/>
      <c r="BB468" s="60"/>
      <c r="BC468" s="60"/>
      <c r="BD468" s="60"/>
      <c r="BE468" s="60"/>
      <c r="BF468" s="60"/>
      <c r="BG468" s="60"/>
      <c r="BH468" s="60"/>
    </row>
    <row r="469" spans="1:60" s="63" customFormat="1" ht="15" customHeight="1" x14ac:dyDescent="0.2">
      <c r="A469" s="75"/>
      <c r="B469" s="76"/>
      <c r="C469" s="77"/>
      <c r="D469" s="78"/>
      <c r="E469" s="79"/>
      <c r="F469" s="8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0"/>
      <c r="AI469" s="60"/>
      <c r="AJ469" s="60"/>
      <c r="AK469" s="60"/>
      <c r="AL469" s="60"/>
      <c r="AM469" s="60"/>
      <c r="AN469" s="60"/>
      <c r="AO469" s="60"/>
      <c r="AP469" s="60"/>
      <c r="AQ469" s="60"/>
      <c r="AR469" s="60"/>
      <c r="AS469" s="60"/>
      <c r="AT469" s="60"/>
      <c r="AU469" s="60"/>
      <c r="AV469" s="60"/>
      <c r="AW469" s="60"/>
      <c r="AX469" s="60"/>
      <c r="AY469" s="60"/>
      <c r="AZ469" s="60"/>
      <c r="BA469" s="60"/>
      <c r="BB469" s="60"/>
      <c r="BC469" s="60"/>
      <c r="BD469" s="60"/>
      <c r="BE469" s="60"/>
      <c r="BF469" s="60"/>
      <c r="BG469" s="60"/>
      <c r="BH469" s="60"/>
    </row>
    <row r="470" spans="1:60" s="63" customFormat="1" ht="15" customHeight="1" x14ac:dyDescent="0.2">
      <c r="A470" s="75"/>
      <c r="B470" s="76"/>
      <c r="C470" s="77"/>
      <c r="D470" s="78"/>
      <c r="E470" s="79"/>
      <c r="F470" s="8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0"/>
      <c r="AI470" s="60"/>
      <c r="AJ470" s="60"/>
      <c r="AK470" s="60"/>
      <c r="AL470" s="60"/>
      <c r="AM470" s="60"/>
      <c r="AN470" s="60"/>
      <c r="AO470" s="60"/>
      <c r="AP470" s="60"/>
      <c r="AQ470" s="60"/>
      <c r="AR470" s="60"/>
      <c r="AS470" s="60"/>
      <c r="AT470" s="60"/>
      <c r="AU470" s="60"/>
      <c r="AV470" s="60"/>
      <c r="AW470" s="60"/>
      <c r="AX470" s="60"/>
      <c r="AY470" s="60"/>
      <c r="AZ470" s="60"/>
      <c r="BA470" s="60"/>
      <c r="BB470" s="60"/>
      <c r="BC470" s="60"/>
      <c r="BD470" s="60"/>
      <c r="BE470" s="60"/>
      <c r="BF470" s="60"/>
      <c r="BG470" s="60"/>
      <c r="BH470" s="60"/>
    </row>
    <row r="471" spans="1:60" s="63" customFormat="1" ht="15" customHeight="1" x14ac:dyDescent="0.2">
      <c r="A471" s="75"/>
      <c r="B471" s="76"/>
      <c r="C471" s="77"/>
      <c r="D471" s="78"/>
      <c r="E471" s="79"/>
      <c r="F471" s="8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0"/>
      <c r="AI471" s="60"/>
      <c r="AJ471" s="60"/>
      <c r="AK471" s="60"/>
      <c r="AL471" s="60"/>
      <c r="AM471" s="60"/>
      <c r="AN471" s="60"/>
      <c r="AO471" s="60"/>
      <c r="AP471" s="60"/>
      <c r="AQ471" s="60"/>
      <c r="AR471" s="60"/>
      <c r="AS471" s="60"/>
      <c r="AT471" s="60"/>
      <c r="AU471" s="60"/>
      <c r="AV471" s="60"/>
      <c r="AW471" s="60"/>
      <c r="AX471" s="60"/>
      <c r="AY471" s="60"/>
      <c r="AZ471" s="60"/>
      <c r="BA471" s="60"/>
      <c r="BB471" s="60"/>
      <c r="BC471" s="60"/>
      <c r="BD471" s="60"/>
      <c r="BE471" s="60"/>
      <c r="BF471" s="60"/>
      <c r="BG471" s="60"/>
      <c r="BH471" s="60"/>
    </row>
    <row r="472" spans="1:60" s="63" customFormat="1" ht="15" customHeight="1" x14ac:dyDescent="0.2">
      <c r="A472" s="75"/>
      <c r="B472" s="76"/>
      <c r="C472" s="77"/>
      <c r="D472" s="78"/>
      <c r="E472" s="79"/>
      <c r="F472" s="8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0"/>
      <c r="AI472" s="60"/>
      <c r="AJ472" s="60"/>
      <c r="AK472" s="60"/>
      <c r="AL472" s="60"/>
      <c r="AM472" s="60"/>
      <c r="AN472" s="60"/>
      <c r="AO472" s="60"/>
      <c r="AP472" s="60"/>
      <c r="AQ472" s="60"/>
      <c r="AR472" s="60"/>
      <c r="AS472" s="60"/>
      <c r="AT472" s="60"/>
      <c r="AU472" s="60"/>
      <c r="AV472" s="60"/>
      <c r="AW472" s="60"/>
      <c r="AX472" s="60"/>
      <c r="AY472" s="60"/>
      <c r="AZ472" s="60"/>
      <c r="BA472" s="60"/>
      <c r="BB472" s="60"/>
      <c r="BC472" s="60"/>
      <c r="BD472" s="60"/>
      <c r="BE472" s="60"/>
      <c r="BF472" s="60"/>
      <c r="BG472" s="60"/>
      <c r="BH472" s="60"/>
    </row>
    <row r="473" spans="1:60" s="63" customFormat="1" ht="15" customHeight="1" x14ac:dyDescent="0.2">
      <c r="A473" s="75"/>
      <c r="B473" s="76"/>
      <c r="C473" s="77"/>
      <c r="D473" s="78"/>
      <c r="E473" s="79"/>
      <c r="F473" s="8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0"/>
      <c r="AI473" s="60"/>
      <c r="AJ473" s="60"/>
      <c r="AK473" s="60"/>
      <c r="AL473" s="60"/>
      <c r="AM473" s="60"/>
      <c r="AN473" s="60"/>
      <c r="AO473" s="60"/>
      <c r="AP473" s="60"/>
      <c r="AQ473" s="60"/>
      <c r="AR473" s="60"/>
      <c r="AS473" s="60"/>
      <c r="AT473" s="60"/>
      <c r="AU473" s="60"/>
      <c r="AV473" s="60"/>
      <c r="AW473" s="60"/>
      <c r="AX473" s="60"/>
      <c r="AY473" s="60"/>
      <c r="AZ473" s="60"/>
      <c r="BA473" s="60"/>
      <c r="BB473" s="60"/>
      <c r="BC473" s="60"/>
      <c r="BD473" s="60"/>
      <c r="BE473" s="60"/>
      <c r="BF473" s="60"/>
      <c r="BG473" s="60"/>
      <c r="BH473" s="60"/>
    </row>
    <row r="474" spans="1:60" s="63" customFormat="1" ht="15" customHeight="1" x14ac:dyDescent="0.2">
      <c r="A474" s="75"/>
      <c r="B474" s="76"/>
      <c r="C474" s="77"/>
      <c r="D474" s="78"/>
      <c r="E474" s="79"/>
      <c r="F474" s="8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0"/>
      <c r="AI474" s="60"/>
      <c r="AJ474" s="60"/>
      <c r="AK474" s="60"/>
      <c r="AL474" s="60"/>
      <c r="AM474" s="60"/>
      <c r="AN474" s="60"/>
      <c r="AO474" s="60"/>
      <c r="AP474" s="60"/>
      <c r="AQ474" s="60"/>
      <c r="AR474" s="60"/>
      <c r="AS474" s="60"/>
      <c r="AT474" s="60"/>
      <c r="AU474" s="60"/>
      <c r="AV474" s="60"/>
      <c r="AW474" s="60"/>
      <c r="AX474" s="60"/>
      <c r="AY474" s="60"/>
      <c r="AZ474" s="60"/>
      <c r="BA474" s="60"/>
      <c r="BB474" s="60"/>
      <c r="BC474" s="60"/>
      <c r="BD474" s="60"/>
      <c r="BE474" s="60"/>
      <c r="BF474" s="60"/>
      <c r="BG474" s="60"/>
      <c r="BH474" s="60"/>
    </row>
    <row r="475" spans="1:60" s="63" customFormat="1" ht="15" customHeight="1" x14ac:dyDescent="0.2">
      <c r="A475" s="75"/>
      <c r="B475" s="76"/>
      <c r="C475" s="77"/>
      <c r="D475" s="78"/>
      <c r="E475" s="79"/>
      <c r="F475" s="8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0"/>
      <c r="AI475" s="60"/>
      <c r="AJ475" s="60"/>
      <c r="AK475" s="60"/>
      <c r="AL475" s="60"/>
      <c r="AM475" s="60"/>
      <c r="AN475" s="60"/>
      <c r="AO475" s="60"/>
      <c r="AP475" s="60"/>
      <c r="AQ475" s="60"/>
      <c r="AR475" s="60"/>
      <c r="AS475" s="60"/>
      <c r="AT475" s="60"/>
      <c r="AU475" s="60"/>
      <c r="AV475" s="60"/>
      <c r="AW475" s="60"/>
      <c r="AX475" s="60"/>
      <c r="AY475" s="60"/>
      <c r="AZ475" s="60"/>
      <c r="BA475" s="60"/>
      <c r="BB475" s="60"/>
      <c r="BC475" s="60"/>
      <c r="BD475" s="60"/>
      <c r="BE475" s="60"/>
      <c r="BF475" s="60"/>
      <c r="BG475" s="60"/>
      <c r="BH475" s="60"/>
    </row>
    <row r="476" spans="1:60" s="63" customFormat="1" ht="15" customHeight="1" x14ac:dyDescent="0.2">
      <c r="A476" s="75"/>
      <c r="B476" s="76"/>
      <c r="C476" s="77"/>
      <c r="D476" s="78"/>
      <c r="E476" s="79"/>
      <c r="F476" s="8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0"/>
      <c r="AI476" s="60"/>
      <c r="AJ476" s="60"/>
      <c r="AK476" s="60"/>
      <c r="AL476" s="60"/>
      <c r="AM476" s="60"/>
      <c r="AN476" s="60"/>
      <c r="AO476" s="60"/>
      <c r="AP476" s="60"/>
      <c r="AQ476" s="60"/>
      <c r="AR476" s="60"/>
      <c r="AS476" s="60"/>
      <c r="AT476" s="60"/>
      <c r="AU476" s="60"/>
      <c r="AV476" s="60"/>
      <c r="AW476" s="60"/>
      <c r="AX476" s="60"/>
      <c r="AY476" s="60"/>
      <c r="AZ476" s="60"/>
      <c r="BA476" s="60"/>
      <c r="BB476" s="60"/>
      <c r="BC476" s="60"/>
      <c r="BD476" s="60"/>
      <c r="BE476" s="60"/>
      <c r="BF476" s="60"/>
      <c r="BG476" s="60"/>
      <c r="BH476" s="60"/>
    </row>
    <row r="477" spans="1:60" s="63" customFormat="1" ht="15" customHeight="1" x14ac:dyDescent="0.2">
      <c r="A477" s="75"/>
      <c r="B477" s="76"/>
      <c r="C477" s="77"/>
      <c r="D477" s="78"/>
      <c r="E477" s="79"/>
      <c r="F477" s="8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0"/>
      <c r="AI477" s="60"/>
      <c r="AJ477" s="60"/>
      <c r="AK477" s="60"/>
      <c r="AL477" s="60"/>
      <c r="AM477" s="60"/>
      <c r="AN477" s="60"/>
      <c r="AO477" s="60"/>
      <c r="AP477" s="60"/>
      <c r="AQ477" s="60"/>
      <c r="AR477" s="60"/>
      <c r="AS477" s="60"/>
      <c r="AT477" s="60"/>
      <c r="AU477" s="60"/>
      <c r="AV477" s="60"/>
      <c r="AW477" s="60"/>
      <c r="AX477" s="60"/>
      <c r="AY477" s="60"/>
      <c r="AZ477" s="60"/>
      <c r="BA477" s="60"/>
      <c r="BB477" s="60"/>
      <c r="BC477" s="60"/>
      <c r="BD477" s="60"/>
      <c r="BE477" s="60"/>
      <c r="BF477" s="60"/>
      <c r="BG477" s="60"/>
      <c r="BH477" s="60"/>
    </row>
    <row r="478" spans="1:60" s="63" customFormat="1" ht="15" customHeight="1" x14ac:dyDescent="0.2">
      <c r="A478" s="75"/>
      <c r="B478" s="76"/>
      <c r="C478" s="77"/>
      <c r="D478" s="78"/>
      <c r="E478" s="79"/>
      <c r="F478" s="8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0"/>
      <c r="AI478" s="60"/>
      <c r="AJ478" s="60"/>
      <c r="AK478" s="60"/>
      <c r="AL478" s="60"/>
      <c r="AM478" s="60"/>
      <c r="AN478" s="60"/>
      <c r="AO478" s="60"/>
      <c r="AP478" s="60"/>
      <c r="AQ478" s="60"/>
      <c r="AR478" s="60"/>
      <c r="AS478" s="60"/>
      <c r="AT478" s="60"/>
      <c r="AU478" s="60"/>
      <c r="AV478" s="60"/>
      <c r="AW478" s="60"/>
      <c r="AX478" s="60"/>
      <c r="AY478" s="60"/>
      <c r="AZ478" s="60"/>
      <c r="BA478" s="60"/>
      <c r="BB478" s="60"/>
      <c r="BC478" s="60"/>
      <c r="BD478" s="60"/>
      <c r="BE478" s="60"/>
      <c r="BF478" s="60"/>
      <c r="BG478" s="60"/>
      <c r="BH478" s="60"/>
    </row>
    <row r="479" spans="1:60" s="63" customFormat="1" ht="15" customHeight="1" x14ac:dyDescent="0.2">
      <c r="A479" s="75"/>
      <c r="B479" s="76"/>
      <c r="C479" s="77"/>
      <c r="D479" s="78"/>
      <c r="E479" s="79"/>
      <c r="F479" s="8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0"/>
      <c r="AI479" s="60"/>
      <c r="AJ479" s="60"/>
      <c r="AK479" s="60"/>
      <c r="AL479" s="60"/>
      <c r="AM479" s="60"/>
      <c r="AN479" s="60"/>
      <c r="AO479" s="60"/>
      <c r="AP479" s="60"/>
      <c r="AQ479" s="60"/>
      <c r="AR479" s="60"/>
      <c r="AS479" s="60"/>
      <c r="AT479" s="60"/>
      <c r="AU479" s="60"/>
      <c r="AV479" s="60"/>
      <c r="AW479" s="60"/>
      <c r="AX479" s="60"/>
      <c r="AY479" s="60"/>
      <c r="AZ479" s="60"/>
      <c r="BA479" s="60"/>
      <c r="BB479" s="60"/>
      <c r="BC479" s="60"/>
      <c r="BD479" s="60"/>
      <c r="BE479" s="60"/>
      <c r="BF479" s="60"/>
      <c r="BG479" s="60"/>
      <c r="BH479" s="60"/>
    </row>
    <row r="480" spans="1:60" s="63" customFormat="1" ht="15" customHeight="1" x14ac:dyDescent="0.2">
      <c r="A480" s="75"/>
      <c r="B480" s="76"/>
      <c r="C480" s="77"/>
      <c r="D480" s="78"/>
      <c r="E480" s="79"/>
      <c r="F480" s="8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0"/>
      <c r="AI480" s="60"/>
      <c r="AJ480" s="60"/>
      <c r="AK480" s="60"/>
      <c r="AL480" s="60"/>
      <c r="AM480" s="60"/>
      <c r="AN480" s="60"/>
      <c r="AO480" s="60"/>
      <c r="AP480" s="60"/>
      <c r="AQ480" s="60"/>
      <c r="AR480" s="60"/>
      <c r="AS480" s="60"/>
      <c r="AT480" s="60"/>
      <c r="AU480" s="60"/>
      <c r="AV480" s="60"/>
      <c r="AW480" s="60"/>
      <c r="AX480" s="60"/>
      <c r="AY480" s="60"/>
      <c r="AZ480" s="60"/>
      <c r="BA480" s="60"/>
      <c r="BB480" s="60"/>
      <c r="BC480" s="60"/>
      <c r="BD480" s="60"/>
      <c r="BE480" s="60"/>
      <c r="BF480" s="60"/>
      <c r="BG480" s="60"/>
      <c r="BH480" s="60"/>
    </row>
    <row r="481" spans="1:60" s="63" customFormat="1" ht="15" customHeight="1" x14ac:dyDescent="0.2">
      <c r="A481" s="75"/>
      <c r="B481" s="76"/>
      <c r="C481" s="77"/>
      <c r="D481" s="78"/>
      <c r="E481" s="79"/>
      <c r="F481" s="8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0"/>
      <c r="AI481" s="60"/>
      <c r="AJ481" s="60"/>
      <c r="AK481" s="60"/>
      <c r="AL481" s="60"/>
      <c r="AM481" s="60"/>
      <c r="AN481" s="60"/>
      <c r="AO481" s="60"/>
      <c r="AP481" s="60"/>
      <c r="AQ481" s="60"/>
      <c r="AR481" s="60"/>
      <c r="AS481" s="60"/>
      <c r="AT481" s="60"/>
      <c r="AU481" s="60"/>
      <c r="AV481" s="60"/>
      <c r="AW481" s="60"/>
      <c r="AX481" s="60"/>
      <c r="AY481" s="60"/>
      <c r="AZ481" s="60"/>
      <c r="BA481" s="60"/>
      <c r="BB481" s="60"/>
      <c r="BC481" s="60"/>
      <c r="BD481" s="60"/>
      <c r="BE481" s="60"/>
      <c r="BF481" s="60"/>
      <c r="BG481" s="60"/>
      <c r="BH481" s="60"/>
    </row>
    <row r="482" spans="1:60" s="63" customFormat="1" ht="15" customHeight="1" x14ac:dyDescent="0.2">
      <c r="A482" s="75"/>
      <c r="B482" s="76"/>
      <c r="C482" s="77"/>
      <c r="D482" s="78"/>
      <c r="E482" s="79"/>
      <c r="F482" s="8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0"/>
      <c r="AI482" s="60"/>
      <c r="AJ482" s="60"/>
      <c r="AK482" s="60"/>
      <c r="AL482" s="60"/>
      <c r="AM482" s="60"/>
      <c r="AN482" s="60"/>
      <c r="AO482" s="60"/>
      <c r="AP482" s="60"/>
      <c r="AQ482" s="60"/>
      <c r="AR482" s="60"/>
      <c r="AS482" s="60"/>
      <c r="AT482" s="60"/>
      <c r="AU482" s="60"/>
      <c r="AV482" s="60"/>
      <c r="AW482" s="60"/>
      <c r="AX482" s="60"/>
      <c r="AY482" s="60"/>
      <c r="AZ482" s="60"/>
      <c r="BA482" s="60"/>
      <c r="BB482" s="60"/>
      <c r="BC482" s="60"/>
      <c r="BD482" s="60"/>
      <c r="BE482" s="60"/>
      <c r="BF482" s="60"/>
      <c r="BG482" s="60"/>
      <c r="BH482" s="60"/>
    </row>
    <row r="483" spans="1:60" s="63" customFormat="1" ht="15" customHeight="1" x14ac:dyDescent="0.2">
      <c r="A483" s="75"/>
      <c r="B483" s="76"/>
      <c r="C483" s="77"/>
      <c r="D483" s="78"/>
      <c r="E483" s="79"/>
      <c r="F483" s="8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0"/>
      <c r="AI483" s="60"/>
      <c r="AJ483" s="60"/>
      <c r="AK483" s="60"/>
      <c r="AL483" s="60"/>
      <c r="AM483" s="60"/>
      <c r="AN483" s="60"/>
      <c r="AO483" s="60"/>
      <c r="AP483" s="60"/>
      <c r="AQ483" s="60"/>
      <c r="AR483" s="60"/>
      <c r="AS483" s="60"/>
      <c r="AT483" s="60"/>
      <c r="AU483" s="60"/>
      <c r="AV483" s="60"/>
      <c r="AW483" s="60"/>
      <c r="AX483" s="60"/>
      <c r="AY483" s="60"/>
      <c r="AZ483" s="60"/>
      <c r="BA483" s="60"/>
      <c r="BB483" s="60"/>
      <c r="BC483" s="60"/>
      <c r="BD483" s="60"/>
      <c r="BE483" s="60"/>
      <c r="BF483" s="60"/>
      <c r="BG483" s="60"/>
      <c r="BH483" s="60"/>
    </row>
    <row r="484" spans="1:60" s="63" customFormat="1" ht="15" customHeight="1" x14ac:dyDescent="0.2">
      <c r="A484" s="75"/>
      <c r="B484" s="76"/>
      <c r="C484" s="77"/>
      <c r="D484" s="78"/>
      <c r="E484" s="79"/>
      <c r="F484" s="8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0"/>
      <c r="AI484" s="60"/>
      <c r="AJ484" s="60"/>
      <c r="AK484" s="60"/>
      <c r="AL484" s="60"/>
      <c r="AM484" s="60"/>
      <c r="AN484" s="60"/>
      <c r="AO484" s="60"/>
      <c r="AP484" s="60"/>
      <c r="AQ484" s="60"/>
      <c r="AR484" s="60"/>
      <c r="AS484" s="60"/>
      <c r="AT484" s="60"/>
      <c r="AU484" s="60"/>
      <c r="AV484" s="60"/>
      <c r="AW484" s="60"/>
      <c r="AX484" s="60"/>
      <c r="AY484" s="60"/>
      <c r="AZ484" s="60"/>
      <c r="BA484" s="60"/>
      <c r="BB484" s="60"/>
      <c r="BC484" s="60"/>
      <c r="BD484" s="60"/>
      <c r="BE484" s="60"/>
      <c r="BF484" s="60"/>
      <c r="BG484" s="60"/>
      <c r="BH484" s="60"/>
    </row>
    <row r="485" spans="1:60" s="63" customFormat="1" ht="15" customHeight="1" x14ac:dyDescent="0.2">
      <c r="A485" s="75"/>
      <c r="B485" s="76"/>
      <c r="C485" s="77"/>
      <c r="D485" s="78"/>
      <c r="E485" s="79"/>
      <c r="F485" s="8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0"/>
      <c r="AI485" s="60"/>
      <c r="AJ485" s="60"/>
      <c r="AK485" s="60"/>
      <c r="AL485" s="60"/>
      <c r="AM485" s="60"/>
      <c r="AN485" s="60"/>
      <c r="AO485" s="60"/>
      <c r="AP485" s="60"/>
      <c r="AQ485" s="60"/>
      <c r="AR485" s="60"/>
      <c r="AS485" s="60"/>
      <c r="AT485" s="60"/>
      <c r="AU485" s="60"/>
      <c r="AV485" s="60"/>
      <c r="AW485" s="60"/>
      <c r="AX485" s="60"/>
      <c r="AY485" s="60"/>
      <c r="AZ485" s="60"/>
      <c r="BA485" s="60"/>
      <c r="BB485" s="60"/>
      <c r="BC485" s="60"/>
      <c r="BD485" s="60"/>
      <c r="BE485" s="60"/>
      <c r="BF485" s="60"/>
      <c r="BG485" s="60"/>
      <c r="BH485" s="60"/>
    </row>
    <row r="486" spans="1:60" s="63" customFormat="1" ht="15" customHeight="1" x14ac:dyDescent="0.2">
      <c r="A486" s="75"/>
      <c r="B486" s="76"/>
      <c r="C486" s="77"/>
      <c r="D486" s="78"/>
      <c r="E486" s="79"/>
      <c r="F486" s="8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0"/>
      <c r="AI486" s="60"/>
      <c r="AJ486" s="60"/>
      <c r="AK486" s="60"/>
      <c r="AL486" s="60"/>
      <c r="AM486" s="60"/>
      <c r="AN486" s="60"/>
      <c r="AO486" s="60"/>
      <c r="AP486" s="60"/>
      <c r="AQ486" s="60"/>
      <c r="AR486" s="60"/>
      <c r="AS486" s="60"/>
      <c r="AT486" s="60"/>
      <c r="AU486" s="60"/>
      <c r="AV486" s="60"/>
      <c r="AW486" s="60"/>
      <c r="AX486" s="60"/>
      <c r="AY486" s="60"/>
      <c r="AZ486" s="60"/>
      <c r="BA486" s="60"/>
      <c r="BB486" s="60"/>
      <c r="BC486" s="60"/>
      <c r="BD486" s="60"/>
      <c r="BE486" s="60"/>
      <c r="BF486" s="60"/>
      <c r="BG486" s="60"/>
      <c r="BH486" s="60"/>
    </row>
    <row r="487" spans="1:60" s="63" customFormat="1" ht="15" customHeight="1" x14ac:dyDescent="0.2">
      <c r="A487" s="75"/>
      <c r="B487" s="76"/>
      <c r="C487" s="77"/>
      <c r="D487" s="78"/>
      <c r="E487" s="79"/>
      <c r="F487" s="8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0"/>
      <c r="AI487" s="60"/>
      <c r="AJ487" s="60"/>
      <c r="AK487" s="60"/>
      <c r="AL487" s="60"/>
      <c r="AM487" s="60"/>
      <c r="AN487" s="60"/>
      <c r="AO487" s="60"/>
      <c r="AP487" s="60"/>
      <c r="AQ487" s="60"/>
      <c r="AR487" s="60"/>
      <c r="AS487" s="60"/>
      <c r="AT487" s="60"/>
      <c r="AU487" s="60"/>
      <c r="AV487" s="60"/>
      <c r="AW487" s="60"/>
      <c r="AX487" s="60"/>
      <c r="AY487" s="60"/>
      <c r="AZ487" s="60"/>
      <c r="BA487" s="60"/>
      <c r="BB487" s="60"/>
      <c r="BC487" s="60"/>
      <c r="BD487" s="60"/>
      <c r="BE487" s="60"/>
      <c r="BF487" s="60"/>
      <c r="BG487" s="60"/>
      <c r="BH487" s="60"/>
    </row>
    <row r="488" spans="1:60" s="63" customFormat="1" ht="15" customHeight="1" x14ac:dyDescent="0.2">
      <c r="A488" s="75"/>
      <c r="B488" s="76"/>
      <c r="C488" s="77"/>
      <c r="D488" s="78"/>
      <c r="E488" s="79"/>
      <c r="F488" s="8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0"/>
      <c r="AI488" s="60"/>
      <c r="AJ488" s="60"/>
      <c r="AK488" s="60"/>
      <c r="AL488" s="60"/>
      <c r="AM488" s="60"/>
      <c r="AN488" s="60"/>
      <c r="AO488" s="60"/>
      <c r="AP488" s="60"/>
      <c r="AQ488" s="60"/>
      <c r="AR488" s="60"/>
      <c r="AS488" s="60"/>
      <c r="AT488" s="60"/>
      <c r="AU488" s="60"/>
      <c r="AV488" s="60"/>
      <c r="AW488" s="60"/>
      <c r="AX488" s="60"/>
      <c r="AY488" s="60"/>
      <c r="AZ488" s="60"/>
      <c r="BA488" s="60"/>
      <c r="BB488" s="60"/>
      <c r="BC488" s="60"/>
      <c r="BD488" s="60"/>
      <c r="BE488" s="60"/>
      <c r="BF488" s="60"/>
      <c r="BG488" s="60"/>
      <c r="BH488" s="60"/>
    </row>
    <row r="489" spans="1:60" s="63" customFormat="1" ht="15" customHeight="1" x14ac:dyDescent="0.2">
      <c r="A489" s="75"/>
      <c r="B489" s="76"/>
      <c r="C489" s="77"/>
      <c r="D489" s="78"/>
      <c r="E489" s="79"/>
      <c r="F489" s="8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0"/>
      <c r="AI489" s="60"/>
      <c r="AJ489" s="60"/>
      <c r="AK489" s="60"/>
      <c r="AL489" s="60"/>
      <c r="AM489" s="60"/>
      <c r="AN489" s="60"/>
      <c r="AO489" s="60"/>
      <c r="AP489" s="60"/>
      <c r="AQ489" s="60"/>
      <c r="AR489" s="60"/>
      <c r="AS489" s="60"/>
      <c r="AT489" s="60"/>
      <c r="AU489" s="60"/>
      <c r="AV489" s="60"/>
      <c r="AW489" s="60"/>
      <c r="AX489" s="60"/>
      <c r="AY489" s="60"/>
      <c r="AZ489" s="60"/>
      <c r="BA489" s="60"/>
      <c r="BB489" s="60"/>
      <c r="BC489" s="60"/>
      <c r="BD489" s="60"/>
      <c r="BE489" s="60"/>
      <c r="BF489" s="60"/>
      <c r="BG489" s="60"/>
      <c r="BH489" s="60"/>
    </row>
    <row r="490" spans="1:60" s="63" customFormat="1" ht="15" customHeight="1" x14ac:dyDescent="0.2">
      <c r="A490" s="75"/>
      <c r="B490" s="76"/>
      <c r="C490" s="77"/>
      <c r="D490" s="78"/>
      <c r="E490" s="79"/>
      <c r="F490" s="8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0"/>
      <c r="AI490" s="60"/>
      <c r="AJ490" s="60"/>
      <c r="AK490" s="60"/>
      <c r="AL490" s="60"/>
      <c r="AM490" s="60"/>
      <c r="AN490" s="60"/>
      <c r="AO490" s="60"/>
      <c r="AP490" s="60"/>
      <c r="AQ490" s="60"/>
      <c r="AR490" s="60"/>
      <c r="AS490" s="60"/>
      <c r="AT490" s="60"/>
      <c r="AU490" s="60"/>
      <c r="AV490" s="60"/>
      <c r="AW490" s="60"/>
      <c r="AX490" s="60"/>
      <c r="AY490" s="60"/>
      <c r="AZ490" s="60"/>
      <c r="BA490" s="60"/>
      <c r="BB490" s="60"/>
      <c r="BC490" s="60"/>
      <c r="BD490" s="60"/>
      <c r="BE490" s="60"/>
      <c r="BF490" s="60"/>
      <c r="BG490" s="60"/>
      <c r="BH490" s="60"/>
    </row>
    <row r="491" spans="1:60" s="63" customFormat="1" ht="15" customHeight="1" x14ac:dyDescent="0.2">
      <c r="A491" s="75"/>
      <c r="B491" s="76"/>
      <c r="C491" s="77"/>
      <c r="D491" s="78"/>
      <c r="E491" s="79"/>
      <c r="F491" s="8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0"/>
      <c r="AI491" s="60"/>
      <c r="AJ491" s="60"/>
      <c r="AK491" s="60"/>
      <c r="AL491" s="60"/>
      <c r="AM491" s="60"/>
      <c r="AN491" s="60"/>
      <c r="AO491" s="60"/>
      <c r="AP491" s="60"/>
      <c r="AQ491" s="60"/>
      <c r="AR491" s="60"/>
      <c r="AS491" s="60"/>
      <c r="AT491" s="60"/>
      <c r="AU491" s="60"/>
      <c r="AV491" s="60"/>
      <c r="AW491" s="60"/>
      <c r="AX491" s="60"/>
      <c r="AY491" s="60"/>
      <c r="AZ491" s="60"/>
      <c r="BA491" s="60"/>
      <c r="BB491" s="60"/>
      <c r="BC491" s="60"/>
      <c r="BD491" s="60"/>
      <c r="BE491" s="60"/>
      <c r="BF491" s="60"/>
      <c r="BG491" s="60"/>
      <c r="BH491" s="60"/>
    </row>
    <row r="492" spans="1:60" s="63" customFormat="1" ht="15" customHeight="1" x14ac:dyDescent="0.2">
      <c r="A492" s="75"/>
      <c r="B492" s="76"/>
      <c r="C492" s="77"/>
      <c r="D492" s="78"/>
      <c r="E492" s="79"/>
      <c r="F492" s="8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0"/>
      <c r="AI492" s="60"/>
      <c r="AJ492" s="60"/>
      <c r="AK492" s="60"/>
      <c r="AL492" s="60"/>
      <c r="AM492" s="60"/>
      <c r="AN492" s="60"/>
      <c r="AO492" s="60"/>
      <c r="AP492" s="60"/>
      <c r="AQ492" s="60"/>
      <c r="AR492" s="60"/>
      <c r="AS492" s="60"/>
      <c r="AT492" s="60"/>
      <c r="AU492" s="60"/>
      <c r="AV492" s="60"/>
      <c r="AW492" s="60"/>
      <c r="AX492" s="60"/>
      <c r="AY492" s="60"/>
      <c r="AZ492" s="60"/>
      <c r="BA492" s="60"/>
      <c r="BB492" s="60"/>
      <c r="BC492" s="60"/>
      <c r="BD492" s="60"/>
      <c r="BE492" s="60"/>
      <c r="BF492" s="60"/>
      <c r="BG492" s="60"/>
      <c r="BH492" s="60"/>
    </row>
    <row r="493" spans="1:60" s="63" customFormat="1" ht="15" customHeight="1" x14ac:dyDescent="0.2">
      <c r="A493" s="75"/>
      <c r="B493" s="76"/>
      <c r="C493" s="77"/>
      <c r="D493" s="78"/>
      <c r="E493" s="79"/>
      <c r="F493" s="8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0"/>
      <c r="AI493" s="60"/>
      <c r="AJ493" s="60"/>
      <c r="AK493" s="60"/>
      <c r="AL493" s="60"/>
      <c r="AM493" s="60"/>
      <c r="AN493" s="60"/>
      <c r="AO493" s="60"/>
      <c r="AP493" s="60"/>
      <c r="AQ493" s="60"/>
      <c r="AR493" s="60"/>
      <c r="AS493" s="60"/>
      <c r="AT493" s="60"/>
      <c r="AU493" s="60"/>
      <c r="AV493" s="60"/>
      <c r="AW493" s="60"/>
      <c r="AX493" s="60"/>
      <c r="AY493" s="60"/>
      <c r="AZ493" s="60"/>
      <c r="BA493" s="60"/>
      <c r="BB493" s="60"/>
      <c r="BC493" s="60"/>
      <c r="BD493" s="60"/>
      <c r="BE493" s="60"/>
      <c r="BF493" s="60"/>
      <c r="BG493" s="60"/>
      <c r="BH493" s="60"/>
    </row>
    <row r="494" spans="1:60" s="63" customFormat="1" ht="15" customHeight="1" x14ac:dyDescent="0.2">
      <c r="A494" s="75"/>
      <c r="B494" s="76"/>
      <c r="C494" s="77"/>
      <c r="D494" s="78"/>
      <c r="E494" s="79"/>
      <c r="F494" s="8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0"/>
      <c r="AI494" s="60"/>
      <c r="AJ494" s="60"/>
      <c r="AK494" s="60"/>
      <c r="AL494" s="60"/>
      <c r="AM494" s="60"/>
      <c r="AN494" s="60"/>
      <c r="AO494" s="60"/>
      <c r="AP494" s="60"/>
      <c r="AQ494" s="60"/>
      <c r="AR494" s="60"/>
      <c r="AS494" s="60"/>
      <c r="AT494" s="60"/>
      <c r="AU494" s="60"/>
      <c r="AV494" s="60"/>
      <c r="AW494" s="60"/>
      <c r="AX494" s="60"/>
      <c r="AY494" s="60"/>
      <c r="AZ494" s="60"/>
      <c r="BA494" s="60"/>
      <c r="BB494" s="60"/>
      <c r="BC494" s="60"/>
      <c r="BD494" s="60"/>
      <c r="BE494" s="60"/>
      <c r="BF494" s="60"/>
      <c r="BG494" s="60"/>
      <c r="BH494" s="60"/>
    </row>
    <row r="495" spans="1:60" s="63" customFormat="1" ht="15" customHeight="1" x14ac:dyDescent="0.2">
      <c r="A495" s="75"/>
      <c r="B495" s="76"/>
      <c r="C495" s="77"/>
      <c r="D495" s="78"/>
      <c r="E495" s="79"/>
      <c r="F495" s="8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0"/>
      <c r="AI495" s="60"/>
      <c r="AJ495" s="60"/>
      <c r="AK495" s="60"/>
      <c r="AL495" s="60"/>
      <c r="AM495" s="60"/>
      <c r="AN495" s="60"/>
      <c r="AO495" s="60"/>
      <c r="AP495" s="60"/>
      <c r="AQ495" s="60"/>
      <c r="AR495" s="60"/>
      <c r="AS495" s="60"/>
      <c r="AT495" s="60"/>
      <c r="AU495" s="60"/>
      <c r="AV495" s="60"/>
      <c r="AW495" s="60"/>
      <c r="AX495" s="60"/>
      <c r="AY495" s="60"/>
      <c r="AZ495" s="60"/>
      <c r="BA495" s="60"/>
      <c r="BB495" s="60"/>
      <c r="BC495" s="60"/>
      <c r="BD495" s="60"/>
      <c r="BE495" s="60"/>
      <c r="BF495" s="60"/>
      <c r="BG495" s="60"/>
      <c r="BH495" s="60"/>
    </row>
    <row r="496" spans="1:60" s="63" customFormat="1" ht="15" customHeight="1" x14ac:dyDescent="0.2">
      <c r="A496" s="75"/>
      <c r="B496" s="76"/>
      <c r="C496" s="77"/>
      <c r="D496" s="78"/>
      <c r="E496" s="79"/>
      <c r="F496" s="8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0"/>
      <c r="AI496" s="60"/>
      <c r="AJ496" s="60"/>
      <c r="AK496" s="60"/>
      <c r="AL496" s="60"/>
      <c r="AM496" s="60"/>
      <c r="AN496" s="60"/>
      <c r="AO496" s="60"/>
      <c r="AP496" s="60"/>
      <c r="AQ496" s="60"/>
      <c r="AR496" s="60"/>
      <c r="AS496" s="60"/>
      <c r="AT496" s="60"/>
      <c r="AU496" s="60"/>
      <c r="AV496" s="60"/>
      <c r="AW496" s="60"/>
      <c r="AX496" s="60"/>
      <c r="AY496" s="60"/>
      <c r="AZ496" s="60"/>
      <c r="BA496" s="60"/>
      <c r="BB496" s="60"/>
      <c r="BC496" s="60"/>
      <c r="BD496" s="60"/>
      <c r="BE496" s="60"/>
      <c r="BF496" s="60"/>
      <c r="BG496" s="60"/>
      <c r="BH496" s="60"/>
    </row>
    <row r="497" spans="1:60" s="63" customFormat="1" ht="15" customHeight="1" x14ac:dyDescent="0.2">
      <c r="A497" s="75"/>
      <c r="B497" s="76"/>
      <c r="C497" s="77"/>
      <c r="D497" s="78"/>
      <c r="E497" s="79"/>
      <c r="F497" s="8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0"/>
      <c r="AI497" s="60"/>
      <c r="AJ497" s="60"/>
      <c r="AK497" s="60"/>
      <c r="AL497" s="60"/>
      <c r="AM497" s="60"/>
      <c r="AN497" s="60"/>
      <c r="AO497" s="60"/>
      <c r="AP497" s="60"/>
      <c r="AQ497" s="60"/>
      <c r="AR497" s="60"/>
      <c r="AS497" s="60"/>
      <c r="AT497" s="60"/>
      <c r="AU497" s="60"/>
      <c r="AV497" s="60"/>
      <c r="AW497" s="60"/>
      <c r="AX497" s="60"/>
      <c r="AY497" s="60"/>
      <c r="AZ497" s="60"/>
      <c r="BA497" s="60"/>
      <c r="BB497" s="60"/>
      <c r="BC497" s="60"/>
      <c r="BD497" s="60"/>
      <c r="BE497" s="60"/>
      <c r="BF497" s="60"/>
      <c r="BG497" s="60"/>
      <c r="BH497" s="60"/>
    </row>
    <row r="498" spans="1:60" s="63" customFormat="1" ht="15" customHeight="1" x14ac:dyDescent="0.2">
      <c r="A498" s="75"/>
      <c r="B498" s="76"/>
      <c r="C498" s="77"/>
      <c r="D498" s="78"/>
      <c r="E498" s="79"/>
      <c r="F498" s="8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0"/>
      <c r="AI498" s="60"/>
      <c r="AJ498" s="60"/>
      <c r="AK498" s="60"/>
      <c r="AL498" s="60"/>
      <c r="AM498" s="60"/>
      <c r="AN498" s="60"/>
      <c r="AO498" s="60"/>
      <c r="AP498" s="60"/>
      <c r="AQ498" s="60"/>
      <c r="AR498" s="60"/>
      <c r="AS498" s="60"/>
      <c r="AT498" s="60"/>
      <c r="AU498" s="60"/>
      <c r="AV498" s="60"/>
      <c r="AW498" s="60"/>
      <c r="AX498" s="60"/>
      <c r="AY498" s="60"/>
      <c r="AZ498" s="60"/>
      <c r="BA498" s="60"/>
      <c r="BB498" s="60"/>
      <c r="BC498" s="60"/>
      <c r="BD498" s="60"/>
      <c r="BE498" s="60"/>
      <c r="BF498" s="60"/>
      <c r="BG498" s="60"/>
      <c r="BH498" s="60"/>
    </row>
    <row r="499" spans="1:60" s="63" customFormat="1" ht="15" customHeight="1" x14ac:dyDescent="0.2">
      <c r="A499" s="75"/>
      <c r="B499" s="76"/>
      <c r="C499" s="77"/>
      <c r="D499" s="78"/>
      <c r="E499" s="79"/>
      <c r="F499" s="8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0"/>
      <c r="AI499" s="60"/>
      <c r="AJ499" s="60"/>
      <c r="AK499" s="60"/>
      <c r="AL499" s="60"/>
      <c r="AM499" s="60"/>
      <c r="AN499" s="60"/>
      <c r="AO499" s="60"/>
      <c r="AP499" s="60"/>
      <c r="AQ499" s="60"/>
      <c r="AR499" s="60"/>
      <c r="AS499" s="60"/>
      <c r="AT499" s="60"/>
      <c r="AU499" s="60"/>
      <c r="AV499" s="60"/>
      <c r="AW499" s="60"/>
      <c r="AX499" s="60"/>
      <c r="AY499" s="60"/>
      <c r="AZ499" s="60"/>
      <c r="BA499" s="60"/>
      <c r="BB499" s="60"/>
      <c r="BC499" s="60"/>
      <c r="BD499" s="60"/>
      <c r="BE499" s="60"/>
      <c r="BF499" s="60"/>
      <c r="BG499" s="60"/>
      <c r="BH499" s="60"/>
    </row>
    <row r="500" spans="1:60" s="63" customFormat="1" ht="15" customHeight="1" x14ac:dyDescent="0.2">
      <c r="A500" s="75"/>
      <c r="B500" s="76"/>
      <c r="C500" s="77"/>
      <c r="D500" s="78"/>
      <c r="E500" s="79"/>
      <c r="F500" s="8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0"/>
      <c r="AI500" s="60"/>
      <c r="AJ500" s="60"/>
      <c r="AK500" s="60"/>
      <c r="AL500" s="60"/>
      <c r="AM500" s="60"/>
      <c r="AN500" s="60"/>
      <c r="AO500" s="60"/>
      <c r="AP500" s="60"/>
      <c r="AQ500" s="60"/>
      <c r="AR500" s="60"/>
      <c r="AS500" s="60"/>
      <c r="AT500" s="60"/>
      <c r="AU500" s="60"/>
      <c r="AV500" s="60"/>
      <c r="AW500" s="60"/>
      <c r="AX500" s="60"/>
      <c r="AY500" s="60"/>
      <c r="AZ500" s="60"/>
      <c r="BA500" s="60"/>
      <c r="BB500" s="60"/>
      <c r="BC500" s="60"/>
      <c r="BD500" s="60"/>
      <c r="BE500" s="60"/>
      <c r="BF500" s="60"/>
      <c r="BG500" s="60"/>
      <c r="BH500" s="60"/>
    </row>
    <row r="501" spans="1:60" s="63" customFormat="1" ht="15" customHeight="1" x14ac:dyDescent="0.2">
      <c r="A501" s="75"/>
      <c r="B501" s="76"/>
      <c r="C501" s="77"/>
      <c r="D501" s="78"/>
      <c r="E501" s="79"/>
      <c r="F501" s="8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0"/>
      <c r="AI501" s="60"/>
      <c r="AJ501" s="60"/>
      <c r="AK501" s="60"/>
      <c r="AL501" s="60"/>
      <c r="AM501" s="60"/>
      <c r="AN501" s="60"/>
      <c r="AO501" s="60"/>
      <c r="AP501" s="60"/>
      <c r="AQ501" s="60"/>
      <c r="AR501" s="60"/>
      <c r="AS501" s="60"/>
      <c r="AT501" s="60"/>
      <c r="AU501" s="60"/>
      <c r="AV501" s="60"/>
      <c r="AW501" s="60"/>
      <c r="AX501" s="60"/>
      <c r="AY501" s="60"/>
      <c r="AZ501" s="60"/>
      <c r="BA501" s="60"/>
      <c r="BB501" s="60"/>
      <c r="BC501" s="60"/>
      <c r="BD501" s="60"/>
      <c r="BE501" s="60"/>
      <c r="BF501" s="60"/>
      <c r="BG501" s="60"/>
      <c r="BH501" s="60"/>
    </row>
    <row r="502" spans="1:60" s="63" customFormat="1" ht="15" customHeight="1" x14ac:dyDescent="0.2">
      <c r="A502" s="75"/>
      <c r="B502" s="76"/>
      <c r="C502" s="77"/>
      <c r="D502" s="78"/>
      <c r="E502" s="79"/>
      <c r="F502" s="8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0"/>
      <c r="AI502" s="60"/>
      <c r="AJ502" s="60"/>
      <c r="AK502" s="60"/>
      <c r="AL502" s="60"/>
      <c r="AM502" s="60"/>
      <c r="AN502" s="60"/>
      <c r="AO502" s="60"/>
      <c r="AP502" s="60"/>
      <c r="AQ502" s="60"/>
      <c r="AR502" s="60"/>
      <c r="AS502" s="60"/>
      <c r="AT502" s="60"/>
      <c r="AU502" s="60"/>
      <c r="AV502" s="60"/>
      <c r="AW502" s="60"/>
      <c r="AX502" s="60"/>
      <c r="AY502" s="60"/>
      <c r="AZ502" s="60"/>
      <c r="BA502" s="60"/>
      <c r="BB502" s="60"/>
      <c r="BC502" s="60"/>
      <c r="BD502" s="60"/>
      <c r="BE502" s="60"/>
      <c r="BF502" s="60"/>
      <c r="BG502" s="60"/>
      <c r="BH502" s="60"/>
    </row>
    <row r="503" spans="1:60" s="63" customFormat="1" ht="15" customHeight="1" x14ac:dyDescent="0.2">
      <c r="A503" s="75"/>
      <c r="B503" s="76"/>
      <c r="C503" s="77"/>
      <c r="D503" s="78"/>
      <c r="E503" s="79"/>
      <c r="F503" s="8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0"/>
      <c r="AI503" s="60"/>
      <c r="AJ503" s="60"/>
      <c r="AK503" s="60"/>
      <c r="AL503" s="60"/>
      <c r="AM503" s="60"/>
      <c r="AN503" s="60"/>
      <c r="AO503" s="60"/>
      <c r="AP503" s="60"/>
      <c r="AQ503" s="60"/>
      <c r="AR503" s="60"/>
      <c r="AS503" s="60"/>
      <c r="AT503" s="60"/>
      <c r="AU503" s="60"/>
      <c r="AV503" s="60"/>
      <c r="AW503" s="60"/>
      <c r="AX503" s="60"/>
      <c r="AY503" s="60"/>
      <c r="AZ503" s="60"/>
      <c r="BA503" s="60"/>
      <c r="BB503" s="60"/>
      <c r="BC503" s="60"/>
      <c r="BD503" s="60"/>
      <c r="BE503" s="60"/>
      <c r="BF503" s="60"/>
      <c r="BG503" s="60"/>
      <c r="BH503" s="60"/>
    </row>
    <row r="504" spans="1:60" s="63" customFormat="1" ht="15" customHeight="1" x14ac:dyDescent="0.2">
      <c r="A504" s="75"/>
      <c r="B504" s="76"/>
      <c r="C504" s="77"/>
      <c r="D504" s="78"/>
      <c r="E504" s="79"/>
      <c r="F504" s="8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0"/>
      <c r="AI504" s="60"/>
      <c r="AJ504" s="60"/>
      <c r="AK504" s="60"/>
      <c r="AL504" s="60"/>
      <c r="AM504" s="60"/>
      <c r="AN504" s="60"/>
      <c r="AO504" s="60"/>
      <c r="AP504" s="60"/>
      <c r="AQ504" s="60"/>
      <c r="AR504" s="60"/>
      <c r="AS504" s="60"/>
      <c r="AT504" s="60"/>
      <c r="AU504" s="60"/>
      <c r="AV504" s="60"/>
      <c r="AW504" s="60"/>
      <c r="AX504" s="60"/>
      <c r="AY504" s="60"/>
      <c r="AZ504" s="60"/>
      <c r="BA504" s="60"/>
      <c r="BB504" s="60"/>
      <c r="BC504" s="60"/>
      <c r="BD504" s="60"/>
      <c r="BE504" s="60"/>
      <c r="BF504" s="60"/>
      <c r="BG504" s="60"/>
      <c r="BH504" s="60"/>
    </row>
    <row r="505" spans="1:60" s="63" customFormat="1" ht="15" customHeight="1" x14ac:dyDescent="0.2">
      <c r="A505" s="75"/>
      <c r="B505" s="76"/>
      <c r="C505" s="77"/>
      <c r="D505" s="78"/>
      <c r="E505" s="79"/>
      <c r="F505" s="8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0"/>
      <c r="AI505" s="60"/>
      <c r="AJ505" s="60"/>
      <c r="AK505" s="60"/>
      <c r="AL505" s="60"/>
      <c r="AM505" s="60"/>
      <c r="AN505" s="60"/>
      <c r="AO505" s="60"/>
      <c r="AP505" s="60"/>
      <c r="AQ505" s="60"/>
      <c r="AR505" s="60"/>
      <c r="AS505" s="60"/>
      <c r="AT505" s="60"/>
      <c r="AU505" s="60"/>
      <c r="AV505" s="60"/>
      <c r="AW505" s="60"/>
      <c r="AX505" s="60"/>
      <c r="AY505" s="60"/>
      <c r="AZ505" s="60"/>
      <c r="BA505" s="60"/>
      <c r="BB505" s="60"/>
      <c r="BC505" s="60"/>
      <c r="BD505" s="60"/>
      <c r="BE505" s="60"/>
      <c r="BF505" s="60"/>
      <c r="BG505" s="60"/>
      <c r="BH505" s="60"/>
    </row>
    <row r="506" spans="1:60" s="63" customFormat="1" ht="15" customHeight="1" x14ac:dyDescent="0.2">
      <c r="A506" s="75"/>
      <c r="B506" s="76"/>
      <c r="C506" s="77"/>
      <c r="D506" s="78"/>
      <c r="E506" s="79"/>
      <c r="F506" s="8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0"/>
      <c r="AI506" s="60"/>
      <c r="AJ506" s="60"/>
      <c r="AK506" s="60"/>
      <c r="AL506" s="60"/>
      <c r="AM506" s="60"/>
      <c r="AN506" s="60"/>
      <c r="AO506" s="60"/>
      <c r="AP506" s="60"/>
      <c r="AQ506" s="60"/>
      <c r="AR506" s="60"/>
      <c r="AS506" s="60"/>
      <c r="AT506" s="60"/>
      <c r="AU506" s="60"/>
      <c r="AV506" s="60"/>
      <c r="AW506" s="60"/>
      <c r="AX506" s="60"/>
      <c r="AY506" s="60"/>
      <c r="AZ506" s="60"/>
      <c r="BA506" s="60"/>
      <c r="BB506" s="60"/>
      <c r="BC506" s="60"/>
      <c r="BD506" s="60"/>
      <c r="BE506" s="60"/>
      <c r="BF506" s="60"/>
      <c r="BG506" s="60"/>
      <c r="BH506" s="60"/>
    </row>
    <row r="507" spans="1:60" s="63" customFormat="1" ht="15" customHeight="1" x14ac:dyDescent="0.2">
      <c r="A507" s="75"/>
      <c r="B507" s="76"/>
      <c r="C507" s="77"/>
      <c r="D507" s="78"/>
      <c r="E507" s="79"/>
      <c r="F507" s="8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0"/>
      <c r="AI507" s="60"/>
      <c r="AJ507" s="60"/>
      <c r="AK507" s="60"/>
      <c r="AL507" s="60"/>
      <c r="AM507" s="60"/>
      <c r="AN507" s="60"/>
      <c r="AO507" s="60"/>
      <c r="AP507" s="60"/>
      <c r="AQ507" s="60"/>
      <c r="AR507" s="60"/>
      <c r="AS507" s="60"/>
      <c r="AT507" s="60"/>
      <c r="AU507" s="60"/>
      <c r="AV507" s="60"/>
      <c r="AW507" s="60"/>
      <c r="AX507" s="60"/>
      <c r="AY507" s="60"/>
      <c r="AZ507" s="60"/>
      <c r="BA507" s="60"/>
      <c r="BB507" s="60"/>
      <c r="BC507" s="60"/>
      <c r="BD507" s="60"/>
      <c r="BE507" s="60"/>
      <c r="BF507" s="60"/>
      <c r="BG507" s="60"/>
      <c r="BH507" s="60"/>
    </row>
    <row r="508" spans="1:60" s="63" customFormat="1" ht="15" customHeight="1" x14ac:dyDescent="0.25">
      <c r="A508" s="283" t="s">
        <v>0</v>
      </c>
      <c r="B508" s="283"/>
      <c r="C508" s="283"/>
      <c r="D508" s="283"/>
      <c r="E508" s="283"/>
      <c r="F508" s="283"/>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0"/>
      <c r="AI508" s="60"/>
      <c r="AJ508" s="60"/>
      <c r="AK508" s="60"/>
      <c r="AL508" s="60"/>
      <c r="AM508" s="60"/>
      <c r="AN508" s="60"/>
      <c r="AO508" s="60"/>
      <c r="AP508" s="60"/>
      <c r="AQ508" s="60"/>
      <c r="AR508" s="60"/>
      <c r="AS508" s="60"/>
      <c r="AT508" s="60"/>
      <c r="AU508" s="60"/>
      <c r="AV508" s="60"/>
      <c r="AW508" s="60"/>
      <c r="AX508" s="60"/>
      <c r="AY508" s="60"/>
      <c r="AZ508" s="60"/>
      <c r="BA508" s="60"/>
      <c r="BB508" s="60"/>
      <c r="BC508" s="60"/>
      <c r="BD508" s="60"/>
      <c r="BE508" s="60"/>
      <c r="BF508" s="60"/>
      <c r="BG508" s="60"/>
      <c r="BH508" s="60"/>
    </row>
    <row r="509" spans="1:60" s="63" customFormat="1" ht="15" customHeight="1" x14ac:dyDescent="0.25">
      <c r="A509" s="283" t="s">
        <v>1</v>
      </c>
      <c r="B509" s="283"/>
      <c r="C509" s="283"/>
      <c r="D509" s="283"/>
      <c r="E509" s="283"/>
      <c r="F509" s="283"/>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0"/>
      <c r="AI509" s="60"/>
      <c r="AJ509" s="60"/>
      <c r="AK509" s="60"/>
      <c r="AL509" s="60"/>
      <c r="AM509" s="60"/>
      <c r="AN509" s="60"/>
      <c r="AO509" s="60"/>
      <c r="AP509" s="60"/>
      <c r="AQ509" s="60"/>
      <c r="AR509" s="60"/>
      <c r="AS509" s="60"/>
      <c r="AT509" s="60"/>
      <c r="AU509" s="60"/>
      <c r="AV509" s="60"/>
      <c r="AW509" s="60"/>
      <c r="AX509" s="60"/>
      <c r="AY509" s="60"/>
      <c r="AZ509" s="60"/>
      <c r="BA509" s="60"/>
      <c r="BB509" s="60"/>
      <c r="BC509" s="60"/>
      <c r="BD509" s="60"/>
      <c r="BE509" s="60"/>
      <c r="BF509" s="60"/>
      <c r="BG509" s="60"/>
      <c r="BH509" s="60"/>
    </row>
    <row r="510" spans="1:60" s="63" customFormat="1" ht="15" customHeight="1" x14ac:dyDescent="0.25">
      <c r="A510" s="284" t="s">
        <v>2</v>
      </c>
      <c r="B510" s="284"/>
      <c r="C510" s="284"/>
      <c r="D510" s="284"/>
      <c r="E510" s="284"/>
      <c r="F510" s="284"/>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0"/>
      <c r="AI510" s="60"/>
      <c r="AJ510" s="60"/>
      <c r="AK510" s="60"/>
      <c r="AL510" s="60"/>
      <c r="AM510" s="60"/>
      <c r="AN510" s="60"/>
      <c r="AO510" s="60"/>
      <c r="AP510" s="60"/>
      <c r="AQ510" s="60"/>
      <c r="AR510" s="60"/>
      <c r="AS510" s="60"/>
      <c r="AT510" s="60"/>
      <c r="AU510" s="60"/>
      <c r="AV510" s="60"/>
      <c r="AW510" s="60"/>
      <c r="AX510" s="60"/>
      <c r="AY510" s="60"/>
      <c r="AZ510" s="60"/>
      <c r="BA510" s="60"/>
      <c r="BB510" s="60"/>
      <c r="BC510" s="60"/>
      <c r="BD510" s="60"/>
      <c r="BE510" s="60"/>
      <c r="BF510" s="60"/>
      <c r="BG510" s="60"/>
      <c r="BH510" s="60"/>
    </row>
    <row r="511" spans="1:60" s="63" customFormat="1" ht="15" customHeight="1" x14ac:dyDescent="0.25">
      <c r="A511" s="284" t="s">
        <v>3</v>
      </c>
      <c r="B511" s="284"/>
      <c r="C511" s="284"/>
      <c r="D511" s="284"/>
      <c r="E511" s="284"/>
      <c r="F511" s="284"/>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0"/>
      <c r="AI511" s="60"/>
      <c r="AJ511" s="60"/>
      <c r="AK511" s="60"/>
      <c r="AL511" s="60"/>
      <c r="AM511" s="60"/>
      <c r="AN511" s="60"/>
      <c r="AO511" s="60"/>
      <c r="AP511" s="60"/>
      <c r="AQ511" s="60"/>
      <c r="AR511" s="60"/>
      <c r="AS511" s="60"/>
      <c r="AT511" s="60"/>
      <c r="AU511" s="60"/>
      <c r="AV511" s="60"/>
      <c r="AW511" s="60"/>
      <c r="AX511" s="60"/>
      <c r="AY511" s="60"/>
      <c r="AZ511" s="60"/>
      <c r="BA511" s="60"/>
      <c r="BB511" s="60"/>
      <c r="BC511" s="60"/>
      <c r="BD511" s="60"/>
      <c r="BE511" s="60"/>
      <c r="BF511" s="60"/>
      <c r="BG511" s="60"/>
      <c r="BH511" s="60"/>
    </row>
    <row r="512" spans="1:60" s="63" customFormat="1" ht="15" customHeight="1" x14ac:dyDescent="0.25">
      <c r="A512" s="3"/>
      <c r="B512" s="4"/>
      <c r="C512" s="5"/>
      <c r="D512" s="6"/>
      <c r="E512" s="7"/>
      <c r="F512" s="8"/>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0"/>
      <c r="AI512" s="60"/>
      <c r="AJ512" s="60"/>
      <c r="AK512" s="60"/>
      <c r="AL512" s="60"/>
      <c r="AM512" s="60"/>
      <c r="AN512" s="60"/>
      <c r="AO512" s="60"/>
      <c r="AP512" s="60"/>
      <c r="AQ512" s="60"/>
      <c r="AR512" s="60"/>
      <c r="AS512" s="60"/>
      <c r="AT512" s="60"/>
      <c r="AU512" s="60"/>
      <c r="AV512" s="60"/>
      <c r="AW512" s="60"/>
      <c r="AX512" s="60"/>
      <c r="AY512" s="60"/>
      <c r="AZ512" s="60"/>
      <c r="BA512" s="60"/>
      <c r="BB512" s="60"/>
      <c r="BC512" s="60"/>
      <c r="BD512" s="60"/>
      <c r="BE512" s="60"/>
      <c r="BF512" s="60"/>
      <c r="BG512" s="60"/>
      <c r="BH512" s="60"/>
    </row>
    <row r="513" spans="1:60" s="63" customFormat="1" ht="15" customHeight="1" x14ac:dyDescent="0.2">
      <c r="A513" s="289" t="s">
        <v>836</v>
      </c>
      <c r="B513" s="290"/>
      <c r="C513" s="290"/>
      <c r="D513" s="290"/>
      <c r="E513" s="290"/>
      <c r="F513" s="291"/>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0"/>
      <c r="AI513" s="60"/>
      <c r="AJ513" s="60"/>
      <c r="AK513" s="60"/>
      <c r="AL513" s="60"/>
      <c r="AM513" s="60"/>
      <c r="AN513" s="60"/>
      <c r="AO513" s="60"/>
      <c r="AP513" s="60"/>
      <c r="AQ513" s="60"/>
      <c r="AR513" s="60"/>
      <c r="AS513" s="60"/>
      <c r="AT513" s="60"/>
      <c r="AU513" s="60"/>
      <c r="AV513" s="60"/>
      <c r="AW513" s="60"/>
      <c r="AX513" s="60"/>
      <c r="AY513" s="60"/>
      <c r="AZ513" s="60"/>
      <c r="BA513" s="60"/>
      <c r="BB513" s="60"/>
      <c r="BC513" s="60"/>
      <c r="BD513" s="60"/>
      <c r="BE513" s="60"/>
      <c r="BF513" s="60"/>
      <c r="BG513" s="60"/>
      <c r="BH513" s="60"/>
    </row>
    <row r="514" spans="1:60" s="63" customFormat="1" ht="15" customHeight="1" x14ac:dyDescent="0.2">
      <c r="A514" s="292"/>
      <c r="B514" s="293"/>
      <c r="C514" s="293"/>
      <c r="D514" s="293"/>
      <c r="E514" s="293"/>
      <c r="F514" s="294"/>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0"/>
      <c r="AI514" s="60"/>
      <c r="AJ514" s="60"/>
      <c r="AK514" s="60"/>
      <c r="AL514" s="60"/>
      <c r="AM514" s="60"/>
      <c r="AN514" s="60"/>
      <c r="AO514" s="60"/>
      <c r="AP514" s="60"/>
      <c r="AQ514" s="60"/>
      <c r="AR514" s="60"/>
      <c r="AS514" s="60"/>
      <c r="AT514" s="60"/>
      <c r="AU514" s="60"/>
      <c r="AV514" s="60"/>
      <c r="AW514" s="60"/>
      <c r="AX514" s="60"/>
      <c r="AY514" s="60"/>
      <c r="AZ514" s="60"/>
      <c r="BA514" s="60"/>
      <c r="BB514" s="60"/>
      <c r="BC514" s="60"/>
      <c r="BD514" s="60"/>
      <c r="BE514" s="60"/>
      <c r="BF514" s="60"/>
      <c r="BG514" s="60"/>
      <c r="BH514" s="60"/>
    </row>
    <row r="515" spans="1:60" s="63" customFormat="1" ht="15" customHeight="1" x14ac:dyDescent="0.2">
      <c r="A515" s="295" t="s">
        <v>5</v>
      </c>
      <c r="B515" s="295"/>
      <c r="C515" s="295"/>
      <c r="D515" s="295"/>
      <c r="E515" s="295"/>
      <c r="F515" s="81">
        <v>3098002122.3000002</v>
      </c>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0"/>
      <c r="AI515" s="60"/>
      <c r="AJ515" s="60"/>
      <c r="AK515" s="60"/>
      <c r="AL515" s="60"/>
      <c r="AM515" s="60"/>
      <c r="AN515" s="60"/>
      <c r="AO515" s="60"/>
      <c r="AP515" s="60"/>
      <c r="AQ515" s="60"/>
      <c r="AR515" s="60"/>
      <c r="AS515" s="60"/>
      <c r="AT515" s="60"/>
      <c r="AU515" s="60"/>
      <c r="AV515" s="60"/>
      <c r="AW515" s="60"/>
      <c r="AX515" s="60"/>
      <c r="AY515" s="60"/>
      <c r="AZ515" s="60"/>
      <c r="BA515" s="60"/>
      <c r="BB515" s="60"/>
      <c r="BC515" s="60"/>
      <c r="BD515" s="60"/>
      <c r="BE515" s="60"/>
      <c r="BF515" s="60"/>
      <c r="BG515" s="60"/>
      <c r="BH515" s="60"/>
    </row>
    <row r="516" spans="1:60" s="63" customFormat="1" ht="15" customHeight="1" x14ac:dyDescent="0.2">
      <c r="A516" s="82"/>
      <c r="B516" s="83"/>
      <c r="C516" s="82"/>
      <c r="D516" s="82"/>
      <c r="E516" s="82"/>
      <c r="F516" s="84"/>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0"/>
      <c r="AI516" s="60"/>
      <c r="AJ516" s="60"/>
      <c r="AK516" s="60"/>
      <c r="AL516" s="60"/>
      <c r="AM516" s="60"/>
      <c r="AN516" s="60"/>
      <c r="AO516" s="60"/>
      <c r="AP516" s="60"/>
      <c r="AQ516" s="60"/>
      <c r="AR516" s="60"/>
      <c r="AS516" s="60"/>
      <c r="AT516" s="60"/>
      <c r="AU516" s="60"/>
      <c r="AV516" s="60"/>
      <c r="AW516" s="60"/>
      <c r="AX516" s="60"/>
      <c r="AY516" s="60"/>
      <c r="AZ516" s="60"/>
      <c r="BA516" s="60"/>
      <c r="BB516" s="60"/>
      <c r="BC516" s="60"/>
      <c r="BD516" s="60"/>
      <c r="BE516" s="60"/>
      <c r="BF516" s="60"/>
      <c r="BG516" s="60"/>
      <c r="BH516" s="60"/>
    </row>
    <row r="517" spans="1:60" s="63" customFormat="1" ht="15" customHeight="1" x14ac:dyDescent="0.2">
      <c r="A517" s="85" t="s">
        <v>6</v>
      </c>
      <c r="B517" s="85" t="s">
        <v>7</v>
      </c>
      <c r="C517" s="85" t="s">
        <v>837</v>
      </c>
      <c r="D517" s="85" t="s">
        <v>9</v>
      </c>
      <c r="E517" s="85" t="s">
        <v>10</v>
      </c>
      <c r="F517" s="85" t="s">
        <v>838</v>
      </c>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0"/>
      <c r="AI517" s="60"/>
      <c r="AJ517" s="60"/>
      <c r="AK517" s="60"/>
      <c r="AL517" s="60"/>
      <c r="AM517" s="60"/>
      <c r="AN517" s="60"/>
      <c r="AO517" s="60"/>
      <c r="AP517" s="60"/>
      <c r="AQ517" s="60"/>
      <c r="AR517" s="60"/>
      <c r="AS517" s="60"/>
      <c r="AT517" s="60"/>
      <c r="AU517" s="60"/>
      <c r="AV517" s="60"/>
      <c r="AW517" s="60"/>
      <c r="AX517" s="60"/>
      <c r="AY517" s="60"/>
      <c r="AZ517" s="60"/>
      <c r="BA517" s="60"/>
      <c r="BB517" s="60"/>
      <c r="BC517" s="60"/>
      <c r="BD517" s="60"/>
      <c r="BE517" s="60"/>
      <c r="BF517" s="60"/>
      <c r="BG517" s="60"/>
      <c r="BH517" s="60"/>
    </row>
    <row r="518" spans="1:60" s="63" customFormat="1" ht="15" customHeight="1" x14ac:dyDescent="0.2">
      <c r="A518" s="86"/>
      <c r="B518" s="19"/>
      <c r="C518" s="87" t="s">
        <v>839</v>
      </c>
      <c r="D518" s="88">
        <v>802473605.04999995</v>
      </c>
      <c r="E518" s="73"/>
      <c r="F518" s="89">
        <f>F515+D518</f>
        <v>3900475727.3500004</v>
      </c>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0"/>
      <c r="AI518" s="60"/>
      <c r="AJ518" s="60"/>
      <c r="AK518" s="60"/>
      <c r="AL518" s="60"/>
      <c r="AM518" s="60"/>
      <c r="AN518" s="60"/>
      <c r="AO518" s="60"/>
      <c r="AP518" s="60"/>
      <c r="AQ518" s="60"/>
      <c r="AR518" s="60"/>
      <c r="AS518" s="60"/>
      <c r="AT518" s="60"/>
      <c r="AU518" s="60"/>
      <c r="AV518" s="60"/>
      <c r="AW518" s="60"/>
      <c r="AX518" s="60"/>
      <c r="AY518" s="60"/>
      <c r="AZ518" s="60"/>
      <c r="BA518" s="60"/>
      <c r="BB518" s="60"/>
      <c r="BC518" s="60"/>
      <c r="BD518" s="60"/>
      <c r="BE518" s="60"/>
      <c r="BF518" s="60"/>
      <c r="BG518" s="60"/>
      <c r="BH518" s="60"/>
    </row>
    <row r="519" spans="1:60" s="63" customFormat="1" ht="15" customHeight="1" x14ac:dyDescent="0.2">
      <c r="A519" s="86"/>
      <c r="B519" s="19"/>
      <c r="C519" s="87" t="s">
        <v>840</v>
      </c>
      <c r="D519" s="88"/>
      <c r="E519" s="73"/>
      <c r="F519" s="89">
        <f>F518+D519</f>
        <v>3900475727.3500004</v>
      </c>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0"/>
      <c r="AI519" s="60"/>
      <c r="AJ519" s="60"/>
      <c r="AK519" s="60"/>
      <c r="AL519" s="60"/>
      <c r="AM519" s="60"/>
      <c r="AN519" s="60"/>
      <c r="AO519" s="60"/>
      <c r="AP519" s="60"/>
      <c r="AQ519" s="60"/>
      <c r="AR519" s="60"/>
      <c r="AS519" s="60"/>
      <c r="AT519" s="60"/>
      <c r="AU519" s="60"/>
      <c r="AV519" s="60"/>
      <c r="AW519" s="60"/>
      <c r="AX519" s="60"/>
      <c r="AY519" s="60"/>
      <c r="AZ519" s="60"/>
      <c r="BA519" s="60"/>
      <c r="BB519" s="60"/>
      <c r="BC519" s="60"/>
      <c r="BD519" s="60"/>
      <c r="BE519" s="60"/>
      <c r="BF519" s="60"/>
      <c r="BG519" s="60"/>
      <c r="BH519" s="60"/>
    </row>
    <row r="520" spans="1:60" s="63" customFormat="1" ht="15" customHeight="1" x14ac:dyDescent="0.2">
      <c r="A520" s="86"/>
      <c r="B520" s="19"/>
      <c r="C520" s="87" t="s">
        <v>841</v>
      </c>
      <c r="D520" s="88"/>
      <c r="E520" s="73"/>
      <c r="F520" s="89">
        <f>F519</f>
        <v>3900475727.3500004</v>
      </c>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0"/>
      <c r="AI520" s="60"/>
      <c r="AJ520" s="60"/>
      <c r="AK520" s="60"/>
      <c r="AL520" s="60"/>
      <c r="AM520" s="60"/>
      <c r="AN520" s="60"/>
      <c r="AO520" s="60"/>
      <c r="AP520" s="60"/>
      <c r="AQ520" s="60"/>
      <c r="AR520" s="60"/>
      <c r="AS520" s="60"/>
      <c r="AT520" s="60"/>
      <c r="AU520" s="60"/>
      <c r="AV520" s="60"/>
      <c r="AW520" s="60"/>
      <c r="AX520" s="60"/>
      <c r="AY520" s="60"/>
      <c r="AZ520" s="60"/>
      <c r="BA520" s="60"/>
      <c r="BB520" s="60"/>
      <c r="BC520" s="60"/>
      <c r="BD520" s="60"/>
      <c r="BE520" s="60"/>
      <c r="BF520" s="60"/>
      <c r="BG520" s="60"/>
      <c r="BH520" s="60"/>
    </row>
    <row r="521" spans="1:60" s="63" customFormat="1" ht="15" customHeight="1" x14ac:dyDescent="0.2">
      <c r="A521" s="90"/>
      <c r="B521" s="91"/>
      <c r="C521" s="87" t="s">
        <v>842</v>
      </c>
      <c r="D521" s="88"/>
      <c r="E521" s="88"/>
      <c r="F521" s="89">
        <f t="shared" ref="F521:F522" si="7">F520</f>
        <v>3900475727.3500004</v>
      </c>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0"/>
      <c r="AI521" s="60"/>
      <c r="AJ521" s="60"/>
      <c r="AK521" s="60"/>
      <c r="AL521" s="60"/>
      <c r="AM521" s="60"/>
      <c r="AN521" s="60"/>
      <c r="AO521" s="60"/>
      <c r="AP521" s="60"/>
      <c r="AQ521" s="60"/>
      <c r="AR521" s="60"/>
      <c r="AS521" s="60"/>
      <c r="AT521" s="60"/>
      <c r="AU521" s="60"/>
      <c r="AV521" s="60"/>
      <c r="AW521" s="60"/>
      <c r="AX521" s="60"/>
      <c r="AY521" s="60"/>
      <c r="AZ521" s="60"/>
      <c r="BA521" s="60"/>
      <c r="BB521" s="60"/>
      <c r="BC521" s="60"/>
      <c r="BD521" s="60"/>
      <c r="BE521" s="60"/>
      <c r="BF521" s="60"/>
      <c r="BG521" s="60"/>
      <c r="BH521" s="60"/>
    </row>
    <row r="522" spans="1:60" s="63" customFormat="1" ht="15" customHeight="1" x14ac:dyDescent="0.2">
      <c r="A522" s="90"/>
      <c r="B522" s="91"/>
      <c r="C522" s="87" t="s">
        <v>839</v>
      </c>
      <c r="D522" s="92"/>
      <c r="E522" s="93"/>
      <c r="F522" s="89">
        <f t="shared" si="7"/>
        <v>3900475727.3500004</v>
      </c>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0"/>
      <c r="AI522" s="60"/>
      <c r="AJ522" s="60"/>
      <c r="AK522" s="60"/>
      <c r="AL522" s="60"/>
      <c r="AM522" s="60"/>
      <c r="AN522" s="60"/>
      <c r="AO522" s="60"/>
      <c r="AP522" s="60"/>
      <c r="AQ522" s="60"/>
      <c r="AR522" s="60"/>
      <c r="AS522" s="60"/>
      <c r="AT522" s="60"/>
      <c r="AU522" s="60"/>
      <c r="AV522" s="60"/>
      <c r="AW522" s="60"/>
      <c r="AX522" s="60"/>
      <c r="AY522" s="60"/>
      <c r="AZ522" s="60"/>
      <c r="BA522" s="60"/>
      <c r="BB522" s="60"/>
      <c r="BC522" s="60"/>
      <c r="BD522" s="60"/>
      <c r="BE522" s="60"/>
      <c r="BF522" s="60"/>
      <c r="BG522" s="60"/>
      <c r="BH522" s="60"/>
    </row>
    <row r="523" spans="1:60" s="63" customFormat="1" ht="15" customHeight="1" x14ac:dyDescent="0.2">
      <c r="A523" s="94"/>
      <c r="B523" s="91"/>
      <c r="C523" s="95" t="s">
        <v>17</v>
      </c>
      <c r="D523" s="96"/>
      <c r="E523" s="73">
        <v>345400.54</v>
      </c>
      <c r="F523" s="89">
        <f>F522-E523</f>
        <v>3900130326.8100004</v>
      </c>
      <c r="G523" s="60"/>
      <c r="H523" s="60"/>
      <c r="I523" s="60"/>
      <c r="J523" s="60"/>
      <c r="K523" s="60"/>
      <c r="L523" s="60"/>
      <c r="M523" s="60"/>
      <c r="N523" s="60"/>
      <c r="O523" s="60"/>
      <c r="P523" s="60"/>
      <c r="Q523" s="60"/>
      <c r="R523" s="60"/>
      <c r="S523" s="60"/>
      <c r="T523" s="60"/>
      <c r="U523" s="60"/>
      <c r="V523" s="60"/>
      <c r="W523" s="60"/>
      <c r="X523" s="60"/>
      <c r="Y523" s="60"/>
      <c r="Z523" s="60"/>
      <c r="AA523" s="60"/>
      <c r="AB523" s="60"/>
      <c r="AC523" s="60"/>
      <c r="AD523" s="60"/>
      <c r="AE523" s="60"/>
      <c r="AF523" s="60"/>
      <c r="AG523" s="60"/>
      <c r="AH523" s="60"/>
      <c r="AI523" s="60"/>
      <c r="AJ523" s="60"/>
      <c r="AK523" s="60"/>
      <c r="AL523" s="60"/>
      <c r="AM523" s="60"/>
      <c r="AN523" s="60"/>
      <c r="AO523" s="60"/>
      <c r="AP523" s="60"/>
      <c r="AQ523" s="60"/>
      <c r="AR523" s="60"/>
      <c r="AS523" s="60"/>
      <c r="AT523" s="60"/>
      <c r="AU523" s="60"/>
      <c r="AV523" s="60"/>
      <c r="AW523" s="60"/>
      <c r="AX523" s="60"/>
      <c r="AY523" s="60"/>
      <c r="AZ523" s="60"/>
      <c r="BA523" s="60"/>
      <c r="BB523" s="60"/>
      <c r="BC523" s="60"/>
      <c r="BD523" s="60"/>
      <c r="BE523" s="60"/>
      <c r="BF523" s="60"/>
      <c r="BG523" s="60"/>
      <c r="BH523" s="60"/>
    </row>
    <row r="524" spans="1:60" s="63" customFormat="1" ht="15" customHeight="1" x14ac:dyDescent="0.2">
      <c r="A524" s="94"/>
      <c r="B524" s="91"/>
      <c r="C524" s="97" t="s">
        <v>18</v>
      </c>
      <c r="D524" s="96"/>
      <c r="E524" s="98">
        <v>590091.53</v>
      </c>
      <c r="F524" s="89">
        <f t="shared" ref="F524:F587" si="8">F523-E524</f>
        <v>3899540235.2800002</v>
      </c>
      <c r="G524" s="60"/>
      <c r="H524" s="60"/>
      <c r="I524" s="60"/>
      <c r="J524" s="60"/>
      <c r="K524" s="60"/>
      <c r="L524" s="60"/>
      <c r="M524" s="60"/>
      <c r="N524" s="60"/>
      <c r="O524" s="60"/>
      <c r="P524" s="60"/>
      <c r="Q524" s="60"/>
      <c r="R524" s="60"/>
      <c r="S524" s="60"/>
      <c r="T524" s="60"/>
      <c r="U524" s="60"/>
      <c r="V524" s="60"/>
      <c r="W524" s="60"/>
      <c r="X524" s="60"/>
      <c r="Y524" s="60"/>
      <c r="Z524" s="60"/>
      <c r="AA524" s="60"/>
      <c r="AB524" s="60"/>
      <c r="AC524" s="60"/>
      <c r="AD524" s="60"/>
      <c r="AE524" s="60"/>
      <c r="AF524" s="60"/>
      <c r="AG524" s="60"/>
      <c r="AH524" s="60"/>
      <c r="AI524" s="60"/>
      <c r="AJ524" s="60"/>
      <c r="AK524" s="60"/>
      <c r="AL524" s="60"/>
      <c r="AM524" s="60"/>
      <c r="AN524" s="60"/>
      <c r="AO524" s="60"/>
      <c r="AP524" s="60"/>
      <c r="AQ524" s="60"/>
      <c r="AR524" s="60"/>
      <c r="AS524" s="60"/>
      <c r="AT524" s="60"/>
      <c r="AU524" s="60"/>
      <c r="AV524" s="60"/>
      <c r="AW524" s="60"/>
      <c r="AX524" s="60"/>
      <c r="AY524" s="60"/>
      <c r="AZ524" s="60"/>
      <c r="BA524" s="60"/>
      <c r="BB524" s="60"/>
      <c r="BC524" s="60"/>
      <c r="BD524" s="60"/>
      <c r="BE524" s="60"/>
      <c r="BF524" s="60"/>
      <c r="BG524" s="60"/>
      <c r="BH524" s="60"/>
    </row>
    <row r="525" spans="1:60" s="63" customFormat="1" ht="15" customHeight="1" x14ac:dyDescent="0.2">
      <c r="A525" s="94"/>
      <c r="B525" s="91"/>
      <c r="C525" s="95" t="s">
        <v>20</v>
      </c>
      <c r="D525" s="96"/>
      <c r="E525" s="98">
        <v>2500</v>
      </c>
      <c r="F525" s="89">
        <f t="shared" si="8"/>
        <v>3899537735.2800002</v>
      </c>
      <c r="G525" s="60"/>
      <c r="H525" s="60"/>
      <c r="I525" s="60"/>
      <c r="J525" s="60"/>
      <c r="K525" s="60"/>
      <c r="L525" s="60"/>
      <c r="M525" s="60"/>
      <c r="N525" s="60"/>
      <c r="O525" s="60"/>
      <c r="P525" s="60"/>
      <c r="Q525" s="60"/>
      <c r="R525" s="60"/>
      <c r="S525" s="60"/>
      <c r="T525" s="60"/>
      <c r="U525" s="60"/>
      <c r="V525" s="60"/>
      <c r="W525" s="60"/>
      <c r="X525" s="60"/>
      <c r="Y525" s="60"/>
      <c r="Z525" s="60"/>
      <c r="AA525" s="60"/>
      <c r="AB525" s="60"/>
      <c r="AC525" s="60"/>
      <c r="AD525" s="60"/>
      <c r="AE525" s="60"/>
      <c r="AF525" s="60"/>
      <c r="AG525" s="60"/>
      <c r="AH525" s="60"/>
      <c r="AI525" s="60"/>
      <c r="AJ525" s="60"/>
      <c r="AK525" s="60"/>
      <c r="AL525" s="60"/>
      <c r="AM525" s="60"/>
      <c r="AN525" s="60"/>
      <c r="AO525" s="60"/>
      <c r="AP525" s="60"/>
      <c r="AQ525" s="60"/>
      <c r="AR525" s="60"/>
      <c r="AS525" s="60"/>
      <c r="AT525" s="60"/>
      <c r="AU525" s="60"/>
      <c r="AV525" s="60"/>
      <c r="AW525" s="60"/>
      <c r="AX525" s="60"/>
      <c r="AY525" s="60"/>
      <c r="AZ525" s="60"/>
      <c r="BA525" s="60"/>
      <c r="BB525" s="60"/>
      <c r="BC525" s="60"/>
      <c r="BD525" s="60"/>
      <c r="BE525" s="60"/>
      <c r="BF525" s="60"/>
      <c r="BG525" s="60"/>
      <c r="BH525" s="60"/>
    </row>
    <row r="526" spans="1:60" s="63" customFormat="1" ht="15" customHeight="1" x14ac:dyDescent="0.2">
      <c r="A526" s="94"/>
      <c r="B526" s="91"/>
      <c r="C526" s="95" t="s">
        <v>22</v>
      </c>
      <c r="D526" s="96"/>
      <c r="E526" s="98">
        <v>175</v>
      </c>
      <c r="F526" s="89">
        <f t="shared" si="8"/>
        <v>3899537560.2800002</v>
      </c>
      <c r="G526" s="60"/>
      <c r="H526" s="60"/>
      <c r="I526" s="60"/>
      <c r="J526" s="60"/>
      <c r="K526" s="60"/>
      <c r="L526" s="60"/>
      <c r="M526" s="60"/>
      <c r="N526" s="60"/>
      <c r="O526" s="60"/>
      <c r="P526" s="60"/>
      <c r="Q526" s="60"/>
      <c r="R526" s="60"/>
      <c r="S526" s="60"/>
      <c r="T526" s="60"/>
      <c r="U526" s="60"/>
      <c r="V526" s="60"/>
      <c r="W526" s="60"/>
      <c r="X526" s="60"/>
      <c r="Y526" s="60"/>
      <c r="Z526" s="60"/>
      <c r="AA526" s="60"/>
      <c r="AB526" s="60"/>
      <c r="AC526" s="60"/>
      <c r="AD526" s="60"/>
      <c r="AE526" s="60"/>
      <c r="AF526" s="60"/>
      <c r="AG526" s="60"/>
      <c r="AH526" s="60"/>
      <c r="AI526" s="60"/>
      <c r="AJ526" s="60"/>
      <c r="AK526" s="60"/>
      <c r="AL526" s="60"/>
      <c r="AM526" s="60"/>
      <c r="AN526" s="60"/>
      <c r="AO526" s="60"/>
      <c r="AP526" s="60"/>
      <c r="AQ526" s="60"/>
      <c r="AR526" s="60"/>
      <c r="AS526" s="60"/>
      <c r="AT526" s="60"/>
      <c r="AU526" s="60"/>
      <c r="AV526" s="60"/>
      <c r="AW526" s="60"/>
      <c r="AX526" s="60"/>
      <c r="AY526" s="60"/>
      <c r="AZ526" s="60"/>
      <c r="BA526" s="60"/>
      <c r="BB526" s="60"/>
      <c r="BC526" s="60"/>
      <c r="BD526" s="60"/>
      <c r="BE526" s="60"/>
      <c r="BF526" s="60"/>
      <c r="BG526" s="60"/>
      <c r="BH526" s="60"/>
    </row>
    <row r="527" spans="1:60" s="63" customFormat="1" ht="57" customHeight="1" x14ac:dyDescent="0.2">
      <c r="A527" s="33">
        <v>44531</v>
      </c>
      <c r="B527" s="39" t="s">
        <v>843</v>
      </c>
      <c r="C527" s="35" t="s">
        <v>844</v>
      </c>
      <c r="D527" s="99"/>
      <c r="E527" s="40">
        <v>12788076.460000001</v>
      </c>
      <c r="F527" s="89">
        <f t="shared" si="8"/>
        <v>3886749483.8200002</v>
      </c>
      <c r="G527" s="60"/>
      <c r="H527" s="60"/>
      <c r="I527" s="60"/>
      <c r="J527" s="60"/>
      <c r="K527" s="60"/>
      <c r="L527" s="60"/>
      <c r="M527" s="60"/>
      <c r="N527" s="60"/>
      <c r="O527" s="60"/>
      <c r="P527" s="60"/>
      <c r="Q527" s="60"/>
      <c r="R527" s="60"/>
      <c r="S527" s="60"/>
      <c r="T527" s="60"/>
      <c r="U527" s="60"/>
      <c r="V527" s="60"/>
      <c r="W527" s="60"/>
      <c r="X527" s="60"/>
      <c r="Y527" s="60"/>
      <c r="Z527" s="60"/>
      <c r="AA527" s="60"/>
      <c r="AB527" s="60"/>
      <c r="AC527" s="60"/>
      <c r="AD527" s="60"/>
      <c r="AE527" s="60"/>
      <c r="AF527" s="60"/>
      <c r="AG527" s="60"/>
      <c r="AH527" s="60"/>
      <c r="AI527" s="60"/>
      <c r="AJ527" s="60"/>
      <c r="AK527" s="60"/>
      <c r="AL527" s="60"/>
      <c r="AM527" s="60"/>
      <c r="AN527" s="60"/>
      <c r="AO527" s="60"/>
      <c r="AP527" s="60"/>
      <c r="AQ527" s="60"/>
      <c r="AR527" s="60"/>
      <c r="AS527" s="60"/>
      <c r="AT527" s="60"/>
      <c r="AU527" s="60"/>
      <c r="AV527" s="60"/>
      <c r="AW527" s="60"/>
      <c r="AX527" s="60"/>
      <c r="AY527" s="60"/>
      <c r="AZ527" s="60"/>
      <c r="BA527" s="60"/>
      <c r="BB527" s="60"/>
      <c r="BC527" s="60"/>
      <c r="BD527" s="60"/>
      <c r="BE527" s="60"/>
      <c r="BF527" s="60"/>
      <c r="BG527" s="60"/>
      <c r="BH527" s="60"/>
    </row>
    <row r="528" spans="1:60" s="63" customFormat="1" ht="30" customHeight="1" x14ac:dyDescent="0.2">
      <c r="A528" s="33">
        <v>44531</v>
      </c>
      <c r="B528" s="100" t="s">
        <v>845</v>
      </c>
      <c r="C528" s="35" t="s">
        <v>846</v>
      </c>
      <c r="D528" s="99"/>
      <c r="E528" s="40">
        <v>2362187.5699999998</v>
      </c>
      <c r="F528" s="89">
        <f t="shared" si="8"/>
        <v>3884387296.25</v>
      </c>
      <c r="G528" s="60"/>
      <c r="H528" s="60"/>
      <c r="I528" s="60"/>
      <c r="J528" s="60"/>
      <c r="K528" s="60"/>
      <c r="L528" s="60"/>
      <c r="M528" s="60"/>
      <c r="N528" s="60"/>
      <c r="O528" s="60"/>
      <c r="P528" s="60"/>
      <c r="Q528" s="60"/>
      <c r="R528" s="60"/>
      <c r="S528" s="60"/>
      <c r="T528" s="60"/>
      <c r="U528" s="60"/>
      <c r="V528" s="60"/>
      <c r="W528" s="60"/>
      <c r="X528" s="60"/>
      <c r="Y528" s="60"/>
      <c r="Z528" s="60"/>
      <c r="AA528" s="60"/>
      <c r="AB528" s="60"/>
      <c r="AC528" s="60"/>
      <c r="AD528" s="60"/>
      <c r="AE528" s="60"/>
      <c r="AF528" s="60"/>
      <c r="AG528" s="60"/>
      <c r="AH528" s="60"/>
      <c r="AI528" s="60"/>
      <c r="AJ528" s="60"/>
      <c r="AK528" s="60"/>
      <c r="AL528" s="60"/>
      <c r="AM528" s="60"/>
      <c r="AN528" s="60"/>
      <c r="AO528" s="60"/>
      <c r="AP528" s="60"/>
      <c r="AQ528" s="60"/>
      <c r="AR528" s="60"/>
      <c r="AS528" s="60"/>
      <c r="AT528" s="60"/>
      <c r="AU528" s="60"/>
      <c r="AV528" s="60"/>
      <c r="AW528" s="60"/>
      <c r="AX528" s="60"/>
      <c r="AY528" s="60"/>
      <c r="AZ528" s="60"/>
      <c r="BA528" s="60"/>
      <c r="BB528" s="60"/>
      <c r="BC528" s="60"/>
      <c r="BD528" s="60"/>
      <c r="BE528" s="60"/>
      <c r="BF528" s="60"/>
      <c r="BG528" s="60"/>
      <c r="BH528" s="60"/>
    </row>
    <row r="529" spans="1:60" s="63" customFormat="1" ht="27.75" customHeight="1" x14ac:dyDescent="0.2">
      <c r="A529" s="33">
        <v>44503</v>
      </c>
      <c r="B529" s="100">
        <v>34034</v>
      </c>
      <c r="C529" s="35" t="s">
        <v>847</v>
      </c>
      <c r="D529" s="99"/>
      <c r="E529" s="40">
        <v>3645900.23</v>
      </c>
      <c r="F529" s="89">
        <f t="shared" si="8"/>
        <v>3880741396.02</v>
      </c>
      <c r="G529" s="60"/>
      <c r="H529" s="60"/>
      <c r="I529" s="60"/>
      <c r="J529" s="60"/>
      <c r="K529" s="60"/>
      <c r="L529" s="60"/>
      <c r="M529" s="60"/>
      <c r="N529" s="60"/>
      <c r="O529" s="60"/>
      <c r="P529" s="60"/>
      <c r="Q529" s="60"/>
      <c r="R529" s="60"/>
      <c r="S529" s="60"/>
      <c r="T529" s="60"/>
      <c r="U529" s="60"/>
      <c r="V529" s="60"/>
      <c r="W529" s="60"/>
      <c r="X529" s="60"/>
      <c r="Y529" s="60"/>
      <c r="Z529" s="60"/>
      <c r="AA529" s="60"/>
      <c r="AB529" s="60"/>
      <c r="AC529" s="60"/>
      <c r="AD529" s="60"/>
      <c r="AE529" s="60"/>
      <c r="AF529" s="60"/>
      <c r="AG529" s="60"/>
      <c r="AH529" s="60"/>
      <c r="AI529" s="60"/>
      <c r="AJ529" s="60"/>
      <c r="AK529" s="60"/>
      <c r="AL529" s="60"/>
      <c r="AM529" s="60"/>
      <c r="AN529" s="60"/>
      <c r="AO529" s="60"/>
      <c r="AP529" s="60"/>
      <c r="AQ529" s="60"/>
      <c r="AR529" s="60"/>
      <c r="AS529" s="60"/>
      <c r="AT529" s="60"/>
      <c r="AU529" s="60"/>
      <c r="AV529" s="60"/>
      <c r="AW529" s="60"/>
      <c r="AX529" s="60"/>
      <c r="AY529" s="60"/>
      <c r="AZ529" s="60"/>
      <c r="BA529" s="60"/>
      <c r="BB529" s="60"/>
      <c r="BC529" s="60"/>
      <c r="BD529" s="60"/>
      <c r="BE529" s="60"/>
      <c r="BF529" s="60"/>
      <c r="BG529" s="60"/>
      <c r="BH529" s="60"/>
    </row>
    <row r="530" spans="1:60" s="63" customFormat="1" ht="35.25" customHeight="1" x14ac:dyDescent="0.2">
      <c r="A530" s="33">
        <v>44503</v>
      </c>
      <c r="B530" s="100">
        <v>34035</v>
      </c>
      <c r="C530" s="35" t="s">
        <v>848</v>
      </c>
      <c r="D530" s="99"/>
      <c r="E530" s="40">
        <v>10953692.51</v>
      </c>
      <c r="F530" s="89">
        <f t="shared" si="8"/>
        <v>3869787703.5099998</v>
      </c>
      <c r="G530" s="60"/>
      <c r="H530" s="60"/>
      <c r="I530" s="60"/>
      <c r="J530" s="60"/>
      <c r="K530" s="60"/>
      <c r="L530" s="60"/>
      <c r="M530" s="60"/>
      <c r="N530" s="60"/>
      <c r="O530" s="60"/>
      <c r="P530" s="60"/>
      <c r="Q530" s="60"/>
      <c r="R530" s="60"/>
      <c r="S530" s="60"/>
      <c r="T530" s="60"/>
      <c r="U530" s="60"/>
      <c r="V530" s="60"/>
      <c r="W530" s="60"/>
      <c r="X530" s="60"/>
      <c r="Y530" s="60"/>
      <c r="Z530" s="60"/>
      <c r="AA530" s="60"/>
      <c r="AB530" s="60"/>
      <c r="AC530" s="60"/>
      <c r="AD530" s="60"/>
      <c r="AE530" s="60"/>
      <c r="AF530" s="60"/>
      <c r="AG530" s="60"/>
      <c r="AH530" s="60"/>
      <c r="AI530" s="60"/>
      <c r="AJ530" s="60"/>
      <c r="AK530" s="60"/>
      <c r="AL530" s="60"/>
      <c r="AM530" s="60"/>
      <c r="AN530" s="60"/>
      <c r="AO530" s="60"/>
      <c r="AP530" s="60"/>
      <c r="AQ530" s="60"/>
      <c r="AR530" s="60"/>
      <c r="AS530" s="60"/>
      <c r="AT530" s="60"/>
      <c r="AU530" s="60"/>
      <c r="AV530" s="60"/>
      <c r="AW530" s="60"/>
      <c r="AX530" s="60"/>
      <c r="AY530" s="60"/>
      <c r="AZ530" s="60"/>
      <c r="BA530" s="60"/>
      <c r="BB530" s="60"/>
      <c r="BC530" s="60"/>
      <c r="BD530" s="60"/>
      <c r="BE530" s="60"/>
      <c r="BF530" s="60"/>
      <c r="BG530" s="60"/>
      <c r="BH530" s="60"/>
    </row>
    <row r="531" spans="1:60" s="63" customFormat="1" ht="32.25" customHeight="1" x14ac:dyDescent="0.2">
      <c r="A531" s="33">
        <v>44503</v>
      </c>
      <c r="B531" s="100">
        <v>34036</v>
      </c>
      <c r="C531" s="35" t="s">
        <v>849</v>
      </c>
      <c r="D531" s="99"/>
      <c r="E531" s="40">
        <v>270000</v>
      </c>
      <c r="F531" s="89">
        <f t="shared" si="8"/>
        <v>3869517703.5099998</v>
      </c>
      <c r="G531" s="60"/>
      <c r="H531" s="60"/>
      <c r="I531" s="60"/>
      <c r="J531" s="60"/>
      <c r="K531" s="60"/>
      <c r="L531" s="60"/>
      <c r="M531" s="60"/>
      <c r="N531" s="60"/>
      <c r="O531" s="60"/>
      <c r="P531" s="60"/>
      <c r="Q531" s="60"/>
      <c r="R531" s="60"/>
      <c r="S531" s="60"/>
      <c r="T531" s="60"/>
      <c r="U531" s="60"/>
      <c r="V531" s="60"/>
      <c r="W531" s="60"/>
      <c r="X531" s="60"/>
      <c r="Y531" s="60"/>
      <c r="Z531" s="60"/>
      <c r="AA531" s="60"/>
      <c r="AB531" s="60"/>
      <c r="AC531" s="60"/>
      <c r="AD531" s="60"/>
      <c r="AE531" s="60"/>
      <c r="AF531" s="60"/>
      <c r="AG531" s="60"/>
      <c r="AH531" s="60"/>
      <c r="AI531" s="60"/>
      <c r="AJ531" s="60"/>
      <c r="AK531" s="60"/>
      <c r="AL531" s="60"/>
      <c r="AM531" s="60"/>
      <c r="AN531" s="60"/>
      <c r="AO531" s="60"/>
      <c r="AP531" s="60"/>
      <c r="AQ531" s="60"/>
      <c r="AR531" s="60"/>
      <c r="AS531" s="60"/>
      <c r="AT531" s="60"/>
      <c r="AU531" s="60"/>
      <c r="AV531" s="60"/>
      <c r="AW531" s="60"/>
      <c r="AX531" s="60"/>
      <c r="AY531" s="60"/>
      <c r="AZ531" s="60"/>
      <c r="BA531" s="60"/>
      <c r="BB531" s="60"/>
      <c r="BC531" s="60"/>
      <c r="BD531" s="60"/>
      <c r="BE531" s="60"/>
      <c r="BF531" s="60"/>
      <c r="BG531" s="60"/>
      <c r="BH531" s="60"/>
    </row>
    <row r="532" spans="1:60" s="63" customFormat="1" ht="34.5" customHeight="1" x14ac:dyDescent="0.2">
      <c r="A532" s="33">
        <v>44503</v>
      </c>
      <c r="B532" s="39">
        <v>34037</v>
      </c>
      <c r="C532" s="35" t="s">
        <v>850</v>
      </c>
      <c r="D532" s="99"/>
      <c r="E532" s="40">
        <v>14291990.960000001</v>
      </c>
      <c r="F532" s="89">
        <f t="shared" si="8"/>
        <v>3855225712.5499997</v>
      </c>
      <c r="G532" s="60"/>
      <c r="H532" s="60"/>
      <c r="I532" s="60"/>
      <c r="J532" s="60"/>
      <c r="K532" s="60"/>
      <c r="L532" s="60"/>
      <c r="M532" s="60"/>
      <c r="N532" s="60"/>
      <c r="O532" s="60"/>
      <c r="P532" s="60"/>
      <c r="Q532" s="60"/>
      <c r="R532" s="60"/>
      <c r="S532" s="60"/>
      <c r="T532" s="60"/>
      <c r="U532" s="60"/>
      <c r="V532" s="60"/>
      <c r="W532" s="60"/>
      <c r="X532" s="60"/>
      <c r="Y532" s="60"/>
      <c r="Z532" s="60"/>
      <c r="AA532" s="60"/>
      <c r="AB532" s="60"/>
      <c r="AC532" s="60"/>
      <c r="AD532" s="60"/>
      <c r="AE532" s="60"/>
      <c r="AF532" s="60"/>
      <c r="AG532" s="60"/>
      <c r="AH532" s="60"/>
      <c r="AI532" s="60"/>
      <c r="AJ532" s="60"/>
      <c r="AK532" s="60"/>
      <c r="AL532" s="60"/>
      <c r="AM532" s="60"/>
      <c r="AN532" s="60"/>
      <c r="AO532" s="60"/>
      <c r="AP532" s="60"/>
      <c r="AQ532" s="60"/>
      <c r="AR532" s="60"/>
      <c r="AS532" s="60"/>
      <c r="AT532" s="60"/>
      <c r="AU532" s="60"/>
      <c r="AV532" s="60"/>
      <c r="AW532" s="60"/>
      <c r="AX532" s="60"/>
      <c r="AY532" s="60"/>
      <c r="AZ532" s="60"/>
      <c r="BA532" s="60"/>
      <c r="BB532" s="60"/>
      <c r="BC532" s="60"/>
      <c r="BD532" s="60"/>
      <c r="BE532" s="60"/>
      <c r="BF532" s="60"/>
      <c r="BG532" s="60"/>
      <c r="BH532" s="60"/>
    </row>
    <row r="533" spans="1:60" s="63" customFormat="1" ht="38.25" customHeight="1" x14ac:dyDescent="0.2">
      <c r="A533" s="33">
        <v>44503</v>
      </c>
      <c r="B533" s="39">
        <v>34038</v>
      </c>
      <c r="C533" s="35" t="s">
        <v>851</v>
      </c>
      <c r="D533" s="99"/>
      <c r="E533" s="40">
        <v>2338107.66</v>
      </c>
      <c r="F533" s="89">
        <f t="shared" si="8"/>
        <v>3852887604.8899999</v>
      </c>
      <c r="G533" s="60"/>
      <c r="H533" s="60"/>
      <c r="I533" s="60"/>
      <c r="J533" s="60"/>
      <c r="K533" s="60"/>
      <c r="L533" s="60"/>
      <c r="M533" s="60"/>
      <c r="N533" s="60"/>
      <c r="O533" s="60"/>
      <c r="P533" s="60"/>
      <c r="Q533" s="60"/>
      <c r="R533" s="60"/>
      <c r="S533" s="60"/>
      <c r="T533" s="60"/>
      <c r="U533" s="60"/>
      <c r="V533" s="60"/>
      <c r="W533" s="60"/>
      <c r="X533" s="60"/>
      <c r="Y533" s="60"/>
      <c r="Z533" s="60"/>
      <c r="AA533" s="60"/>
      <c r="AB533" s="60"/>
      <c r="AC533" s="60"/>
      <c r="AD533" s="60"/>
      <c r="AE533" s="60"/>
      <c r="AF533" s="60"/>
      <c r="AG533" s="60"/>
      <c r="AH533" s="60"/>
      <c r="AI533" s="60"/>
      <c r="AJ533" s="60"/>
      <c r="AK533" s="60"/>
      <c r="AL533" s="60"/>
      <c r="AM533" s="60"/>
      <c r="AN533" s="60"/>
      <c r="AO533" s="60"/>
      <c r="AP533" s="60"/>
      <c r="AQ533" s="60"/>
      <c r="AR533" s="60"/>
      <c r="AS533" s="60"/>
      <c r="AT533" s="60"/>
      <c r="AU533" s="60"/>
      <c r="AV533" s="60"/>
      <c r="AW533" s="60"/>
      <c r="AX533" s="60"/>
      <c r="AY533" s="60"/>
      <c r="AZ533" s="60"/>
      <c r="BA533" s="60"/>
      <c r="BB533" s="60"/>
      <c r="BC533" s="60"/>
      <c r="BD533" s="60"/>
      <c r="BE533" s="60"/>
      <c r="BF533" s="60"/>
      <c r="BG533" s="60"/>
      <c r="BH533" s="60"/>
    </row>
    <row r="534" spans="1:60" s="63" customFormat="1" ht="40.5" customHeight="1" x14ac:dyDescent="0.2">
      <c r="A534" s="33">
        <v>44503</v>
      </c>
      <c r="B534" s="100" t="s">
        <v>852</v>
      </c>
      <c r="C534" s="35" t="s">
        <v>853</v>
      </c>
      <c r="D534" s="101"/>
      <c r="E534" s="40">
        <v>2039399.09</v>
      </c>
      <c r="F534" s="89">
        <f t="shared" si="8"/>
        <v>3850848205.7999997</v>
      </c>
      <c r="G534" s="60"/>
      <c r="H534" s="60"/>
      <c r="I534" s="60"/>
      <c r="J534" s="60"/>
      <c r="K534" s="60"/>
      <c r="L534" s="60"/>
      <c r="M534" s="60"/>
      <c r="N534" s="60"/>
      <c r="O534" s="60"/>
      <c r="P534" s="60"/>
      <c r="Q534" s="60"/>
      <c r="R534" s="60"/>
      <c r="S534" s="60"/>
      <c r="T534" s="60"/>
      <c r="U534" s="60"/>
      <c r="V534" s="60"/>
      <c r="W534" s="60"/>
      <c r="X534" s="60"/>
      <c r="Y534" s="60"/>
      <c r="Z534" s="60"/>
      <c r="AA534" s="60"/>
      <c r="AB534" s="60"/>
      <c r="AC534" s="60"/>
      <c r="AD534" s="60"/>
      <c r="AE534" s="60"/>
      <c r="AF534" s="60"/>
      <c r="AG534" s="60"/>
      <c r="AH534" s="60"/>
      <c r="AI534" s="60"/>
      <c r="AJ534" s="60"/>
      <c r="AK534" s="60"/>
      <c r="AL534" s="60"/>
      <c r="AM534" s="60"/>
      <c r="AN534" s="60"/>
      <c r="AO534" s="60"/>
      <c r="AP534" s="60"/>
      <c r="AQ534" s="60"/>
      <c r="AR534" s="60"/>
      <c r="AS534" s="60"/>
      <c r="AT534" s="60"/>
      <c r="AU534" s="60"/>
      <c r="AV534" s="60"/>
      <c r="AW534" s="60"/>
      <c r="AX534" s="60"/>
      <c r="AY534" s="60"/>
      <c r="AZ534" s="60"/>
      <c r="BA534" s="60"/>
      <c r="BB534" s="60"/>
      <c r="BC534" s="60"/>
      <c r="BD534" s="60"/>
      <c r="BE534" s="60"/>
      <c r="BF534" s="60"/>
      <c r="BG534" s="60"/>
      <c r="BH534" s="60"/>
    </row>
    <row r="535" spans="1:60" s="63" customFormat="1" ht="40.5" customHeight="1" x14ac:dyDescent="0.2">
      <c r="A535" s="33">
        <v>44503</v>
      </c>
      <c r="B535" s="100" t="s">
        <v>854</v>
      </c>
      <c r="C535" s="35" t="s">
        <v>855</v>
      </c>
      <c r="D535" s="101"/>
      <c r="E535" s="40">
        <v>2204644.5299999998</v>
      </c>
      <c r="F535" s="89">
        <f t="shared" si="8"/>
        <v>3848643561.2699995</v>
      </c>
      <c r="G535" s="60"/>
      <c r="H535" s="60"/>
      <c r="I535" s="60"/>
      <c r="J535" s="60"/>
      <c r="K535" s="60"/>
      <c r="L535" s="60"/>
      <c r="M535" s="60"/>
      <c r="N535" s="60"/>
      <c r="O535" s="60"/>
      <c r="P535" s="60"/>
      <c r="Q535" s="60"/>
      <c r="R535" s="60"/>
      <c r="S535" s="60"/>
      <c r="T535" s="60"/>
      <c r="U535" s="60"/>
      <c r="V535" s="60"/>
      <c r="W535" s="60"/>
      <c r="X535" s="60"/>
      <c r="Y535" s="60"/>
      <c r="Z535" s="60"/>
      <c r="AA535" s="60"/>
      <c r="AB535" s="60"/>
      <c r="AC535" s="60"/>
      <c r="AD535" s="60"/>
      <c r="AE535" s="60"/>
      <c r="AF535" s="60"/>
      <c r="AG535" s="60"/>
      <c r="AH535" s="60"/>
      <c r="AI535" s="60"/>
      <c r="AJ535" s="60"/>
      <c r="AK535" s="60"/>
      <c r="AL535" s="60"/>
      <c r="AM535" s="60"/>
      <c r="AN535" s="60"/>
      <c r="AO535" s="60"/>
      <c r="AP535" s="60"/>
      <c r="AQ535" s="60"/>
      <c r="AR535" s="60"/>
      <c r="AS535" s="60"/>
      <c r="AT535" s="60"/>
      <c r="AU535" s="60"/>
      <c r="AV535" s="60"/>
      <c r="AW535" s="60"/>
      <c r="AX535" s="60"/>
      <c r="AY535" s="60"/>
      <c r="AZ535" s="60"/>
      <c r="BA535" s="60"/>
      <c r="BB535" s="60"/>
      <c r="BC535" s="60"/>
      <c r="BD535" s="60"/>
      <c r="BE535" s="60"/>
      <c r="BF535" s="60"/>
      <c r="BG535" s="60"/>
      <c r="BH535" s="60"/>
    </row>
    <row r="536" spans="1:60" s="63" customFormat="1" ht="35.25" customHeight="1" x14ac:dyDescent="0.2">
      <c r="A536" s="33">
        <v>44536</v>
      </c>
      <c r="B536" s="100">
        <v>34039</v>
      </c>
      <c r="C536" s="35" t="s">
        <v>856</v>
      </c>
      <c r="D536" s="101"/>
      <c r="E536" s="40">
        <v>12267081.49</v>
      </c>
      <c r="F536" s="89">
        <f t="shared" si="8"/>
        <v>3836376479.7799997</v>
      </c>
      <c r="G536" s="60"/>
      <c r="H536" s="60"/>
      <c r="I536" s="60"/>
      <c r="J536" s="60"/>
      <c r="K536" s="60"/>
      <c r="L536" s="60"/>
      <c r="M536" s="60"/>
      <c r="N536" s="60"/>
      <c r="O536" s="60"/>
      <c r="P536" s="60"/>
      <c r="Q536" s="60"/>
      <c r="R536" s="60"/>
      <c r="S536" s="60"/>
      <c r="T536" s="60"/>
      <c r="U536" s="60"/>
      <c r="V536" s="60"/>
      <c r="W536" s="60"/>
      <c r="X536" s="60"/>
      <c r="Y536" s="60"/>
      <c r="Z536" s="60"/>
      <c r="AA536" s="60"/>
      <c r="AB536" s="60"/>
      <c r="AC536" s="60"/>
      <c r="AD536" s="60"/>
      <c r="AE536" s="60"/>
      <c r="AF536" s="60"/>
      <c r="AG536" s="60"/>
      <c r="AH536" s="60"/>
      <c r="AI536" s="60"/>
      <c r="AJ536" s="60"/>
      <c r="AK536" s="60"/>
      <c r="AL536" s="60"/>
      <c r="AM536" s="60"/>
      <c r="AN536" s="60"/>
      <c r="AO536" s="60"/>
      <c r="AP536" s="60"/>
      <c r="AQ536" s="60"/>
      <c r="AR536" s="60"/>
      <c r="AS536" s="60"/>
      <c r="AT536" s="60"/>
      <c r="AU536" s="60"/>
      <c r="AV536" s="60"/>
      <c r="AW536" s="60"/>
      <c r="AX536" s="60"/>
      <c r="AY536" s="60"/>
      <c r="AZ536" s="60"/>
      <c r="BA536" s="60"/>
      <c r="BB536" s="60"/>
      <c r="BC536" s="60"/>
      <c r="BD536" s="60"/>
      <c r="BE536" s="60"/>
      <c r="BF536" s="60"/>
      <c r="BG536" s="60"/>
      <c r="BH536" s="60"/>
    </row>
    <row r="537" spans="1:60" s="63" customFormat="1" ht="42" customHeight="1" x14ac:dyDescent="0.2">
      <c r="A537" s="33">
        <v>44538</v>
      </c>
      <c r="B537" s="100" t="s">
        <v>857</v>
      </c>
      <c r="C537" s="35" t="s">
        <v>858</v>
      </c>
      <c r="D537" s="101"/>
      <c r="E537" s="40">
        <v>6184044.3300000001</v>
      </c>
      <c r="F537" s="89">
        <f t="shared" si="8"/>
        <v>3830192435.4499998</v>
      </c>
      <c r="G537" s="60"/>
      <c r="H537" s="60"/>
      <c r="I537" s="60"/>
      <c r="J537" s="60"/>
      <c r="K537" s="60"/>
      <c r="L537" s="60"/>
      <c r="M537" s="60"/>
      <c r="N537" s="60"/>
      <c r="O537" s="60"/>
      <c r="P537" s="60"/>
      <c r="Q537" s="60"/>
      <c r="R537" s="60"/>
      <c r="S537" s="60"/>
      <c r="T537" s="60"/>
      <c r="U537" s="60"/>
      <c r="V537" s="60"/>
      <c r="W537" s="60"/>
      <c r="X537" s="60"/>
      <c r="Y537" s="60"/>
      <c r="Z537" s="60"/>
      <c r="AA537" s="60"/>
      <c r="AB537" s="60"/>
      <c r="AC537" s="60"/>
      <c r="AD537" s="60"/>
      <c r="AE537" s="60"/>
      <c r="AF537" s="60"/>
      <c r="AG537" s="60"/>
      <c r="AH537" s="60"/>
      <c r="AI537" s="60"/>
      <c r="AJ537" s="60"/>
      <c r="AK537" s="60"/>
      <c r="AL537" s="60"/>
      <c r="AM537" s="60"/>
      <c r="AN537" s="60"/>
      <c r="AO537" s="60"/>
      <c r="AP537" s="60"/>
      <c r="AQ537" s="60"/>
      <c r="AR537" s="60"/>
      <c r="AS537" s="60"/>
      <c r="AT537" s="60"/>
      <c r="AU537" s="60"/>
      <c r="AV537" s="60"/>
      <c r="AW537" s="60"/>
      <c r="AX537" s="60"/>
      <c r="AY537" s="60"/>
      <c r="AZ537" s="60"/>
      <c r="BA537" s="60"/>
      <c r="BB537" s="60"/>
      <c r="BC537" s="60"/>
      <c r="BD537" s="60"/>
      <c r="BE537" s="60"/>
      <c r="BF537" s="60"/>
      <c r="BG537" s="60"/>
      <c r="BH537" s="60"/>
    </row>
    <row r="538" spans="1:60" s="63" customFormat="1" ht="32.25" customHeight="1" x14ac:dyDescent="0.2">
      <c r="A538" s="33">
        <v>44538</v>
      </c>
      <c r="B538" s="100" t="s">
        <v>859</v>
      </c>
      <c r="C538" s="35" t="s">
        <v>860</v>
      </c>
      <c r="D538" s="101"/>
      <c r="E538" s="40">
        <v>5307467.2699999996</v>
      </c>
      <c r="F538" s="89">
        <f t="shared" si="8"/>
        <v>3824884968.1799998</v>
      </c>
      <c r="G538" s="60"/>
      <c r="H538" s="60"/>
      <c r="I538" s="60"/>
      <c r="J538" s="60"/>
      <c r="K538" s="60"/>
      <c r="L538" s="60"/>
      <c r="M538" s="60"/>
      <c r="N538" s="60"/>
      <c r="O538" s="60"/>
      <c r="P538" s="60"/>
      <c r="Q538" s="60"/>
      <c r="R538" s="60"/>
      <c r="S538" s="60"/>
      <c r="T538" s="60"/>
      <c r="U538" s="60"/>
      <c r="V538" s="60"/>
      <c r="W538" s="60"/>
      <c r="X538" s="60"/>
      <c r="Y538" s="60"/>
      <c r="Z538" s="60"/>
      <c r="AA538" s="60"/>
      <c r="AB538" s="60"/>
      <c r="AC538" s="60"/>
      <c r="AD538" s="60"/>
      <c r="AE538" s="60"/>
      <c r="AF538" s="60"/>
      <c r="AG538" s="60"/>
      <c r="AH538" s="60"/>
      <c r="AI538" s="60"/>
      <c r="AJ538" s="60"/>
      <c r="AK538" s="60"/>
      <c r="AL538" s="60"/>
      <c r="AM538" s="60"/>
      <c r="AN538" s="60"/>
      <c r="AO538" s="60"/>
      <c r="AP538" s="60"/>
      <c r="AQ538" s="60"/>
      <c r="AR538" s="60"/>
      <c r="AS538" s="60"/>
      <c r="AT538" s="60"/>
      <c r="AU538" s="60"/>
      <c r="AV538" s="60"/>
      <c r="AW538" s="60"/>
      <c r="AX538" s="60"/>
      <c r="AY538" s="60"/>
      <c r="AZ538" s="60"/>
      <c r="BA538" s="60"/>
      <c r="BB538" s="60"/>
      <c r="BC538" s="60"/>
      <c r="BD538" s="60"/>
      <c r="BE538" s="60"/>
      <c r="BF538" s="60"/>
      <c r="BG538" s="60"/>
      <c r="BH538" s="60"/>
    </row>
    <row r="539" spans="1:60" s="63" customFormat="1" ht="65.25" customHeight="1" x14ac:dyDescent="0.2">
      <c r="A539" s="33">
        <v>44539</v>
      </c>
      <c r="B539" s="102">
        <v>34040</v>
      </c>
      <c r="C539" s="35" t="s">
        <v>861</v>
      </c>
      <c r="D539" s="101"/>
      <c r="E539" s="40">
        <v>269500</v>
      </c>
      <c r="F539" s="89">
        <f t="shared" si="8"/>
        <v>3824615468.1799998</v>
      </c>
      <c r="G539" s="60"/>
      <c r="H539" s="60"/>
      <c r="I539" s="60"/>
      <c r="J539" s="60"/>
      <c r="K539" s="60"/>
      <c r="L539" s="60"/>
      <c r="M539" s="60"/>
      <c r="N539" s="60"/>
      <c r="O539" s="60"/>
      <c r="P539" s="60"/>
      <c r="Q539" s="60"/>
      <c r="R539" s="60"/>
      <c r="S539" s="60"/>
      <c r="T539" s="60"/>
      <c r="U539" s="60"/>
      <c r="V539" s="60"/>
      <c r="W539" s="60"/>
      <c r="X539" s="60"/>
      <c r="Y539" s="60"/>
      <c r="Z539" s="60"/>
      <c r="AA539" s="60"/>
      <c r="AB539" s="60"/>
      <c r="AC539" s="60"/>
      <c r="AD539" s="60"/>
      <c r="AE539" s="60"/>
      <c r="AF539" s="60"/>
      <c r="AG539" s="60"/>
      <c r="AH539" s="60"/>
      <c r="AI539" s="60"/>
      <c r="AJ539" s="60"/>
      <c r="AK539" s="60"/>
      <c r="AL539" s="60"/>
      <c r="AM539" s="60"/>
      <c r="AN539" s="60"/>
      <c r="AO539" s="60"/>
      <c r="AP539" s="60"/>
      <c r="AQ539" s="60"/>
      <c r="AR539" s="60"/>
      <c r="AS539" s="60"/>
      <c r="AT539" s="60"/>
      <c r="AU539" s="60"/>
      <c r="AV539" s="60"/>
      <c r="AW539" s="60"/>
      <c r="AX539" s="60"/>
      <c r="AY539" s="60"/>
      <c r="AZ539" s="60"/>
      <c r="BA539" s="60"/>
      <c r="BB539" s="60"/>
      <c r="BC539" s="60"/>
      <c r="BD539" s="60"/>
      <c r="BE539" s="60"/>
      <c r="BF539" s="60"/>
      <c r="BG539" s="60"/>
      <c r="BH539" s="60"/>
    </row>
    <row r="540" spans="1:60" s="63" customFormat="1" ht="48" customHeight="1" x14ac:dyDescent="0.2">
      <c r="A540" s="33">
        <v>44540</v>
      </c>
      <c r="B540" s="100">
        <v>34041</v>
      </c>
      <c r="C540" s="35" t="s">
        <v>862</v>
      </c>
      <c r="D540" s="101"/>
      <c r="E540" s="40">
        <v>19002358.190000001</v>
      </c>
      <c r="F540" s="89">
        <f t="shared" si="8"/>
        <v>3805613109.9899998</v>
      </c>
      <c r="G540" s="60"/>
      <c r="H540" s="60"/>
      <c r="I540" s="60"/>
      <c r="J540" s="60"/>
      <c r="K540" s="60"/>
      <c r="L540" s="60"/>
      <c r="M540" s="60"/>
      <c r="N540" s="60"/>
      <c r="O540" s="60"/>
      <c r="P540" s="60"/>
      <c r="Q540" s="60"/>
      <c r="R540" s="60"/>
      <c r="S540" s="60"/>
      <c r="T540" s="60"/>
      <c r="U540" s="60"/>
      <c r="V540" s="60"/>
      <c r="W540" s="60"/>
      <c r="X540" s="60"/>
      <c r="Y540" s="60"/>
      <c r="Z540" s="60"/>
      <c r="AA540" s="60"/>
      <c r="AB540" s="60"/>
      <c r="AC540" s="60"/>
      <c r="AD540" s="60"/>
      <c r="AE540" s="60"/>
      <c r="AF540" s="60"/>
      <c r="AG540" s="60"/>
      <c r="AH540" s="60"/>
      <c r="AI540" s="60"/>
      <c r="AJ540" s="60"/>
      <c r="AK540" s="60"/>
      <c r="AL540" s="60"/>
      <c r="AM540" s="60"/>
      <c r="AN540" s="60"/>
      <c r="AO540" s="60"/>
      <c r="AP540" s="60"/>
      <c r="AQ540" s="60"/>
      <c r="AR540" s="60"/>
      <c r="AS540" s="60"/>
      <c r="AT540" s="60"/>
      <c r="AU540" s="60"/>
      <c r="AV540" s="60"/>
      <c r="AW540" s="60"/>
      <c r="AX540" s="60"/>
      <c r="AY540" s="60"/>
      <c r="AZ540" s="60"/>
      <c r="BA540" s="60"/>
      <c r="BB540" s="60"/>
      <c r="BC540" s="60"/>
      <c r="BD540" s="60"/>
      <c r="BE540" s="60"/>
      <c r="BF540" s="60"/>
      <c r="BG540" s="60"/>
      <c r="BH540" s="60"/>
    </row>
    <row r="541" spans="1:60" s="63" customFormat="1" ht="42" customHeight="1" x14ac:dyDescent="0.2">
      <c r="A541" s="33">
        <v>44540</v>
      </c>
      <c r="B541" s="100">
        <v>34042</v>
      </c>
      <c r="C541" s="35" t="s">
        <v>863</v>
      </c>
      <c r="D541" s="101"/>
      <c r="E541" s="40">
        <v>540000</v>
      </c>
      <c r="F541" s="89">
        <f t="shared" si="8"/>
        <v>3805073109.9899998</v>
      </c>
      <c r="G541" s="60"/>
      <c r="H541" s="60"/>
      <c r="I541" s="60"/>
      <c r="J541" s="60"/>
      <c r="K541" s="60"/>
      <c r="L541" s="60"/>
      <c r="M541" s="60"/>
      <c r="N541" s="60"/>
      <c r="O541" s="60"/>
      <c r="P541" s="60"/>
      <c r="Q541" s="60"/>
      <c r="R541" s="60"/>
      <c r="S541" s="60"/>
      <c r="T541" s="60"/>
      <c r="U541" s="60"/>
      <c r="V541" s="60"/>
      <c r="W541" s="60"/>
      <c r="X541" s="60"/>
      <c r="Y541" s="60"/>
      <c r="Z541" s="60"/>
      <c r="AA541" s="60"/>
      <c r="AB541" s="60"/>
      <c r="AC541" s="60"/>
      <c r="AD541" s="60"/>
      <c r="AE541" s="60"/>
      <c r="AF541" s="60"/>
      <c r="AG541" s="60"/>
      <c r="AH541" s="60"/>
      <c r="AI541" s="60"/>
      <c r="AJ541" s="60"/>
      <c r="AK541" s="60"/>
      <c r="AL541" s="60"/>
      <c r="AM541" s="60"/>
      <c r="AN541" s="60"/>
      <c r="AO541" s="60"/>
      <c r="AP541" s="60"/>
      <c r="AQ541" s="60"/>
      <c r="AR541" s="60"/>
      <c r="AS541" s="60"/>
      <c r="AT541" s="60"/>
      <c r="AU541" s="60"/>
      <c r="AV541" s="60"/>
      <c r="AW541" s="60"/>
      <c r="AX541" s="60"/>
      <c r="AY541" s="60"/>
      <c r="AZ541" s="60"/>
      <c r="BA541" s="60"/>
      <c r="BB541" s="60"/>
      <c r="BC541" s="60"/>
      <c r="BD541" s="60"/>
      <c r="BE541" s="60"/>
      <c r="BF541" s="60"/>
      <c r="BG541" s="60"/>
      <c r="BH541" s="60"/>
    </row>
    <row r="542" spans="1:60" s="63" customFormat="1" ht="40.5" customHeight="1" x14ac:dyDescent="0.2">
      <c r="A542" s="33">
        <v>44540</v>
      </c>
      <c r="B542" s="100">
        <v>34043</v>
      </c>
      <c r="C542" s="35" t="s">
        <v>864</v>
      </c>
      <c r="D542" s="101"/>
      <c r="E542" s="40">
        <v>110533095.48</v>
      </c>
      <c r="F542" s="89">
        <f t="shared" si="8"/>
        <v>3694540014.5099998</v>
      </c>
      <c r="G542" s="60"/>
      <c r="H542" s="60"/>
      <c r="I542" s="60"/>
      <c r="J542" s="60"/>
      <c r="K542" s="60"/>
      <c r="L542" s="60"/>
      <c r="M542" s="60"/>
      <c r="N542" s="60"/>
      <c r="O542" s="60"/>
      <c r="P542" s="60"/>
      <c r="Q542" s="60"/>
      <c r="R542" s="60"/>
      <c r="S542" s="60"/>
      <c r="T542" s="60"/>
      <c r="U542" s="60"/>
      <c r="V542" s="60"/>
      <c r="W542" s="60"/>
      <c r="X542" s="60"/>
      <c r="Y542" s="60"/>
      <c r="Z542" s="60"/>
      <c r="AA542" s="60"/>
      <c r="AB542" s="60"/>
      <c r="AC542" s="60"/>
      <c r="AD542" s="60"/>
      <c r="AE542" s="60"/>
      <c r="AF542" s="60"/>
      <c r="AG542" s="60"/>
      <c r="AH542" s="60"/>
      <c r="AI542" s="60"/>
      <c r="AJ542" s="60"/>
      <c r="AK542" s="60"/>
      <c r="AL542" s="60"/>
      <c r="AM542" s="60"/>
      <c r="AN542" s="60"/>
      <c r="AO542" s="60"/>
      <c r="AP542" s="60"/>
      <c r="AQ542" s="60"/>
      <c r="AR542" s="60"/>
      <c r="AS542" s="60"/>
      <c r="AT542" s="60"/>
      <c r="AU542" s="60"/>
      <c r="AV542" s="60"/>
      <c r="AW542" s="60"/>
      <c r="AX542" s="60"/>
      <c r="AY542" s="60"/>
      <c r="AZ542" s="60"/>
      <c r="BA542" s="60"/>
      <c r="BB542" s="60"/>
      <c r="BC542" s="60"/>
      <c r="BD542" s="60"/>
      <c r="BE542" s="60"/>
      <c r="BF542" s="60"/>
      <c r="BG542" s="60"/>
      <c r="BH542" s="60"/>
    </row>
    <row r="543" spans="1:60" s="63" customFormat="1" ht="62.25" customHeight="1" x14ac:dyDescent="0.2">
      <c r="A543" s="33">
        <v>44540</v>
      </c>
      <c r="B543" s="100">
        <v>34044</v>
      </c>
      <c r="C543" s="35" t="s">
        <v>865</v>
      </c>
      <c r="D543" s="101"/>
      <c r="E543" s="40">
        <v>27440</v>
      </c>
      <c r="F543" s="89">
        <f t="shared" si="8"/>
        <v>3694512574.5099998</v>
      </c>
      <c r="G543" s="60"/>
      <c r="H543" s="60"/>
      <c r="I543" s="60"/>
      <c r="J543" s="60"/>
      <c r="K543" s="60"/>
      <c r="L543" s="60"/>
      <c r="M543" s="60"/>
      <c r="N543" s="60"/>
      <c r="O543" s="60"/>
      <c r="P543" s="60"/>
      <c r="Q543" s="60"/>
      <c r="R543" s="60"/>
      <c r="S543" s="60"/>
      <c r="T543" s="60"/>
      <c r="U543" s="60"/>
      <c r="V543" s="60"/>
      <c r="W543" s="60"/>
      <c r="X543" s="60"/>
      <c r="Y543" s="60"/>
      <c r="Z543" s="60"/>
      <c r="AA543" s="60"/>
      <c r="AB543" s="60"/>
      <c r="AC543" s="60"/>
      <c r="AD543" s="60"/>
      <c r="AE543" s="60"/>
      <c r="AF543" s="60"/>
      <c r="AG543" s="60"/>
      <c r="AH543" s="60"/>
      <c r="AI543" s="60"/>
      <c r="AJ543" s="60"/>
      <c r="AK543" s="60"/>
      <c r="AL543" s="60"/>
      <c r="AM543" s="60"/>
      <c r="AN543" s="60"/>
      <c r="AO543" s="60"/>
      <c r="AP543" s="60"/>
      <c r="AQ543" s="60"/>
      <c r="AR543" s="60"/>
      <c r="AS543" s="60"/>
      <c r="AT543" s="60"/>
      <c r="AU543" s="60"/>
      <c r="AV543" s="60"/>
      <c r="AW543" s="60"/>
      <c r="AX543" s="60"/>
      <c r="AY543" s="60"/>
      <c r="AZ543" s="60"/>
      <c r="BA543" s="60"/>
      <c r="BB543" s="60"/>
      <c r="BC543" s="60"/>
      <c r="BD543" s="60"/>
      <c r="BE543" s="60"/>
      <c r="BF543" s="60"/>
      <c r="BG543" s="60"/>
      <c r="BH543" s="60"/>
    </row>
    <row r="544" spans="1:60" s="63" customFormat="1" ht="27" customHeight="1" x14ac:dyDescent="0.2">
      <c r="A544" s="33">
        <v>44540</v>
      </c>
      <c r="B544" s="100">
        <v>34045</v>
      </c>
      <c r="C544" s="35" t="s">
        <v>866</v>
      </c>
      <c r="D544" s="101"/>
      <c r="E544" s="40">
        <v>6459810.3600000003</v>
      </c>
      <c r="F544" s="89">
        <f t="shared" si="8"/>
        <v>3688052764.1499996</v>
      </c>
      <c r="G544" s="60"/>
      <c r="H544" s="60"/>
      <c r="I544" s="60"/>
      <c r="J544" s="60"/>
      <c r="K544" s="60"/>
      <c r="L544" s="60"/>
      <c r="M544" s="60"/>
      <c r="N544" s="60"/>
      <c r="O544" s="60"/>
      <c r="P544" s="60"/>
      <c r="Q544" s="60"/>
      <c r="R544" s="60"/>
      <c r="S544" s="60"/>
      <c r="T544" s="60"/>
      <c r="U544" s="60"/>
      <c r="V544" s="60"/>
      <c r="W544" s="60"/>
      <c r="X544" s="60"/>
      <c r="Y544" s="60"/>
      <c r="Z544" s="60"/>
      <c r="AA544" s="60"/>
      <c r="AB544" s="60"/>
      <c r="AC544" s="60"/>
      <c r="AD544" s="60"/>
      <c r="AE544" s="60"/>
      <c r="AF544" s="60"/>
      <c r="AG544" s="60"/>
      <c r="AH544" s="60"/>
      <c r="AI544" s="60"/>
      <c r="AJ544" s="60"/>
      <c r="AK544" s="60"/>
      <c r="AL544" s="60"/>
      <c r="AM544" s="60"/>
      <c r="AN544" s="60"/>
      <c r="AO544" s="60"/>
      <c r="AP544" s="60"/>
      <c r="AQ544" s="60"/>
      <c r="AR544" s="60"/>
      <c r="AS544" s="60"/>
      <c r="AT544" s="60"/>
      <c r="AU544" s="60"/>
      <c r="AV544" s="60"/>
      <c r="AW544" s="60"/>
      <c r="AX544" s="60"/>
      <c r="AY544" s="60"/>
      <c r="AZ544" s="60"/>
      <c r="BA544" s="60"/>
      <c r="BB544" s="60"/>
      <c r="BC544" s="60"/>
      <c r="BD544" s="60"/>
      <c r="BE544" s="60"/>
      <c r="BF544" s="60"/>
      <c r="BG544" s="60"/>
      <c r="BH544" s="60"/>
    </row>
    <row r="545" spans="1:60" s="63" customFormat="1" ht="48.75" customHeight="1" x14ac:dyDescent="0.2">
      <c r="A545" s="33">
        <v>44540</v>
      </c>
      <c r="B545" s="100">
        <v>34046</v>
      </c>
      <c r="C545" s="35" t="s">
        <v>867</v>
      </c>
      <c r="D545" s="101"/>
      <c r="E545" s="40">
        <v>2317504.73</v>
      </c>
      <c r="F545" s="89">
        <f t="shared" si="8"/>
        <v>3685735259.4199996</v>
      </c>
      <c r="G545" s="60"/>
      <c r="H545" s="60"/>
      <c r="I545" s="60"/>
      <c r="J545" s="60"/>
      <c r="K545" s="60"/>
      <c r="L545" s="60"/>
      <c r="M545" s="60"/>
      <c r="N545" s="60"/>
      <c r="O545" s="60"/>
      <c r="P545" s="60"/>
      <c r="Q545" s="60"/>
      <c r="R545" s="60"/>
      <c r="S545" s="60"/>
      <c r="T545" s="60"/>
      <c r="U545" s="60"/>
      <c r="V545" s="60"/>
      <c r="W545" s="60"/>
      <c r="X545" s="60"/>
      <c r="Y545" s="60"/>
      <c r="Z545" s="60"/>
      <c r="AA545" s="60"/>
      <c r="AB545" s="60"/>
      <c r="AC545" s="60"/>
      <c r="AD545" s="60"/>
      <c r="AE545" s="60"/>
      <c r="AF545" s="60"/>
      <c r="AG545" s="60"/>
      <c r="AH545" s="60"/>
      <c r="AI545" s="60"/>
      <c r="AJ545" s="60"/>
      <c r="AK545" s="60"/>
      <c r="AL545" s="60"/>
      <c r="AM545" s="60"/>
      <c r="AN545" s="60"/>
      <c r="AO545" s="60"/>
      <c r="AP545" s="60"/>
      <c r="AQ545" s="60"/>
      <c r="AR545" s="60"/>
      <c r="AS545" s="60"/>
      <c r="AT545" s="60"/>
      <c r="AU545" s="60"/>
      <c r="AV545" s="60"/>
      <c r="AW545" s="60"/>
      <c r="AX545" s="60"/>
      <c r="AY545" s="60"/>
      <c r="AZ545" s="60"/>
      <c r="BA545" s="60"/>
      <c r="BB545" s="60"/>
      <c r="BC545" s="60"/>
      <c r="BD545" s="60"/>
      <c r="BE545" s="60"/>
      <c r="BF545" s="60"/>
      <c r="BG545" s="60"/>
      <c r="BH545" s="60"/>
    </row>
    <row r="546" spans="1:60" s="63" customFormat="1" ht="45.75" customHeight="1" x14ac:dyDescent="0.2">
      <c r="A546" s="33">
        <v>44540</v>
      </c>
      <c r="B546" s="100">
        <v>34047</v>
      </c>
      <c r="C546" s="35" t="s">
        <v>868</v>
      </c>
      <c r="D546" s="103"/>
      <c r="E546" s="40">
        <v>1700937.02</v>
      </c>
      <c r="F546" s="89">
        <f t="shared" si="8"/>
        <v>3684034322.3999996</v>
      </c>
      <c r="G546" s="60"/>
      <c r="H546" s="60"/>
      <c r="I546" s="60"/>
      <c r="J546" s="60"/>
      <c r="K546" s="60"/>
      <c r="L546" s="60"/>
      <c r="M546" s="60"/>
      <c r="N546" s="60"/>
      <c r="O546" s="60"/>
      <c r="P546" s="60"/>
      <c r="Q546" s="60"/>
      <c r="R546" s="60"/>
      <c r="S546" s="60"/>
      <c r="T546" s="60"/>
      <c r="U546" s="60"/>
      <c r="V546" s="60"/>
      <c r="W546" s="60"/>
      <c r="X546" s="60"/>
      <c r="Y546" s="60"/>
      <c r="Z546" s="60"/>
      <c r="AA546" s="60"/>
      <c r="AB546" s="60"/>
      <c r="AC546" s="60"/>
      <c r="AD546" s="60"/>
      <c r="AE546" s="60"/>
      <c r="AF546" s="60"/>
      <c r="AG546" s="60"/>
      <c r="AH546" s="60"/>
      <c r="AI546" s="60"/>
      <c r="AJ546" s="60"/>
      <c r="AK546" s="60"/>
      <c r="AL546" s="60"/>
      <c r="AM546" s="60"/>
      <c r="AN546" s="60"/>
      <c r="AO546" s="60"/>
      <c r="AP546" s="60"/>
      <c r="AQ546" s="60"/>
      <c r="AR546" s="60"/>
      <c r="AS546" s="60"/>
      <c r="AT546" s="60"/>
      <c r="AU546" s="60"/>
      <c r="AV546" s="60"/>
      <c r="AW546" s="60"/>
      <c r="AX546" s="60"/>
      <c r="AY546" s="60"/>
      <c r="AZ546" s="60"/>
      <c r="BA546" s="60"/>
      <c r="BB546" s="60"/>
      <c r="BC546" s="60"/>
      <c r="BD546" s="60"/>
      <c r="BE546" s="60"/>
      <c r="BF546" s="60"/>
      <c r="BG546" s="60"/>
      <c r="BH546" s="60"/>
    </row>
    <row r="547" spans="1:60" s="63" customFormat="1" ht="61.5" customHeight="1" x14ac:dyDescent="0.2">
      <c r="A547" s="33">
        <v>44540</v>
      </c>
      <c r="B547" s="100" t="s">
        <v>869</v>
      </c>
      <c r="C547" s="35" t="s">
        <v>870</v>
      </c>
      <c r="D547" s="101"/>
      <c r="E547" s="40">
        <v>1861310</v>
      </c>
      <c r="F547" s="89">
        <f t="shared" si="8"/>
        <v>3682173012.3999996</v>
      </c>
      <c r="G547" s="60"/>
      <c r="H547" s="60"/>
      <c r="I547" s="60"/>
      <c r="J547" s="60"/>
      <c r="K547" s="60"/>
      <c r="L547" s="60"/>
      <c r="M547" s="60"/>
      <c r="N547" s="60"/>
      <c r="O547" s="60"/>
      <c r="P547" s="60"/>
      <c r="Q547" s="60"/>
      <c r="R547" s="60"/>
      <c r="S547" s="60"/>
      <c r="T547" s="60"/>
      <c r="U547" s="60"/>
      <c r="V547" s="60"/>
      <c r="W547" s="60"/>
      <c r="X547" s="60"/>
      <c r="Y547" s="60"/>
      <c r="Z547" s="60"/>
      <c r="AA547" s="60"/>
      <c r="AB547" s="60"/>
      <c r="AC547" s="60"/>
      <c r="AD547" s="60"/>
      <c r="AE547" s="60"/>
      <c r="AF547" s="60"/>
      <c r="AG547" s="60"/>
      <c r="AH547" s="60"/>
      <c r="AI547" s="60"/>
      <c r="AJ547" s="60"/>
      <c r="AK547" s="60"/>
      <c r="AL547" s="60"/>
      <c r="AM547" s="60"/>
      <c r="AN547" s="60"/>
      <c r="AO547" s="60"/>
      <c r="AP547" s="60"/>
      <c r="AQ547" s="60"/>
      <c r="AR547" s="60"/>
      <c r="AS547" s="60"/>
      <c r="AT547" s="60"/>
      <c r="AU547" s="60"/>
      <c r="AV547" s="60"/>
      <c r="AW547" s="60"/>
      <c r="AX547" s="60"/>
      <c r="AY547" s="60"/>
      <c r="AZ547" s="60"/>
      <c r="BA547" s="60"/>
      <c r="BB547" s="60"/>
      <c r="BC547" s="60"/>
      <c r="BD547" s="60"/>
      <c r="BE547" s="60"/>
      <c r="BF547" s="60"/>
      <c r="BG547" s="60"/>
      <c r="BH547" s="60"/>
    </row>
    <row r="548" spans="1:60" s="63" customFormat="1" ht="45.75" customHeight="1" x14ac:dyDescent="0.2">
      <c r="A548" s="33">
        <v>44540</v>
      </c>
      <c r="B548" s="100" t="s">
        <v>871</v>
      </c>
      <c r="C548" s="35" t="s">
        <v>872</v>
      </c>
      <c r="D548" s="104"/>
      <c r="E548" s="40">
        <v>4689097.78</v>
      </c>
      <c r="F548" s="89">
        <f t="shared" si="8"/>
        <v>3677483914.6199994</v>
      </c>
      <c r="G548" s="60"/>
      <c r="H548" s="60"/>
      <c r="I548" s="60"/>
      <c r="J548" s="60"/>
      <c r="K548" s="60"/>
      <c r="L548" s="60"/>
      <c r="M548" s="60"/>
      <c r="N548" s="60"/>
      <c r="O548" s="60"/>
      <c r="P548" s="60"/>
      <c r="Q548" s="60"/>
      <c r="R548" s="60"/>
      <c r="S548" s="60"/>
      <c r="T548" s="60"/>
      <c r="U548" s="60"/>
      <c r="V548" s="60"/>
      <c r="W548" s="60"/>
      <c r="X548" s="60"/>
      <c r="Y548" s="60"/>
      <c r="Z548" s="60"/>
      <c r="AA548" s="60"/>
      <c r="AB548" s="60"/>
      <c r="AC548" s="60"/>
      <c r="AD548" s="60"/>
      <c r="AE548" s="60"/>
      <c r="AF548" s="60"/>
      <c r="AG548" s="60"/>
      <c r="AH548" s="60"/>
      <c r="AI548" s="60"/>
      <c r="AJ548" s="60"/>
      <c r="AK548" s="60"/>
      <c r="AL548" s="60"/>
      <c r="AM548" s="60"/>
      <c r="AN548" s="60"/>
      <c r="AO548" s="60"/>
      <c r="AP548" s="60"/>
      <c r="AQ548" s="60"/>
      <c r="AR548" s="60"/>
      <c r="AS548" s="60"/>
      <c r="AT548" s="60"/>
      <c r="AU548" s="60"/>
      <c r="AV548" s="60"/>
      <c r="AW548" s="60"/>
      <c r="AX548" s="60"/>
      <c r="AY548" s="60"/>
      <c r="AZ548" s="60"/>
      <c r="BA548" s="60"/>
      <c r="BB548" s="60"/>
      <c r="BC548" s="60"/>
      <c r="BD548" s="60"/>
      <c r="BE548" s="60"/>
      <c r="BF548" s="60"/>
      <c r="BG548" s="60"/>
      <c r="BH548" s="60"/>
    </row>
    <row r="549" spans="1:60" s="63" customFormat="1" ht="57.75" customHeight="1" x14ac:dyDescent="0.2">
      <c r="A549" s="33">
        <v>44543</v>
      </c>
      <c r="B549" s="100">
        <v>34048</v>
      </c>
      <c r="C549" s="35" t="s">
        <v>873</v>
      </c>
      <c r="D549" s="101"/>
      <c r="E549" s="40">
        <v>7750957.3700000001</v>
      </c>
      <c r="F549" s="89">
        <f t="shared" si="8"/>
        <v>3669732957.2499995</v>
      </c>
      <c r="G549" s="60"/>
      <c r="H549" s="60"/>
      <c r="I549" s="60"/>
      <c r="J549" s="60"/>
      <c r="K549" s="60"/>
      <c r="L549" s="60"/>
      <c r="M549" s="60"/>
      <c r="N549" s="60"/>
      <c r="O549" s="60"/>
      <c r="P549" s="60"/>
      <c r="Q549" s="60"/>
      <c r="R549" s="60"/>
      <c r="S549" s="60"/>
      <c r="T549" s="60"/>
      <c r="U549" s="60"/>
      <c r="V549" s="60"/>
      <c r="W549" s="60"/>
      <c r="X549" s="60"/>
      <c r="Y549" s="60"/>
      <c r="Z549" s="60"/>
      <c r="AA549" s="60"/>
      <c r="AB549" s="60"/>
      <c r="AC549" s="60"/>
      <c r="AD549" s="60"/>
      <c r="AE549" s="60"/>
      <c r="AF549" s="60"/>
      <c r="AG549" s="60"/>
      <c r="AH549" s="60"/>
      <c r="AI549" s="60"/>
      <c r="AJ549" s="60"/>
      <c r="AK549" s="60"/>
      <c r="AL549" s="60"/>
      <c r="AM549" s="60"/>
      <c r="AN549" s="60"/>
      <c r="AO549" s="60"/>
      <c r="AP549" s="60"/>
      <c r="AQ549" s="60"/>
      <c r="AR549" s="60"/>
      <c r="AS549" s="60"/>
      <c r="AT549" s="60"/>
      <c r="AU549" s="60"/>
      <c r="AV549" s="60"/>
      <c r="AW549" s="60"/>
      <c r="AX549" s="60"/>
      <c r="AY549" s="60"/>
      <c r="AZ549" s="60"/>
      <c r="BA549" s="60"/>
      <c r="BB549" s="60"/>
      <c r="BC549" s="60"/>
      <c r="BD549" s="60"/>
      <c r="BE549" s="60"/>
      <c r="BF549" s="60"/>
      <c r="BG549" s="60"/>
      <c r="BH549" s="60"/>
    </row>
    <row r="550" spans="1:60" s="63" customFormat="1" ht="50.25" customHeight="1" x14ac:dyDescent="0.2">
      <c r="A550" s="33">
        <v>44543</v>
      </c>
      <c r="B550" s="39">
        <v>34049</v>
      </c>
      <c r="C550" s="35" t="s">
        <v>874</v>
      </c>
      <c r="D550" s="101"/>
      <c r="E550" s="40">
        <v>23184274.41</v>
      </c>
      <c r="F550" s="89">
        <f t="shared" si="8"/>
        <v>3646548682.8399997</v>
      </c>
      <c r="G550" s="60"/>
      <c r="H550" s="60"/>
      <c r="I550" s="60"/>
      <c r="J550" s="60"/>
      <c r="K550" s="60"/>
      <c r="L550" s="60"/>
      <c r="M550" s="60"/>
      <c r="N550" s="60"/>
      <c r="O550" s="60"/>
      <c r="P550" s="60"/>
      <c r="Q550" s="60"/>
      <c r="R550" s="60"/>
      <c r="S550" s="60"/>
      <c r="T550" s="60"/>
      <c r="U550" s="60"/>
      <c r="V550" s="60"/>
      <c r="W550" s="60"/>
      <c r="X550" s="60"/>
      <c r="Y550" s="60"/>
      <c r="Z550" s="60"/>
      <c r="AA550" s="60"/>
      <c r="AB550" s="60"/>
      <c r="AC550" s="60"/>
      <c r="AD550" s="60"/>
      <c r="AE550" s="60"/>
      <c r="AF550" s="60"/>
      <c r="AG550" s="60"/>
      <c r="AH550" s="60"/>
      <c r="AI550" s="60"/>
      <c r="AJ550" s="60"/>
      <c r="AK550" s="60"/>
      <c r="AL550" s="60"/>
      <c r="AM550" s="60"/>
      <c r="AN550" s="60"/>
      <c r="AO550" s="60"/>
      <c r="AP550" s="60"/>
      <c r="AQ550" s="60"/>
      <c r="AR550" s="60"/>
      <c r="AS550" s="60"/>
      <c r="AT550" s="60"/>
      <c r="AU550" s="60"/>
      <c r="AV550" s="60"/>
      <c r="AW550" s="60"/>
      <c r="AX550" s="60"/>
      <c r="AY550" s="60"/>
      <c r="AZ550" s="60"/>
      <c r="BA550" s="60"/>
      <c r="BB550" s="60"/>
      <c r="BC550" s="60"/>
      <c r="BD550" s="60"/>
      <c r="BE550" s="60"/>
      <c r="BF550" s="60"/>
      <c r="BG550" s="60"/>
      <c r="BH550" s="60"/>
    </row>
    <row r="551" spans="1:60" s="63" customFormat="1" ht="96" customHeight="1" x14ac:dyDescent="0.2">
      <c r="A551" s="33">
        <v>44543</v>
      </c>
      <c r="B551" s="39">
        <v>34050</v>
      </c>
      <c r="C551" s="35" t="s">
        <v>875</v>
      </c>
      <c r="D551" s="101"/>
      <c r="E551" s="40">
        <v>540000</v>
      </c>
      <c r="F551" s="89">
        <f t="shared" si="8"/>
        <v>3646008682.8399997</v>
      </c>
      <c r="G551" s="60"/>
      <c r="H551" s="60"/>
      <c r="I551" s="60"/>
      <c r="J551" s="60"/>
      <c r="K551" s="60"/>
      <c r="L551" s="60"/>
      <c r="M551" s="60"/>
      <c r="N551" s="60"/>
      <c r="O551" s="60"/>
      <c r="P551" s="60"/>
      <c r="Q551" s="60"/>
      <c r="R551" s="60"/>
      <c r="S551" s="60"/>
      <c r="T551" s="60"/>
      <c r="U551" s="60"/>
      <c r="V551" s="60"/>
      <c r="W551" s="60"/>
      <c r="X551" s="60"/>
      <c r="Y551" s="60"/>
      <c r="Z551" s="60"/>
      <c r="AA551" s="60"/>
      <c r="AB551" s="60"/>
      <c r="AC551" s="60"/>
      <c r="AD551" s="60"/>
      <c r="AE551" s="60"/>
      <c r="AF551" s="60"/>
      <c r="AG551" s="60"/>
      <c r="AH551" s="60"/>
      <c r="AI551" s="60"/>
      <c r="AJ551" s="60"/>
      <c r="AK551" s="60"/>
      <c r="AL551" s="60"/>
      <c r="AM551" s="60"/>
      <c r="AN551" s="60"/>
      <c r="AO551" s="60"/>
      <c r="AP551" s="60"/>
      <c r="AQ551" s="60"/>
      <c r="AR551" s="60"/>
      <c r="AS551" s="60"/>
      <c r="AT551" s="60"/>
      <c r="AU551" s="60"/>
      <c r="AV551" s="60"/>
      <c r="AW551" s="60"/>
      <c r="AX551" s="60"/>
      <c r="AY551" s="60"/>
      <c r="AZ551" s="60"/>
      <c r="BA551" s="60"/>
      <c r="BB551" s="60"/>
      <c r="BC551" s="60"/>
      <c r="BD551" s="60"/>
      <c r="BE551" s="60"/>
      <c r="BF551" s="60"/>
      <c r="BG551" s="60"/>
      <c r="BH551" s="60"/>
    </row>
    <row r="552" spans="1:60" s="63" customFormat="1" ht="20.25" customHeight="1" x14ac:dyDescent="0.2">
      <c r="A552" s="33">
        <v>44543</v>
      </c>
      <c r="B552" s="39" t="s">
        <v>876</v>
      </c>
      <c r="C552" s="35" t="s">
        <v>116</v>
      </c>
      <c r="D552" s="101"/>
      <c r="E552" s="40">
        <v>0</v>
      </c>
      <c r="F552" s="89">
        <f t="shared" si="8"/>
        <v>3646008682.8399997</v>
      </c>
      <c r="G552" s="60"/>
      <c r="H552" s="60"/>
      <c r="I552" s="60"/>
      <c r="J552" s="60"/>
      <c r="K552" s="60"/>
      <c r="L552" s="60"/>
      <c r="M552" s="60"/>
      <c r="N552" s="60"/>
      <c r="O552" s="60"/>
      <c r="P552" s="60"/>
      <c r="Q552" s="60"/>
      <c r="R552" s="60"/>
      <c r="S552" s="60"/>
      <c r="T552" s="60"/>
      <c r="U552" s="60"/>
      <c r="V552" s="60"/>
      <c r="W552" s="60"/>
      <c r="X552" s="60"/>
      <c r="Y552" s="60"/>
      <c r="Z552" s="60"/>
      <c r="AA552" s="60"/>
      <c r="AB552" s="60"/>
      <c r="AC552" s="60"/>
      <c r="AD552" s="60"/>
      <c r="AE552" s="60"/>
      <c r="AF552" s="60"/>
      <c r="AG552" s="60"/>
      <c r="AH552" s="60"/>
      <c r="AI552" s="60"/>
      <c r="AJ552" s="60"/>
      <c r="AK552" s="60"/>
      <c r="AL552" s="60"/>
      <c r="AM552" s="60"/>
      <c r="AN552" s="60"/>
      <c r="AO552" s="60"/>
      <c r="AP552" s="60"/>
      <c r="AQ552" s="60"/>
      <c r="AR552" s="60"/>
      <c r="AS552" s="60"/>
      <c r="AT552" s="60"/>
      <c r="AU552" s="60"/>
      <c r="AV552" s="60"/>
      <c r="AW552" s="60"/>
      <c r="AX552" s="60"/>
      <c r="AY552" s="60"/>
      <c r="AZ552" s="60"/>
      <c r="BA552" s="60"/>
      <c r="BB552" s="60"/>
      <c r="BC552" s="60"/>
      <c r="BD552" s="60"/>
      <c r="BE552" s="60"/>
      <c r="BF552" s="60"/>
      <c r="BG552" s="60"/>
      <c r="BH552" s="60"/>
    </row>
    <row r="553" spans="1:60" s="63" customFormat="1" ht="51" customHeight="1" x14ac:dyDescent="0.2">
      <c r="A553" s="33">
        <v>44543</v>
      </c>
      <c r="B553" s="39" t="s">
        <v>877</v>
      </c>
      <c r="C553" s="35" t="s">
        <v>878</v>
      </c>
      <c r="D553" s="101"/>
      <c r="E553" s="40">
        <v>4584105.6100000003</v>
      </c>
      <c r="F553" s="89">
        <f t="shared" si="8"/>
        <v>3641424577.2299995</v>
      </c>
      <c r="G553" s="60"/>
      <c r="H553" s="60"/>
      <c r="I553" s="60"/>
      <c r="J553" s="60"/>
      <c r="K553" s="60"/>
      <c r="L553" s="60"/>
      <c r="M553" s="60"/>
      <c r="N553" s="60"/>
      <c r="O553" s="60"/>
      <c r="P553" s="60"/>
      <c r="Q553" s="60"/>
      <c r="R553" s="60"/>
      <c r="S553" s="60"/>
      <c r="T553" s="60"/>
      <c r="U553" s="60"/>
      <c r="V553" s="60"/>
      <c r="W553" s="60"/>
      <c r="X553" s="60"/>
      <c r="Y553" s="60"/>
      <c r="Z553" s="60"/>
      <c r="AA553" s="60"/>
      <c r="AB553" s="60"/>
      <c r="AC553" s="60"/>
      <c r="AD553" s="60"/>
      <c r="AE553" s="60"/>
      <c r="AF553" s="60"/>
      <c r="AG553" s="60"/>
      <c r="AH553" s="60"/>
      <c r="AI553" s="60"/>
      <c r="AJ553" s="60"/>
      <c r="AK553" s="60"/>
      <c r="AL553" s="60"/>
      <c r="AM553" s="60"/>
      <c r="AN553" s="60"/>
      <c r="AO553" s="60"/>
      <c r="AP553" s="60"/>
      <c r="AQ553" s="60"/>
      <c r="AR553" s="60"/>
      <c r="AS553" s="60"/>
      <c r="AT553" s="60"/>
      <c r="AU553" s="60"/>
      <c r="AV553" s="60"/>
      <c r="AW553" s="60"/>
      <c r="AX553" s="60"/>
      <c r="AY553" s="60"/>
      <c r="AZ553" s="60"/>
      <c r="BA553" s="60"/>
      <c r="BB553" s="60"/>
      <c r="BC553" s="60"/>
      <c r="BD553" s="60"/>
      <c r="BE553" s="60"/>
      <c r="BF553" s="60"/>
      <c r="BG553" s="60"/>
      <c r="BH553" s="60"/>
    </row>
    <row r="554" spans="1:60" s="63" customFormat="1" ht="51" customHeight="1" x14ac:dyDescent="0.2">
      <c r="A554" s="33">
        <v>44543</v>
      </c>
      <c r="B554" s="39" t="s">
        <v>879</v>
      </c>
      <c r="C554" s="35" t="s">
        <v>880</v>
      </c>
      <c r="D554" s="101"/>
      <c r="E554" s="40">
        <v>6631900.6900000004</v>
      </c>
      <c r="F554" s="89">
        <f t="shared" si="8"/>
        <v>3634792676.5399995</v>
      </c>
      <c r="G554" s="60"/>
      <c r="H554" s="60"/>
      <c r="I554" s="60"/>
      <c r="J554" s="60"/>
      <c r="K554" s="60"/>
      <c r="L554" s="60"/>
      <c r="M554" s="60"/>
      <c r="N554" s="60"/>
      <c r="O554" s="60"/>
      <c r="P554" s="60"/>
      <c r="Q554" s="60"/>
      <c r="R554" s="60"/>
      <c r="S554" s="60"/>
      <c r="T554" s="60"/>
      <c r="U554" s="60"/>
      <c r="V554" s="60"/>
      <c r="W554" s="60"/>
      <c r="X554" s="60"/>
      <c r="Y554" s="60"/>
      <c r="Z554" s="60"/>
      <c r="AA554" s="60"/>
      <c r="AB554" s="60"/>
      <c r="AC554" s="60"/>
      <c r="AD554" s="60"/>
      <c r="AE554" s="60"/>
      <c r="AF554" s="60"/>
      <c r="AG554" s="60"/>
      <c r="AH554" s="60"/>
      <c r="AI554" s="60"/>
      <c r="AJ554" s="60"/>
      <c r="AK554" s="60"/>
      <c r="AL554" s="60"/>
      <c r="AM554" s="60"/>
      <c r="AN554" s="60"/>
      <c r="AO554" s="60"/>
      <c r="AP554" s="60"/>
      <c r="AQ554" s="60"/>
      <c r="AR554" s="60"/>
      <c r="AS554" s="60"/>
      <c r="AT554" s="60"/>
      <c r="AU554" s="60"/>
      <c r="AV554" s="60"/>
      <c r="AW554" s="60"/>
      <c r="AX554" s="60"/>
      <c r="AY554" s="60"/>
      <c r="AZ554" s="60"/>
      <c r="BA554" s="60"/>
      <c r="BB554" s="60"/>
      <c r="BC554" s="60"/>
      <c r="BD554" s="60"/>
      <c r="BE554" s="60"/>
      <c r="BF554" s="60"/>
      <c r="BG554" s="60"/>
      <c r="BH554" s="60"/>
    </row>
    <row r="555" spans="1:60" s="63" customFormat="1" ht="34.5" customHeight="1" x14ac:dyDescent="0.2">
      <c r="A555" s="33">
        <v>44544</v>
      </c>
      <c r="B555" s="100">
        <v>34051</v>
      </c>
      <c r="C555" s="35" t="s">
        <v>881</v>
      </c>
      <c r="D555" s="101"/>
      <c r="E555" s="40">
        <v>921162.51</v>
      </c>
      <c r="F555" s="89">
        <f t="shared" si="8"/>
        <v>3633871514.0299993</v>
      </c>
      <c r="G555" s="60"/>
      <c r="H555" s="60"/>
      <c r="I555" s="60"/>
      <c r="J555" s="60"/>
      <c r="K555" s="60"/>
      <c r="L555" s="60"/>
      <c r="M555" s="60"/>
      <c r="N555" s="60"/>
      <c r="O555" s="60"/>
      <c r="P555" s="60"/>
      <c r="Q555" s="60"/>
      <c r="R555" s="60"/>
      <c r="S555" s="60"/>
      <c r="T555" s="60"/>
      <c r="U555" s="60"/>
      <c r="V555" s="60"/>
      <c r="W555" s="60"/>
      <c r="X555" s="60"/>
      <c r="Y555" s="60"/>
      <c r="Z555" s="60"/>
      <c r="AA555" s="60"/>
      <c r="AB555" s="60"/>
      <c r="AC555" s="60"/>
      <c r="AD555" s="60"/>
      <c r="AE555" s="60"/>
      <c r="AF555" s="60"/>
      <c r="AG555" s="60"/>
      <c r="AH555" s="60"/>
      <c r="AI555" s="60"/>
      <c r="AJ555" s="60"/>
      <c r="AK555" s="60"/>
      <c r="AL555" s="60"/>
      <c r="AM555" s="60"/>
      <c r="AN555" s="60"/>
      <c r="AO555" s="60"/>
      <c r="AP555" s="60"/>
      <c r="AQ555" s="60"/>
      <c r="AR555" s="60"/>
      <c r="AS555" s="60"/>
      <c r="AT555" s="60"/>
      <c r="AU555" s="60"/>
      <c r="AV555" s="60"/>
      <c r="AW555" s="60"/>
      <c r="AX555" s="60"/>
      <c r="AY555" s="60"/>
      <c r="AZ555" s="60"/>
      <c r="BA555" s="60"/>
      <c r="BB555" s="60"/>
      <c r="BC555" s="60"/>
      <c r="BD555" s="60"/>
      <c r="BE555" s="60"/>
      <c r="BF555" s="60"/>
      <c r="BG555" s="60"/>
      <c r="BH555" s="60"/>
    </row>
    <row r="556" spans="1:60" s="63" customFormat="1" ht="33" customHeight="1" x14ac:dyDescent="0.2">
      <c r="A556" s="33">
        <v>44544</v>
      </c>
      <c r="B556" s="100">
        <v>34052</v>
      </c>
      <c r="C556" s="35" t="s">
        <v>882</v>
      </c>
      <c r="D556" s="101"/>
      <c r="E556" s="40">
        <v>21430.02</v>
      </c>
      <c r="F556" s="89">
        <f t="shared" si="8"/>
        <v>3633850084.0099993</v>
      </c>
      <c r="G556" s="60"/>
      <c r="H556" s="60"/>
      <c r="I556" s="60"/>
      <c r="J556" s="60"/>
      <c r="K556" s="60"/>
      <c r="L556" s="60"/>
      <c r="M556" s="60"/>
      <c r="N556" s="60"/>
      <c r="O556" s="60"/>
      <c r="P556" s="60"/>
      <c r="Q556" s="60"/>
      <c r="R556" s="60"/>
      <c r="S556" s="60"/>
      <c r="T556" s="60"/>
      <c r="U556" s="60"/>
      <c r="V556" s="60"/>
      <c r="W556" s="60"/>
      <c r="X556" s="60"/>
      <c r="Y556" s="60"/>
      <c r="Z556" s="60"/>
      <c r="AA556" s="60"/>
      <c r="AB556" s="60"/>
      <c r="AC556" s="60"/>
      <c r="AD556" s="60"/>
      <c r="AE556" s="60"/>
      <c r="AF556" s="60"/>
      <c r="AG556" s="60"/>
      <c r="AH556" s="60"/>
      <c r="AI556" s="60"/>
      <c r="AJ556" s="60"/>
      <c r="AK556" s="60"/>
      <c r="AL556" s="60"/>
      <c r="AM556" s="60"/>
      <c r="AN556" s="60"/>
      <c r="AO556" s="60"/>
      <c r="AP556" s="60"/>
      <c r="AQ556" s="60"/>
      <c r="AR556" s="60"/>
      <c r="AS556" s="60"/>
      <c r="AT556" s="60"/>
      <c r="AU556" s="60"/>
      <c r="AV556" s="60"/>
      <c r="AW556" s="60"/>
      <c r="AX556" s="60"/>
      <c r="AY556" s="60"/>
      <c r="AZ556" s="60"/>
      <c r="BA556" s="60"/>
      <c r="BB556" s="60"/>
      <c r="BC556" s="60"/>
      <c r="BD556" s="60"/>
      <c r="BE556" s="60"/>
      <c r="BF556" s="60"/>
      <c r="BG556" s="60"/>
      <c r="BH556" s="60"/>
    </row>
    <row r="557" spans="1:60" s="63" customFormat="1" ht="50.25" customHeight="1" x14ac:dyDescent="0.2">
      <c r="A557" s="33">
        <v>44544</v>
      </c>
      <c r="B557" s="105">
        <v>34053</v>
      </c>
      <c r="C557" s="51" t="s">
        <v>883</v>
      </c>
      <c r="D557" s="103"/>
      <c r="E557" s="50">
        <v>2001738.12</v>
      </c>
      <c r="F557" s="89">
        <f t="shared" si="8"/>
        <v>3631848345.8899994</v>
      </c>
      <c r="G557" s="60"/>
      <c r="H557" s="60"/>
      <c r="I557" s="60"/>
      <c r="J557" s="60"/>
      <c r="K557" s="60"/>
      <c r="L557" s="60"/>
      <c r="M557" s="60"/>
      <c r="N557" s="60"/>
      <c r="O557" s="60"/>
      <c r="P557" s="60"/>
      <c r="Q557" s="60"/>
      <c r="R557" s="60"/>
      <c r="S557" s="60"/>
      <c r="T557" s="60"/>
      <c r="U557" s="60"/>
      <c r="V557" s="60"/>
      <c r="W557" s="60"/>
      <c r="X557" s="60"/>
      <c r="Y557" s="60"/>
      <c r="Z557" s="60"/>
      <c r="AA557" s="60"/>
      <c r="AB557" s="60"/>
      <c r="AC557" s="60"/>
      <c r="AD557" s="60"/>
      <c r="AE557" s="60"/>
      <c r="AF557" s="60"/>
      <c r="AG557" s="60"/>
      <c r="AH557" s="60"/>
      <c r="AI557" s="60"/>
      <c r="AJ557" s="60"/>
      <c r="AK557" s="60"/>
      <c r="AL557" s="60"/>
      <c r="AM557" s="60"/>
      <c r="AN557" s="60"/>
      <c r="AO557" s="60"/>
      <c r="AP557" s="60"/>
      <c r="AQ557" s="60"/>
      <c r="AR557" s="60"/>
      <c r="AS557" s="60"/>
      <c r="AT557" s="60"/>
      <c r="AU557" s="60"/>
      <c r="AV557" s="60"/>
      <c r="AW557" s="60"/>
      <c r="AX557" s="60"/>
      <c r="AY557" s="60"/>
      <c r="AZ557" s="60"/>
      <c r="BA557" s="60"/>
      <c r="BB557" s="60"/>
      <c r="BC557" s="60"/>
      <c r="BD557" s="60"/>
      <c r="BE557" s="60"/>
      <c r="BF557" s="60"/>
      <c r="BG557" s="60"/>
      <c r="BH557" s="60"/>
    </row>
    <row r="558" spans="1:60" s="63" customFormat="1" ht="51" customHeight="1" x14ac:dyDescent="0.2">
      <c r="A558" s="33">
        <v>44544</v>
      </c>
      <c r="B558" s="39" t="s">
        <v>884</v>
      </c>
      <c r="C558" s="35" t="s">
        <v>885</v>
      </c>
      <c r="D558" s="101"/>
      <c r="E558" s="40">
        <v>1711722.39</v>
      </c>
      <c r="F558" s="89">
        <f t="shared" si="8"/>
        <v>3630136623.4999995</v>
      </c>
      <c r="G558" s="60"/>
      <c r="H558" s="60"/>
      <c r="I558" s="60"/>
      <c r="J558" s="60"/>
      <c r="K558" s="60"/>
      <c r="L558" s="60"/>
      <c r="M558" s="60"/>
      <c r="N558" s="60"/>
      <c r="O558" s="60"/>
      <c r="P558" s="60"/>
      <c r="Q558" s="60"/>
      <c r="R558" s="60"/>
      <c r="S558" s="60"/>
      <c r="T558" s="60"/>
      <c r="U558" s="60"/>
      <c r="V558" s="60"/>
      <c r="W558" s="60"/>
      <c r="X558" s="60"/>
      <c r="Y558" s="60"/>
      <c r="Z558" s="60"/>
      <c r="AA558" s="60"/>
      <c r="AB558" s="60"/>
      <c r="AC558" s="60"/>
      <c r="AD558" s="60"/>
      <c r="AE558" s="60"/>
      <c r="AF558" s="60"/>
      <c r="AG558" s="60"/>
      <c r="AH558" s="60"/>
      <c r="AI558" s="60"/>
      <c r="AJ558" s="60"/>
      <c r="AK558" s="60"/>
      <c r="AL558" s="60"/>
      <c r="AM558" s="60"/>
      <c r="AN558" s="60"/>
      <c r="AO558" s="60"/>
      <c r="AP558" s="60"/>
      <c r="AQ558" s="60"/>
      <c r="AR558" s="60"/>
      <c r="AS558" s="60"/>
      <c r="AT558" s="60"/>
      <c r="AU558" s="60"/>
      <c r="AV558" s="60"/>
      <c r="AW558" s="60"/>
      <c r="AX558" s="60"/>
      <c r="AY558" s="60"/>
      <c r="AZ558" s="60"/>
      <c r="BA558" s="60"/>
      <c r="BB558" s="60"/>
      <c r="BC558" s="60"/>
      <c r="BD558" s="60"/>
      <c r="BE558" s="60"/>
      <c r="BF558" s="60"/>
      <c r="BG558" s="60"/>
      <c r="BH558" s="60"/>
    </row>
    <row r="559" spans="1:60" s="63" customFormat="1" ht="51" customHeight="1" x14ac:dyDescent="0.2">
      <c r="A559" s="33">
        <v>44544</v>
      </c>
      <c r="B559" s="39" t="s">
        <v>886</v>
      </c>
      <c r="C559" s="35" t="s">
        <v>887</v>
      </c>
      <c r="D559" s="101"/>
      <c r="E559" s="40">
        <v>920622.96</v>
      </c>
      <c r="F559" s="89">
        <f t="shared" si="8"/>
        <v>3629216000.5399995</v>
      </c>
      <c r="G559" s="60"/>
      <c r="H559" s="60"/>
      <c r="I559" s="60"/>
      <c r="J559" s="60"/>
      <c r="K559" s="60"/>
      <c r="L559" s="60"/>
      <c r="M559" s="60"/>
      <c r="N559" s="60"/>
      <c r="O559" s="60"/>
      <c r="P559" s="60"/>
      <c r="Q559" s="60"/>
      <c r="R559" s="60"/>
      <c r="S559" s="60"/>
      <c r="T559" s="60"/>
      <c r="U559" s="60"/>
      <c r="V559" s="60"/>
      <c r="W559" s="60"/>
      <c r="X559" s="60"/>
      <c r="Y559" s="60"/>
      <c r="Z559" s="60"/>
      <c r="AA559" s="60"/>
      <c r="AB559" s="60"/>
      <c r="AC559" s="60"/>
      <c r="AD559" s="60"/>
      <c r="AE559" s="60"/>
      <c r="AF559" s="60"/>
      <c r="AG559" s="60"/>
      <c r="AH559" s="60"/>
      <c r="AI559" s="60"/>
      <c r="AJ559" s="60"/>
      <c r="AK559" s="60"/>
      <c r="AL559" s="60"/>
      <c r="AM559" s="60"/>
      <c r="AN559" s="60"/>
      <c r="AO559" s="60"/>
      <c r="AP559" s="60"/>
      <c r="AQ559" s="60"/>
      <c r="AR559" s="60"/>
      <c r="AS559" s="60"/>
      <c r="AT559" s="60"/>
      <c r="AU559" s="60"/>
      <c r="AV559" s="60"/>
      <c r="AW559" s="60"/>
      <c r="AX559" s="60"/>
      <c r="AY559" s="60"/>
      <c r="AZ559" s="60"/>
      <c r="BA559" s="60"/>
      <c r="BB559" s="60"/>
      <c r="BC559" s="60"/>
      <c r="BD559" s="60"/>
      <c r="BE559" s="60"/>
      <c r="BF559" s="60"/>
      <c r="BG559" s="60"/>
      <c r="BH559" s="60"/>
    </row>
    <row r="560" spans="1:60" s="63" customFormat="1" ht="51" customHeight="1" x14ac:dyDescent="0.2">
      <c r="A560" s="33">
        <v>44544</v>
      </c>
      <c r="B560" s="39" t="s">
        <v>888</v>
      </c>
      <c r="C560" s="35" t="s">
        <v>889</v>
      </c>
      <c r="D560" s="101"/>
      <c r="E560" s="40">
        <v>2061345.82</v>
      </c>
      <c r="F560" s="89">
        <f t="shared" si="8"/>
        <v>3627154654.7199993</v>
      </c>
      <c r="G560" s="60"/>
      <c r="H560" s="60"/>
      <c r="I560" s="60"/>
      <c r="J560" s="60"/>
      <c r="K560" s="60"/>
      <c r="L560" s="60"/>
      <c r="M560" s="60"/>
      <c r="N560" s="60"/>
      <c r="O560" s="60"/>
      <c r="P560" s="60"/>
      <c r="Q560" s="60"/>
      <c r="R560" s="60"/>
      <c r="S560" s="60"/>
      <c r="T560" s="60"/>
      <c r="U560" s="60"/>
      <c r="V560" s="60"/>
      <c r="W560" s="60"/>
      <c r="X560" s="60"/>
      <c r="Y560" s="60"/>
      <c r="Z560" s="60"/>
      <c r="AA560" s="60"/>
      <c r="AB560" s="60"/>
      <c r="AC560" s="60"/>
      <c r="AD560" s="60"/>
      <c r="AE560" s="60"/>
      <c r="AF560" s="60"/>
      <c r="AG560" s="60"/>
      <c r="AH560" s="60"/>
      <c r="AI560" s="60"/>
      <c r="AJ560" s="60"/>
      <c r="AK560" s="60"/>
      <c r="AL560" s="60"/>
      <c r="AM560" s="60"/>
      <c r="AN560" s="60"/>
      <c r="AO560" s="60"/>
      <c r="AP560" s="60"/>
      <c r="AQ560" s="60"/>
      <c r="AR560" s="60"/>
      <c r="AS560" s="60"/>
      <c r="AT560" s="60"/>
      <c r="AU560" s="60"/>
      <c r="AV560" s="60"/>
      <c r="AW560" s="60"/>
      <c r="AX560" s="60"/>
      <c r="AY560" s="60"/>
      <c r="AZ560" s="60"/>
      <c r="BA560" s="60"/>
      <c r="BB560" s="60"/>
      <c r="BC560" s="60"/>
      <c r="BD560" s="60"/>
      <c r="BE560" s="60"/>
      <c r="BF560" s="60"/>
      <c r="BG560" s="60"/>
      <c r="BH560" s="60"/>
    </row>
    <row r="561" spans="1:60" s="63" customFormat="1" ht="30.75" customHeight="1" x14ac:dyDescent="0.2">
      <c r="A561" s="65">
        <v>44544</v>
      </c>
      <c r="B561" s="106" t="s">
        <v>890</v>
      </c>
      <c r="C561" s="51" t="s">
        <v>891</v>
      </c>
      <c r="D561" s="103"/>
      <c r="E561" s="107">
        <v>1714152.29</v>
      </c>
      <c r="F561" s="89">
        <f t="shared" si="8"/>
        <v>3625440502.4299994</v>
      </c>
      <c r="G561" s="60"/>
      <c r="H561" s="60"/>
      <c r="I561" s="60"/>
      <c r="J561" s="60"/>
      <c r="K561" s="60"/>
      <c r="L561" s="60"/>
      <c r="M561" s="60"/>
      <c r="N561" s="60"/>
      <c r="O561" s="60"/>
      <c r="P561" s="60"/>
      <c r="Q561" s="60"/>
      <c r="R561" s="60"/>
      <c r="S561" s="60"/>
      <c r="T561" s="60"/>
      <c r="U561" s="60"/>
      <c r="V561" s="60"/>
      <c r="W561" s="60"/>
      <c r="X561" s="60"/>
      <c r="Y561" s="60"/>
      <c r="Z561" s="60"/>
      <c r="AA561" s="60"/>
      <c r="AB561" s="60"/>
      <c r="AC561" s="60"/>
      <c r="AD561" s="60"/>
      <c r="AE561" s="60"/>
      <c r="AF561" s="60"/>
      <c r="AG561" s="60"/>
      <c r="AH561" s="60"/>
      <c r="AI561" s="60"/>
      <c r="AJ561" s="60"/>
      <c r="AK561" s="60"/>
      <c r="AL561" s="60"/>
      <c r="AM561" s="60"/>
      <c r="AN561" s="60"/>
      <c r="AO561" s="60"/>
      <c r="AP561" s="60"/>
      <c r="AQ561" s="60"/>
      <c r="AR561" s="60"/>
      <c r="AS561" s="60"/>
      <c r="AT561" s="60"/>
      <c r="AU561" s="60"/>
      <c r="AV561" s="60"/>
      <c r="AW561" s="60"/>
      <c r="AX561" s="60"/>
      <c r="AY561" s="60"/>
      <c r="AZ561" s="60"/>
      <c r="BA561" s="60"/>
      <c r="BB561" s="60"/>
      <c r="BC561" s="60"/>
      <c r="BD561" s="60"/>
      <c r="BE561" s="60"/>
      <c r="BF561" s="60"/>
      <c r="BG561" s="60"/>
      <c r="BH561" s="60"/>
    </row>
    <row r="562" spans="1:60" s="63" customFormat="1" ht="45" customHeight="1" x14ac:dyDescent="0.2">
      <c r="A562" s="108">
        <v>44545</v>
      </c>
      <c r="B562" s="39">
        <v>34054</v>
      </c>
      <c r="C562" s="35" t="s">
        <v>892</v>
      </c>
      <c r="D562" s="101"/>
      <c r="E562" s="40">
        <v>104630816.44</v>
      </c>
      <c r="F562" s="89">
        <f t="shared" si="8"/>
        <v>3520809685.9899993</v>
      </c>
      <c r="G562" s="60"/>
      <c r="H562" s="60"/>
      <c r="I562" s="60"/>
      <c r="J562" s="60"/>
      <c r="K562" s="60"/>
      <c r="L562" s="60"/>
      <c r="M562" s="60"/>
      <c r="N562" s="60"/>
      <c r="O562" s="60"/>
      <c r="P562" s="60"/>
      <c r="Q562" s="60"/>
      <c r="R562" s="60"/>
      <c r="S562" s="60"/>
      <c r="T562" s="60"/>
      <c r="U562" s="60"/>
      <c r="V562" s="60"/>
      <c r="W562" s="60"/>
      <c r="X562" s="60"/>
      <c r="Y562" s="60"/>
      <c r="Z562" s="60"/>
      <c r="AA562" s="60"/>
      <c r="AB562" s="60"/>
      <c r="AC562" s="60"/>
      <c r="AD562" s="60"/>
      <c r="AE562" s="60"/>
      <c r="AF562" s="60"/>
      <c r="AG562" s="60"/>
      <c r="AH562" s="60"/>
      <c r="AI562" s="60"/>
      <c r="AJ562" s="60"/>
      <c r="AK562" s="60"/>
      <c r="AL562" s="60"/>
      <c r="AM562" s="60"/>
      <c r="AN562" s="60"/>
      <c r="AO562" s="60"/>
      <c r="AP562" s="60"/>
      <c r="AQ562" s="60"/>
      <c r="AR562" s="60"/>
      <c r="AS562" s="60"/>
      <c r="AT562" s="60"/>
      <c r="AU562" s="60"/>
      <c r="AV562" s="60"/>
      <c r="AW562" s="60"/>
      <c r="AX562" s="60"/>
      <c r="AY562" s="60"/>
      <c r="AZ562" s="60"/>
      <c r="BA562" s="60"/>
      <c r="BB562" s="60"/>
      <c r="BC562" s="60"/>
      <c r="BD562" s="60"/>
      <c r="BE562" s="60"/>
      <c r="BF562" s="60"/>
      <c r="BG562" s="60"/>
      <c r="BH562" s="60"/>
    </row>
    <row r="563" spans="1:60" s="63" customFormat="1" ht="45.75" customHeight="1" x14ac:dyDescent="0.2">
      <c r="A563" s="108">
        <v>44545</v>
      </c>
      <c r="B563" s="39">
        <v>34055</v>
      </c>
      <c r="C563" s="35" t="s">
        <v>893</v>
      </c>
      <c r="D563" s="101"/>
      <c r="E563" s="40">
        <v>60000</v>
      </c>
      <c r="F563" s="89">
        <f t="shared" si="8"/>
        <v>3520749685.9899993</v>
      </c>
      <c r="G563" s="60"/>
      <c r="H563" s="60"/>
      <c r="I563" s="60"/>
      <c r="J563" s="60"/>
      <c r="K563" s="60"/>
      <c r="L563" s="60"/>
      <c r="M563" s="60"/>
      <c r="N563" s="60"/>
      <c r="O563" s="60"/>
      <c r="P563" s="60"/>
      <c r="Q563" s="60"/>
      <c r="R563" s="60"/>
      <c r="S563" s="60"/>
      <c r="T563" s="60"/>
      <c r="U563" s="60"/>
      <c r="V563" s="60"/>
      <c r="W563" s="60"/>
      <c r="X563" s="60"/>
      <c r="Y563" s="60"/>
      <c r="Z563" s="60"/>
      <c r="AA563" s="60"/>
      <c r="AB563" s="60"/>
      <c r="AC563" s="60"/>
      <c r="AD563" s="60"/>
      <c r="AE563" s="60"/>
      <c r="AF563" s="60"/>
      <c r="AG563" s="60"/>
      <c r="AH563" s="60"/>
      <c r="AI563" s="60"/>
      <c r="AJ563" s="60"/>
      <c r="AK563" s="60"/>
      <c r="AL563" s="60"/>
      <c r="AM563" s="60"/>
      <c r="AN563" s="60"/>
      <c r="AO563" s="60"/>
      <c r="AP563" s="60"/>
      <c r="AQ563" s="60"/>
      <c r="AR563" s="60"/>
      <c r="AS563" s="60"/>
      <c r="AT563" s="60"/>
      <c r="AU563" s="60"/>
      <c r="AV563" s="60"/>
      <c r="AW563" s="60"/>
      <c r="AX563" s="60"/>
      <c r="AY563" s="60"/>
      <c r="AZ563" s="60"/>
      <c r="BA563" s="60"/>
      <c r="BB563" s="60"/>
      <c r="BC563" s="60"/>
      <c r="BD563" s="60"/>
      <c r="BE563" s="60"/>
      <c r="BF563" s="60"/>
      <c r="BG563" s="60"/>
      <c r="BH563" s="60"/>
    </row>
    <row r="564" spans="1:60" s="63" customFormat="1" ht="51" customHeight="1" x14ac:dyDescent="0.2">
      <c r="A564" s="108">
        <v>44545</v>
      </c>
      <c r="B564" s="39" t="s">
        <v>894</v>
      </c>
      <c r="C564" s="35" t="s">
        <v>895</v>
      </c>
      <c r="D564" s="101"/>
      <c r="E564" s="40">
        <v>872515.47</v>
      </c>
      <c r="F564" s="89">
        <f t="shared" si="8"/>
        <v>3519877170.5199995</v>
      </c>
      <c r="G564" s="60"/>
      <c r="H564" s="60"/>
      <c r="I564" s="60"/>
      <c r="J564" s="60"/>
      <c r="K564" s="60"/>
      <c r="L564" s="60"/>
      <c r="M564" s="60"/>
      <c r="N564" s="60"/>
      <c r="O564" s="60"/>
      <c r="P564" s="60"/>
      <c r="Q564" s="60"/>
      <c r="R564" s="60"/>
      <c r="S564" s="60"/>
      <c r="T564" s="60"/>
      <c r="U564" s="60"/>
      <c r="V564" s="60"/>
      <c r="W564" s="60"/>
      <c r="X564" s="60"/>
      <c r="Y564" s="60"/>
      <c r="Z564" s="60"/>
      <c r="AA564" s="60"/>
      <c r="AB564" s="60"/>
      <c r="AC564" s="60"/>
      <c r="AD564" s="60"/>
      <c r="AE564" s="60"/>
      <c r="AF564" s="60"/>
      <c r="AG564" s="60"/>
      <c r="AH564" s="60"/>
      <c r="AI564" s="60"/>
      <c r="AJ564" s="60"/>
      <c r="AK564" s="60"/>
      <c r="AL564" s="60"/>
      <c r="AM564" s="60"/>
      <c r="AN564" s="60"/>
      <c r="AO564" s="60"/>
      <c r="AP564" s="60"/>
      <c r="AQ564" s="60"/>
      <c r="AR564" s="60"/>
      <c r="AS564" s="60"/>
      <c r="AT564" s="60"/>
      <c r="AU564" s="60"/>
      <c r="AV564" s="60"/>
      <c r="AW564" s="60"/>
      <c r="AX564" s="60"/>
      <c r="AY564" s="60"/>
      <c r="AZ564" s="60"/>
      <c r="BA564" s="60"/>
      <c r="BB564" s="60"/>
      <c r="BC564" s="60"/>
      <c r="BD564" s="60"/>
      <c r="BE564" s="60"/>
      <c r="BF564" s="60"/>
      <c r="BG564" s="60"/>
      <c r="BH564" s="60"/>
    </row>
    <row r="565" spans="1:60" s="63" customFormat="1" ht="51" customHeight="1" x14ac:dyDescent="0.2">
      <c r="A565" s="108">
        <v>44546</v>
      </c>
      <c r="B565" s="39">
        <v>34056</v>
      </c>
      <c r="C565" s="35" t="s">
        <v>896</v>
      </c>
      <c r="D565" s="101"/>
      <c r="E565" s="40">
        <v>34401475.369999997</v>
      </c>
      <c r="F565" s="89">
        <f t="shared" si="8"/>
        <v>3485475695.1499996</v>
      </c>
      <c r="G565" s="60"/>
      <c r="H565" s="60"/>
      <c r="I565" s="60"/>
      <c r="J565" s="60"/>
      <c r="K565" s="60"/>
      <c r="L565" s="60"/>
      <c r="M565" s="60"/>
      <c r="N565" s="60"/>
      <c r="O565" s="60"/>
      <c r="P565" s="60"/>
      <c r="Q565" s="60"/>
      <c r="R565" s="60"/>
      <c r="S565" s="60"/>
      <c r="T565" s="60"/>
      <c r="U565" s="60"/>
      <c r="V565" s="60"/>
      <c r="W565" s="60"/>
      <c r="X565" s="60"/>
      <c r="Y565" s="60"/>
      <c r="Z565" s="60"/>
      <c r="AA565" s="60"/>
      <c r="AB565" s="60"/>
      <c r="AC565" s="60"/>
      <c r="AD565" s="60"/>
      <c r="AE565" s="60"/>
      <c r="AF565" s="60"/>
      <c r="AG565" s="60"/>
      <c r="AH565" s="60"/>
      <c r="AI565" s="60"/>
      <c r="AJ565" s="60"/>
      <c r="AK565" s="60"/>
      <c r="AL565" s="60"/>
      <c r="AM565" s="60"/>
      <c r="AN565" s="60"/>
      <c r="AO565" s="60"/>
      <c r="AP565" s="60"/>
      <c r="AQ565" s="60"/>
      <c r="AR565" s="60"/>
      <c r="AS565" s="60"/>
      <c r="AT565" s="60"/>
      <c r="AU565" s="60"/>
      <c r="AV565" s="60"/>
      <c r="AW565" s="60"/>
      <c r="AX565" s="60"/>
      <c r="AY565" s="60"/>
      <c r="AZ565" s="60"/>
      <c r="BA565" s="60"/>
      <c r="BB565" s="60"/>
      <c r="BC565" s="60"/>
      <c r="BD565" s="60"/>
      <c r="BE565" s="60"/>
      <c r="BF565" s="60"/>
      <c r="BG565" s="60"/>
      <c r="BH565" s="60"/>
    </row>
    <row r="566" spans="1:60" s="63" customFormat="1" ht="51" customHeight="1" x14ac:dyDescent="0.2">
      <c r="A566" s="108">
        <v>44546</v>
      </c>
      <c r="B566" s="39">
        <v>34057</v>
      </c>
      <c r="C566" s="35" t="s">
        <v>897</v>
      </c>
      <c r="D566" s="101"/>
      <c r="E566" s="40">
        <v>3374786.96</v>
      </c>
      <c r="F566" s="89">
        <f t="shared" si="8"/>
        <v>3482100908.1899996</v>
      </c>
      <c r="G566" s="60"/>
      <c r="H566" s="60"/>
      <c r="I566" s="60"/>
      <c r="J566" s="60"/>
      <c r="K566" s="60"/>
      <c r="L566" s="60"/>
      <c r="M566" s="60"/>
      <c r="N566" s="60"/>
      <c r="O566" s="60"/>
      <c r="P566" s="60"/>
      <c r="Q566" s="60"/>
      <c r="R566" s="60"/>
      <c r="S566" s="60"/>
      <c r="T566" s="60"/>
      <c r="U566" s="60"/>
      <c r="V566" s="60"/>
      <c r="W566" s="60"/>
      <c r="X566" s="60"/>
      <c r="Y566" s="60"/>
      <c r="Z566" s="60"/>
      <c r="AA566" s="60"/>
      <c r="AB566" s="60"/>
      <c r="AC566" s="60"/>
      <c r="AD566" s="60"/>
      <c r="AE566" s="60"/>
      <c r="AF566" s="60"/>
      <c r="AG566" s="60"/>
      <c r="AH566" s="60"/>
      <c r="AI566" s="60"/>
      <c r="AJ566" s="60"/>
      <c r="AK566" s="60"/>
      <c r="AL566" s="60"/>
      <c r="AM566" s="60"/>
      <c r="AN566" s="60"/>
      <c r="AO566" s="60"/>
      <c r="AP566" s="60"/>
      <c r="AQ566" s="60"/>
      <c r="AR566" s="60"/>
      <c r="AS566" s="60"/>
      <c r="AT566" s="60"/>
      <c r="AU566" s="60"/>
      <c r="AV566" s="60"/>
      <c r="AW566" s="60"/>
      <c r="AX566" s="60"/>
      <c r="AY566" s="60"/>
      <c r="AZ566" s="60"/>
      <c r="BA566" s="60"/>
      <c r="BB566" s="60"/>
      <c r="BC566" s="60"/>
      <c r="BD566" s="60"/>
      <c r="BE566" s="60"/>
      <c r="BF566" s="60"/>
      <c r="BG566" s="60"/>
      <c r="BH566" s="60"/>
    </row>
    <row r="567" spans="1:60" s="63" customFormat="1" ht="28.5" customHeight="1" x14ac:dyDescent="0.2">
      <c r="A567" s="108">
        <v>44546</v>
      </c>
      <c r="B567" s="39">
        <v>34058</v>
      </c>
      <c r="C567" s="35" t="s">
        <v>898</v>
      </c>
      <c r="D567" s="101"/>
      <c r="E567" s="40">
        <v>924494.18</v>
      </c>
      <c r="F567" s="89">
        <f t="shared" si="8"/>
        <v>3481176414.0099998</v>
      </c>
      <c r="G567" s="60"/>
      <c r="H567" s="60"/>
      <c r="I567" s="60"/>
      <c r="J567" s="60"/>
      <c r="K567" s="60"/>
      <c r="L567" s="60"/>
      <c r="M567" s="60"/>
      <c r="N567" s="60"/>
      <c r="O567" s="60"/>
      <c r="P567" s="60"/>
      <c r="Q567" s="60"/>
      <c r="R567" s="60"/>
      <c r="S567" s="60"/>
      <c r="T567" s="60"/>
      <c r="U567" s="60"/>
      <c r="V567" s="60"/>
      <c r="W567" s="60"/>
      <c r="X567" s="60"/>
      <c r="Y567" s="60"/>
      <c r="Z567" s="60"/>
      <c r="AA567" s="60"/>
      <c r="AB567" s="60"/>
      <c r="AC567" s="60"/>
      <c r="AD567" s="60"/>
      <c r="AE567" s="60"/>
      <c r="AF567" s="60"/>
      <c r="AG567" s="60"/>
      <c r="AH567" s="60"/>
      <c r="AI567" s="60"/>
      <c r="AJ567" s="60"/>
      <c r="AK567" s="60"/>
      <c r="AL567" s="60"/>
      <c r="AM567" s="60"/>
      <c r="AN567" s="60"/>
      <c r="AO567" s="60"/>
      <c r="AP567" s="60"/>
      <c r="AQ567" s="60"/>
      <c r="AR567" s="60"/>
      <c r="AS567" s="60"/>
      <c r="AT567" s="60"/>
      <c r="AU567" s="60"/>
      <c r="AV567" s="60"/>
      <c r="AW567" s="60"/>
      <c r="AX567" s="60"/>
      <c r="AY567" s="60"/>
      <c r="AZ567" s="60"/>
      <c r="BA567" s="60"/>
      <c r="BB567" s="60"/>
      <c r="BC567" s="60"/>
      <c r="BD567" s="60"/>
      <c r="BE567" s="60"/>
      <c r="BF567" s="60"/>
      <c r="BG567" s="60"/>
      <c r="BH567" s="60"/>
    </row>
    <row r="568" spans="1:60" s="63" customFormat="1" ht="34.5" customHeight="1" x14ac:dyDescent="0.2">
      <c r="A568" s="108">
        <v>44546</v>
      </c>
      <c r="B568" s="39">
        <v>34059</v>
      </c>
      <c r="C568" s="35" t="s">
        <v>899</v>
      </c>
      <c r="D568" s="101"/>
      <c r="E568" s="40">
        <v>300377.08</v>
      </c>
      <c r="F568" s="89">
        <f t="shared" si="8"/>
        <v>3480876036.9299998</v>
      </c>
      <c r="G568" s="60"/>
      <c r="H568" s="60"/>
      <c r="I568" s="60"/>
      <c r="J568" s="60"/>
      <c r="K568" s="60"/>
      <c r="L568" s="60"/>
      <c r="M568" s="60"/>
      <c r="N568" s="60"/>
      <c r="O568" s="60"/>
      <c r="P568" s="60"/>
      <c r="Q568" s="60"/>
      <c r="R568" s="60"/>
      <c r="S568" s="60"/>
      <c r="T568" s="60"/>
      <c r="U568" s="60"/>
      <c r="V568" s="60"/>
      <c r="W568" s="60"/>
      <c r="X568" s="60"/>
      <c r="Y568" s="60"/>
      <c r="Z568" s="60"/>
      <c r="AA568" s="60"/>
      <c r="AB568" s="60"/>
      <c r="AC568" s="60"/>
      <c r="AD568" s="60"/>
      <c r="AE568" s="60"/>
      <c r="AF568" s="60"/>
      <c r="AG568" s="60"/>
      <c r="AH568" s="60"/>
      <c r="AI568" s="60"/>
      <c r="AJ568" s="60"/>
      <c r="AK568" s="60"/>
      <c r="AL568" s="60"/>
      <c r="AM568" s="60"/>
      <c r="AN568" s="60"/>
      <c r="AO568" s="60"/>
      <c r="AP568" s="60"/>
      <c r="AQ568" s="60"/>
      <c r="AR568" s="60"/>
      <c r="AS568" s="60"/>
      <c r="AT568" s="60"/>
      <c r="AU568" s="60"/>
      <c r="AV568" s="60"/>
      <c r="AW568" s="60"/>
      <c r="AX568" s="60"/>
      <c r="AY568" s="60"/>
      <c r="AZ568" s="60"/>
      <c r="BA568" s="60"/>
      <c r="BB568" s="60"/>
      <c r="BC568" s="60"/>
      <c r="BD568" s="60"/>
      <c r="BE568" s="60"/>
      <c r="BF568" s="60"/>
      <c r="BG568" s="60"/>
      <c r="BH568" s="60"/>
    </row>
    <row r="569" spans="1:60" s="63" customFormat="1" ht="32.25" customHeight="1" x14ac:dyDescent="0.2">
      <c r="A569" s="108">
        <v>44546</v>
      </c>
      <c r="B569" s="39">
        <v>34060</v>
      </c>
      <c r="C569" s="35" t="s">
        <v>900</v>
      </c>
      <c r="D569" s="101"/>
      <c r="E569" s="40">
        <v>93049.53</v>
      </c>
      <c r="F569" s="89">
        <f t="shared" si="8"/>
        <v>3480782987.3999996</v>
      </c>
      <c r="G569" s="60"/>
      <c r="H569" s="60"/>
      <c r="I569" s="60"/>
      <c r="J569" s="60"/>
      <c r="K569" s="60"/>
      <c r="L569" s="60"/>
      <c r="M569" s="60"/>
      <c r="N569" s="60"/>
      <c r="O569" s="60"/>
      <c r="P569" s="60"/>
      <c r="Q569" s="60"/>
      <c r="R569" s="60"/>
      <c r="S569" s="60"/>
      <c r="T569" s="60"/>
      <c r="U569" s="60"/>
      <c r="V569" s="60"/>
      <c r="W569" s="60"/>
      <c r="X569" s="60"/>
      <c r="Y569" s="60"/>
      <c r="Z569" s="60"/>
      <c r="AA569" s="60"/>
      <c r="AB569" s="60"/>
      <c r="AC569" s="60"/>
      <c r="AD569" s="60"/>
      <c r="AE569" s="60"/>
      <c r="AF569" s="60"/>
      <c r="AG569" s="60"/>
      <c r="AH569" s="60"/>
      <c r="AI569" s="60"/>
      <c r="AJ569" s="60"/>
      <c r="AK569" s="60"/>
      <c r="AL569" s="60"/>
      <c r="AM569" s="60"/>
      <c r="AN569" s="60"/>
      <c r="AO569" s="60"/>
      <c r="AP569" s="60"/>
      <c r="AQ569" s="60"/>
      <c r="AR569" s="60"/>
      <c r="AS569" s="60"/>
      <c r="AT569" s="60"/>
      <c r="AU569" s="60"/>
      <c r="AV569" s="60"/>
      <c r="AW569" s="60"/>
      <c r="AX569" s="60"/>
      <c r="AY569" s="60"/>
      <c r="AZ569" s="60"/>
      <c r="BA569" s="60"/>
      <c r="BB569" s="60"/>
      <c r="BC569" s="60"/>
      <c r="BD569" s="60"/>
      <c r="BE569" s="60"/>
      <c r="BF569" s="60"/>
      <c r="BG569" s="60"/>
      <c r="BH569" s="60"/>
    </row>
    <row r="570" spans="1:60" s="63" customFormat="1" ht="69" customHeight="1" x14ac:dyDescent="0.2">
      <c r="A570" s="108">
        <v>44546</v>
      </c>
      <c r="B570" s="39" t="s">
        <v>901</v>
      </c>
      <c r="C570" s="35" t="s">
        <v>902</v>
      </c>
      <c r="D570" s="101"/>
      <c r="E570" s="40">
        <v>1328260.83</v>
      </c>
      <c r="F570" s="89">
        <f t="shared" si="8"/>
        <v>3479454726.5699997</v>
      </c>
      <c r="G570" s="60"/>
      <c r="H570" s="60"/>
      <c r="I570" s="60"/>
      <c r="J570" s="60"/>
      <c r="K570" s="60"/>
      <c r="L570" s="60"/>
      <c r="M570" s="60"/>
      <c r="N570" s="60"/>
      <c r="O570" s="60"/>
      <c r="P570" s="60"/>
      <c r="Q570" s="60"/>
      <c r="R570" s="60"/>
      <c r="S570" s="60"/>
      <c r="T570" s="60"/>
      <c r="U570" s="60"/>
      <c r="V570" s="60"/>
      <c r="W570" s="60"/>
      <c r="X570" s="60"/>
      <c r="Y570" s="60"/>
      <c r="Z570" s="60"/>
      <c r="AA570" s="60"/>
      <c r="AB570" s="60"/>
      <c r="AC570" s="60"/>
      <c r="AD570" s="60"/>
      <c r="AE570" s="60"/>
      <c r="AF570" s="60"/>
      <c r="AG570" s="60"/>
      <c r="AH570" s="60"/>
      <c r="AI570" s="60"/>
      <c r="AJ570" s="60"/>
      <c r="AK570" s="60"/>
      <c r="AL570" s="60"/>
      <c r="AM570" s="60"/>
      <c r="AN570" s="60"/>
      <c r="AO570" s="60"/>
      <c r="AP570" s="60"/>
      <c r="AQ570" s="60"/>
      <c r="AR570" s="60"/>
      <c r="AS570" s="60"/>
      <c r="AT570" s="60"/>
      <c r="AU570" s="60"/>
      <c r="AV570" s="60"/>
      <c r="AW570" s="60"/>
      <c r="AX570" s="60"/>
      <c r="AY570" s="60"/>
      <c r="AZ570" s="60"/>
      <c r="BA570" s="60"/>
      <c r="BB570" s="60"/>
      <c r="BC570" s="60"/>
      <c r="BD570" s="60"/>
      <c r="BE570" s="60"/>
      <c r="BF570" s="60"/>
      <c r="BG570" s="60"/>
      <c r="BH570" s="60"/>
    </row>
    <row r="571" spans="1:60" s="63" customFormat="1" ht="67.5" customHeight="1" x14ac:dyDescent="0.2">
      <c r="A571" s="108">
        <v>44546</v>
      </c>
      <c r="B571" s="39" t="s">
        <v>903</v>
      </c>
      <c r="C571" s="35" t="s">
        <v>904</v>
      </c>
      <c r="D571" s="101"/>
      <c r="E571" s="40">
        <v>540000</v>
      </c>
      <c r="F571" s="89">
        <f t="shared" si="8"/>
        <v>3478914726.5699997</v>
      </c>
      <c r="G571" s="60"/>
      <c r="H571" s="60"/>
      <c r="I571" s="60"/>
      <c r="J571" s="60"/>
      <c r="K571" s="60"/>
      <c r="L571" s="60"/>
      <c r="M571" s="60"/>
      <c r="N571" s="60"/>
      <c r="O571" s="60"/>
      <c r="P571" s="60"/>
      <c r="Q571" s="60"/>
      <c r="R571" s="60"/>
      <c r="S571" s="60"/>
      <c r="T571" s="60"/>
      <c r="U571" s="60"/>
      <c r="V571" s="60"/>
      <c r="W571" s="60"/>
      <c r="X571" s="60"/>
      <c r="Y571" s="60"/>
      <c r="Z571" s="60"/>
      <c r="AA571" s="60"/>
      <c r="AB571" s="60"/>
      <c r="AC571" s="60"/>
      <c r="AD571" s="60"/>
      <c r="AE571" s="60"/>
      <c r="AF571" s="60"/>
      <c r="AG571" s="60"/>
      <c r="AH571" s="60"/>
      <c r="AI571" s="60"/>
      <c r="AJ571" s="60"/>
      <c r="AK571" s="60"/>
      <c r="AL571" s="60"/>
      <c r="AM571" s="60"/>
      <c r="AN571" s="60"/>
      <c r="AO571" s="60"/>
      <c r="AP571" s="60"/>
      <c r="AQ571" s="60"/>
      <c r="AR571" s="60"/>
      <c r="AS571" s="60"/>
      <c r="AT571" s="60"/>
      <c r="AU571" s="60"/>
      <c r="AV571" s="60"/>
      <c r="AW571" s="60"/>
      <c r="AX571" s="60"/>
      <c r="AY571" s="60"/>
      <c r="AZ571" s="60"/>
      <c r="BA571" s="60"/>
      <c r="BB571" s="60"/>
      <c r="BC571" s="60"/>
      <c r="BD571" s="60"/>
      <c r="BE571" s="60"/>
      <c r="BF571" s="60"/>
      <c r="BG571" s="60"/>
      <c r="BH571" s="60"/>
    </row>
    <row r="572" spans="1:60" s="63" customFormat="1" ht="59.25" customHeight="1" x14ac:dyDescent="0.2">
      <c r="A572" s="108">
        <v>44546</v>
      </c>
      <c r="B572" s="39" t="s">
        <v>905</v>
      </c>
      <c r="C572" s="35" t="s">
        <v>906</v>
      </c>
      <c r="D572" s="101"/>
      <c r="E572" s="40">
        <v>5698125.1399999997</v>
      </c>
      <c r="F572" s="89">
        <f t="shared" si="8"/>
        <v>3473216601.4299998</v>
      </c>
      <c r="G572" s="60"/>
      <c r="H572" s="60"/>
      <c r="I572" s="60"/>
      <c r="J572" s="60"/>
      <c r="K572" s="60"/>
      <c r="L572" s="60"/>
      <c r="M572" s="60"/>
      <c r="N572" s="60"/>
      <c r="O572" s="60"/>
      <c r="P572" s="60"/>
      <c r="Q572" s="60"/>
      <c r="R572" s="60"/>
      <c r="S572" s="60"/>
      <c r="T572" s="60"/>
      <c r="U572" s="60"/>
      <c r="V572" s="60"/>
      <c r="W572" s="60"/>
      <c r="X572" s="60"/>
      <c r="Y572" s="60"/>
      <c r="Z572" s="60"/>
      <c r="AA572" s="60"/>
      <c r="AB572" s="60"/>
      <c r="AC572" s="60"/>
      <c r="AD572" s="60"/>
      <c r="AE572" s="60"/>
      <c r="AF572" s="60"/>
      <c r="AG572" s="60"/>
      <c r="AH572" s="60"/>
      <c r="AI572" s="60"/>
      <c r="AJ572" s="60"/>
      <c r="AK572" s="60"/>
      <c r="AL572" s="60"/>
      <c r="AM572" s="60"/>
      <c r="AN572" s="60"/>
      <c r="AO572" s="60"/>
      <c r="AP572" s="60"/>
      <c r="AQ572" s="60"/>
      <c r="AR572" s="60"/>
      <c r="AS572" s="60"/>
      <c r="AT572" s="60"/>
      <c r="AU572" s="60"/>
      <c r="AV572" s="60"/>
      <c r="AW572" s="60"/>
      <c r="AX572" s="60"/>
      <c r="AY572" s="60"/>
      <c r="AZ572" s="60"/>
      <c r="BA572" s="60"/>
      <c r="BB572" s="60"/>
      <c r="BC572" s="60"/>
      <c r="BD572" s="60"/>
      <c r="BE572" s="60"/>
      <c r="BF572" s="60"/>
      <c r="BG572" s="60"/>
      <c r="BH572" s="60"/>
    </row>
    <row r="573" spans="1:60" s="63" customFormat="1" ht="50.25" customHeight="1" x14ac:dyDescent="0.2">
      <c r="A573" s="108">
        <v>44546</v>
      </c>
      <c r="B573" s="39" t="s">
        <v>907</v>
      </c>
      <c r="C573" s="35" t="s">
        <v>908</v>
      </c>
      <c r="D573" s="101"/>
      <c r="E573" s="40">
        <v>826782.25</v>
      </c>
      <c r="F573" s="89">
        <f t="shared" si="8"/>
        <v>3472389819.1799998</v>
      </c>
      <c r="G573" s="60"/>
      <c r="H573" s="60"/>
      <c r="I573" s="60"/>
      <c r="J573" s="60"/>
      <c r="K573" s="60"/>
      <c r="L573" s="60"/>
      <c r="M573" s="60"/>
      <c r="N573" s="60"/>
      <c r="O573" s="60"/>
      <c r="P573" s="60"/>
      <c r="Q573" s="60"/>
      <c r="R573" s="60"/>
      <c r="S573" s="60"/>
      <c r="T573" s="60"/>
      <c r="U573" s="60"/>
      <c r="V573" s="60"/>
      <c r="W573" s="60"/>
      <c r="X573" s="60"/>
      <c r="Y573" s="60"/>
      <c r="Z573" s="60"/>
      <c r="AA573" s="60"/>
      <c r="AB573" s="60"/>
      <c r="AC573" s="60"/>
      <c r="AD573" s="60"/>
      <c r="AE573" s="60"/>
      <c r="AF573" s="60"/>
      <c r="AG573" s="60"/>
      <c r="AH573" s="60"/>
      <c r="AI573" s="60"/>
      <c r="AJ573" s="60"/>
      <c r="AK573" s="60"/>
      <c r="AL573" s="60"/>
      <c r="AM573" s="60"/>
      <c r="AN573" s="60"/>
      <c r="AO573" s="60"/>
      <c r="AP573" s="60"/>
      <c r="AQ573" s="60"/>
      <c r="AR573" s="60"/>
      <c r="AS573" s="60"/>
      <c r="AT573" s="60"/>
      <c r="AU573" s="60"/>
      <c r="AV573" s="60"/>
      <c r="AW573" s="60"/>
      <c r="AX573" s="60"/>
      <c r="AY573" s="60"/>
      <c r="AZ573" s="60"/>
      <c r="BA573" s="60"/>
      <c r="BB573" s="60"/>
      <c r="BC573" s="60"/>
      <c r="BD573" s="60"/>
      <c r="BE573" s="60"/>
      <c r="BF573" s="60"/>
      <c r="BG573" s="60"/>
      <c r="BH573" s="60"/>
    </row>
    <row r="574" spans="1:60" s="63" customFormat="1" ht="73.5" customHeight="1" x14ac:dyDescent="0.2">
      <c r="A574" s="108">
        <v>44546</v>
      </c>
      <c r="B574" s="39" t="s">
        <v>909</v>
      </c>
      <c r="C574" s="35" t="s">
        <v>910</v>
      </c>
      <c r="D574" s="101"/>
      <c r="E574" s="40">
        <v>15726689.07</v>
      </c>
      <c r="F574" s="89">
        <f t="shared" si="8"/>
        <v>3456663130.1099997</v>
      </c>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c r="AD574" s="60"/>
      <c r="AE574" s="60"/>
      <c r="AF574" s="60"/>
      <c r="AG574" s="60"/>
      <c r="AH574" s="60"/>
      <c r="AI574" s="60"/>
      <c r="AJ574" s="60"/>
      <c r="AK574" s="60"/>
      <c r="AL574" s="60"/>
      <c r="AM574" s="60"/>
      <c r="AN574" s="60"/>
      <c r="AO574" s="60"/>
      <c r="AP574" s="60"/>
      <c r="AQ574" s="60"/>
      <c r="AR574" s="60"/>
      <c r="AS574" s="60"/>
      <c r="AT574" s="60"/>
      <c r="AU574" s="60"/>
      <c r="AV574" s="60"/>
      <c r="AW574" s="60"/>
      <c r="AX574" s="60"/>
      <c r="AY574" s="60"/>
      <c r="AZ574" s="60"/>
      <c r="BA574" s="60"/>
      <c r="BB574" s="60"/>
      <c r="BC574" s="60"/>
      <c r="BD574" s="60"/>
      <c r="BE574" s="60"/>
      <c r="BF574" s="60"/>
      <c r="BG574" s="60"/>
      <c r="BH574" s="60"/>
    </row>
    <row r="575" spans="1:60" s="63" customFormat="1" ht="36.75" customHeight="1" x14ac:dyDescent="0.2">
      <c r="A575" s="108">
        <v>44547</v>
      </c>
      <c r="B575" s="39">
        <v>34061</v>
      </c>
      <c r="C575" s="35" t="s">
        <v>911</v>
      </c>
      <c r="D575" s="101"/>
      <c r="E575" s="40">
        <v>504133.41</v>
      </c>
      <c r="F575" s="89">
        <f t="shared" si="8"/>
        <v>3456158996.6999998</v>
      </c>
      <c r="G575" s="60"/>
      <c r="H575" s="60"/>
      <c r="I575" s="60"/>
      <c r="J575" s="60"/>
      <c r="K575" s="60"/>
      <c r="L575" s="60"/>
      <c r="M575" s="60"/>
      <c r="N575" s="60"/>
      <c r="O575" s="60"/>
      <c r="P575" s="60"/>
      <c r="Q575" s="60"/>
      <c r="R575" s="60"/>
      <c r="S575" s="60"/>
      <c r="T575" s="60"/>
      <c r="U575" s="60"/>
      <c r="V575" s="60"/>
      <c r="W575" s="60"/>
      <c r="X575" s="60"/>
      <c r="Y575" s="60"/>
      <c r="Z575" s="60"/>
      <c r="AA575" s="60"/>
      <c r="AB575" s="60"/>
      <c r="AC575" s="60"/>
      <c r="AD575" s="60"/>
      <c r="AE575" s="60"/>
      <c r="AF575" s="60"/>
      <c r="AG575" s="60"/>
      <c r="AH575" s="60"/>
      <c r="AI575" s="60"/>
      <c r="AJ575" s="60"/>
      <c r="AK575" s="60"/>
      <c r="AL575" s="60"/>
      <c r="AM575" s="60"/>
      <c r="AN575" s="60"/>
      <c r="AO575" s="60"/>
      <c r="AP575" s="60"/>
      <c r="AQ575" s="60"/>
      <c r="AR575" s="60"/>
      <c r="AS575" s="60"/>
      <c r="AT575" s="60"/>
      <c r="AU575" s="60"/>
      <c r="AV575" s="60"/>
      <c r="AW575" s="60"/>
      <c r="AX575" s="60"/>
      <c r="AY575" s="60"/>
      <c r="AZ575" s="60"/>
      <c r="BA575" s="60"/>
      <c r="BB575" s="60"/>
      <c r="BC575" s="60"/>
      <c r="BD575" s="60"/>
      <c r="BE575" s="60"/>
      <c r="BF575" s="60"/>
      <c r="BG575" s="60"/>
      <c r="BH575" s="60"/>
    </row>
    <row r="576" spans="1:60" s="63" customFormat="1" ht="40.5" customHeight="1" x14ac:dyDescent="0.2">
      <c r="A576" s="108">
        <v>44547</v>
      </c>
      <c r="B576" s="39" t="s">
        <v>912</v>
      </c>
      <c r="C576" s="35" t="s">
        <v>913</v>
      </c>
      <c r="D576" s="101"/>
      <c r="E576" s="40">
        <v>5080914.91</v>
      </c>
      <c r="F576" s="89">
        <f t="shared" si="8"/>
        <v>3451078081.79</v>
      </c>
      <c r="G576" s="60"/>
      <c r="H576" s="60"/>
      <c r="I576" s="60"/>
      <c r="J576" s="60"/>
      <c r="K576" s="60"/>
      <c r="L576" s="60"/>
      <c r="M576" s="60"/>
      <c r="N576" s="60"/>
      <c r="O576" s="60"/>
      <c r="P576" s="60"/>
      <c r="Q576" s="60"/>
      <c r="R576" s="60"/>
      <c r="S576" s="60"/>
      <c r="T576" s="60"/>
      <c r="U576" s="60"/>
      <c r="V576" s="60"/>
      <c r="W576" s="60"/>
      <c r="X576" s="60"/>
      <c r="Y576" s="60"/>
      <c r="Z576" s="60"/>
      <c r="AA576" s="60"/>
      <c r="AB576" s="60"/>
      <c r="AC576" s="60"/>
      <c r="AD576" s="60"/>
      <c r="AE576" s="60"/>
      <c r="AF576" s="60"/>
      <c r="AG576" s="60"/>
      <c r="AH576" s="60"/>
      <c r="AI576" s="60"/>
      <c r="AJ576" s="60"/>
      <c r="AK576" s="60"/>
      <c r="AL576" s="60"/>
      <c r="AM576" s="60"/>
      <c r="AN576" s="60"/>
      <c r="AO576" s="60"/>
      <c r="AP576" s="60"/>
      <c r="AQ576" s="60"/>
      <c r="AR576" s="60"/>
      <c r="AS576" s="60"/>
      <c r="AT576" s="60"/>
      <c r="AU576" s="60"/>
      <c r="AV576" s="60"/>
      <c r="AW576" s="60"/>
      <c r="AX576" s="60"/>
      <c r="AY576" s="60"/>
      <c r="AZ576" s="60"/>
      <c r="BA576" s="60"/>
      <c r="BB576" s="60"/>
      <c r="BC576" s="60"/>
      <c r="BD576" s="60"/>
      <c r="BE576" s="60"/>
      <c r="BF576" s="60"/>
      <c r="BG576" s="60"/>
      <c r="BH576" s="60"/>
    </row>
    <row r="577" spans="1:60" s="63" customFormat="1" ht="43.5" customHeight="1" x14ac:dyDescent="0.2">
      <c r="A577" s="108">
        <v>44547</v>
      </c>
      <c r="B577" s="39" t="s">
        <v>914</v>
      </c>
      <c r="C577" s="35" t="s">
        <v>915</v>
      </c>
      <c r="D577" s="101"/>
      <c r="E577" s="40">
        <v>56461793.759999998</v>
      </c>
      <c r="F577" s="89">
        <f t="shared" si="8"/>
        <v>3394616288.0299997</v>
      </c>
      <c r="G577" s="60"/>
      <c r="H577" s="60"/>
      <c r="I577" s="60"/>
      <c r="J577" s="60"/>
      <c r="K577" s="60"/>
      <c r="L577" s="60"/>
      <c r="M577" s="60"/>
      <c r="N577" s="60"/>
      <c r="O577" s="60"/>
      <c r="P577" s="60"/>
      <c r="Q577" s="60"/>
      <c r="R577" s="60"/>
      <c r="S577" s="60"/>
      <c r="T577" s="60"/>
      <c r="U577" s="60"/>
      <c r="V577" s="60"/>
      <c r="W577" s="60"/>
      <c r="X577" s="60"/>
      <c r="Y577" s="60"/>
      <c r="Z577" s="60"/>
      <c r="AA577" s="60"/>
      <c r="AB577" s="60"/>
      <c r="AC577" s="60"/>
      <c r="AD577" s="60"/>
      <c r="AE577" s="60"/>
      <c r="AF577" s="60"/>
      <c r="AG577" s="60"/>
      <c r="AH577" s="60"/>
      <c r="AI577" s="60"/>
      <c r="AJ577" s="60"/>
      <c r="AK577" s="60"/>
      <c r="AL577" s="60"/>
      <c r="AM577" s="60"/>
      <c r="AN577" s="60"/>
      <c r="AO577" s="60"/>
      <c r="AP577" s="60"/>
      <c r="AQ577" s="60"/>
      <c r="AR577" s="60"/>
      <c r="AS577" s="60"/>
      <c r="AT577" s="60"/>
      <c r="AU577" s="60"/>
      <c r="AV577" s="60"/>
      <c r="AW577" s="60"/>
      <c r="AX577" s="60"/>
      <c r="AY577" s="60"/>
      <c r="AZ577" s="60"/>
      <c r="BA577" s="60"/>
      <c r="BB577" s="60"/>
      <c r="BC577" s="60"/>
      <c r="BD577" s="60"/>
      <c r="BE577" s="60"/>
      <c r="BF577" s="60"/>
      <c r="BG577" s="60"/>
      <c r="BH577" s="60"/>
    </row>
    <row r="578" spans="1:60" s="63" customFormat="1" ht="49.5" customHeight="1" x14ac:dyDescent="0.2">
      <c r="A578" s="108">
        <v>44547</v>
      </c>
      <c r="B578" s="39" t="s">
        <v>916</v>
      </c>
      <c r="C578" s="35" t="s">
        <v>917</v>
      </c>
      <c r="D578" s="101"/>
      <c r="E578" s="40">
        <v>6111485.7800000003</v>
      </c>
      <c r="F578" s="89">
        <f t="shared" si="8"/>
        <v>3388504802.2499995</v>
      </c>
      <c r="G578" s="60"/>
      <c r="H578" s="60"/>
      <c r="I578" s="60"/>
      <c r="J578" s="60"/>
      <c r="K578" s="60"/>
      <c r="L578" s="60"/>
      <c r="M578" s="60"/>
      <c r="N578" s="60"/>
      <c r="O578" s="60"/>
      <c r="P578" s="60"/>
      <c r="Q578" s="60"/>
      <c r="R578" s="60"/>
      <c r="S578" s="60"/>
      <c r="T578" s="60"/>
      <c r="U578" s="60"/>
      <c r="V578" s="60"/>
      <c r="W578" s="60"/>
      <c r="X578" s="60"/>
      <c r="Y578" s="60"/>
      <c r="Z578" s="60"/>
      <c r="AA578" s="60"/>
      <c r="AB578" s="60"/>
      <c r="AC578" s="60"/>
      <c r="AD578" s="60"/>
      <c r="AE578" s="60"/>
      <c r="AF578" s="60"/>
      <c r="AG578" s="60"/>
      <c r="AH578" s="60"/>
      <c r="AI578" s="60"/>
      <c r="AJ578" s="60"/>
      <c r="AK578" s="60"/>
      <c r="AL578" s="60"/>
      <c r="AM578" s="60"/>
      <c r="AN578" s="60"/>
      <c r="AO578" s="60"/>
      <c r="AP578" s="60"/>
      <c r="AQ578" s="60"/>
      <c r="AR578" s="60"/>
      <c r="AS578" s="60"/>
      <c r="AT578" s="60"/>
      <c r="AU578" s="60"/>
      <c r="AV578" s="60"/>
      <c r="AW578" s="60"/>
      <c r="AX578" s="60"/>
      <c r="AY578" s="60"/>
      <c r="AZ578" s="60"/>
      <c r="BA578" s="60"/>
      <c r="BB578" s="60"/>
      <c r="BC578" s="60"/>
      <c r="BD578" s="60"/>
      <c r="BE578" s="60"/>
      <c r="BF578" s="60"/>
      <c r="BG578" s="60"/>
      <c r="BH578" s="60"/>
    </row>
    <row r="579" spans="1:60" s="63" customFormat="1" ht="99" customHeight="1" x14ac:dyDescent="0.2">
      <c r="A579" s="108">
        <v>44550</v>
      </c>
      <c r="B579" s="100">
        <v>34062</v>
      </c>
      <c r="C579" s="35" t="s">
        <v>918</v>
      </c>
      <c r="D579" s="101"/>
      <c r="E579" s="40">
        <v>645600</v>
      </c>
      <c r="F579" s="89">
        <f t="shared" si="8"/>
        <v>3387859202.2499995</v>
      </c>
      <c r="G579" s="60"/>
      <c r="H579" s="60"/>
      <c r="I579" s="60"/>
      <c r="J579" s="60"/>
      <c r="K579" s="60"/>
      <c r="L579" s="60"/>
      <c r="M579" s="60"/>
      <c r="N579" s="60"/>
      <c r="O579" s="60"/>
      <c r="P579" s="60"/>
      <c r="Q579" s="60"/>
      <c r="R579" s="60"/>
      <c r="S579" s="60"/>
      <c r="T579" s="60"/>
      <c r="U579" s="60"/>
      <c r="V579" s="60"/>
      <c r="W579" s="60"/>
      <c r="X579" s="60"/>
      <c r="Y579" s="60"/>
      <c r="Z579" s="60"/>
      <c r="AA579" s="60"/>
      <c r="AB579" s="60"/>
      <c r="AC579" s="60"/>
      <c r="AD579" s="60"/>
      <c r="AE579" s="60"/>
      <c r="AF579" s="60"/>
      <c r="AG579" s="60"/>
      <c r="AH579" s="60"/>
      <c r="AI579" s="60"/>
      <c r="AJ579" s="60"/>
      <c r="AK579" s="60"/>
      <c r="AL579" s="60"/>
      <c r="AM579" s="60"/>
      <c r="AN579" s="60"/>
      <c r="AO579" s="60"/>
      <c r="AP579" s="60"/>
      <c r="AQ579" s="60"/>
      <c r="AR579" s="60"/>
      <c r="AS579" s="60"/>
      <c r="AT579" s="60"/>
      <c r="AU579" s="60"/>
      <c r="AV579" s="60"/>
      <c r="AW579" s="60"/>
      <c r="AX579" s="60"/>
      <c r="AY579" s="60"/>
      <c r="AZ579" s="60"/>
      <c r="BA579" s="60"/>
      <c r="BB579" s="60"/>
      <c r="BC579" s="60"/>
      <c r="BD579" s="60"/>
      <c r="BE579" s="60"/>
      <c r="BF579" s="60"/>
      <c r="BG579" s="60"/>
      <c r="BH579" s="60"/>
    </row>
    <row r="580" spans="1:60" s="63" customFormat="1" ht="74.25" customHeight="1" x14ac:dyDescent="0.2">
      <c r="A580" s="108">
        <v>44551</v>
      </c>
      <c r="B580" s="39">
        <v>34063</v>
      </c>
      <c r="C580" s="35" t="s">
        <v>919</v>
      </c>
      <c r="D580" s="101"/>
      <c r="E580" s="40">
        <v>116620</v>
      </c>
      <c r="F580" s="89">
        <f t="shared" si="8"/>
        <v>3387742582.2499995</v>
      </c>
      <c r="G580" s="60"/>
      <c r="H580" s="60"/>
      <c r="I580" s="60"/>
      <c r="J580" s="60"/>
      <c r="K580" s="60"/>
      <c r="L580" s="60"/>
      <c r="M580" s="60"/>
      <c r="N580" s="60"/>
      <c r="O580" s="60"/>
      <c r="P580" s="60"/>
      <c r="Q580" s="60"/>
      <c r="R580" s="60"/>
      <c r="S580" s="60"/>
      <c r="T580" s="60"/>
      <c r="U580" s="60"/>
      <c r="V580" s="60"/>
      <c r="W580" s="60"/>
      <c r="X580" s="60"/>
      <c r="Y580" s="60"/>
      <c r="Z580" s="60"/>
      <c r="AA580" s="60"/>
      <c r="AB580" s="60"/>
      <c r="AC580" s="60"/>
      <c r="AD580" s="60"/>
      <c r="AE580" s="60"/>
      <c r="AF580" s="60"/>
      <c r="AG580" s="60"/>
      <c r="AH580" s="60"/>
      <c r="AI580" s="60"/>
      <c r="AJ580" s="60"/>
      <c r="AK580" s="60"/>
      <c r="AL580" s="60"/>
      <c r="AM580" s="60"/>
      <c r="AN580" s="60"/>
      <c r="AO580" s="60"/>
      <c r="AP580" s="60"/>
      <c r="AQ580" s="60"/>
      <c r="AR580" s="60"/>
      <c r="AS580" s="60"/>
      <c r="AT580" s="60"/>
      <c r="AU580" s="60"/>
      <c r="AV580" s="60"/>
      <c r="AW580" s="60"/>
      <c r="AX580" s="60"/>
      <c r="AY580" s="60"/>
      <c r="AZ580" s="60"/>
      <c r="BA580" s="60"/>
      <c r="BB580" s="60"/>
      <c r="BC580" s="60"/>
      <c r="BD580" s="60"/>
      <c r="BE580" s="60"/>
      <c r="BF580" s="60"/>
      <c r="BG580" s="60"/>
      <c r="BH580" s="60"/>
    </row>
    <row r="581" spans="1:60" ht="18.75" customHeight="1" x14ac:dyDescent="0.2">
      <c r="A581" s="108">
        <v>44551</v>
      </c>
      <c r="B581" s="39">
        <v>34064</v>
      </c>
      <c r="C581" s="35" t="s">
        <v>116</v>
      </c>
      <c r="D581" s="101"/>
      <c r="E581" s="40">
        <v>0</v>
      </c>
      <c r="F581" s="89">
        <f t="shared" si="8"/>
        <v>3387742582.2499995</v>
      </c>
    </row>
    <row r="582" spans="1:60" ht="33" customHeight="1" x14ac:dyDescent="0.2">
      <c r="A582" s="108">
        <v>44551</v>
      </c>
      <c r="B582" s="39">
        <v>34065</v>
      </c>
      <c r="C582" s="35" t="s">
        <v>920</v>
      </c>
      <c r="D582" s="101"/>
      <c r="E582" s="40">
        <v>2814502.66</v>
      </c>
      <c r="F582" s="89">
        <f t="shared" si="8"/>
        <v>3384928079.5899997</v>
      </c>
    </row>
    <row r="583" spans="1:60" ht="49.5" customHeight="1" x14ac:dyDescent="0.2">
      <c r="A583" s="108">
        <v>44551</v>
      </c>
      <c r="B583" s="39" t="s">
        <v>921</v>
      </c>
      <c r="C583" s="35" t="s">
        <v>922</v>
      </c>
      <c r="D583" s="101"/>
      <c r="E583" s="40">
        <v>10029388.24</v>
      </c>
      <c r="F583" s="89">
        <f t="shared" si="8"/>
        <v>3374898691.3499999</v>
      </c>
    </row>
    <row r="584" spans="1:60" ht="54" customHeight="1" x14ac:dyDescent="0.2">
      <c r="A584" s="108">
        <v>44551</v>
      </c>
      <c r="B584" s="39" t="s">
        <v>923</v>
      </c>
      <c r="C584" s="35" t="s">
        <v>924</v>
      </c>
      <c r="D584" s="101"/>
      <c r="E584" s="40">
        <v>678569.08</v>
      </c>
      <c r="F584" s="89">
        <f t="shared" si="8"/>
        <v>3374220122.27</v>
      </c>
    </row>
    <row r="585" spans="1:60" ht="39" customHeight="1" x14ac:dyDescent="0.2">
      <c r="A585" s="108">
        <v>44551</v>
      </c>
      <c r="B585" s="39" t="s">
        <v>925</v>
      </c>
      <c r="C585" s="35" t="s">
        <v>926</v>
      </c>
      <c r="D585" s="101"/>
      <c r="E585" s="40">
        <v>418303.99</v>
      </c>
      <c r="F585" s="89">
        <f t="shared" si="8"/>
        <v>3373801818.2800002</v>
      </c>
      <c r="H585" s="109"/>
    </row>
    <row r="586" spans="1:60" ht="43.5" customHeight="1" x14ac:dyDescent="0.2">
      <c r="A586" s="110">
        <v>44551</v>
      </c>
      <c r="B586" s="106" t="s">
        <v>927</v>
      </c>
      <c r="C586" s="51" t="s">
        <v>928</v>
      </c>
      <c r="D586" s="103"/>
      <c r="E586" s="50">
        <v>4396414.03</v>
      </c>
      <c r="F586" s="89">
        <f t="shared" si="8"/>
        <v>3369405404.25</v>
      </c>
      <c r="H586" s="109"/>
    </row>
    <row r="587" spans="1:60" ht="50.25" customHeight="1" x14ac:dyDescent="0.2">
      <c r="A587" s="108">
        <v>44552</v>
      </c>
      <c r="B587" s="39">
        <v>34066</v>
      </c>
      <c r="C587" s="35" t="s">
        <v>929</v>
      </c>
      <c r="D587" s="101"/>
      <c r="E587" s="40">
        <v>26260655.190000001</v>
      </c>
      <c r="F587" s="89">
        <f t="shared" si="8"/>
        <v>3343144749.0599999</v>
      </c>
      <c r="H587" s="109"/>
    </row>
    <row r="588" spans="1:60" ht="48.75" customHeight="1" x14ac:dyDescent="0.2">
      <c r="A588" s="108">
        <v>44552</v>
      </c>
      <c r="B588" s="39" t="s">
        <v>930</v>
      </c>
      <c r="C588" s="35" t="s">
        <v>931</v>
      </c>
      <c r="D588" s="101"/>
      <c r="E588" s="40">
        <v>2853480.31</v>
      </c>
      <c r="F588" s="89">
        <f t="shared" ref="F588:F599" si="9">F587-E588</f>
        <v>3340291268.75</v>
      </c>
    </row>
    <row r="589" spans="1:60" ht="50.25" customHeight="1" x14ac:dyDescent="0.2">
      <c r="A589" s="110">
        <v>44552</v>
      </c>
      <c r="B589" s="106" t="s">
        <v>932</v>
      </c>
      <c r="C589" s="51" t="s">
        <v>933</v>
      </c>
      <c r="D589" s="103"/>
      <c r="E589" s="50">
        <v>1696653.57</v>
      </c>
      <c r="F589" s="89">
        <f t="shared" si="9"/>
        <v>3338594615.1799998</v>
      </c>
      <c r="H589" s="109"/>
    </row>
    <row r="590" spans="1:60" ht="61.5" customHeight="1" x14ac:dyDescent="0.2">
      <c r="A590" s="108">
        <v>44553</v>
      </c>
      <c r="B590" s="39">
        <v>34067</v>
      </c>
      <c r="C590" s="35" t="s">
        <v>934</v>
      </c>
      <c r="D590" s="101"/>
      <c r="E590" s="40">
        <v>270000</v>
      </c>
      <c r="F590" s="89">
        <f t="shared" si="9"/>
        <v>3338324615.1799998</v>
      </c>
    </row>
    <row r="591" spans="1:60" ht="80.25" customHeight="1" x14ac:dyDescent="0.2">
      <c r="A591" s="108">
        <v>44557</v>
      </c>
      <c r="B591" s="39">
        <v>34068</v>
      </c>
      <c r="C591" s="35" t="s">
        <v>935</v>
      </c>
      <c r="D591" s="101"/>
      <c r="E591" s="40">
        <v>270000</v>
      </c>
      <c r="F591" s="89">
        <f t="shared" si="9"/>
        <v>3338054615.1799998</v>
      </c>
    </row>
    <row r="592" spans="1:60" ht="61.5" customHeight="1" x14ac:dyDescent="0.2">
      <c r="A592" s="108">
        <v>44557</v>
      </c>
      <c r="B592" s="39" t="s">
        <v>936</v>
      </c>
      <c r="C592" s="35" t="s">
        <v>937</v>
      </c>
      <c r="D592" s="101"/>
      <c r="E592" s="40">
        <v>9763985.4700000007</v>
      </c>
      <c r="F592" s="89">
        <f t="shared" si="9"/>
        <v>3328290629.71</v>
      </c>
    </row>
    <row r="593" spans="1:9" ht="39.75" customHeight="1" x14ac:dyDescent="0.2">
      <c r="A593" s="108">
        <v>44557</v>
      </c>
      <c r="B593" s="39" t="s">
        <v>938</v>
      </c>
      <c r="C593" s="35" t="s">
        <v>939</v>
      </c>
      <c r="D593" s="101"/>
      <c r="E593" s="40">
        <v>1486975.5</v>
      </c>
      <c r="F593" s="89">
        <f t="shared" si="9"/>
        <v>3326803654.21</v>
      </c>
    </row>
    <row r="594" spans="1:9" ht="55.5" customHeight="1" x14ac:dyDescent="0.2">
      <c r="A594" s="108">
        <v>44557</v>
      </c>
      <c r="B594" s="39" t="s">
        <v>940</v>
      </c>
      <c r="C594" s="35" t="s">
        <v>941</v>
      </c>
      <c r="D594" s="101"/>
      <c r="E594" s="40">
        <v>678027.42</v>
      </c>
      <c r="F594" s="89">
        <f t="shared" si="9"/>
        <v>3326125626.79</v>
      </c>
      <c r="G594" s="111"/>
      <c r="I594" s="1" t="s">
        <v>942</v>
      </c>
    </row>
    <row r="595" spans="1:9" s="1" customFormat="1" ht="38.25" customHeight="1" x14ac:dyDescent="0.2">
      <c r="A595" s="110">
        <v>44557</v>
      </c>
      <c r="B595" s="106" t="s">
        <v>943</v>
      </c>
      <c r="C595" s="51" t="s">
        <v>944</v>
      </c>
      <c r="D595" s="103"/>
      <c r="E595" s="50">
        <v>36940779.43</v>
      </c>
      <c r="F595" s="89">
        <f t="shared" si="9"/>
        <v>3289184847.3600001</v>
      </c>
    </row>
    <row r="596" spans="1:9" s="1" customFormat="1" ht="46.5" customHeight="1" x14ac:dyDescent="0.2">
      <c r="A596" s="108">
        <v>44558</v>
      </c>
      <c r="B596" s="39" t="s">
        <v>945</v>
      </c>
      <c r="C596" s="35" t="s">
        <v>946</v>
      </c>
      <c r="D596" s="101"/>
      <c r="E596" s="40">
        <v>2869600.47</v>
      </c>
      <c r="F596" s="89">
        <f t="shared" si="9"/>
        <v>3286315246.8900003</v>
      </c>
    </row>
    <row r="597" spans="1:9" s="1" customFormat="1" ht="46.5" customHeight="1" x14ac:dyDescent="0.2">
      <c r="A597" s="108">
        <v>44558</v>
      </c>
      <c r="B597" s="39" t="s">
        <v>947</v>
      </c>
      <c r="C597" s="35" t="s">
        <v>948</v>
      </c>
      <c r="D597" s="101"/>
      <c r="E597" s="40">
        <v>2385231.4300000002</v>
      </c>
      <c r="F597" s="89">
        <f t="shared" si="9"/>
        <v>3283930015.4600005</v>
      </c>
    </row>
    <row r="598" spans="1:9" s="1" customFormat="1" ht="52.5" customHeight="1" x14ac:dyDescent="0.2">
      <c r="A598" s="108">
        <v>44558</v>
      </c>
      <c r="B598" s="39" t="s">
        <v>949</v>
      </c>
      <c r="C598" s="35" t="s">
        <v>950</v>
      </c>
      <c r="D598" s="101"/>
      <c r="E598" s="40">
        <v>376628.33</v>
      </c>
      <c r="F598" s="89">
        <f t="shared" si="9"/>
        <v>3283553387.1300006</v>
      </c>
    </row>
    <row r="599" spans="1:9" s="1" customFormat="1" ht="46.5" customHeight="1" x14ac:dyDescent="0.2">
      <c r="A599" s="108">
        <v>44558</v>
      </c>
      <c r="B599" s="39" t="s">
        <v>951</v>
      </c>
      <c r="C599" s="35" t="s">
        <v>952</v>
      </c>
      <c r="D599" s="101"/>
      <c r="E599" s="40">
        <v>1340770.7</v>
      </c>
      <c r="F599" s="89">
        <f t="shared" si="9"/>
        <v>3282212616.4300008</v>
      </c>
    </row>
    <row r="600" spans="1:9" s="1" customFormat="1" ht="15" customHeight="1" x14ac:dyDescent="0.2">
      <c r="A600" s="112"/>
      <c r="B600" s="113"/>
      <c r="C600" s="77"/>
      <c r="D600" s="114"/>
      <c r="E600" s="79"/>
      <c r="F600" s="115"/>
    </row>
    <row r="601" spans="1:9" s="1" customFormat="1" ht="15" customHeight="1" x14ac:dyDescent="0.2">
      <c r="A601" s="112"/>
      <c r="B601" s="113"/>
      <c r="C601" s="77"/>
      <c r="D601" s="114"/>
      <c r="E601" s="79"/>
      <c r="F601" s="115"/>
    </row>
    <row r="602" spans="1:9" s="1" customFormat="1" ht="15" customHeight="1" x14ac:dyDescent="0.2">
      <c r="A602" s="112"/>
      <c r="B602" s="113"/>
      <c r="C602" s="77"/>
      <c r="D602" s="114"/>
      <c r="E602" s="79"/>
      <c r="F602" s="115"/>
    </row>
    <row r="603" spans="1:9" s="1" customFormat="1" ht="15" customHeight="1" x14ac:dyDescent="0.2">
      <c r="A603" s="112"/>
      <c r="B603" s="113"/>
      <c r="C603" s="77"/>
      <c r="D603" s="114"/>
      <c r="E603" s="79"/>
      <c r="F603" s="115"/>
    </row>
    <row r="604" spans="1:9" s="1" customFormat="1" ht="15" customHeight="1" x14ac:dyDescent="0.2">
      <c r="A604" s="112"/>
      <c r="B604" s="113"/>
      <c r="C604" s="77"/>
      <c r="D604" s="114"/>
      <c r="E604" s="79"/>
      <c r="F604" s="115"/>
    </row>
    <row r="605" spans="1:9" s="1" customFormat="1" ht="15" customHeight="1" x14ac:dyDescent="0.2">
      <c r="A605" s="112"/>
      <c r="B605" s="113"/>
      <c r="C605" s="77"/>
      <c r="D605" s="114"/>
      <c r="E605" s="79"/>
      <c r="F605" s="115"/>
    </row>
    <row r="606" spans="1:9" s="1" customFormat="1" ht="15" customHeight="1" x14ac:dyDescent="0.2">
      <c r="A606" s="112"/>
      <c r="B606" s="113"/>
      <c r="C606" s="77"/>
      <c r="D606" s="114"/>
      <c r="E606" s="79"/>
      <c r="F606" s="115"/>
    </row>
    <row r="607" spans="1:9" s="1" customFormat="1" ht="15" customHeight="1" x14ac:dyDescent="0.2">
      <c r="A607" s="112"/>
      <c r="B607" s="113"/>
      <c r="C607" s="77"/>
      <c r="D607" s="114"/>
      <c r="E607" s="79"/>
      <c r="F607" s="115"/>
    </row>
    <row r="608" spans="1:9" s="1" customFormat="1" ht="15" customHeight="1" x14ac:dyDescent="0.2">
      <c r="A608" s="112"/>
      <c r="B608" s="113"/>
      <c r="C608" s="77"/>
      <c r="D608" s="114"/>
      <c r="E608" s="79"/>
      <c r="F608" s="115"/>
    </row>
    <row r="609" spans="1:8" s="1" customFormat="1" ht="15" customHeight="1" x14ac:dyDescent="0.2">
      <c r="A609" s="112"/>
      <c r="B609" s="113"/>
      <c r="C609" s="77"/>
      <c r="D609" s="114"/>
      <c r="E609" s="79"/>
      <c r="F609" s="115"/>
    </row>
    <row r="610" spans="1:8" s="1" customFormat="1" ht="15" customHeight="1" x14ac:dyDescent="0.2">
      <c r="A610" s="112"/>
      <c r="B610" s="113"/>
      <c r="C610" s="77"/>
      <c r="D610" s="114"/>
      <c r="E610" s="79"/>
      <c r="F610" s="115"/>
    </row>
    <row r="611" spans="1:8" s="1" customFormat="1" ht="15" customHeight="1" x14ac:dyDescent="0.2">
      <c r="A611" s="112"/>
      <c r="B611" s="113"/>
      <c r="C611" s="77"/>
      <c r="D611" s="114"/>
      <c r="E611" s="79"/>
      <c r="F611" s="115"/>
    </row>
    <row r="612" spans="1:8" s="1" customFormat="1" ht="15" customHeight="1" x14ac:dyDescent="0.2">
      <c r="A612" s="112"/>
      <c r="B612" s="113"/>
      <c r="C612" s="77"/>
      <c r="D612" s="114"/>
      <c r="E612" s="79"/>
      <c r="F612" s="115"/>
    </row>
    <row r="613" spans="1:8" s="1" customFormat="1" ht="15" customHeight="1" x14ac:dyDescent="0.2">
      <c r="A613" s="112"/>
      <c r="B613" s="113"/>
      <c r="C613" s="77"/>
      <c r="D613" s="114"/>
      <c r="E613" s="79"/>
      <c r="F613" s="115"/>
    </row>
    <row r="614" spans="1:8" s="1" customFormat="1" ht="15" customHeight="1" x14ac:dyDescent="0.2">
      <c r="A614" s="112"/>
      <c r="B614" s="113"/>
      <c r="C614" s="77"/>
      <c r="D614" s="114"/>
      <c r="E614" s="79"/>
      <c r="F614" s="115"/>
    </row>
    <row r="615" spans="1:8" s="1" customFormat="1" ht="15" customHeight="1" x14ac:dyDescent="0.2">
      <c r="A615" s="112"/>
      <c r="B615" s="113"/>
      <c r="C615" s="77"/>
      <c r="D615" s="114"/>
      <c r="E615" s="79"/>
      <c r="F615" s="115"/>
    </row>
    <row r="616" spans="1:8" s="1" customFormat="1" ht="15" customHeight="1" x14ac:dyDescent="0.2">
      <c r="A616" s="112"/>
      <c r="B616" s="113"/>
      <c r="C616" s="77"/>
      <c r="D616" s="114"/>
      <c r="E616" s="79"/>
      <c r="F616" s="115"/>
    </row>
    <row r="617" spans="1:8" s="1" customFormat="1" ht="15" customHeight="1" x14ac:dyDescent="0.2">
      <c r="A617" s="112"/>
      <c r="B617" s="113"/>
      <c r="C617" s="77"/>
      <c r="D617" s="114"/>
      <c r="E617" s="79"/>
      <c r="F617" s="115"/>
    </row>
    <row r="618" spans="1:8" s="1" customFormat="1" ht="15" customHeight="1" x14ac:dyDescent="0.2">
      <c r="A618" s="112"/>
      <c r="B618" s="113"/>
      <c r="C618" s="77"/>
      <c r="D618" s="114"/>
      <c r="E618" s="79"/>
      <c r="F618" s="115"/>
    </row>
    <row r="619" spans="1:8" s="1" customFormat="1" ht="15" customHeight="1" x14ac:dyDescent="0.2">
      <c r="A619" s="112"/>
      <c r="B619" s="113"/>
      <c r="C619" s="77"/>
      <c r="D619" s="114"/>
      <c r="E619" s="79"/>
      <c r="F619" s="115"/>
      <c r="H619" s="116"/>
    </row>
    <row r="620" spans="1:8" s="1" customFormat="1" ht="15" customHeight="1" x14ac:dyDescent="0.2">
      <c r="A620" s="112"/>
      <c r="B620" s="113"/>
      <c r="C620" s="77"/>
      <c r="D620" s="114"/>
      <c r="E620" s="79"/>
      <c r="F620" s="115"/>
    </row>
    <row r="621" spans="1:8" s="1" customFormat="1" ht="15" customHeight="1" x14ac:dyDescent="0.2">
      <c r="A621" s="112"/>
      <c r="B621" s="113"/>
      <c r="C621" s="77"/>
      <c r="D621" s="114"/>
      <c r="E621" s="79"/>
      <c r="F621" s="115"/>
    </row>
    <row r="622" spans="1:8" s="1" customFormat="1" ht="15" customHeight="1" x14ac:dyDescent="0.2">
      <c r="A622" s="112"/>
      <c r="B622" s="113"/>
      <c r="C622" s="77"/>
      <c r="D622" s="114"/>
      <c r="E622" s="79"/>
      <c r="F622" s="115"/>
    </row>
    <row r="623" spans="1:8" s="1" customFormat="1" ht="15" customHeight="1" x14ac:dyDescent="0.2">
      <c r="A623" s="112"/>
      <c r="B623" s="113"/>
      <c r="C623" s="77"/>
      <c r="D623" s="114"/>
      <c r="E623" s="79"/>
      <c r="F623" s="115"/>
    </row>
    <row r="624" spans="1:8" s="1" customFormat="1" ht="15" customHeight="1" x14ac:dyDescent="0.2">
      <c r="A624" s="112"/>
      <c r="B624" s="113"/>
      <c r="C624" s="77"/>
      <c r="D624" s="114"/>
      <c r="E624" s="79"/>
      <c r="F624" s="115"/>
    </row>
    <row r="625" spans="1:9" s="1" customFormat="1" ht="15" customHeight="1" x14ac:dyDescent="0.2">
      <c r="A625" s="112"/>
      <c r="B625" s="113"/>
      <c r="C625" s="77"/>
      <c r="D625" s="114"/>
      <c r="E625" s="79"/>
      <c r="F625" s="115"/>
    </row>
    <row r="626" spans="1:9" s="1" customFormat="1" ht="15" customHeight="1" x14ac:dyDescent="0.2">
      <c r="A626" s="112"/>
      <c r="B626" s="113"/>
      <c r="C626" s="77"/>
      <c r="D626" s="114"/>
      <c r="E626" s="79"/>
      <c r="F626" s="115"/>
    </row>
    <row r="627" spans="1:9" s="1" customFormat="1" ht="15" customHeight="1" x14ac:dyDescent="0.2">
      <c r="A627" s="112"/>
      <c r="B627" s="113"/>
      <c r="C627" s="77"/>
      <c r="D627" s="114"/>
      <c r="E627" s="79"/>
      <c r="F627" s="115"/>
    </row>
    <row r="628" spans="1:9" s="1" customFormat="1" ht="15" customHeight="1" x14ac:dyDescent="0.2">
      <c r="A628" s="112"/>
      <c r="B628" s="113"/>
      <c r="C628" s="77"/>
      <c r="D628" s="114"/>
      <c r="E628" s="79"/>
      <c r="F628" s="115"/>
    </row>
    <row r="629" spans="1:9" s="1" customFormat="1" ht="15" customHeight="1" x14ac:dyDescent="0.2">
      <c r="A629" s="112"/>
      <c r="B629" s="113"/>
      <c r="C629" s="77"/>
      <c r="D629" s="114"/>
      <c r="E629" s="79"/>
      <c r="F629" s="115"/>
    </row>
    <row r="630" spans="1:9" s="1" customFormat="1" ht="15" customHeight="1" x14ac:dyDescent="0.2">
      <c r="A630" s="112"/>
      <c r="B630" s="113"/>
      <c r="C630" s="77"/>
      <c r="D630" s="114"/>
      <c r="E630" s="79"/>
      <c r="F630" s="115"/>
    </row>
    <row r="631" spans="1:9" s="1" customFormat="1" ht="15" customHeight="1" x14ac:dyDescent="0.2">
      <c r="A631" s="112"/>
      <c r="B631" s="113"/>
      <c r="C631" s="77"/>
      <c r="D631" s="114"/>
      <c r="E631" s="79"/>
      <c r="F631" s="115"/>
    </row>
    <row r="632" spans="1:9" s="1" customFormat="1" ht="15" customHeight="1" x14ac:dyDescent="0.2">
      <c r="A632" s="112"/>
      <c r="B632" s="113"/>
      <c r="C632" s="77"/>
      <c r="D632" s="114"/>
      <c r="E632" s="79"/>
      <c r="F632" s="115"/>
    </row>
    <row r="633" spans="1:9" s="1" customFormat="1" ht="15" customHeight="1" x14ac:dyDescent="0.2">
      <c r="A633" s="112"/>
      <c r="B633" s="113"/>
      <c r="C633" s="77"/>
      <c r="D633" s="114"/>
      <c r="E633" s="79"/>
      <c r="F633" s="115"/>
    </row>
    <row r="634" spans="1:9" s="1" customFormat="1" ht="15" customHeight="1" x14ac:dyDescent="0.2">
      <c r="A634" s="112"/>
      <c r="B634" s="113"/>
      <c r="C634" s="77"/>
      <c r="D634" s="114"/>
      <c r="E634" s="79"/>
      <c r="F634" s="115"/>
    </row>
    <row r="635" spans="1:9" s="1" customFormat="1" ht="15" customHeight="1" x14ac:dyDescent="0.2">
      <c r="A635" s="112"/>
      <c r="B635" s="113"/>
      <c r="C635" s="77"/>
      <c r="D635" s="114"/>
      <c r="E635" s="79"/>
      <c r="F635" s="115"/>
    </row>
    <row r="636" spans="1:9" s="1" customFormat="1" ht="15" customHeight="1" x14ac:dyDescent="0.2">
      <c r="A636" s="112"/>
      <c r="B636" s="113"/>
      <c r="C636" s="77"/>
      <c r="D636" s="114"/>
      <c r="E636" s="79"/>
      <c r="F636" s="115"/>
    </row>
    <row r="637" spans="1:9" s="1" customFormat="1" ht="15" customHeight="1" x14ac:dyDescent="0.2">
      <c r="A637" s="112"/>
      <c r="B637" s="113"/>
      <c r="C637" s="113"/>
      <c r="D637" s="114"/>
      <c r="E637" s="79"/>
      <c r="F637" s="117"/>
    </row>
    <row r="638" spans="1:9" s="1" customFormat="1" ht="15" customHeight="1" x14ac:dyDescent="0.2">
      <c r="A638" s="112"/>
      <c r="B638" s="113"/>
      <c r="C638" s="113"/>
      <c r="D638" s="114"/>
      <c r="E638" s="79"/>
      <c r="F638" s="117"/>
    </row>
    <row r="639" spans="1:9" s="1" customFormat="1" ht="15" customHeight="1" x14ac:dyDescent="0.25">
      <c r="A639" s="283" t="s">
        <v>0</v>
      </c>
      <c r="B639" s="283"/>
      <c r="C639" s="283"/>
      <c r="D639" s="283"/>
      <c r="E639" s="283"/>
      <c r="F639" s="283"/>
      <c r="I639" s="118"/>
    </row>
    <row r="640" spans="1:9" s="1" customFormat="1" ht="15" customHeight="1" x14ac:dyDescent="0.25">
      <c r="A640" s="283" t="s">
        <v>1</v>
      </c>
      <c r="B640" s="283"/>
      <c r="C640" s="283"/>
      <c r="D640" s="283"/>
      <c r="E640" s="283"/>
      <c r="F640" s="283"/>
    </row>
    <row r="641" spans="1:8" s="1" customFormat="1" ht="15" customHeight="1" x14ac:dyDescent="0.25">
      <c r="A641" s="284" t="s">
        <v>2</v>
      </c>
      <c r="B641" s="284"/>
      <c r="C641" s="284"/>
      <c r="D641" s="284"/>
      <c r="E641" s="284"/>
      <c r="F641" s="284"/>
    </row>
    <row r="642" spans="1:8" s="1" customFormat="1" ht="15" customHeight="1" x14ac:dyDescent="0.25">
      <c r="A642" s="284" t="s">
        <v>3</v>
      </c>
      <c r="B642" s="284"/>
      <c r="C642" s="284"/>
      <c r="D642" s="284"/>
      <c r="E642" s="284"/>
      <c r="F642" s="284"/>
    </row>
    <row r="643" spans="1:8" s="1" customFormat="1" ht="15" customHeight="1" x14ac:dyDescent="0.25">
      <c r="A643" s="3"/>
      <c r="B643" s="4"/>
      <c r="C643" s="5"/>
      <c r="D643" s="6"/>
      <c r="E643" s="7"/>
      <c r="F643" s="8"/>
    </row>
    <row r="644" spans="1:8" s="1" customFormat="1" ht="33" customHeight="1" x14ac:dyDescent="0.2">
      <c r="A644" s="288" t="s">
        <v>953</v>
      </c>
      <c r="B644" s="288"/>
      <c r="C644" s="288"/>
      <c r="D644" s="288"/>
      <c r="E644" s="288"/>
      <c r="F644" s="288"/>
    </row>
    <row r="645" spans="1:8" s="1" customFormat="1" ht="33" customHeight="1" x14ac:dyDescent="0.2">
      <c r="A645" s="288" t="s">
        <v>5</v>
      </c>
      <c r="B645" s="288"/>
      <c r="C645" s="288"/>
      <c r="D645" s="288"/>
      <c r="E645" s="288"/>
      <c r="F645" s="119">
        <v>42703476.200000003</v>
      </c>
    </row>
    <row r="646" spans="1:8" s="1" customFormat="1" ht="34.5" customHeight="1" x14ac:dyDescent="0.2">
      <c r="A646" s="11" t="s">
        <v>6</v>
      </c>
      <c r="B646" s="11" t="s">
        <v>7</v>
      </c>
      <c r="C646" s="11" t="s">
        <v>954</v>
      </c>
      <c r="D646" s="11" t="s">
        <v>9</v>
      </c>
      <c r="E646" s="11" t="s">
        <v>10</v>
      </c>
      <c r="F646" s="11" t="s">
        <v>838</v>
      </c>
    </row>
    <row r="647" spans="1:8" s="1" customFormat="1" ht="15" customHeight="1" x14ac:dyDescent="0.2">
      <c r="A647" s="120"/>
      <c r="B647" s="121"/>
      <c r="C647" s="122" t="s">
        <v>840</v>
      </c>
      <c r="D647" s="123">
        <v>235608.57</v>
      </c>
      <c r="E647" s="124"/>
      <c r="F647" s="125">
        <f>F645+D647</f>
        <v>42939084.770000003</v>
      </c>
      <c r="H647" s="126"/>
    </row>
    <row r="648" spans="1:8" s="1" customFormat="1" ht="15" customHeight="1" x14ac:dyDescent="0.2">
      <c r="A648" s="12"/>
      <c r="B648" s="13"/>
      <c r="C648" s="14" t="s">
        <v>955</v>
      </c>
      <c r="D648" s="127">
        <v>444119750</v>
      </c>
      <c r="E648" s="15"/>
      <c r="F648" s="125">
        <f>F647+D648</f>
        <v>487058834.76999998</v>
      </c>
    </row>
    <row r="649" spans="1:8" s="1" customFormat="1" ht="15" customHeight="1" x14ac:dyDescent="0.2">
      <c r="A649" s="12"/>
      <c r="B649" s="13"/>
      <c r="C649" s="14" t="s">
        <v>955</v>
      </c>
      <c r="D649" s="127"/>
      <c r="E649" s="15">
        <v>71674884.180000007</v>
      </c>
      <c r="F649" s="125">
        <f>F648-E649</f>
        <v>415383950.58999997</v>
      </c>
      <c r="H649" s="126"/>
    </row>
    <row r="650" spans="1:8" s="1" customFormat="1" ht="15" customHeight="1" x14ac:dyDescent="0.2">
      <c r="A650" s="12"/>
      <c r="B650" s="13"/>
      <c r="C650" s="14" t="s">
        <v>956</v>
      </c>
      <c r="D650" s="127">
        <v>799793.87</v>
      </c>
      <c r="E650" s="128"/>
      <c r="F650" s="125">
        <f>F649+D650</f>
        <v>416183744.45999998</v>
      </c>
    </row>
    <row r="651" spans="1:8" s="1" customFormat="1" ht="15" customHeight="1" x14ac:dyDescent="0.2">
      <c r="A651" s="12"/>
      <c r="B651" s="13"/>
      <c r="C651" s="14" t="s">
        <v>957</v>
      </c>
      <c r="D651" s="127">
        <v>87845.86</v>
      </c>
      <c r="E651" s="128"/>
      <c r="F651" s="125">
        <f>F650+D651</f>
        <v>416271590.31999999</v>
      </c>
    </row>
    <row r="652" spans="1:8" s="1" customFormat="1" ht="15" customHeight="1" x14ac:dyDescent="0.2">
      <c r="A652" s="12"/>
      <c r="B652" s="13"/>
      <c r="C652" s="14" t="s">
        <v>958</v>
      </c>
      <c r="D652" s="127">
        <v>421747.48</v>
      </c>
      <c r="E652" s="128"/>
      <c r="F652" s="125">
        <f>F651+D652</f>
        <v>416693337.80000001</v>
      </c>
    </row>
    <row r="653" spans="1:8" s="1" customFormat="1" ht="15" customHeight="1" x14ac:dyDescent="0.2">
      <c r="A653" s="12"/>
      <c r="B653" s="13"/>
      <c r="C653" s="23" t="s">
        <v>18</v>
      </c>
      <c r="D653" s="128"/>
      <c r="E653" s="128">
        <v>575912.19999999995</v>
      </c>
      <c r="F653" s="125">
        <f>F652-E653</f>
        <v>416117425.60000002</v>
      </c>
    </row>
    <row r="654" spans="1:8" s="1" customFormat="1" ht="15" customHeight="1" x14ac:dyDescent="0.2">
      <c r="A654" s="12"/>
      <c r="B654" s="13"/>
      <c r="C654" s="14" t="s">
        <v>17</v>
      </c>
      <c r="D654" s="128"/>
      <c r="E654" s="129">
        <v>801.13</v>
      </c>
      <c r="F654" s="125">
        <f>F653-E654</f>
        <v>416116624.47000003</v>
      </c>
    </row>
    <row r="655" spans="1:8" s="1" customFormat="1" ht="15" customHeight="1" x14ac:dyDescent="0.2">
      <c r="A655" s="12"/>
      <c r="B655" s="130"/>
      <c r="C655" s="14" t="s">
        <v>20</v>
      </c>
      <c r="D655" s="21"/>
      <c r="E655" s="22">
        <v>1000</v>
      </c>
      <c r="F655" s="125">
        <f>F654-E655</f>
        <v>416115624.47000003</v>
      </c>
    </row>
    <row r="656" spans="1:8" s="1" customFormat="1" ht="15" customHeight="1" x14ac:dyDescent="0.2">
      <c r="A656" s="12"/>
      <c r="B656" s="130"/>
      <c r="C656" s="14" t="s">
        <v>22</v>
      </c>
      <c r="D656" s="21"/>
      <c r="E656" s="22">
        <v>175</v>
      </c>
      <c r="F656" s="125">
        <f t="shared" ref="F656:F719" si="10">F655-E656</f>
        <v>416115449.47000003</v>
      </c>
    </row>
    <row r="657" spans="1:6" s="1" customFormat="1" ht="15" customHeight="1" x14ac:dyDescent="0.2">
      <c r="A657" s="108"/>
      <c r="B657" s="131"/>
      <c r="C657" s="132" t="s">
        <v>959</v>
      </c>
      <c r="D657" s="101"/>
      <c r="E657" s="41">
        <v>244272.05</v>
      </c>
      <c r="F657" s="125">
        <f>F656-E657</f>
        <v>415871177.42000002</v>
      </c>
    </row>
    <row r="658" spans="1:6" s="1" customFormat="1" ht="15" customHeight="1" x14ac:dyDescent="0.2">
      <c r="A658" s="108"/>
      <c r="B658" s="34"/>
      <c r="C658" s="133" t="s">
        <v>960</v>
      </c>
      <c r="D658" s="134"/>
      <c r="E658" s="40">
        <v>9384</v>
      </c>
      <c r="F658" s="125">
        <f t="shared" si="10"/>
        <v>415861793.42000002</v>
      </c>
    </row>
    <row r="659" spans="1:6" s="1" customFormat="1" ht="22.5" customHeight="1" x14ac:dyDescent="0.2">
      <c r="A659" s="108">
        <v>44531</v>
      </c>
      <c r="B659" s="135" t="s">
        <v>961</v>
      </c>
      <c r="C659" s="35" t="s">
        <v>962</v>
      </c>
      <c r="D659" s="134"/>
      <c r="E659" s="40">
        <v>6474429.2599999998</v>
      </c>
      <c r="F659" s="125">
        <f t="shared" si="10"/>
        <v>409387364.16000003</v>
      </c>
    </row>
    <row r="660" spans="1:6" s="1" customFormat="1" ht="24.75" customHeight="1" x14ac:dyDescent="0.2">
      <c r="A660" s="108">
        <v>44531</v>
      </c>
      <c r="B660" s="135" t="s">
        <v>963</v>
      </c>
      <c r="C660" s="35" t="s">
        <v>964</v>
      </c>
      <c r="D660" s="101"/>
      <c r="E660" s="40">
        <v>48721.120000000003</v>
      </c>
      <c r="F660" s="125">
        <f t="shared" si="10"/>
        <v>409338643.04000002</v>
      </c>
    </row>
    <row r="661" spans="1:6" s="1" customFormat="1" ht="33.75" customHeight="1" x14ac:dyDescent="0.2">
      <c r="A661" s="108">
        <v>44531</v>
      </c>
      <c r="B661" s="135" t="s">
        <v>965</v>
      </c>
      <c r="C661" s="35" t="s">
        <v>966</v>
      </c>
      <c r="D661" s="101"/>
      <c r="E661" s="40">
        <v>48338</v>
      </c>
      <c r="F661" s="125">
        <f t="shared" si="10"/>
        <v>409290305.04000002</v>
      </c>
    </row>
    <row r="662" spans="1:6" s="1" customFormat="1" ht="49.5" customHeight="1" x14ac:dyDescent="0.2">
      <c r="A662" s="108">
        <v>44531</v>
      </c>
      <c r="B662" s="135" t="s">
        <v>967</v>
      </c>
      <c r="C662" s="35" t="s">
        <v>968</v>
      </c>
      <c r="D662" s="103"/>
      <c r="E662" s="40">
        <v>476145.78</v>
      </c>
      <c r="F662" s="125">
        <f t="shared" si="10"/>
        <v>408814159.26000005</v>
      </c>
    </row>
    <row r="663" spans="1:6" s="1" customFormat="1" ht="33.75" customHeight="1" x14ac:dyDescent="0.2">
      <c r="A663" s="136">
        <v>44531</v>
      </c>
      <c r="B663" s="34" t="s">
        <v>969</v>
      </c>
      <c r="C663" s="35" t="s">
        <v>970</v>
      </c>
      <c r="D663" s="101"/>
      <c r="E663" s="40">
        <v>9600</v>
      </c>
      <c r="F663" s="125">
        <f t="shared" si="10"/>
        <v>408804559.26000005</v>
      </c>
    </row>
    <row r="664" spans="1:6" s="1" customFormat="1" ht="22.5" customHeight="1" x14ac:dyDescent="0.2">
      <c r="A664" s="33">
        <v>44532</v>
      </c>
      <c r="B664" s="34" t="s">
        <v>971</v>
      </c>
      <c r="C664" s="35" t="s">
        <v>972</v>
      </c>
      <c r="D664" s="101"/>
      <c r="E664" s="40">
        <v>42155465.969999999</v>
      </c>
      <c r="F664" s="125">
        <f t="shared" si="10"/>
        <v>366649093.29000008</v>
      </c>
    </row>
    <row r="665" spans="1:6" s="1" customFormat="1" ht="22.5" customHeight="1" x14ac:dyDescent="0.2">
      <c r="A665" s="33">
        <v>44532</v>
      </c>
      <c r="B665" s="34" t="s">
        <v>973</v>
      </c>
      <c r="C665" s="35" t="s">
        <v>974</v>
      </c>
      <c r="D665" s="101"/>
      <c r="E665" s="40">
        <v>2831043.65</v>
      </c>
      <c r="F665" s="125">
        <f t="shared" si="10"/>
        <v>363818049.6400001</v>
      </c>
    </row>
    <row r="666" spans="1:6" s="1" customFormat="1" ht="25.5" customHeight="1" x14ac:dyDescent="0.2">
      <c r="A666" s="33">
        <v>44532</v>
      </c>
      <c r="B666" s="34" t="s">
        <v>975</v>
      </c>
      <c r="C666" s="35" t="s">
        <v>976</v>
      </c>
      <c r="D666" s="101"/>
      <c r="E666" s="40">
        <v>2114267.9700000002</v>
      </c>
      <c r="F666" s="125">
        <f t="shared" si="10"/>
        <v>361703781.67000008</v>
      </c>
    </row>
    <row r="667" spans="1:6" s="1" customFormat="1" ht="23.25" customHeight="1" x14ac:dyDescent="0.2">
      <c r="A667" s="33">
        <v>44532</v>
      </c>
      <c r="B667" s="34" t="s">
        <v>977</v>
      </c>
      <c r="C667" s="35" t="s">
        <v>978</v>
      </c>
      <c r="D667" s="101"/>
      <c r="E667" s="40">
        <v>2567843.6800000002</v>
      </c>
      <c r="F667" s="125">
        <f t="shared" si="10"/>
        <v>359135937.99000007</v>
      </c>
    </row>
    <row r="668" spans="1:6" s="1" customFormat="1" ht="28.5" customHeight="1" x14ac:dyDescent="0.2">
      <c r="A668" s="33">
        <v>44532</v>
      </c>
      <c r="B668" s="34" t="s">
        <v>979</v>
      </c>
      <c r="C668" s="35" t="s">
        <v>980</v>
      </c>
      <c r="D668" s="101"/>
      <c r="E668" s="40">
        <v>205419.35</v>
      </c>
      <c r="F668" s="125">
        <f t="shared" si="10"/>
        <v>358930518.64000005</v>
      </c>
    </row>
    <row r="669" spans="1:6" s="1" customFormat="1" ht="20.25" customHeight="1" x14ac:dyDescent="0.2">
      <c r="A669" s="33">
        <v>44532</v>
      </c>
      <c r="B669" s="34" t="s">
        <v>981</v>
      </c>
      <c r="C669" s="35" t="s">
        <v>982</v>
      </c>
      <c r="D669" s="101"/>
      <c r="E669" s="40">
        <v>282643.96000000002</v>
      </c>
      <c r="F669" s="125">
        <f t="shared" si="10"/>
        <v>358647874.68000007</v>
      </c>
    </row>
    <row r="670" spans="1:6" s="1" customFormat="1" ht="24.75" customHeight="1" x14ac:dyDescent="0.2">
      <c r="A670" s="33">
        <v>44532</v>
      </c>
      <c r="B670" s="34" t="s">
        <v>983</v>
      </c>
      <c r="C670" s="35" t="s">
        <v>984</v>
      </c>
      <c r="D670" s="137"/>
      <c r="E670" s="40">
        <v>3582567.45</v>
      </c>
      <c r="F670" s="125">
        <f t="shared" si="10"/>
        <v>355065307.23000008</v>
      </c>
    </row>
    <row r="671" spans="1:6" s="1" customFormat="1" ht="27" customHeight="1" x14ac:dyDescent="0.2">
      <c r="A671" s="33">
        <v>44532</v>
      </c>
      <c r="B671" s="34" t="s">
        <v>985</v>
      </c>
      <c r="C671" s="35" t="s">
        <v>986</v>
      </c>
      <c r="D671" s="101"/>
      <c r="E671" s="40">
        <v>325980.62</v>
      </c>
      <c r="F671" s="125">
        <f t="shared" si="10"/>
        <v>354739326.61000007</v>
      </c>
    </row>
    <row r="672" spans="1:6" s="1" customFormat="1" ht="21.75" customHeight="1" x14ac:dyDescent="0.2">
      <c r="A672" s="33">
        <v>44532</v>
      </c>
      <c r="B672" s="34" t="s">
        <v>987</v>
      </c>
      <c r="C672" s="35" t="s">
        <v>988</v>
      </c>
      <c r="D672" s="101"/>
      <c r="E672" s="40">
        <v>43949798.829999998</v>
      </c>
      <c r="F672" s="125">
        <f t="shared" si="10"/>
        <v>310789527.78000009</v>
      </c>
    </row>
    <row r="673" spans="1:6" s="1" customFormat="1" ht="21.75" customHeight="1" x14ac:dyDescent="0.2">
      <c r="A673" s="33">
        <v>44536</v>
      </c>
      <c r="B673" s="34" t="s">
        <v>989</v>
      </c>
      <c r="C673" s="35" t="s">
        <v>990</v>
      </c>
      <c r="D673" s="101"/>
      <c r="E673" s="40">
        <v>52356375.159999996</v>
      </c>
      <c r="F673" s="125">
        <f t="shared" si="10"/>
        <v>258433152.62000009</v>
      </c>
    </row>
    <row r="674" spans="1:6" s="1" customFormat="1" ht="21.75" customHeight="1" x14ac:dyDescent="0.2">
      <c r="A674" s="33">
        <v>44536</v>
      </c>
      <c r="B674" s="34" t="s">
        <v>991</v>
      </c>
      <c r="C674" s="35" t="s">
        <v>992</v>
      </c>
      <c r="D674" s="101"/>
      <c r="E674" s="40">
        <v>46087616.829999998</v>
      </c>
      <c r="F674" s="125">
        <f>F673-E674</f>
        <v>212345535.79000008</v>
      </c>
    </row>
    <row r="675" spans="1:6" s="1" customFormat="1" ht="21.75" customHeight="1" x14ac:dyDescent="0.2">
      <c r="A675" s="33">
        <v>44536</v>
      </c>
      <c r="B675" s="34" t="s">
        <v>993</v>
      </c>
      <c r="C675" s="35" t="s">
        <v>994</v>
      </c>
      <c r="D675" s="101"/>
      <c r="E675" s="40">
        <v>351823.55</v>
      </c>
      <c r="F675" s="125">
        <f>F674-E675</f>
        <v>211993712.24000007</v>
      </c>
    </row>
    <row r="676" spans="1:6" s="1" customFormat="1" ht="24.75" customHeight="1" x14ac:dyDescent="0.2">
      <c r="A676" s="33">
        <v>44536</v>
      </c>
      <c r="B676" s="34" t="s">
        <v>995</v>
      </c>
      <c r="C676" s="35" t="s">
        <v>996</v>
      </c>
      <c r="D676" s="103"/>
      <c r="E676" s="40">
        <v>3824406.66</v>
      </c>
      <c r="F676" s="125">
        <f>F675-E676</f>
        <v>208169305.58000007</v>
      </c>
    </row>
    <row r="677" spans="1:6" s="1" customFormat="1" ht="20.25" customHeight="1" x14ac:dyDescent="0.2">
      <c r="A677" s="33">
        <v>44536</v>
      </c>
      <c r="B677" s="34" t="s">
        <v>997</v>
      </c>
      <c r="C677" s="35" t="s">
        <v>998</v>
      </c>
      <c r="D677" s="103"/>
      <c r="E677" s="40">
        <v>12754746.1</v>
      </c>
      <c r="F677" s="125">
        <f t="shared" si="10"/>
        <v>195414559.48000008</v>
      </c>
    </row>
    <row r="678" spans="1:6" s="1" customFormat="1" ht="22.5" customHeight="1" x14ac:dyDescent="0.2">
      <c r="A678" s="33">
        <v>44536</v>
      </c>
      <c r="B678" s="34" t="s">
        <v>999</v>
      </c>
      <c r="C678" s="35" t="s">
        <v>1000</v>
      </c>
      <c r="D678" s="103"/>
      <c r="E678" s="40">
        <v>2766895.21</v>
      </c>
      <c r="F678" s="125">
        <f t="shared" si="10"/>
        <v>192647664.27000007</v>
      </c>
    </row>
    <row r="679" spans="1:6" s="1" customFormat="1" ht="23.25" customHeight="1" x14ac:dyDescent="0.2">
      <c r="A679" s="33">
        <v>44536</v>
      </c>
      <c r="B679" s="34" t="s">
        <v>1001</v>
      </c>
      <c r="C679" s="35" t="s">
        <v>1002</v>
      </c>
      <c r="D679" s="103"/>
      <c r="E679" s="40">
        <v>2982121.22</v>
      </c>
      <c r="F679" s="125">
        <f t="shared" si="10"/>
        <v>189665543.05000007</v>
      </c>
    </row>
    <row r="680" spans="1:6" s="1" customFormat="1" ht="24.75" customHeight="1" x14ac:dyDescent="0.2">
      <c r="A680" s="33">
        <v>44536</v>
      </c>
      <c r="B680" s="34" t="s">
        <v>1003</v>
      </c>
      <c r="C680" s="35" t="s">
        <v>1004</v>
      </c>
      <c r="D680" s="103"/>
      <c r="E680" s="40">
        <v>429422.01</v>
      </c>
      <c r="F680" s="125">
        <f t="shared" si="10"/>
        <v>189236121.04000008</v>
      </c>
    </row>
    <row r="681" spans="1:6" s="1" customFormat="1" ht="20.25" customHeight="1" x14ac:dyDescent="0.2">
      <c r="A681" s="33">
        <v>44536</v>
      </c>
      <c r="B681" s="34" t="s">
        <v>1005</v>
      </c>
      <c r="C681" s="35" t="s">
        <v>1006</v>
      </c>
      <c r="D681" s="103"/>
      <c r="E681" s="40">
        <v>2770945.59</v>
      </c>
      <c r="F681" s="125">
        <f t="shared" si="10"/>
        <v>186465175.45000008</v>
      </c>
    </row>
    <row r="682" spans="1:6" s="1" customFormat="1" ht="27.75" customHeight="1" x14ac:dyDescent="0.2">
      <c r="A682" s="33">
        <v>44536</v>
      </c>
      <c r="B682" s="34" t="s">
        <v>1007</v>
      </c>
      <c r="C682" s="35" t="s">
        <v>1008</v>
      </c>
      <c r="D682" s="101"/>
      <c r="E682" s="40">
        <v>248592.66</v>
      </c>
      <c r="F682" s="125">
        <f t="shared" si="10"/>
        <v>186216582.79000008</v>
      </c>
    </row>
    <row r="683" spans="1:6" s="1" customFormat="1" ht="24.75" customHeight="1" x14ac:dyDescent="0.2">
      <c r="A683" s="65">
        <v>44537</v>
      </c>
      <c r="B683" s="34" t="s">
        <v>1009</v>
      </c>
      <c r="C683" s="35" t="s">
        <v>1010</v>
      </c>
      <c r="D683" s="103"/>
      <c r="E683" s="40">
        <v>3228906.32</v>
      </c>
      <c r="F683" s="125">
        <f t="shared" si="10"/>
        <v>182987676.47000009</v>
      </c>
    </row>
    <row r="684" spans="1:6" s="1" customFormat="1" ht="32.25" customHeight="1" x14ac:dyDescent="0.2">
      <c r="A684" s="65">
        <v>44537</v>
      </c>
      <c r="B684" s="34" t="s">
        <v>1011</v>
      </c>
      <c r="C684" s="35" t="s">
        <v>1012</v>
      </c>
      <c r="D684" s="101"/>
      <c r="E684" s="40">
        <v>386799.21</v>
      </c>
      <c r="F684" s="125">
        <f t="shared" si="10"/>
        <v>182600877.26000008</v>
      </c>
    </row>
    <row r="685" spans="1:6" s="1" customFormat="1" ht="21" customHeight="1" x14ac:dyDescent="0.2">
      <c r="A685" s="65">
        <v>44537</v>
      </c>
      <c r="B685" s="34" t="s">
        <v>1013</v>
      </c>
      <c r="C685" s="35" t="s">
        <v>1014</v>
      </c>
      <c r="D685" s="101"/>
      <c r="E685" s="40">
        <v>4997939.13</v>
      </c>
      <c r="F685" s="125">
        <f t="shared" si="10"/>
        <v>177602938.13000008</v>
      </c>
    </row>
    <row r="686" spans="1:6" s="1" customFormat="1" ht="25.5" customHeight="1" x14ac:dyDescent="0.2">
      <c r="A686" s="108">
        <v>44538</v>
      </c>
      <c r="B686" s="34" t="s">
        <v>1015</v>
      </c>
      <c r="C686" s="35" t="s">
        <v>1016</v>
      </c>
      <c r="D686" s="101"/>
      <c r="E686" s="40">
        <v>60000</v>
      </c>
      <c r="F686" s="125">
        <f t="shared" si="10"/>
        <v>177542938.13000008</v>
      </c>
    </row>
    <row r="687" spans="1:6" s="1" customFormat="1" ht="27.75" customHeight="1" x14ac:dyDescent="0.2">
      <c r="A687" s="108">
        <v>44538</v>
      </c>
      <c r="B687" s="34" t="s">
        <v>1017</v>
      </c>
      <c r="C687" s="35" t="s">
        <v>1018</v>
      </c>
      <c r="D687" s="101"/>
      <c r="E687" s="40">
        <v>2218895.2599999998</v>
      </c>
      <c r="F687" s="125">
        <f t="shared" si="10"/>
        <v>175324042.87000009</v>
      </c>
    </row>
    <row r="688" spans="1:6" s="1" customFormat="1" ht="27" customHeight="1" x14ac:dyDescent="0.2">
      <c r="A688" s="108">
        <v>44538</v>
      </c>
      <c r="B688" s="34" t="s">
        <v>1019</v>
      </c>
      <c r="C688" s="35" t="s">
        <v>1020</v>
      </c>
      <c r="D688" s="101"/>
      <c r="E688" s="40">
        <v>248851.32</v>
      </c>
      <c r="F688" s="125">
        <f t="shared" si="10"/>
        <v>175075191.5500001</v>
      </c>
    </row>
    <row r="689" spans="1:7" s="1" customFormat="1" ht="25.5" customHeight="1" x14ac:dyDescent="0.2">
      <c r="A689" s="108">
        <v>44539</v>
      </c>
      <c r="B689" s="34" t="s">
        <v>1021</v>
      </c>
      <c r="C689" s="35" t="s">
        <v>1022</v>
      </c>
      <c r="D689" s="101"/>
      <c r="E689" s="40">
        <v>55804.15</v>
      </c>
      <c r="F689" s="125">
        <f t="shared" si="10"/>
        <v>175019387.4000001</v>
      </c>
    </row>
    <row r="690" spans="1:7" s="1" customFormat="1" ht="18" customHeight="1" x14ac:dyDescent="0.2">
      <c r="A690" s="108">
        <v>44539</v>
      </c>
      <c r="B690" s="34" t="s">
        <v>1023</v>
      </c>
      <c r="C690" s="35" t="s">
        <v>1024</v>
      </c>
      <c r="D690" s="101"/>
      <c r="E690" s="40">
        <v>3118581.98</v>
      </c>
      <c r="F690" s="125">
        <f t="shared" si="10"/>
        <v>171900805.42000011</v>
      </c>
    </row>
    <row r="691" spans="1:7" s="1" customFormat="1" ht="23.25" customHeight="1" x14ac:dyDescent="0.2">
      <c r="A691" s="108">
        <v>44539</v>
      </c>
      <c r="B691" s="34" t="s">
        <v>1025</v>
      </c>
      <c r="C691" s="35" t="s">
        <v>1026</v>
      </c>
      <c r="D691" s="101"/>
      <c r="E691" s="40">
        <v>1824106.71</v>
      </c>
      <c r="F691" s="125">
        <f t="shared" si="10"/>
        <v>170076698.7100001</v>
      </c>
    </row>
    <row r="692" spans="1:7" s="1" customFormat="1" ht="21" customHeight="1" x14ac:dyDescent="0.2">
      <c r="A692" s="108">
        <v>44543</v>
      </c>
      <c r="B692" s="34" t="s">
        <v>1027</v>
      </c>
      <c r="C692" s="35" t="s">
        <v>1028</v>
      </c>
      <c r="D692" s="101"/>
      <c r="E692" s="40">
        <v>4990591.28</v>
      </c>
      <c r="F692" s="125">
        <f t="shared" si="10"/>
        <v>165086107.4300001</v>
      </c>
    </row>
    <row r="693" spans="1:7" s="1" customFormat="1" ht="24.75" customHeight="1" x14ac:dyDescent="0.2">
      <c r="A693" s="108">
        <v>44547</v>
      </c>
      <c r="B693" s="34" t="s">
        <v>1029</v>
      </c>
      <c r="C693" s="35" t="s">
        <v>1030</v>
      </c>
      <c r="D693" s="101"/>
      <c r="E693" s="40">
        <v>9243.58</v>
      </c>
      <c r="F693" s="125">
        <f t="shared" si="10"/>
        <v>165076863.85000008</v>
      </c>
    </row>
    <row r="694" spans="1:7" s="1" customFormat="1" ht="25.5" customHeight="1" x14ac:dyDescent="0.2">
      <c r="A694" s="108">
        <v>44550</v>
      </c>
      <c r="B694" s="138" t="s">
        <v>1031</v>
      </c>
      <c r="C694" s="35" t="s">
        <v>1032</v>
      </c>
      <c r="D694" s="101"/>
      <c r="E694" s="40">
        <v>144655.26</v>
      </c>
      <c r="F694" s="125">
        <f t="shared" si="10"/>
        <v>164932208.59000009</v>
      </c>
    </row>
    <row r="695" spans="1:7" s="1" customFormat="1" ht="30.75" customHeight="1" x14ac:dyDescent="0.2">
      <c r="A695" s="108">
        <v>44550</v>
      </c>
      <c r="B695" s="139">
        <v>103866</v>
      </c>
      <c r="C695" s="35" t="s">
        <v>1033</v>
      </c>
      <c r="D695" s="101"/>
      <c r="E695" s="40">
        <v>9384</v>
      </c>
      <c r="F695" s="125">
        <f t="shared" si="10"/>
        <v>164922824.59000009</v>
      </c>
    </row>
    <row r="696" spans="1:7" s="1" customFormat="1" ht="30" customHeight="1" x14ac:dyDescent="0.2">
      <c r="A696" s="108">
        <v>44551</v>
      </c>
      <c r="B696" s="34" t="s">
        <v>1034</v>
      </c>
      <c r="C696" s="35" t="s">
        <v>1035</v>
      </c>
      <c r="D696" s="101"/>
      <c r="E696" s="40">
        <v>11565357.9</v>
      </c>
      <c r="F696" s="125">
        <f t="shared" si="10"/>
        <v>153357466.69000009</v>
      </c>
    </row>
    <row r="697" spans="1:7" s="1" customFormat="1" ht="21" customHeight="1" x14ac:dyDescent="0.2">
      <c r="A697" s="108">
        <v>44551</v>
      </c>
      <c r="B697" s="34" t="s">
        <v>1036</v>
      </c>
      <c r="C697" s="35" t="s">
        <v>1037</v>
      </c>
      <c r="D697" s="101"/>
      <c r="E697" s="40">
        <v>4687633.8499999996</v>
      </c>
      <c r="F697" s="125">
        <f t="shared" si="10"/>
        <v>148669832.84000009</v>
      </c>
    </row>
    <row r="698" spans="1:7" s="1" customFormat="1" ht="26.25" customHeight="1" x14ac:dyDescent="0.2">
      <c r="A698" s="108">
        <v>44551</v>
      </c>
      <c r="B698" s="34" t="s">
        <v>1038</v>
      </c>
      <c r="C698" s="35" t="s">
        <v>1039</v>
      </c>
      <c r="D698" s="101"/>
      <c r="E698" s="40">
        <v>3768961.93</v>
      </c>
      <c r="F698" s="125">
        <f t="shared" si="10"/>
        <v>144900870.91000009</v>
      </c>
    </row>
    <row r="699" spans="1:7" s="1" customFormat="1" ht="20.25" customHeight="1" x14ac:dyDescent="0.2">
      <c r="A699" s="108">
        <v>44551</v>
      </c>
      <c r="B699" s="34" t="s">
        <v>1040</v>
      </c>
      <c r="C699" s="35" t="s">
        <v>1041</v>
      </c>
      <c r="D699" s="101"/>
      <c r="E699" s="40">
        <v>3464220.85</v>
      </c>
      <c r="F699" s="125">
        <f t="shared" si="10"/>
        <v>141436650.06000009</v>
      </c>
    </row>
    <row r="700" spans="1:7" s="1" customFormat="1" ht="26.25" customHeight="1" x14ac:dyDescent="0.2">
      <c r="A700" s="108">
        <v>44551</v>
      </c>
      <c r="B700" s="34" t="s">
        <v>1042</v>
      </c>
      <c r="C700" s="35" t="s">
        <v>1043</v>
      </c>
      <c r="D700" s="101"/>
      <c r="E700" s="40">
        <v>2305550.27</v>
      </c>
      <c r="F700" s="125">
        <f t="shared" si="10"/>
        <v>139131099.79000008</v>
      </c>
    </row>
    <row r="701" spans="1:7" s="1" customFormat="1" ht="26.25" customHeight="1" x14ac:dyDescent="0.2">
      <c r="A701" s="108">
        <v>44551</v>
      </c>
      <c r="B701" s="34" t="s">
        <v>1044</v>
      </c>
      <c r="C701" s="35" t="s">
        <v>1045</v>
      </c>
      <c r="D701" s="101"/>
      <c r="E701" s="40">
        <v>212655.28</v>
      </c>
      <c r="F701" s="125">
        <f t="shared" si="10"/>
        <v>138918444.51000008</v>
      </c>
    </row>
    <row r="702" spans="1:7" ht="24" customHeight="1" x14ac:dyDescent="0.2">
      <c r="A702" s="108">
        <v>44551</v>
      </c>
      <c r="B702" s="34" t="s">
        <v>1046</v>
      </c>
      <c r="C702" s="35" t="s">
        <v>1047</v>
      </c>
      <c r="D702" s="101"/>
      <c r="E702" s="40">
        <v>1964869.15</v>
      </c>
      <c r="F702" s="125">
        <f t="shared" si="10"/>
        <v>136953575.36000007</v>
      </c>
    </row>
    <row r="703" spans="1:7" ht="32.25" customHeight="1" x14ac:dyDescent="0.2">
      <c r="A703" s="108">
        <v>44551</v>
      </c>
      <c r="B703" s="34" t="s">
        <v>1048</v>
      </c>
      <c r="C703" s="35" t="s">
        <v>1049</v>
      </c>
      <c r="D703" s="101"/>
      <c r="E703" s="40">
        <v>193831.08</v>
      </c>
      <c r="F703" s="125">
        <f t="shared" si="10"/>
        <v>136759744.28000006</v>
      </c>
      <c r="G703" s="140"/>
    </row>
    <row r="704" spans="1:7" ht="32.25" customHeight="1" x14ac:dyDescent="0.2">
      <c r="A704" s="108">
        <v>44551</v>
      </c>
      <c r="B704" s="34" t="s">
        <v>1050</v>
      </c>
      <c r="C704" s="35" t="s">
        <v>1051</v>
      </c>
      <c r="D704" s="101"/>
      <c r="E704" s="40">
        <v>736750.47</v>
      </c>
      <c r="F704" s="125">
        <f t="shared" si="10"/>
        <v>136022993.81000006</v>
      </c>
      <c r="G704" s="140"/>
    </row>
    <row r="705" spans="1:60" ht="30.75" customHeight="1" x14ac:dyDescent="0.2">
      <c r="A705" s="108">
        <v>44551</v>
      </c>
      <c r="B705" s="34" t="s">
        <v>1052</v>
      </c>
      <c r="C705" s="35" t="s">
        <v>1053</v>
      </c>
      <c r="D705" s="101"/>
      <c r="E705" s="40">
        <v>33944.14</v>
      </c>
      <c r="F705" s="125">
        <f t="shared" si="10"/>
        <v>135989049.67000008</v>
      </c>
      <c r="G705" s="140"/>
    </row>
    <row r="706" spans="1:60" ht="27.75" customHeight="1" x14ac:dyDescent="0.2">
      <c r="A706" s="108">
        <v>44551</v>
      </c>
      <c r="B706" s="34" t="s">
        <v>1054</v>
      </c>
      <c r="C706" s="35" t="s">
        <v>1055</v>
      </c>
      <c r="D706" s="101"/>
      <c r="E706" s="40">
        <v>17986.14</v>
      </c>
      <c r="F706" s="125">
        <f t="shared" si="10"/>
        <v>135971063.53000009</v>
      </c>
      <c r="G706" s="140"/>
    </row>
    <row r="707" spans="1:60" ht="24" customHeight="1" x14ac:dyDescent="0.2">
      <c r="A707" s="108">
        <v>44551</v>
      </c>
      <c r="B707" s="34" t="s">
        <v>1056</v>
      </c>
      <c r="C707" s="35" t="s">
        <v>1057</v>
      </c>
      <c r="D707" s="101"/>
      <c r="E707" s="40">
        <v>50745337.890000001</v>
      </c>
      <c r="F707" s="125">
        <f t="shared" si="10"/>
        <v>85225725.64000009</v>
      </c>
    </row>
    <row r="708" spans="1:60" ht="33" customHeight="1" x14ac:dyDescent="0.2">
      <c r="A708" s="108">
        <v>44551</v>
      </c>
      <c r="B708" s="34" t="s">
        <v>1058</v>
      </c>
      <c r="C708" s="35" t="s">
        <v>1059</v>
      </c>
      <c r="D708" s="101"/>
      <c r="E708" s="40">
        <v>77694.69</v>
      </c>
      <c r="F708" s="125">
        <f t="shared" si="10"/>
        <v>85148030.950000092</v>
      </c>
    </row>
    <row r="709" spans="1:60" s="58" customFormat="1" ht="20.25" customHeight="1" x14ac:dyDescent="0.2">
      <c r="A709" s="108">
        <v>44552</v>
      </c>
      <c r="B709" s="34" t="s">
        <v>1060</v>
      </c>
      <c r="C709" s="35" t="s">
        <v>1061</v>
      </c>
      <c r="D709" s="101"/>
      <c r="E709" s="40">
        <v>51257438.049999997</v>
      </c>
      <c r="F709" s="125">
        <f t="shared" si="10"/>
        <v>33890592.900000095</v>
      </c>
      <c r="G709" s="57"/>
      <c r="H709" s="57"/>
      <c r="I709" s="57"/>
      <c r="J709" s="57"/>
      <c r="K709" s="57"/>
      <c r="L709" s="57"/>
      <c r="M709" s="57"/>
      <c r="N709" s="57"/>
      <c r="O709" s="57"/>
      <c r="P709" s="57"/>
      <c r="Q709" s="57"/>
      <c r="R709" s="57"/>
      <c r="S709" s="57"/>
      <c r="T709" s="57"/>
      <c r="U709" s="57"/>
      <c r="V709" s="57"/>
      <c r="W709" s="57"/>
      <c r="X709" s="57"/>
      <c r="Y709" s="57"/>
      <c r="Z709" s="57"/>
      <c r="AA709" s="57"/>
      <c r="AB709" s="57"/>
      <c r="AC709" s="57"/>
      <c r="AD709" s="57"/>
      <c r="AE709" s="57"/>
      <c r="AF709" s="57"/>
      <c r="AG709" s="57"/>
      <c r="AH709" s="57"/>
      <c r="AI709" s="57"/>
      <c r="AJ709" s="57"/>
      <c r="AK709" s="57"/>
      <c r="AL709" s="57"/>
      <c r="AM709" s="57"/>
      <c r="AN709" s="57"/>
      <c r="AO709" s="57"/>
      <c r="AP709" s="57"/>
      <c r="AQ709" s="57"/>
      <c r="AR709" s="57"/>
      <c r="AS709" s="57"/>
      <c r="AT709" s="57"/>
      <c r="AU709" s="57"/>
      <c r="AV709" s="57"/>
      <c r="AW709" s="57"/>
      <c r="AX709" s="57"/>
      <c r="AY709" s="57"/>
      <c r="AZ709" s="57"/>
      <c r="BA709" s="57"/>
      <c r="BB709" s="57"/>
      <c r="BC709" s="57"/>
      <c r="BD709" s="57"/>
      <c r="BE709" s="57"/>
      <c r="BF709" s="57"/>
      <c r="BG709" s="57"/>
      <c r="BH709" s="57"/>
    </row>
    <row r="710" spans="1:60" ht="24.75" customHeight="1" x14ac:dyDescent="0.2">
      <c r="A710" s="108">
        <v>44188</v>
      </c>
      <c r="B710" s="34" t="s">
        <v>1062</v>
      </c>
      <c r="C710" s="35" t="s">
        <v>1063</v>
      </c>
      <c r="D710" s="101"/>
      <c r="E710" s="40">
        <v>102500</v>
      </c>
      <c r="F710" s="125">
        <f t="shared" si="10"/>
        <v>33788092.900000095</v>
      </c>
    </row>
    <row r="711" spans="1:60" ht="23.25" customHeight="1" x14ac:dyDescent="0.2">
      <c r="A711" s="108">
        <v>44188</v>
      </c>
      <c r="B711" s="34" t="s">
        <v>1064</v>
      </c>
      <c r="C711" s="35" t="s">
        <v>1065</v>
      </c>
      <c r="D711" s="101"/>
      <c r="E711" s="40">
        <v>736570.47</v>
      </c>
      <c r="F711" s="125">
        <f t="shared" si="10"/>
        <v>33051522.430000097</v>
      </c>
    </row>
    <row r="712" spans="1:60" ht="15" customHeight="1" x14ac:dyDescent="0.2">
      <c r="A712" s="108">
        <v>44557</v>
      </c>
      <c r="B712" s="39">
        <v>103867</v>
      </c>
      <c r="C712" s="35" t="s">
        <v>116</v>
      </c>
      <c r="D712" s="101"/>
      <c r="E712" s="40">
        <v>0</v>
      </c>
      <c r="F712" s="125">
        <f t="shared" si="10"/>
        <v>33051522.430000097</v>
      </c>
    </row>
    <row r="713" spans="1:60" ht="23.25" customHeight="1" x14ac:dyDescent="0.2">
      <c r="A713" s="108">
        <v>44557</v>
      </c>
      <c r="B713" s="139">
        <v>103868</v>
      </c>
      <c r="C713" s="35" t="s">
        <v>1010</v>
      </c>
      <c r="D713" s="101"/>
      <c r="E713" s="40">
        <v>8192.2000000000007</v>
      </c>
      <c r="F713" s="125">
        <f t="shared" si="10"/>
        <v>33043330.230000097</v>
      </c>
    </row>
    <row r="714" spans="1:60" ht="27" customHeight="1" x14ac:dyDescent="0.2">
      <c r="A714" s="108">
        <v>44557</v>
      </c>
      <c r="B714" s="39" t="s">
        <v>1066</v>
      </c>
      <c r="C714" s="35" t="s">
        <v>1067</v>
      </c>
      <c r="D714" s="101"/>
      <c r="E714" s="40">
        <v>273978.15999999997</v>
      </c>
      <c r="F714" s="125">
        <f t="shared" si="10"/>
        <v>32769352.070000097</v>
      </c>
    </row>
    <row r="715" spans="1:60" s="5" customFormat="1" ht="20.25" customHeight="1" x14ac:dyDescent="0.25">
      <c r="A715" s="108">
        <v>44557</v>
      </c>
      <c r="B715" s="39" t="s">
        <v>1068</v>
      </c>
      <c r="C715" s="35" t="s">
        <v>1069</v>
      </c>
      <c r="D715" s="101"/>
      <c r="E715" s="40">
        <v>1594375.94</v>
      </c>
      <c r="F715" s="125">
        <f t="shared" si="10"/>
        <v>31174976.130000096</v>
      </c>
      <c r="G715" s="141"/>
      <c r="H715" s="141"/>
      <c r="I715" s="141"/>
      <c r="J715" s="141"/>
      <c r="K715" s="141"/>
      <c r="L715" s="141"/>
      <c r="M715" s="141"/>
      <c r="N715" s="141"/>
      <c r="O715" s="141"/>
      <c r="P715" s="141"/>
      <c r="Q715" s="141"/>
      <c r="R715" s="141"/>
      <c r="S715" s="141"/>
      <c r="T715" s="141"/>
      <c r="U715" s="141"/>
      <c r="V715" s="141"/>
      <c r="W715" s="141"/>
      <c r="X715" s="141"/>
      <c r="Y715" s="141"/>
      <c r="Z715" s="141"/>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row>
    <row r="716" spans="1:60" s="5" customFormat="1" ht="26.25" customHeight="1" x14ac:dyDescent="0.25">
      <c r="A716" s="108">
        <v>44558</v>
      </c>
      <c r="B716" s="139">
        <v>103869</v>
      </c>
      <c r="C716" s="35" t="s">
        <v>1070</v>
      </c>
      <c r="D716" s="101"/>
      <c r="E716" s="40">
        <v>9384</v>
      </c>
      <c r="F716" s="125">
        <f t="shared" si="10"/>
        <v>31165592.130000096</v>
      </c>
      <c r="G716" s="141"/>
      <c r="H716" s="141"/>
      <c r="I716" s="141"/>
      <c r="J716" s="141"/>
      <c r="K716" s="141"/>
      <c r="L716" s="141"/>
      <c r="M716" s="141"/>
      <c r="N716" s="141"/>
      <c r="O716" s="141"/>
      <c r="P716" s="141"/>
      <c r="Q716" s="141"/>
      <c r="R716" s="141"/>
      <c r="S716" s="141"/>
      <c r="T716" s="141"/>
      <c r="U716" s="141"/>
      <c r="V716" s="141"/>
      <c r="W716" s="141"/>
      <c r="X716" s="141"/>
      <c r="Y716" s="141"/>
      <c r="Z716" s="141"/>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row>
    <row r="717" spans="1:60" s="143" customFormat="1" ht="17.25" customHeight="1" x14ac:dyDescent="0.25">
      <c r="A717" s="108">
        <v>44558</v>
      </c>
      <c r="B717" s="139">
        <v>103870</v>
      </c>
      <c r="C717" s="35" t="s">
        <v>1028</v>
      </c>
      <c r="D717" s="101"/>
      <c r="E717" s="40">
        <v>2500</v>
      </c>
      <c r="F717" s="125">
        <f t="shared" si="10"/>
        <v>31163092.130000096</v>
      </c>
      <c r="G717" s="141"/>
      <c r="H717" s="142"/>
      <c r="I717" s="142"/>
      <c r="J717" s="142"/>
      <c r="K717" s="142"/>
      <c r="L717" s="142"/>
      <c r="M717" s="142"/>
      <c r="N717" s="142"/>
      <c r="O717" s="142"/>
      <c r="P717" s="142"/>
      <c r="Q717" s="142"/>
      <c r="R717" s="142"/>
      <c r="S717" s="142"/>
      <c r="T717" s="142"/>
      <c r="U717" s="142"/>
      <c r="V717" s="142"/>
      <c r="W717" s="142"/>
      <c r="X717" s="142"/>
      <c r="Y717" s="142"/>
      <c r="Z717" s="14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row>
    <row r="718" spans="1:60" s="143" customFormat="1" ht="21" customHeight="1" x14ac:dyDescent="0.25">
      <c r="A718" s="108">
        <v>44558</v>
      </c>
      <c r="B718" s="139">
        <v>103871</v>
      </c>
      <c r="C718" s="35" t="s">
        <v>1071</v>
      </c>
      <c r="D718" s="101"/>
      <c r="E718" s="40">
        <v>4125</v>
      </c>
      <c r="F718" s="125">
        <f t="shared" si="10"/>
        <v>31158967.130000096</v>
      </c>
      <c r="G718" s="141"/>
      <c r="H718" s="142"/>
      <c r="I718" s="142"/>
      <c r="J718" s="142"/>
      <c r="K718" s="142"/>
      <c r="L718" s="142"/>
      <c r="M718" s="142"/>
      <c r="N718" s="142"/>
      <c r="O718" s="142"/>
      <c r="P718" s="142"/>
      <c r="Q718" s="142"/>
      <c r="R718" s="142"/>
      <c r="S718" s="142"/>
      <c r="T718" s="142"/>
      <c r="U718" s="142"/>
      <c r="V718" s="142"/>
      <c r="W718" s="142"/>
      <c r="X718" s="142"/>
      <c r="Y718" s="142"/>
      <c r="Z718" s="14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row>
    <row r="719" spans="1:60" s="143" customFormat="1" ht="21.75" customHeight="1" x14ac:dyDescent="0.25">
      <c r="A719" s="108">
        <v>44558</v>
      </c>
      <c r="B719" s="139">
        <v>103872</v>
      </c>
      <c r="C719" s="35" t="s">
        <v>1071</v>
      </c>
      <c r="D719" s="101"/>
      <c r="E719" s="40">
        <v>3553.81</v>
      </c>
      <c r="F719" s="125">
        <f t="shared" si="10"/>
        <v>31155413.320000097</v>
      </c>
      <c r="G719" s="141"/>
      <c r="H719" s="142"/>
      <c r="I719" s="142"/>
      <c r="J719" s="142"/>
      <c r="K719" s="142"/>
      <c r="L719" s="142"/>
      <c r="M719" s="142"/>
      <c r="N719" s="142"/>
      <c r="O719" s="142"/>
      <c r="P719" s="142"/>
      <c r="Q719" s="142"/>
      <c r="R719" s="142"/>
      <c r="S719" s="142"/>
      <c r="T719" s="142"/>
      <c r="U719" s="142"/>
      <c r="V719" s="142"/>
      <c r="W719" s="142"/>
      <c r="X719" s="142"/>
      <c r="Y719" s="142"/>
      <c r="Z719" s="14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row>
    <row r="720" spans="1:60" s="145" customFormat="1" ht="21" customHeight="1" x14ac:dyDescent="0.2">
      <c r="A720" s="108">
        <v>44558</v>
      </c>
      <c r="B720" s="139">
        <v>103873</v>
      </c>
      <c r="C720" s="35" t="s">
        <v>1071</v>
      </c>
      <c r="D720" s="101"/>
      <c r="E720" s="40">
        <v>3333.33</v>
      </c>
      <c r="F720" s="125">
        <f t="shared" ref="F720:F730" si="11">F719-E720</f>
        <v>31152079.990000099</v>
      </c>
      <c r="G720" s="144"/>
      <c r="H720" s="144"/>
      <c r="I720" s="144"/>
      <c r="J720" s="144"/>
      <c r="K720" s="144"/>
      <c r="L720" s="144"/>
      <c r="M720" s="144"/>
      <c r="N720" s="144"/>
      <c r="O720" s="144"/>
      <c r="P720" s="144"/>
      <c r="Q720" s="144"/>
      <c r="R720" s="144"/>
      <c r="S720" s="144"/>
      <c r="T720" s="144"/>
      <c r="U720" s="144"/>
      <c r="V720" s="144"/>
      <c r="W720" s="144"/>
      <c r="X720" s="144"/>
      <c r="Y720" s="144"/>
      <c r="Z720" s="144"/>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row>
    <row r="721" spans="1:60" s="145" customFormat="1" ht="21" customHeight="1" x14ac:dyDescent="0.2">
      <c r="A721" s="108">
        <v>44558</v>
      </c>
      <c r="B721" s="139">
        <v>103874</v>
      </c>
      <c r="C721" s="35" t="s">
        <v>1071</v>
      </c>
      <c r="D721" s="101"/>
      <c r="E721" s="40">
        <v>3333.33</v>
      </c>
      <c r="F721" s="125">
        <f t="shared" si="11"/>
        <v>31148746.660000101</v>
      </c>
      <c r="G721" s="144"/>
      <c r="H721" s="144"/>
      <c r="I721" s="144"/>
      <c r="J721" s="144"/>
      <c r="K721" s="144"/>
      <c r="L721" s="144"/>
      <c r="M721" s="144"/>
      <c r="N721" s="144"/>
      <c r="O721" s="144"/>
      <c r="P721" s="144"/>
      <c r="Q721" s="144"/>
      <c r="R721" s="144"/>
      <c r="S721" s="144"/>
      <c r="T721" s="144"/>
      <c r="U721" s="144"/>
      <c r="V721" s="144"/>
      <c r="W721" s="144"/>
      <c r="X721" s="144"/>
      <c r="Y721" s="144"/>
      <c r="Z721" s="144"/>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row>
    <row r="722" spans="1:60" s="145" customFormat="1" ht="18.75" customHeight="1" x14ac:dyDescent="0.2">
      <c r="A722" s="108">
        <v>44558</v>
      </c>
      <c r="B722" s="139">
        <v>103875</v>
      </c>
      <c r="C722" s="35" t="s">
        <v>1071</v>
      </c>
      <c r="D722" s="101"/>
      <c r="E722" s="40">
        <v>3640.98</v>
      </c>
      <c r="F722" s="125">
        <f t="shared" si="11"/>
        <v>31145105.6800001</v>
      </c>
      <c r="G722" s="144"/>
      <c r="H722" s="144"/>
      <c r="I722" s="144"/>
      <c r="J722" s="144"/>
      <c r="K722" s="144"/>
      <c r="L722" s="144"/>
      <c r="M722" s="144"/>
      <c r="N722" s="144"/>
      <c r="O722" s="144"/>
      <c r="P722" s="144"/>
      <c r="Q722" s="144"/>
      <c r="R722" s="144"/>
      <c r="S722" s="144"/>
      <c r="T722" s="144"/>
      <c r="U722" s="144"/>
      <c r="V722" s="144"/>
      <c r="W722" s="144"/>
      <c r="X722" s="144"/>
      <c r="Y722" s="144"/>
      <c r="Z722" s="144"/>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row>
    <row r="723" spans="1:60" ht="18" customHeight="1" x14ac:dyDescent="0.2">
      <c r="A723" s="108">
        <v>44558</v>
      </c>
      <c r="B723" s="139">
        <v>103876</v>
      </c>
      <c r="C723" s="35" t="s">
        <v>1071</v>
      </c>
      <c r="D723" s="101"/>
      <c r="E723" s="40">
        <v>8794.7999999999993</v>
      </c>
      <c r="F723" s="125">
        <f t="shared" si="11"/>
        <v>31136310.8800001</v>
      </c>
    </row>
    <row r="724" spans="1:60" ht="19.5" customHeight="1" x14ac:dyDescent="0.2">
      <c r="A724" s="108">
        <v>44558</v>
      </c>
      <c r="B724" s="139">
        <v>103877</v>
      </c>
      <c r="C724" s="35" t="s">
        <v>1028</v>
      </c>
      <c r="D724" s="101"/>
      <c r="E724" s="40">
        <v>4138.4399999999996</v>
      </c>
      <c r="F724" s="125">
        <f t="shared" si="11"/>
        <v>31132172.440000098</v>
      </c>
    </row>
    <row r="725" spans="1:60" ht="21" customHeight="1" x14ac:dyDescent="0.2">
      <c r="A725" s="108">
        <v>44558</v>
      </c>
      <c r="B725" s="139">
        <v>103878</v>
      </c>
      <c r="C725" s="35" t="s">
        <v>1028</v>
      </c>
      <c r="D725" s="101"/>
      <c r="E725" s="40">
        <v>10000</v>
      </c>
      <c r="F725" s="125">
        <f t="shared" si="11"/>
        <v>31122172.440000098</v>
      </c>
    </row>
    <row r="726" spans="1:60" ht="18.75" customHeight="1" x14ac:dyDescent="0.2">
      <c r="A726" s="108">
        <v>44558</v>
      </c>
      <c r="B726" s="139">
        <v>103879</v>
      </c>
      <c r="C726" s="35" t="s">
        <v>1071</v>
      </c>
      <c r="D726" s="101"/>
      <c r="E726" s="40">
        <v>8717.89</v>
      </c>
      <c r="F726" s="125">
        <f t="shared" si="11"/>
        <v>31113454.550000098</v>
      </c>
    </row>
    <row r="727" spans="1:60" ht="21.75" customHeight="1" x14ac:dyDescent="0.2">
      <c r="A727" s="108">
        <v>44558</v>
      </c>
      <c r="B727" s="139">
        <v>103880</v>
      </c>
      <c r="C727" s="35" t="s">
        <v>1028</v>
      </c>
      <c r="D727" s="101"/>
      <c r="E727" s="40">
        <v>5500</v>
      </c>
      <c r="F727" s="125">
        <f t="shared" si="11"/>
        <v>31107954.550000098</v>
      </c>
      <c r="G727" s="146"/>
      <c r="H727" s="146"/>
    </row>
    <row r="728" spans="1:60" ht="19.5" customHeight="1" x14ac:dyDescent="0.2">
      <c r="A728" s="108">
        <v>44558</v>
      </c>
      <c r="B728" s="139">
        <v>103881</v>
      </c>
      <c r="C728" s="35" t="s">
        <v>1072</v>
      </c>
      <c r="D728" s="101"/>
      <c r="E728" s="40">
        <v>5517.92</v>
      </c>
      <c r="F728" s="125">
        <f t="shared" si="11"/>
        <v>31102436.630000096</v>
      </c>
      <c r="G728" s="146"/>
    </row>
    <row r="729" spans="1:60" ht="18.75" customHeight="1" x14ac:dyDescent="0.2">
      <c r="A729" s="108">
        <v>44558</v>
      </c>
      <c r="B729" s="139">
        <v>103882</v>
      </c>
      <c r="C729" s="35" t="s">
        <v>1071</v>
      </c>
      <c r="D729" s="101"/>
      <c r="E729" s="40">
        <v>2500</v>
      </c>
      <c r="F729" s="125">
        <f t="shared" si="11"/>
        <v>31099936.630000096</v>
      </c>
    </row>
    <row r="730" spans="1:60" ht="18" customHeight="1" x14ac:dyDescent="0.2">
      <c r="A730" s="108">
        <v>44559</v>
      </c>
      <c r="B730" s="39" t="s">
        <v>1073</v>
      </c>
      <c r="C730" s="55" t="s">
        <v>1074</v>
      </c>
      <c r="D730" s="101"/>
      <c r="E730" s="40">
        <v>53249.62</v>
      </c>
      <c r="F730" s="125">
        <f t="shared" si="11"/>
        <v>31046687.010000095</v>
      </c>
    </row>
    <row r="731" spans="1:60" ht="15" customHeight="1" x14ac:dyDescent="0.2">
      <c r="A731" s="112"/>
      <c r="B731" s="113"/>
      <c r="C731" s="77"/>
      <c r="D731" s="114"/>
      <c r="E731" s="79"/>
      <c r="F731" s="147"/>
    </row>
    <row r="732" spans="1:60" ht="15" customHeight="1" x14ac:dyDescent="0.2">
      <c r="A732" s="112"/>
      <c r="B732" s="113"/>
      <c r="C732" s="77"/>
      <c r="D732" s="114"/>
      <c r="E732" s="79"/>
      <c r="F732" s="147"/>
    </row>
    <row r="733" spans="1:60" ht="15" customHeight="1" x14ac:dyDescent="0.2">
      <c r="A733" s="112"/>
      <c r="B733" s="113"/>
      <c r="C733" s="77"/>
      <c r="D733" s="114"/>
      <c r="E733" s="79"/>
      <c r="F733" s="147"/>
    </row>
    <row r="734" spans="1:60" s="5" customFormat="1" ht="15" customHeight="1" x14ac:dyDescent="0.25">
      <c r="A734" s="112"/>
      <c r="B734" s="148"/>
      <c r="C734" s="77"/>
      <c r="D734" s="114"/>
      <c r="E734" s="79"/>
      <c r="F734" s="147"/>
      <c r="G734" s="141"/>
      <c r="H734" s="141"/>
      <c r="I734" s="141"/>
      <c r="J734" s="141"/>
      <c r="K734" s="141"/>
      <c r="L734" s="141"/>
      <c r="M734" s="141"/>
      <c r="N734" s="141"/>
      <c r="O734" s="141"/>
      <c r="P734" s="141"/>
      <c r="Q734" s="141"/>
      <c r="R734" s="141"/>
      <c r="S734" s="141"/>
      <c r="T734" s="141"/>
      <c r="U734" s="141"/>
      <c r="V734" s="141"/>
      <c r="W734" s="141"/>
      <c r="X734" s="141"/>
      <c r="Y734" s="141"/>
      <c r="Z734" s="141"/>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row>
    <row r="735" spans="1:60" s="5" customFormat="1" ht="15" customHeight="1" x14ac:dyDescent="0.25">
      <c r="A735" s="112"/>
      <c r="B735" s="148"/>
      <c r="C735" s="77"/>
      <c r="D735" s="114"/>
      <c r="E735" s="79"/>
      <c r="F735" s="147"/>
      <c r="G735" s="141"/>
      <c r="H735" s="141"/>
      <c r="I735" s="141"/>
      <c r="J735" s="141"/>
      <c r="K735" s="141"/>
      <c r="L735" s="141"/>
      <c r="M735" s="141"/>
      <c r="N735" s="141"/>
      <c r="O735" s="141"/>
      <c r="P735" s="141"/>
      <c r="Q735" s="141"/>
      <c r="R735" s="141"/>
      <c r="S735" s="141"/>
      <c r="T735" s="141"/>
      <c r="U735" s="141"/>
      <c r="V735" s="141"/>
      <c r="W735" s="141"/>
      <c r="X735" s="141"/>
      <c r="Y735" s="141"/>
      <c r="Z735" s="141"/>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row>
    <row r="736" spans="1:60" s="5" customFormat="1" ht="15" customHeight="1" x14ac:dyDescent="0.25">
      <c r="A736" s="112"/>
      <c r="B736" s="148"/>
      <c r="C736" s="77"/>
      <c r="D736" s="114"/>
      <c r="E736" s="79"/>
      <c r="F736" s="147"/>
      <c r="G736" s="141"/>
      <c r="H736" s="141"/>
      <c r="I736" s="141"/>
      <c r="J736" s="141"/>
      <c r="K736" s="141"/>
      <c r="L736" s="141"/>
      <c r="M736" s="141"/>
      <c r="N736" s="141"/>
      <c r="O736" s="141"/>
      <c r="P736" s="141"/>
      <c r="Q736" s="141"/>
      <c r="R736" s="141"/>
      <c r="S736" s="141"/>
      <c r="T736" s="141"/>
      <c r="U736" s="141"/>
      <c r="V736" s="141"/>
      <c r="W736" s="141"/>
      <c r="X736" s="141"/>
      <c r="Y736" s="141"/>
      <c r="Z736" s="141"/>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row>
    <row r="737" spans="1:60" s="5" customFormat="1" ht="33" customHeight="1" x14ac:dyDescent="0.25">
      <c r="A737" s="283" t="s">
        <v>0</v>
      </c>
      <c r="B737" s="283"/>
      <c r="C737" s="283"/>
      <c r="D737" s="283"/>
      <c r="E737" s="283"/>
      <c r="F737" s="283"/>
      <c r="G737" s="141"/>
      <c r="H737" s="141"/>
      <c r="I737" s="141"/>
      <c r="J737" s="141"/>
      <c r="K737" s="141"/>
      <c r="L737" s="141"/>
      <c r="M737" s="141"/>
      <c r="N737" s="141"/>
      <c r="O737" s="141"/>
      <c r="P737" s="141"/>
      <c r="Q737" s="141"/>
      <c r="R737" s="141"/>
      <c r="S737" s="141"/>
      <c r="T737" s="141"/>
      <c r="U737" s="141"/>
      <c r="V737" s="141"/>
      <c r="W737" s="141"/>
      <c r="X737" s="141"/>
      <c r="Y737" s="141"/>
      <c r="Z737" s="141"/>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row>
    <row r="738" spans="1:60" s="145" customFormat="1" ht="30" customHeight="1" x14ac:dyDescent="0.25">
      <c r="A738" s="283" t="s">
        <v>1</v>
      </c>
      <c r="B738" s="283"/>
      <c r="C738" s="283"/>
      <c r="D738" s="283"/>
      <c r="E738" s="283"/>
      <c r="F738" s="283"/>
      <c r="G738" s="144"/>
      <c r="H738" s="144"/>
      <c r="I738" s="144"/>
      <c r="J738" s="144"/>
      <c r="K738" s="144"/>
      <c r="L738" s="144"/>
      <c r="M738" s="144"/>
      <c r="N738" s="144"/>
      <c r="O738" s="144"/>
      <c r="P738" s="144"/>
      <c r="Q738" s="144"/>
      <c r="R738" s="144"/>
      <c r="S738" s="144"/>
      <c r="T738" s="144"/>
      <c r="U738" s="144"/>
      <c r="V738" s="144"/>
      <c r="W738" s="144"/>
      <c r="X738" s="144"/>
      <c r="Y738" s="144"/>
      <c r="Z738" s="144"/>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row>
    <row r="739" spans="1:60" s="145" customFormat="1" ht="12" customHeight="1" x14ac:dyDescent="0.25">
      <c r="A739" s="284" t="s">
        <v>2</v>
      </c>
      <c r="B739" s="284"/>
      <c r="C739" s="284"/>
      <c r="D739" s="284"/>
      <c r="E739" s="284"/>
      <c r="F739" s="284"/>
      <c r="G739" s="144"/>
      <c r="H739" s="144"/>
      <c r="I739" s="144"/>
      <c r="J739" s="144"/>
      <c r="K739" s="144"/>
      <c r="L739" s="144"/>
      <c r="M739" s="144"/>
      <c r="N739" s="144"/>
      <c r="O739" s="144"/>
      <c r="P739" s="144"/>
      <c r="Q739" s="144"/>
      <c r="R739" s="144"/>
      <c r="S739" s="144"/>
      <c r="T739" s="144"/>
      <c r="U739" s="144"/>
      <c r="V739" s="144"/>
      <c r="W739" s="144"/>
      <c r="X739" s="144"/>
      <c r="Y739" s="144"/>
      <c r="Z739" s="144"/>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row>
    <row r="740" spans="1:60" s="145" customFormat="1" ht="15" customHeight="1" x14ac:dyDescent="0.25">
      <c r="A740" s="284" t="s">
        <v>3</v>
      </c>
      <c r="B740" s="284"/>
      <c r="C740" s="284"/>
      <c r="D740" s="284"/>
      <c r="E740" s="284"/>
      <c r="F740" s="284"/>
      <c r="G740" s="144"/>
      <c r="H740" s="144"/>
      <c r="I740" s="144"/>
      <c r="J740" s="144"/>
      <c r="K740" s="144"/>
      <c r="L740" s="144"/>
      <c r="M740" s="144"/>
      <c r="N740" s="144"/>
      <c r="O740" s="144"/>
      <c r="P740" s="144"/>
      <c r="Q740" s="144"/>
      <c r="R740" s="144"/>
      <c r="S740" s="144"/>
      <c r="T740" s="144"/>
      <c r="U740" s="144"/>
      <c r="V740" s="144"/>
      <c r="W740" s="144"/>
      <c r="X740" s="144"/>
      <c r="Y740" s="144"/>
      <c r="Z740" s="144"/>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row>
    <row r="741" spans="1:60" ht="15" customHeight="1" x14ac:dyDescent="0.2">
      <c r="A741" s="149"/>
    </row>
    <row r="742" spans="1:60" ht="15" customHeight="1" x14ac:dyDescent="0.2">
      <c r="A742" s="285" t="s">
        <v>1075</v>
      </c>
      <c r="B742" s="286"/>
      <c r="C742" s="286"/>
      <c r="D742" s="286"/>
      <c r="E742" s="286"/>
      <c r="F742" s="287"/>
    </row>
    <row r="743" spans="1:60" ht="15" customHeight="1" x14ac:dyDescent="0.2">
      <c r="A743" s="285" t="s">
        <v>5</v>
      </c>
      <c r="B743" s="286"/>
      <c r="C743" s="286"/>
      <c r="D743" s="286"/>
      <c r="E743" s="287"/>
      <c r="F743" s="119">
        <v>410406204.69999999</v>
      </c>
    </row>
    <row r="744" spans="1:60" ht="15" customHeight="1" x14ac:dyDescent="0.2">
      <c r="A744" s="11" t="s">
        <v>6</v>
      </c>
      <c r="B744" s="11" t="s">
        <v>7</v>
      </c>
      <c r="C744" s="11" t="s">
        <v>837</v>
      </c>
      <c r="D744" s="11" t="s">
        <v>9</v>
      </c>
      <c r="E744" s="11" t="s">
        <v>10</v>
      </c>
      <c r="F744" s="11" t="s">
        <v>838</v>
      </c>
    </row>
    <row r="745" spans="1:60" ht="15" customHeight="1" x14ac:dyDescent="0.2">
      <c r="A745" s="108"/>
      <c r="B745" s="153"/>
      <c r="C745" s="14" t="s">
        <v>1076</v>
      </c>
      <c r="D745" s="96"/>
      <c r="E745" s="154"/>
      <c r="F745" s="155">
        <f>F743</f>
        <v>410406204.69999999</v>
      </c>
    </row>
    <row r="746" spans="1:60" ht="15" customHeight="1" x14ac:dyDescent="0.2">
      <c r="A746" s="108"/>
      <c r="B746" s="153"/>
      <c r="C746" s="14" t="s">
        <v>1076</v>
      </c>
      <c r="D746" s="96"/>
      <c r="E746" s="128"/>
      <c r="F746" s="155">
        <f>F745-E746</f>
        <v>410406204.69999999</v>
      </c>
    </row>
    <row r="747" spans="1:60" ht="15" customHeight="1" x14ac:dyDescent="0.2">
      <c r="A747" s="108"/>
      <c r="B747" s="153"/>
      <c r="C747" s="14" t="s">
        <v>1077</v>
      </c>
      <c r="D747" s="96"/>
      <c r="E747" s="154"/>
      <c r="F747" s="155">
        <f t="shared" ref="F747:F748" si="12">F746-E747</f>
        <v>410406204.69999999</v>
      </c>
    </row>
    <row r="748" spans="1:60" ht="15" customHeight="1" x14ac:dyDescent="0.2">
      <c r="A748" s="156"/>
      <c r="B748" s="153"/>
      <c r="C748" s="14" t="s">
        <v>22</v>
      </c>
      <c r="D748" s="21"/>
      <c r="E748" s="128">
        <v>175</v>
      </c>
      <c r="F748" s="155">
        <f t="shared" si="12"/>
        <v>410406029.69999999</v>
      </c>
    </row>
    <row r="749" spans="1:60" ht="48" customHeight="1" x14ac:dyDescent="0.2">
      <c r="A749" s="157"/>
      <c r="B749" s="116"/>
      <c r="C749" s="158"/>
      <c r="D749" s="159"/>
      <c r="E749" s="160"/>
      <c r="F749" s="161"/>
    </row>
    <row r="750" spans="1:60" ht="15" customHeight="1" x14ac:dyDescent="0.25">
      <c r="A750" s="283" t="s">
        <v>0</v>
      </c>
      <c r="B750" s="283"/>
      <c r="C750" s="283"/>
      <c r="D750" s="283"/>
      <c r="E750" s="283"/>
      <c r="F750" s="283"/>
    </row>
    <row r="751" spans="1:60" ht="15" customHeight="1" x14ac:dyDescent="0.25">
      <c r="A751" s="283" t="s">
        <v>1</v>
      </c>
      <c r="B751" s="283"/>
      <c r="C751" s="283"/>
      <c r="D751" s="283"/>
      <c r="E751" s="283"/>
      <c r="F751" s="283"/>
    </row>
    <row r="752" spans="1:60" ht="15" customHeight="1" x14ac:dyDescent="0.25">
      <c r="A752" s="284" t="s">
        <v>2</v>
      </c>
      <c r="B752" s="284"/>
      <c r="C752" s="284"/>
      <c r="D752" s="284"/>
      <c r="E752" s="284"/>
      <c r="F752" s="284"/>
    </row>
    <row r="753" spans="1:6" ht="15" customHeight="1" x14ac:dyDescent="0.25">
      <c r="A753" s="284" t="s">
        <v>3</v>
      </c>
      <c r="B753" s="284"/>
      <c r="C753" s="284"/>
      <c r="D753" s="284"/>
      <c r="E753" s="284"/>
      <c r="F753" s="284"/>
    </row>
    <row r="754" spans="1:6" ht="15" customHeight="1" x14ac:dyDescent="0.25">
      <c r="A754" s="162"/>
      <c r="B754" s="4"/>
      <c r="C754" s="5"/>
      <c r="D754" s="6"/>
      <c r="E754" s="7"/>
      <c r="F754" s="8"/>
    </row>
    <row r="755" spans="1:6" ht="15" customHeight="1" x14ac:dyDescent="0.2">
      <c r="A755" s="285" t="s">
        <v>1078</v>
      </c>
      <c r="B755" s="286"/>
      <c r="C755" s="286"/>
      <c r="D755" s="286"/>
      <c r="E755" s="286"/>
      <c r="F755" s="287"/>
    </row>
    <row r="756" spans="1:6" ht="15" customHeight="1" x14ac:dyDescent="0.2">
      <c r="A756" s="285" t="s">
        <v>5</v>
      </c>
      <c r="B756" s="286"/>
      <c r="C756" s="286"/>
      <c r="D756" s="286"/>
      <c r="E756" s="287"/>
      <c r="F756" s="119">
        <v>147182514.00999999</v>
      </c>
    </row>
    <row r="757" spans="1:6" s="1" customFormat="1" ht="15" customHeight="1" x14ac:dyDescent="0.2">
      <c r="A757" s="11" t="s">
        <v>6</v>
      </c>
      <c r="B757" s="11" t="s">
        <v>7</v>
      </c>
      <c r="C757" s="11" t="s">
        <v>837</v>
      </c>
      <c r="D757" s="11" t="s">
        <v>9</v>
      </c>
      <c r="E757" s="11" t="s">
        <v>10</v>
      </c>
      <c r="F757" s="11" t="s">
        <v>838</v>
      </c>
    </row>
    <row r="758" spans="1:6" s="1" customFormat="1" ht="15" customHeight="1" x14ac:dyDescent="0.2">
      <c r="A758" s="108"/>
      <c r="B758" s="153"/>
      <c r="C758" s="14" t="s">
        <v>840</v>
      </c>
      <c r="D758" s="163">
        <v>20767279.329999998</v>
      </c>
      <c r="E758" s="154"/>
      <c r="F758" s="155">
        <f>F756+D758</f>
        <v>167949793.33999997</v>
      </c>
    </row>
    <row r="759" spans="1:6" s="1" customFormat="1" ht="15" customHeight="1" x14ac:dyDescent="0.2">
      <c r="A759" s="108"/>
      <c r="B759" s="153"/>
      <c r="C759" s="14" t="s">
        <v>1076</v>
      </c>
      <c r="D759" s="73"/>
      <c r="E759" s="15">
        <v>140000000</v>
      </c>
      <c r="F759" s="155">
        <f>F758-E759</f>
        <v>27949793.339999974</v>
      </c>
    </row>
    <row r="760" spans="1:6" s="1" customFormat="1" ht="15" customHeight="1" x14ac:dyDescent="0.2">
      <c r="A760" s="108"/>
      <c r="B760" s="153"/>
      <c r="C760" s="14" t="s">
        <v>1079</v>
      </c>
      <c r="D760" s="73">
        <v>1933079.49</v>
      </c>
      <c r="E760" s="164"/>
      <c r="F760" s="155">
        <f>F759+D760</f>
        <v>29882872.829999972</v>
      </c>
    </row>
    <row r="761" spans="1:6" s="1" customFormat="1" ht="15" customHeight="1" x14ac:dyDescent="0.2">
      <c r="A761" s="108"/>
      <c r="B761" s="153"/>
      <c r="C761" s="14" t="s">
        <v>1080</v>
      </c>
      <c r="D761" s="73"/>
      <c r="E761" s="40">
        <v>1135400</v>
      </c>
      <c r="F761" s="155">
        <f t="shared" ref="F761:F765" si="13">F760-E761</f>
        <v>28747472.829999972</v>
      </c>
    </row>
    <row r="762" spans="1:6" s="1" customFormat="1" ht="15" customHeight="1" x14ac:dyDescent="0.2">
      <c r="A762" s="108"/>
      <c r="B762" s="153"/>
      <c r="C762" s="14" t="s">
        <v>1081</v>
      </c>
      <c r="D762" s="73"/>
      <c r="E762" s="15"/>
      <c r="F762" s="155">
        <f t="shared" si="13"/>
        <v>28747472.829999972</v>
      </c>
    </row>
    <row r="763" spans="1:6" s="1" customFormat="1" ht="15" customHeight="1" x14ac:dyDescent="0.2">
      <c r="A763" s="108"/>
      <c r="B763" s="153"/>
      <c r="C763" s="14" t="s">
        <v>1082</v>
      </c>
      <c r="D763" s="96"/>
      <c r="E763" s="40">
        <v>1337.5</v>
      </c>
      <c r="F763" s="155">
        <f t="shared" si="13"/>
        <v>28746135.329999972</v>
      </c>
    </row>
    <row r="764" spans="1:6" s="1" customFormat="1" ht="15" customHeight="1" x14ac:dyDescent="0.2">
      <c r="A764" s="108"/>
      <c r="B764" s="153"/>
      <c r="C764" s="14" t="s">
        <v>1083</v>
      </c>
      <c r="D764" s="96"/>
      <c r="E764" s="40">
        <v>3056.7</v>
      </c>
      <c r="F764" s="155">
        <f t="shared" si="13"/>
        <v>28743078.629999973</v>
      </c>
    </row>
    <row r="765" spans="1:6" s="1" customFormat="1" ht="15" customHeight="1" x14ac:dyDescent="0.2">
      <c r="A765" s="108"/>
      <c r="B765" s="153"/>
      <c r="C765" s="14" t="s">
        <v>1084</v>
      </c>
      <c r="D765" s="96"/>
      <c r="E765" s="40">
        <v>150</v>
      </c>
      <c r="F765" s="155">
        <f t="shared" si="13"/>
        <v>28742928.629999973</v>
      </c>
    </row>
    <row r="766" spans="1:6" s="1" customFormat="1" ht="15" customHeight="1" x14ac:dyDescent="0.2">
      <c r="A766" s="108"/>
      <c r="B766" s="153"/>
      <c r="C766" s="14" t="s">
        <v>1085</v>
      </c>
      <c r="D766" s="15">
        <v>60144.67</v>
      </c>
      <c r="E766" s="15"/>
      <c r="F766" s="155">
        <f>F765+D766</f>
        <v>28803073.299999975</v>
      </c>
    </row>
    <row r="767" spans="1:6" s="1" customFormat="1" ht="15" customHeight="1" x14ac:dyDescent="0.2">
      <c r="A767" s="157"/>
      <c r="B767" s="165"/>
      <c r="C767" s="166"/>
      <c r="D767" s="167"/>
      <c r="E767" s="168"/>
      <c r="F767" s="161"/>
    </row>
    <row r="768" spans="1:6" s="1" customFormat="1" ht="15" customHeight="1" x14ac:dyDescent="0.2">
      <c r="A768" s="157"/>
      <c r="B768" s="165"/>
      <c r="C768" s="166"/>
      <c r="D768" s="167"/>
      <c r="E768" s="168"/>
      <c r="F768" s="161"/>
    </row>
    <row r="769" spans="1:6" s="1" customFormat="1" ht="15" customHeight="1" x14ac:dyDescent="0.2">
      <c r="A769" s="157"/>
      <c r="B769" s="165"/>
      <c r="C769" s="166"/>
      <c r="D769" s="167"/>
      <c r="E769" s="168"/>
      <c r="F769" s="161"/>
    </row>
    <row r="770" spans="1:6" s="1" customFormat="1" ht="15" customHeight="1" x14ac:dyDescent="0.2">
      <c r="A770" s="157"/>
      <c r="B770" s="165"/>
      <c r="C770" s="166"/>
      <c r="D770" s="167"/>
      <c r="E770" s="168"/>
      <c r="F770" s="161"/>
    </row>
    <row r="771" spans="1:6" s="1" customFormat="1" ht="15" customHeight="1" x14ac:dyDescent="0.2">
      <c r="A771" s="157"/>
      <c r="B771" s="165"/>
      <c r="C771" s="166"/>
      <c r="D771" s="167"/>
      <c r="E771" s="168"/>
      <c r="F771" s="161"/>
    </row>
    <row r="772" spans="1:6" s="1" customFormat="1" ht="15" customHeight="1" x14ac:dyDescent="0.2">
      <c r="A772" s="157"/>
      <c r="B772" s="165"/>
      <c r="C772" s="166"/>
      <c r="D772" s="167"/>
      <c r="E772" s="168"/>
      <c r="F772" s="161"/>
    </row>
    <row r="773" spans="1:6" s="1" customFormat="1" ht="15" customHeight="1" x14ac:dyDescent="0.2">
      <c r="A773" s="157"/>
      <c r="B773" s="165"/>
      <c r="C773" s="166"/>
      <c r="D773" s="167"/>
      <c r="E773" s="168"/>
      <c r="F773" s="161"/>
    </row>
    <row r="774" spans="1:6" s="1" customFormat="1" ht="15" customHeight="1" x14ac:dyDescent="0.2">
      <c r="A774" s="157"/>
      <c r="B774" s="165"/>
      <c r="C774" s="166"/>
      <c r="D774" s="167"/>
      <c r="E774" s="168"/>
      <c r="F774" s="161"/>
    </row>
    <row r="775" spans="1:6" s="1" customFormat="1" ht="15" customHeight="1" x14ac:dyDescent="0.2">
      <c r="A775" s="157"/>
      <c r="B775" s="165"/>
      <c r="C775" s="166"/>
      <c r="D775" s="167"/>
      <c r="E775" s="168"/>
      <c r="F775" s="161"/>
    </row>
    <row r="776" spans="1:6" s="1" customFormat="1" ht="15" customHeight="1" x14ac:dyDescent="0.2">
      <c r="A776" s="157"/>
      <c r="B776" s="165"/>
      <c r="C776" s="166"/>
      <c r="D776" s="167"/>
      <c r="E776" s="168"/>
      <c r="F776" s="161"/>
    </row>
    <row r="777" spans="1:6" s="1" customFormat="1" ht="15" customHeight="1" x14ac:dyDescent="0.2">
      <c r="A777" s="157"/>
      <c r="B777" s="165"/>
      <c r="C777" s="166"/>
      <c r="D777" s="167"/>
      <c r="E777" s="168"/>
      <c r="F777" s="161"/>
    </row>
    <row r="778" spans="1:6" s="1" customFormat="1" ht="15" customHeight="1" x14ac:dyDescent="0.2">
      <c r="A778" s="157"/>
      <c r="B778" s="165"/>
      <c r="C778" s="166"/>
      <c r="D778" s="167"/>
      <c r="E778" s="168"/>
      <c r="F778" s="161"/>
    </row>
    <row r="779" spans="1:6" s="1" customFormat="1" ht="15" customHeight="1" x14ac:dyDescent="0.2">
      <c r="A779" s="157"/>
      <c r="B779" s="165"/>
      <c r="C779" s="166"/>
      <c r="D779" s="167"/>
      <c r="E779" s="168"/>
      <c r="F779" s="161"/>
    </row>
    <row r="780" spans="1:6" s="1" customFormat="1" ht="15" customHeight="1" x14ac:dyDescent="0.2">
      <c r="A780" s="157"/>
      <c r="B780" s="165"/>
      <c r="C780" s="166"/>
      <c r="D780" s="167"/>
      <c r="E780" s="168"/>
      <c r="F780" s="161"/>
    </row>
    <row r="781" spans="1:6" s="1" customFormat="1" ht="15" customHeight="1" x14ac:dyDescent="0.2">
      <c r="A781" s="157"/>
      <c r="B781" s="165"/>
      <c r="C781" s="166"/>
      <c r="D781" s="167"/>
      <c r="E781" s="168"/>
      <c r="F781" s="161"/>
    </row>
    <row r="782" spans="1:6" s="1" customFormat="1" ht="15" customHeight="1" x14ac:dyDescent="0.2">
      <c r="A782" s="157"/>
      <c r="B782" s="165"/>
      <c r="C782" s="166"/>
      <c r="D782" s="167"/>
      <c r="E782" s="168"/>
      <c r="F782" s="161"/>
    </row>
    <row r="783" spans="1:6" s="1" customFormat="1" ht="15" customHeight="1" x14ac:dyDescent="0.2">
      <c r="A783" s="157"/>
      <c r="B783" s="165"/>
      <c r="C783" s="166"/>
      <c r="D783" s="167"/>
      <c r="E783" s="168"/>
      <c r="F783" s="161"/>
    </row>
    <row r="784" spans="1:6" s="1" customFormat="1" ht="15" customHeight="1" x14ac:dyDescent="0.2">
      <c r="A784" s="157"/>
      <c r="B784" s="165"/>
      <c r="C784" s="166"/>
      <c r="D784" s="167"/>
      <c r="E784" s="168"/>
      <c r="F784" s="161"/>
    </row>
    <row r="785" spans="1:6" s="1" customFormat="1" ht="15" customHeight="1" x14ac:dyDescent="0.2">
      <c r="A785" s="157"/>
      <c r="B785" s="165"/>
      <c r="C785" s="166"/>
      <c r="D785" s="167"/>
      <c r="E785" s="168"/>
      <c r="F785" s="161"/>
    </row>
    <row r="786" spans="1:6" s="1" customFormat="1" ht="15" customHeight="1" x14ac:dyDescent="0.2">
      <c r="A786" s="157"/>
      <c r="B786" s="165"/>
      <c r="C786" s="166"/>
      <c r="D786" s="167"/>
      <c r="E786" s="168"/>
      <c r="F786" s="161"/>
    </row>
    <row r="787" spans="1:6" s="1" customFormat="1" ht="15" customHeight="1" x14ac:dyDescent="0.2">
      <c r="A787" s="157"/>
      <c r="B787" s="165"/>
      <c r="C787" s="166"/>
      <c r="D787" s="167"/>
      <c r="E787" s="168"/>
      <c r="F787" s="161"/>
    </row>
    <row r="788" spans="1:6" s="1" customFormat="1" ht="15" customHeight="1" x14ac:dyDescent="0.2">
      <c r="A788" s="157"/>
      <c r="B788" s="165"/>
      <c r="C788" s="166"/>
      <c r="D788" s="167"/>
      <c r="E788" s="168"/>
      <c r="F788" s="161"/>
    </row>
    <row r="789" spans="1:6" s="1" customFormat="1" ht="15" customHeight="1" x14ac:dyDescent="0.2">
      <c r="A789" s="157"/>
      <c r="B789" s="165"/>
      <c r="C789" s="166"/>
      <c r="D789" s="167"/>
      <c r="E789" s="168"/>
      <c r="F789" s="161"/>
    </row>
    <row r="790" spans="1:6" s="1" customFormat="1" ht="15" customHeight="1" x14ac:dyDescent="0.2">
      <c r="A790" s="157"/>
      <c r="B790" s="165"/>
      <c r="C790" s="166"/>
      <c r="D790" s="167"/>
      <c r="E790" s="168"/>
      <c r="F790" s="161"/>
    </row>
    <row r="791" spans="1:6" s="1" customFormat="1" ht="15" customHeight="1" x14ac:dyDescent="0.2">
      <c r="A791" s="157"/>
      <c r="B791" s="165"/>
      <c r="C791" s="166"/>
      <c r="D791" s="167"/>
      <c r="E791" s="168"/>
      <c r="F791" s="161"/>
    </row>
    <row r="792" spans="1:6" s="1" customFormat="1" ht="15" customHeight="1" x14ac:dyDescent="0.2">
      <c r="A792" s="157"/>
      <c r="B792" s="165"/>
      <c r="C792" s="166"/>
      <c r="D792" s="167"/>
      <c r="E792" s="168"/>
      <c r="F792" s="161"/>
    </row>
    <row r="793" spans="1:6" s="1" customFormat="1" ht="15" customHeight="1" x14ac:dyDescent="0.2">
      <c r="A793" s="157"/>
      <c r="B793" s="165"/>
      <c r="C793" s="166"/>
      <c r="D793" s="167"/>
      <c r="E793" s="168"/>
      <c r="F793" s="161"/>
    </row>
    <row r="794" spans="1:6" s="1" customFormat="1" ht="15" customHeight="1" x14ac:dyDescent="0.2">
      <c r="A794" s="157"/>
      <c r="B794" s="165"/>
      <c r="C794" s="166"/>
      <c r="D794" s="167"/>
      <c r="E794" s="168"/>
      <c r="F794" s="161"/>
    </row>
    <row r="795" spans="1:6" s="1" customFormat="1" ht="15" customHeight="1" x14ac:dyDescent="0.2">
      <c r="A795" s="157"/>
      <c r="B795" s="165"/>
      <c r="C795" s="166"/>
      <c r="D795" s="167"/>
      <c r="E795" s="168"/>
      <c r="F795" s="161"/>
    </row>
    <row r="796" spans="1:6" s="1" customFormat="1" ht="15" customHeight="1" x14ac:dyDescent="0.2">
      <c r="A796" s="157"/>
      <c r="B796" s="165"/>
      <c r="C796" s="166"/>
      <c r="D796" s="167"/>
      <c r="E796" s="168"/>
      <c r="F796" s="161"/>
    </row>
    <row r="797" spans="1:6" s="1" customFormat="1" ht="15" customHeight="1" x14ac:dyDescent="0.2">
      <c r="A797" s="157"/>
      <c r="B797" s="165"/>
      <c r="C797" s="166"/>
      <c r="D797" s="167"/>
      <c r="E797" s="168"/>
      <c r="F797" s="161"/>
    </row>
    <row r="798" spans="1:6" s="1" customFormat="1" ht="15" customHeight="1" x14ac:dyDescent="0.2">
      <c r="A798" s="157"/>
      <c r="B798" s="165"/>
      <c r="C798" s="166"/>
      <c r="D798" s="167"/>
      <c r="E798" s="168"/>
      <c r="F798" s="161"/>
    </row>
    <row r="799" spans="1:6" s="1" customFormat="1" ht="15" customHeight="1" x14ac:dyDescent="0.2">
      <c r="A799" s="157"/>
      <c r="B799" s="165"/>
      <c r="C799" s="166"/>
      <c r="D799" s="167"/>
      <c r="E799" s="168"/>
      <c r="F799" s="161"/>
    </row>
    <row r="800" spans="1:6" s="1" customFormat="1" ht="15" customHeight="1" x14ac:dyDescent="0.2">
      <c r="A800" s="157"/>
      <c r="B800" s="165"/>
      <c r="C800" s="166"/>
      <c r="D800" s="167"/>
      <c r="E800" s="168"/>
      <c r="F800" s="161"/>
    </row>
    <row r="801" spans="1:6" s="1" customFormat="1" ht="15" customHeight="1" x14ac:dyDescent="0.2">
      <c r="A801" s="157"/>
      <c r="B801" s="165"/>
      <c r="C801" s="166"/>
      <c r="D801" s="167"/>
      <c r="E801" s="168"/>
      <c r="F801" s="161"/>
    </row>
    <row r="802" spans="1:6" s="1" customFormat="1" ht="15" customHeight="1" x14ac:dyDescent="0.2">
      <c r="A802" s="157"/>
      <c r="B802" s="165"/>
      <c r="C802" s="166"/>
      <c r="D802" s="167"/>
      <c r="E802" s="168"/>
      <c r="F802" s="161"/>
    </row>
    <row r="803" spans="1:6" s="1" customFormat="1" ht="15" customHeight="1" x14ac:dyDescent="0.2">
      <c r="A803" s="157"/>
      <c r="B803" s="165"/>
      <c r="C803" s="166"/>
      <c r="D803" s="167"/>
      <c r="E803" s="168"/>
      <c r="F803" s="161"/>
    </row>
    <row r="804" spans="1:6" s="1" customFormat="1" ht="15" customHeight="1" x14ac:dyDescent="0.2">
      <c r="A804" s="157"/>
      <c r="B804" s="165"/>
      <c r="C804" s="166"/>
      <c r="D804" s="167"/>
      <c r="E804" s="168"/>
      <c r="F804" s="161"/>
    </row>
    <row r="805" spans="1:6" s="1" customFormat="1" ht="15" customHeight="1" x14ac:dyDescent="0.2">
      <c r="A805" s="157"/>
      <c r="B805" s="165"/>
      <c r="C805" s="166"/>
      <c r="D805" s="167"/>
      <c r="E805" s="168"/>
      <c r="F805" s="161"/>
    </row>
    <row r="806" spans="1:6" s="1" customFormat="1" ht="15" customHeight="1" x14ac:dyDescent="0.2">
      <c r="A806" s="157"/>
      <c r="B806" s="165"/>
      <c r="C806" s="166"/>
      <c r="D806" s="167"/>
      <c r="E806" s="168"/>
      <c r="F806" s="161"/>
    </row>
    <row r="807" spans="1:6" s="1" customFormat="1" ht="15" customHeight="1" x14ac:dyDescent="0.2">
      <c r="A807" s="157"/>
      <c r="B807" s="165"/>
      <c r="C807" s="166"/>
      <c r="D807" s="167"/>
      <c r="E807" s="168"/>
      <c r="F807" s="161"/>
    </row>
    <row r="808" spans="1:6" s="1" customFormat="1" ht="15" customHeight="1" x14ac:dyDescent="0.25">
      <c r="A808" s="283" t="s">
        <v>0</v>
      </c>
      <c r="B808" s="283"/>
      <c r="C808" s="283"/>
      <c r="D808" s="283"/>
      <c r="E808" s="283"/>
      <c r="F808" s="283"/>
    </row>
    <row r="809" spans="1:6" s="1" customFormat="1" ht="15" customHeight="1" x14ac:dyDescent="0.25">
      <c r="A809" s="283" t="s">
        <v>1</v>
      </c>
      <c r="B809" s="283"/>
      <c r="C809" s="283"/>
      <c r="D809" s="283"/>
      <c r="E809" s="283"/>
      <c r="F809" s="283"/>
    </row>
    <row r="810" spans="1:6" s="1" customFormat="1" ht="15" customHeight="1" x14ac:dyDescent="0.25">
      <c r="A810" s="284" t="s">
        <v>2</v>
      </c>
      <c r="B810" s="284"/>
      <c r="C810" s="284"/>
      <c r="D810" s="284"/>
      <c r="E810" s="284"/>
      <c r="F810" s="284"/>
    </row>
    <row r="811" spans="1:6" s="1" customFormat="1" ht="15" x14ac:dyDescent="0.25">
      <c r="A811" s="284" t="s">
        <v>3</v>
      </c>
      <c r="B811" s="284"/>
      <c r="C811" s="284"/>
      <c r="D811" s="284"/>
      <c r="E811" s="284"/>
      <c r="F811" s="284"/>
    </row>
    <row r="812" spans="1:6" s="1" customFormat="1" ht="15" x14ac:dyDescent="0.25">
      <c r="A812" s="162"/>
      <c r="B812" s="4"/>
      <c r="C812" s="5"/>
      <c r="D812" s="6"/>
      <c r="E812" s="7"/>
      <c r="F812" s="8"/>
    </row>
    <row r="813" spans="1:6" s="1" customFormat="1" ht="12" x14ac:dyDescent="0.2">
      <c r="A813" s="285" t="s">
        <v>1086</v>
      </c>
      <c r="B813" s="286"/>
      <c r="C813" s="286"/>
      <c r="D813" s="286"/>
      <c r="E813" s="286"/>
      <c r="F813" s="287"/>
    </row>
    <row r="814" spans="1:6" s="1" customFormat="1" ht="12" x14ac:dyDescent="0.2">
      <c r="A814" s="285" t="s">
        <v>5</v>
      </c>
      <c r="B814" s="286"/>
      <c r="C814" s="286"/>
      <c r="D814" s="286"/>
      <c r="E814" s="287"/>
      <c r="F814" s="119">
        <v>508174.39</v>
      </c>
    </row>
    <row r="815" spans="1:6" s="1" customFormat="1" ht="12" x14ac:dyDescent="0.2">
      <c r="A815" s="11" t="s">
        <v>6</v>
      </c>
      <c r="B815" s="11" t="s">
        <v>1087</v>
      </c>
      <c r="C815" s="11" t="s">
        <v>837</v>
      </c>
      <c r="D815" s="11" t="s">
        <v>9</v>
      </c>
      <c r="E815" s="11" t="s">
        <v>10</v>
      </c>
      <c r="F815" s="11"/>
    </row>
    <row r="816" spans="1:6" s="1" customFormat="1" x14ac:dyDescent="0.2">
      <c r="A816" s="12"/>
      <c r="B816" s="131"/>
      <c r="C816" s="14" t="s">
        <v>1077</v>
      </c>
      <c r="D816" s="169"/>
      <c r="E816" s="170"/>
      <c r="F816" s="20">
        <f>F814</f>
        <v>508174.39</v>
      </c>
    </row>
    <row r="817" spans="1:60" s="1" customFormat="1" x14ac:dyDescent="0.2">
      <c r="A817" s="171"/>
      <c r="B817" s="172"/>
      <c r="C817" s="19" t="s">
        <v>839</v>
      </c>
      <c r="D817" s="173"/>
      <c r="E817" s="174"/>
      <c r="F817" s="175">
        <f>F816+D817</f>
        <v>508174.39</v>
      </c>
    </row>
    <row r="818" spans="1:60" s="1" customFormat="1" x14ac:dyDescent="0.2">
      <c r="A818" s="171"/>
      <c r="B818" s="172"/>
      <c r="C818" s="14" t="s">
        <v>1088</v>
      </c>
      <c r="D818" s="176"/>
      <c r="E818" s="50">
        <v>559.98</v>
      </c>
      <c r="F818" s="175">
        <f>F817-E818</f>
        <v>507614.41000000003</v>
      </c>
    </row>
    <row r="819" spans="1:60" s="1" customFormat="1" x14ac:dyDescent="0.2">
      <c r="A819" s="171"/>
      <c r="B819" s="172"/>
      <c r="C819" s="14" t="s">
        <v>1089</v>
      </c>
      <c r="D819" s="176"/>
      <c r="E819" s="41">
        <v>500</v>
      </c>
      <c r="F819" s="175">
        <f t="shared" ref="F819:F821" si="14">F818-E819</f>
        <v>507114.41000000003</v>
      </c>
    </row>
    <row r="820" spans="1:60" s="1" customFormat="1" x14ac:dyDescent="0.2">
      <c r="A820" s="177"/>
      <c r="B820" s="178"/>
      <c r="C820" s="14" t="s">
        <v>22</v>
      </c>
      <c r="D820" s="179"/>
      <c r="E820" s="79">
        <v>175</v>
      </c>
      <c r="F820" s="175">
        <f t="shared" si="14"/>
        <v>506939.41000000003</v>
      </c>
    </row>
    <row r="821" spans="1:60" s="1" customFormat="1" x14ac:dyDescent="0.2">
      <c r="A821" s="108"/>
      <c r="B821" s="180"/>
      <c r="C821" s="181" t="s">
        <v>1090</v>
      </c>
      <c r="D821" s="179"/>
      <c r="E821" s="41"/>
      <c r="F821" s="175">
        <f t="shared" si="14"/>
        <v>506939.41000000003</v>
      </c>
    </row>
    <row r="822" spans="1:60" s="1" customFormat="1" ht="29.25" customHeight="1" x14ac:dyDescent="0.2">
      <c r="A822" s="108">
        <v>44531</v>
      </c>
      <c r="B822" s="100">
        <v>5928</v>
      </c>
      <c r="C822" s="182" t="s">
        <v>1091</v>
      </c>
      <c r="D822" s="179"/>
      <c r="E822" s="40">
        <v>9800</v>
      </c>
      <c r="F822" s="175">
        <f>F821-E822</f>
        <v>497139.41000000003</v>
      </c>
    </row>
    <row r="823" spans="1:60" s="5" customFormat="1" ht="32.25" customHeight="1" x14ac:dyDescent="0.25">
      <c r="A823" s="108">
        <v>44531</v>
      </c>
      <c r="B823" s="100">
        <v>5929</v>
      </c>
      <c r="C823" s="182" t="s">
        <v>1092</v>
      </c>
      <c r="D823" s="179"/>
      <c r="E823" s="40">
        <v>9800</v>
      </c>
      <c r="F823" s="175">
        <f t="shared" ref="F823:F848" si="15">F822-E823</f>
        <v>487339.41000000003</v>
      </c>
      <c r="G823" s="141"/>
      <c r="H823" s="141"/>
      <c r="I823" s="141"/>
      <c r="J823" s="141"/>
      <c r="K823" s="141"/>
      <c r="L823" s="141"/>
      <c r="M823" s="141"/>
      <c r="N823" s="141"/>
      <c r="O823" s="141"/>
      <c r="P823" s="141"/>
      <c r="Q823" s="141"/>
      <c r="R823" s="141"/>
      <c r="S823" s="141"/>
      <c r="T823" s="141"/>
      <c r="U823" s="141"/>
      <c r="V823" s="141"/>
      <c r="W823" s="141"/>
      <c r="X823" s="141"/>
      <c r="Y823" s="141"/>
      <c r="Z823" s="141"/>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row>
    <row r="824" spans="1:60" s="5" customFormat="1" ht="29.25" customHeight="1" x14ac:dyDescent="0.25">
      <c r="A824" s="108">
        <v>44531</v>
      </c>
      <c r="B824" s="100">
        <v>5930</v>
      </c>
      <c r="C824" s="182" t="s">
        <v>1093</v>
      </c>
      <c r="D824" s="179"/>
      <c r="E824" s="40">
        <v>9800</v>
      </c>
      <c r="F824" s="175">
        <f t="shared" si="15"/>
        <v>477539.41000000003</v>
      </c>
      <c r="G824" s="141"/>
      <c r="H824" s="141"/>
      <c r="I824" s="141"/>
      <c r="J824" s="141"/>
      <c r="K824" s="141"/>
      <c r="L824" s="141"/>
      <c r="M824" s="141"/>
      <c r="N824" s="141"/>
      <c r="O824" s="141"/>
      <c r="P824" s="141"/>
      <c r="Q824" s="141"/>
      <c r="R824" s="141"/>
      <c r="S824" s="141"/>
      <c r="T824" s="141"/>
      <c r="U824" s="141"/>
      <c r="V824" s="141"/>
      <c r="W824" s="141"/>
      <c r="X824" s="141"/>
      <c r="Y824" s="141"/>
      <c r="Z824" s="141"/>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row>
    <row r="825" spans="1:60" s="5" customFormat="1" ht="31.5" customHeight="1" x14ac:dyDescent="0.25">
      <c r="A825" s="108">
        <v>44531</v>
      </c>
      <c r="B825" s="100">
        <v>5931</v>
      </c>
      <c r="C825" s="182" t="s">
        <v>1094</v>
      </c>
      <c r="D825" s="179"/>
      <c r="E825" s="40">
        <v>9800</v>
      </c>
      <c r="F825" s="175">
        <f t="shared" si="15"/>
        <v>467739.41000000003</v>
      </c>
      <c r="G825" s="141"/>
      <c r="H825" s="141"/>
      <c r="I825" s="141"/>
      <c r="J825" s="141"/>
      <c r="K825" s="141"/>
      <c r="L825" s="141"/>
      <c r="M825" s="141"/>
      <c r="N825" s="141"/>
      <c r="O825" s="141"/>
      <c r="P825" s="141"/>
      <c r="Q825" s="141"/>
      <c r="R825" s="141"/>
      <c r="S825" s="141"/>
      <c r="T825" s="141"/>
      <c r="U825" s="141"/>
      <c r="V825" s="141"/>
      <c r="W825" s="141"/>
      <c r="X825" s="141"/>
      <c r="Y825" s="141"/>
      <c r="Z825" s="141"/>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row>
    <row r="826" spans="1:60" s="5" customFormat="1" ht="31.5" customHeight="1" x14ac:dyDescent="0.25">
      <c r="A826" s="108">
        <v>44531</v>
      </c>
      <c r="B826" s="100">
        <v>5932</v>
      </c>
      <c r="C826" s="182" t="s">
        <v>1095</v>
      </c>
      <c r="D826" s="179"/>
      <c r="E826" s="40">
        <v>9800</v>
      </c>
      <c r="F826" s="175">
        <f t="shared" si="15"/>
        <v>457939.41000000003</v>
      </c>
      <c r="G826" s="141"/>
      <c r="H826" s="141"/>
      <c r="I826" s="141"/>
      <c r="J826" s="141"/>
      <c r="K826" s="141"/>
      <c r="L826" s="141"/>
      <c r="M826" s="141"/>
      <c r="N826" s="141"/>
      <c r="O826" s="141"/>
      <c r="P826" s="141"/>
      <c r="Q826" s="141"/>
      <c r="R826" s="141"/>
      <c r="S826" s="141"/>
      <c r="T826" s="141"/>
      <c r="U826" s="141"/>
      <c r="V826" s="141"/>
      <c r="W826" s="141"/>
      <c r="X826" s="141"/>
      <c r="Y826" s="141"/>
      <c r="Z826" s="141"/>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row>
    <row r="827" spans="1:60" ht="30" customHeight="1" x14ac:dyDescent="0.2">
      <c r="A827" s="108">
        <v>44531</v>
      </c>
      <c r="B827" s="39">
        <v>5933</v>
      </c>
      <c r="C827" s="182" t="s">
        <v>1096</v>
      </c>
      <c r="D827" s="179"/>
      <c r="E827" s="40">
        <v>9800</v>
      </c>
      <c r="F827" s="175">
        <f t="shared" si="15"/>
        <v>448139.41000000003</v>
      </c>
    </row>
    <row r="828" spans="1:60" ht="27.75" customHeight="1" x14ac:dyDescent="0.2">
      <c r="A828" s="108">
        <v>44531</v>
      </c>
      <c r="B828" s="39">
        <v>5934</v>
      </c>
      <c r="C828" s="182" t="s">
        <v>1097</v>
      </c>
      <c r="D828" s="179"/>
      <c r="E828" s="40">
        <v>9800</v>
      </c>
      <c r="F828" s="175">
        <f t="shared" si="15"/>
        <v>438339.41000000003</v>
      </c>
    </row>
    <row r="829" spans="1:60" ht="30.75" customHeight="1" x14ac:dyDescent="0.2">
      <c r="A829" s="108">
        <v>44531</v>
      </c>
      <c r="B829" s="39">
        <v>5935</v>
      </c>
      <c r="C829" s="182" t="s">
        <v>1098</v>
      </c>
      <c r="D829" s="179"/>
      <c r="E829" s="40">
        <v>9800</v>
      </c>
      <c r="F829" s="175">
        <f t="shared" si="15"/>
        <v>428539.41000000003</v>
      </c>
      <c r="G829" s="111"/>
    </row>
    <row r="830" spans="1:60" ht="31.5" customHeight="1" x14ac:dyDescent="0.2">
      <c r="A830" s="108">
        <v>44531</v>
      </c>
      <c r="B830" s="39">
        <v>5936</v>
      </c>
      <c r="C830" s="182" t="s">
        <v>1099</v>
      </c>
      <c r="D830" s="179"/>
      <c r="E830" s="40">
        <v>9800</v>
      </c>
      <c r="F830" s="175">
        <f t="shared" si="15"/>
        <v>418739.41000000003</v>
      </c>
      <c r="G830" s="111"/>
    </row>
    <row r="831" spans="1:60" ht="34.5" customHeight="1" x14ac:dyDescent="0.2">
      <c r="A831" s="108">
        <v>44531</v>
      </c>
      <c r="B831" s="39">
        <v>5937</v>
      </c>
      <c r="C831" s="182" t="s">
        <v>1100</v>
      </c>
      <c r="D831" s="179"/>
      <c r="E831" s="40">
        <v>9800</v>
      </c>
      <c r="F831" s="175">
        <f t="shared" si="15"/>
        <v>408939.41000000003</v>
      </c>
      <c r="G831" s="111"/>
    </row>
    <row r="832" spans="1:60" ht="16.5" customHeight="1" x14ac:dyDescent="0.2">
      <c r="A832" s="108">
        <v>44531</v>
      </c>
      <c r="B832" s="39">
        <v>5938</v>
      </c>
      <c r="C832" s="183" t="s">
        <v>116</v>
      </c>
      <c r="D832" s="179"/>
      <c r="E832" s="40">
        <v>0</v>
      </c>
      <c r="F832" s="175">
        <f t="shared" si="15"/>
        <v>408939.41000000003</v>
      </c>
      <c r="G832" s="111"/>
    </row>
    <row r="833" spans="1:60" ht="39" customHeight="1" x14ac:dyDescent="0.2">
      <c r="A833" s="108">
        <v>44531</v>
      </c>
      <c r="B833" s="39">
        <v>5939</v>
      </c>
      <c r="C833" s="183" t="s">
        <v>1101</v>
      </c>
      <c r="D833" s="184"/>
      <c r="E833" s="40">
        <v>42940</v>
      </c>
      <c r="F833" s="175">
        <f t="shared" si="15"/>
        <v>365999.41000000003</v>
      </c>
      <c r="G833" s="111"/>
    </row>
    <row r="834" spans="1:60" ht="32.25" customHeight="1" x14ac:dyDescent="0.2">
      <c r="A834" s="108">
        <v>44531</v>
      </c>
      <c r="B834" s="39">
        <v>5940</v>
      </c>
      <c r="C834" s="185" t="s">
        <v>1102</v>
      </c>
      <c r="D834" s="186"/>
      <c r="E834" s="40">
        <v>41923</v>
      </c>
      <c r="F834" s="175">
        <f t="shared" si="15"/>
        <v>324076.41000000003</v>
      </c>
      <c r="G834" s="111"/>
    </row>
    <row r="835" spans="1:60" ht="33.75" x14ac:dyDescent="0.2">
      <c r="A835" s="108">
        <v>44531</v>
      </c>
      <c r="B835" s="39">
        <v>5941</v>
      </c>
      <c r="C835" s="183" t="s">
        <v>1103</v>
      </c>
      <c r="D835" s="186"/>
      <c r="E835" s="40">
        <v>27000</v>
      </c>
      <c r="F835" s="175">
        <f t="shared" si="15"/>
        <v>297076.41000000003</v>
      </c>
      <c r="G835" s="111"/>
    </row>
    <row r="836" spans="1:60" ht="29.25" customHeight="1" x14ac:dyDescent="0.2">
      <c r="A836" s="108">
        <v>44531</v>
      </c>
      <c r="B836" s="39">
        <v>5942</v>
      </c>
      <c r="C836" s="183" t="s">
        <v>1104</v>
      </c>
      <c r="D836" s="186"/>
      <c r="E836" s="40">
        <v>0</v>
      </c>
      <c r="F836" s="175">
        <f t="shared" si="15"/>
        <v>297076.41000000003</v>
      </c>
      <c r="G836" s="111"/>
    </row>
    <row r="837" spans="1:60" ht="29.25" customHeight="1" x14ac:dyDescent="0.2">
      <c r="A837" s="108">
        <v>44531</v>
      </c>
      <c r="B837" s="39">
        <v>5943</v>
      </c>
      <c r="C837" s="183" t="s">
        <v>1105</v>
      </c>
      <c r="D837" s="186"/>
      <c r="E837" s="40">
        <v>30600</v>
      </c>
      <c r="F837" s="175">
        <f t="shared" si="15"/>
        <v>266476.41000000003</v>
      </c>
      <c r="G837" s="111"/>
    </row>
    <row r="838" spans="1:60" ht="33.75" x14ac:dyDescent="0.2">
      <c r="A838" s="108">
        <v>44531</v>
      </c>
      <c r="B838" s="39">
        <v>5944</v>
      </c>
      <c r="C838" s="183" t="s">
        <v>1106</v>
      </c>
      <c r="D838" s="186"/>
      <c r="E838" s="40">
        <v>14400</v>
      </c>
      <c r="F838" s="175">
        <f t="shared" si="15"/>
        <v>252076.41000000003</v>
      </c>
      <c r="G838" s="111"/>
    </row>
    <row r="839" spans="1:60" ht="36.75" customHeight="1" x14ac:dyDescent="0.2">
      <c r="A839" s="108">
        <v>44531</v>
      </c>
      <c r="B839" s="39">
        <v>5945</v>
      </c>
      <c r="C839" s="183" t="s">
        <v>1107</v>
      </c>
      <c r="D839" s="186"/>
      <c r="E839" s="40">
        <v>23400</v>
      </c>
      <c r="F839" s="175">
        <f t="shared" si="15"/>
        <v>228676.41000000003</v>
      </c>
      <c r="G839" s="111"/>
    </row>
    <row r="840" spans="1:60" s="5" customFormat="1" ht="36.75" customHeight="1" x14ac:dyDescent="0.25">
      <c r="A840" s="108">
        <v>44531</v>
      </c>
      <c r="B840" s="39">
        <v>5946</v>
      </c>
      <c r="C840" s="187" t="s">
        <v>1108</v>
      </c>
      <c r="D840" s="186"/>
      <c r="E840" s="40">
        <v>0</v>
      </c>
      <c r="F840" s="175">
        <f t="shared" si="15"/>
        <v>228676.41000000003</v>
      </c>
      <c r="G840" s="188"/>
      <c r="H840" s="141"/>
      <c r="I840" s="141"/>
      <c r="J840" s="141"/>
      <c r="K840" s="141"/>
      <c r="L840" s="141"/>
      <c r="M840" s="141"/>
      <c r="N840" s="141"/>
      <c r="O840" s="141"/>
      <c r="P840" s="141"/>
      <c r="Q840" s="141"/>
      <c r="R840" s="141"/>
      <c r="S840" s="141"/>
      <c r="T840" s="141"/>
      <c r="U840" s="141"/>
      <c r="V840" s="141"/>
      <c r="W840" s="141"/>
      <c r="X840" s="141"/>
      <c r="Y840" s="141"/>
      <c r="Z840" s="141"/>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row>
    <row r="841" spans="1:60" s="5" customFormat="1" ht="33.75" customHeight="1" x14ac:dyDescent="0.25">
      <c r="A841" s="108">
        <v>44531</v>
      </c>
      <c r="B841" s="39">
        <v>5947</v>
      </c>
      <c r="C841" s="182" t="s">
        <v>1109</v>
      </c>
      <c r="D841" s="186"/>
      <c r="E841" s="40">
        <v>31458</v>
      </c>
      <c r="F841" s="175">
        <f t="shared" si="15"/>
        <v>197218.41000000003</v>
      </c>
      <c r="G841" s="141"/>
      <c r="H841" s="141"/>
      <c r="I841" s="141"/>
      <c r="J841" s="141"/>
      <c r="K841" s="141"/>
      <c r="L841" s="141"/>
      <c r="M841" s="141"/>
      <c r="N841" s="141"/>
      <c r="O841" s="141"/>
      <c r="P841" s="141"/>
      <c r="Q841" s="141"/>
      <c r="R841" s="141"/>
      <c r="S841" s="141"/>
      <c r="T841" s="141"/>
      <c r="U841" s="141"/>
      <c r="V841" s="141"/>
      <c r="W841" s="141"/>
      <c r="X841" s="141"/>
      <c r="Y841" s="141"/>
      <c r="Z841" s="1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row>
    <row r="842" spans="1:60" s="5" customFormat="1" ht="39" customHeight="1" x14ac:dyDescent="0.25">
      <c r="A842" s="108">
        <v>44531</v>
      </c>
      <c r="B842" s="39">
        <v>5948</v>
      </c>
      <c r="C842" s="189" t="s">
        <v>1110</v>
      </c>
      <c r="D842" s="186"/>
      <c r="E842" s="40">
        <v>9408</v>
      </c>
      <c r="F842" s="175">
        <f t="shared" si="15"/>
        <v>187810.41000000003</v>
      </c>
      <c r="G842" s="141"/>
      <c r="H842" s="141"/>
      <c r="I842" s="141"/>
      <c r="J842" s="141"/>
      <c r="K842" s="141"/>
      <c r="L842" s="141"/>
      <c r="M842" s="141"/>
      <c r="N842" s="141"/>
      <c r="O842" s="141"/>
      <c r="P842" s="141"/>
      <c r="Q842" s="141"/>
      <c r="R842" s="141"/>
      <c r="S842" s="141"/>
      <c r="T842" s="141"/>
      <c r="U842" s="141"/>
      <c r="V842" s="141"/>
      <c r="W842" s="141"/>
      <c r="X842" s="141"/>
      <c r="Y842" s="141"/>
      <c r="Z842" s="141"/>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row>
    <row r="843" spans="1:60" s="5" customFormat="1" ht="22.5" customHeight="1" x14ac:dyDescent="0.25">
      <c r="A843" s="190">
        <v>44539</v>
      </c>
      <c r="B843" s="191" t="s">
        <v>1111</v>
      </c>
      <c r="C843" s="182" t="s">
        <v>1112</v>
      </c>
      <c r="D843" s="186"/>
      <c r="E843" s="192">
        <v>61775</v>
      </c>
      <c r="F843" s="175">
        <f t="shared" si="15"/>
        <v>126035.41000000003</v>
      </c>
      <c r="G843" s="141"/>
      <c r="H843" s="141"/>
      <c r="I843" s="141"/>
      <c r="J843" s="141"/>
      <c r="K843" s="141"/>
      <c r="L843" s="141"/>
      <c r="M843" s="141"/>
      <c r="N843" s="141"/>
      <c r="O843" s="141"/>
      <c r="P843" s="141"/>
      <c r="Q843" s="141"/>
      <c r="R843" s="141"/>
      <c r="S843" s="141"/>
      <c r="T843" s="141"/>
      <c r="U843" s="141"/>
      <c r="V843" s="141"/>
      <c r="W843" s="141"/>
      <c r="X843" s="141"/>
      <c r="Y843" s="141"/>
      <c r="Z843" s="141"/>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row>
    <row r="844" spans="1:60" s="5" customFormat="1" ht="63" customHeight="1" x14ac:dyDescent="0.25">
      <c r="A844" s="190">
        <v>44539</v>
      </c>
      <c r="B844" s="191" t="s">
        <v>1113</v>
      </c>
      <c r="C844" s="182" t="s">
        <v>1114</v>
      </c>
      <c r="D844" s="186"/>
      <c r="E844" s="192">
        <v>13050.8</v>
      </c>
      <c r="F844" s="175">
        <f t="shared" si="15"/>
        <v>112984.61000000003</v>
      </c>
      <c r="G844" s="141"/>
      <c r="H844" s="141"/>
      <c r="I844" s="141"/>
      <c r="J844" s="141"/>
      <c r="K844" s="141"/>
      <c r="L844" s="141"/>
      <c r="M844" s="141"/>
      <c r="N844" s="141"/>
      <c r="O844" s="141"/>
      <c r="P844" s="141"/>
      <c r="Q844" s="141"/>
      <c r="R844" s="141"/>
      <c r="S844" s="141"/>
      <c r="T844" s="141"/>
      <c r="U844" s="141"/>
      <c r="V844" s="141"/>
      <c r="W844" s="141"/>
      <c r="X844" s="141"/>
      <c r="Y844" s="141"/>
      <c r="Z844" s="141"/>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row>
    <row r="845" spans="1:60" ht="39" customHeight="1" x14ac:dyDescent="0.2">
      <c r="A845" s="190">
        <v>44539</v>
      </c>
      <c r="B845" s="191" t="s">
        <v>1115</v>
      </c>
      <c r="C845" s="182" t="s">
        <v>1116</v>
      </c>
      <c r="D845" s="186"/>
      <c r="E845" s="192">
        <v>8216.44</v>
      </c>
      <c r="F845" s="175">
        <f t="shared" si="15"/>
        <v>104768.17000000003</v>
      </c>
    </row>
    <row r="846" spans="1:60" ht="36.75" customHeight="1" x14ac:dyDescent="0.2">
      <c r="A846" s="190">
        <v>44539</v>
      </c>
      <c r="B846" s="191" t="s">
        <v>1117</v>
      </c>
      <c r="C846" s="182" t="s">
        <v>1118</v>
      </c>
      <c r="D846" s="193"/>
      <c r="E846" s="192">
        <v>10232.25</v>
      </c>
      <c r="F846" s="175">
        <f t="shared" si="15"/>
        <v>94535.920000000027</v>
      </c>
    </row>
    <row r="847" spans="1:60" s="194" customFormat="1" ht="30" customHeight="1" x14ac:dyDescent="0.2">
      <c r="A847" s="190">
        <v>44539</v>
      </c>
      <c r="B847" s="191" t="s">
        <v>1119</v>
      </c>
      <c r="C847" s="182" t="s">
        <v>1120</v>
      </c>
      <c r="D847" s="186"/>
      <c r="E847" s="192">
        <v>13694.07</v>
      </c>
      <c r="F847" s="175">
        <f t="shared" si="15"/>
        <v>80841.850000000035</v>
      </c>
      <c r="G847" s="1"/>
      <c r="H847" s="111"/>
      <c r="I847" s="111"/>
      <c r="J847" s="111"/>
      <c r="K847" s="111"/>
      <c r="L847" s="111"/>
      <c r="M847" s="111"/>
      <c r="N847" s="111"/>
      <c r="O847" s="111"/>
      <c r="P847" s="111"/>
      <c r="Q847" s="111"/>
      <c r="R847" s="111"/>
      <c r="S847" s="111"/>
      <c r="T847" s="111"/>
      <c r="U847" s="111"/>
      <c r="V847" s="111"/>
      <c r="W847" s="111"/>
      <c r="X847" s="111"/>
      <c r="Y847" s="111"/>
      <c r="Z847" s="111"/>
      <c r="AA847" s="111"/>
      <c r="AB847" s="111"/>
      <c r="AC847" s="111"/>
      <c r="AD847" s="111"/>
      <c r="AE847" s="111"/>
      <c r="AF847" s="111"/>
      <c r="AG847" s="111"/>
      <c r="AH847" s="111"/>
      <c r="AI847" s="111"/>
      <c r="AJ847" s="111"/>
      <c r="AK847" s="111"/>
      <c r="AL847" s="111"/>
      <c r="AM847" s="111"/>
      <c r="AN847" s="111"/>
      <c r="AO847" s="111"/>
      <c r="AP847" s="111"/>
      <c r="AQ847" s="111"/>
      <c r="AR847" s="111"/>
      <c r="AS847" s="111"/>
      <c r="AT847" s="111"/>
      <c r="AU847" s="111"/>
      <c r="AV847" s="111"/>
      <c r="AW847" s="111"/>
      <c r="AX847" s="111"/>
      <c r="AY847" s="111"/>
      <c r="AZ847" s="111"/>
      <c r="BA847" s="111"/>
      <c r="BB847" s="111"/>
      <c r="BC847" s="111"/>
      <c r="BD847" s="111"/>
      <c r="BE847" s="111"/>
      <c r="BF847" s="111"/>
      <c r="BG847" s="111"/>
      <c r="BH847" s="111"/>
    </row>
    <row r="848" spans="1:60" s="194" customFormat="1" ht="41.25" customHeight="1" x14ac:dyDescent="0.2">
      <c r="A848" s="190">
        <v>44540</v>
      </c>
      <c r="B848" s="191" t="s">
        <v>1121</v>
      </c>
      <c r="C848" s="182" t="s">
        <v>1122</v>
      </c>
      <c r="D848" s="186"/>
      <c r="E848" s="192">
        <v>9000</v>
      </c>
      <c r="F848" s="175">
        <f t="shared" si="15"/>
        <v>71841.850000000035</v>
      </c>
      <c r="G848" s="111"/>
      <c r="H848" s="111"/>
      <c r="I848" s="111"/>
      <c r="J848" s="111"/>
      <c r="K848" s="111"/>
      <c r="L848" s="111"/>
      <c r="M848" s="111"/>
      <c r="N848" s="111"/>
      <c r="O848" s="111"/>
      <c r="P848" s="111"/>
      <c r="Q848" s="111"/>
      <c r="R848" s="111"/>
      <c r="S848" s="111"/>
      <c r="T848" s="111"/>
      <c r="U848" s="111"/>
      <c r="V848" s="111"/>
      <c r="W848" s="111"/>
      <c r="X848" s="111"/>
      <c r="Y848" s="111"/>
      <c r="Z848" s="111"/>
      <c r="AA848" s="111"/>
      <c r="AB848" s="111"/>
      <c r="AC848" s="111"/>
      <c r="AD848" s="111"/>
      <c r="AE848" s="111"/>
      <c r="AF848" s="111"/>
      <c r="AG848" s="111"/>
      <c r="AH848" s="111"/>
      <c r="AI848" s="111"/>
      <c r="AJ848" s="111"/>
      <c r="AK848" s="111"/>
      <c r="AL848" s="111"/>
      <c r="AM848" s="111"/>
      <c r="AN848" s="111"/>
      <c r="AO848" s="111"/>
      <c r="AP848" s="111"/>
      <c r="AQ848" s="111"/>
      <c r="AR848" s="111"/>
      <c r="AS848" s="111"/>
      <c r="AT848" s="111"/>
      <c r="AU848" s="111"/>
      <c r="AV848" s="111"/>
      <c r="AW848" s="111"/>
      <c r="AX848" s="111"/>
      <c r="AY848" s="111"/>
      <c r="AZ848" s="111"/>
      <c r="BA848" s="111"/>
      <c r="BB848" s="111"/>
      <c r="BC848" s="111"/>
      <c r="BD848" s="111"/>
      <c r="BE848" s="111"/>
      <c r="BF848" s="111"/>
      <c r="BG848" s="111"/>
      <c r="BH848" s="111"/>
    </row>
    <row r="849" spans="1:60" s="194" customFormat="1" ht="15" customHeight="1" x14ac:dyDescent="0.2">
      <c r="A849" s="195"/>
      <c r="B849" s="165"/>
      <c r="C849" s="196"/>
      <c r="D849" s="197"/>
      <c r="E849" s="198"/>
      <c r="F849" s="199"/>
      <c r="G849" s="111"/>
      <c r="H849" s="111"/>
      <c r="I849" s="111"/>
      <c r="J849" s="111"/>
      <c r="K849" s="111"/>
      <c r="L849" s="111"/>
      <c r="M849" s="111"/>
      <c r="N849" s="111"/>
      <c r="O849" s="111"/>
      <c r="P849" s="111"/>
      <c r="Q849" s="111"/>
      <c r="R849" s="111"/>
      <c r="S849" s="111"/>
      <c r="T849" s="111"/>
      <c r="U849" s="111"/>
      <c r="V849" s="111"/>
      <c r="W849" s="111"/>
      <c r="X849" s="111"/>
      <c r="Y849" s="111"/>
      <c r="Z849" s="111"/>
      <c r="AA849" s="111"/>
      <c r="AB849" s="111"/>
      <c r="AC849" s="111"/>
      <c r="AD849" s="111"/>
      <c r="AE849" s="111"/>
      <c r="AF849" s="111"/>
      <c r="AG849" s="111"/>
      <c r="AH849" s="111"/>
      <c r="AI849" s="111"/>
      <c r="AJ849" s="111"/>
      <c r="AK849" s="111"/>
      <c r="AL849" s="111"/>
      <c r="AM849" s="111"/>
      <c r="AN849" s="111"/>
      <c r="AO849" s="111"/>
      <c r="AP849" s="111"/>
      <c r="AQ849" s="111"/>
      <c r="AR849" s="111"/>
      <c r="AS849" s="111"/>
      <c r="AT849" s="111"/>
      <c r="AU849" s="111"/>
      <c r="AV849" s="111"/>
      <c r="AW849" s="111"/>
      <c r="AX849" s="111"/>
      <c r="AY849" s="111"/>
      <c r="AZ849" s="111"/>
      <c r="BA849" s="111"/>
      <c r="BB849" s="111"/>
      <c r="BC849" s="111"/>
      <c r="BD849" s="111"/>
      <c r="BE849" s="111"/>
      <c r="BF849" s="111"/>
      <c r="BG849" s="111"/>
      <c r="BH849" s="111"/>
    </row>
    <row r="850" spans="1:60" s="152" customFormat="1" ht="15" customHeight="1" x14ac:dyDescent="0.25">
      <c r="A850" s="283" t="s">
        <v>0</v>
      </c>
      <c r="B850" s="283"/>
      <c r="C850" s="283"/>
      <c r="D850" s="283"/>
      <c r="E850" s="283"/>
      <c r="F850" s="283"/>
      <c r="G850" s="59"/>
      <c r="H850" s="59"/>
      <c r="I850" s="59"/>
      <c r="J850" s="59"/>
      <c r="K850" s="59"/>
      <c r="L850" s="59"/>
      <c r="M850" s="59"/>
      <c r="N850" s="59"/>
      <c r="O850" s="59"/>
      <c r="P850" s="59"/>
      <c r="Q850" s="59"/>
      <c r="R850" s="59"/>
      <c r="S850" s="59"/>
      <c r="T850" s="59"/>
      <c r="U850" s="59"/>
      <c r="V850" s="59"/>
      <c r="W850" s="59"/>
      <c r="X850" s="59"/>
      <c r="Y850" s="59"/>
      <c r="Z850" s="59"/>
      <c r="AA850" s="59"/>
      <c r="AB850" s="59"/>
      <c r="AC850" s="59"/>
      <c r="AD850" s="59"/>
      <c r="AE850" s="59"/>
      <c r="AF850" s="59"/>
      <c r="AG850" s="59"/>
      <c r="AH850" s="59"/>
      <c r="AI850" s="59"/>
      <c r="AJ850" s="59"/>
      <c r="AK850" s="59"/>
      <c r="AL850" s="59"/>
      <c r="AM850" s="59"/>
      <c r="AN850" s="59"/>
      <c r="AO850" s="59"/>
      <c r="AP850" s="59"/>
      <c r="AQ850" s="59"/>
      <c r="AR850" s="59"/>
      <c r="AS850" s="59"/>
      <c r="AT850" s="59"/>
      <c r="AU850" s="59"/>
      <c r="AV850" s="59"/>
      <c r="AW850" s="59"/>
      <c r="AX850" s="59"/>
      <c r="AY850" s="59"/>
      <c r="AZ850" s="59"/>
      <c r="BA850" s="59"/>
      <c r="BB850" s="59"/>
      <c r="BC850" s="59"/>
      <c r="BD850" s="59"/>
      <c r="BE850" s="59"/>
      <c r="BF850" s="59"/>
      <c r="BG850" s="59"/>
      <c r="BH850" s="59"/>
    </row>
    <row r="851" spans="1:60" s="152" customFormat="1" ht="15" customHeight="1" x14ac:dyDescent="0.25">
      <c r="A851" s="283" t="s">
        <v>1</v>
      </c>
      <c r="B851" s="283"/>
      <c r="C851" s="283"/>
      <c r="D851" s="283"/>
      <c r="E851" s="283"/>
      <c r="F851" s="283"/>
      <c r="G851" s="59"/>
      <c r="H851" s="59"/>
      <c r="I851" s="59"/>
      <c r="J851" s="59"/>
      <c r="K851" s="59"/>
      <c r="L851" s="59"/>
      <c r="M851" s="59"/>
      <c r="N851" s="59"/>
      <c r="O851" s="59"/>
      <c r="P851" s="59"/>
      <c r="Q851" s="59"/>
      <c r="R851" s="59"/>
      <c r="S851" s="59"/>
      <c r="T851" s="59"/>
      <c r="U851" s="59"/>
      <c r="V851" s="59"/>
      <c r="W851" s="59"/>
      <c r="X851" s="59"/>
      <c r="Y851" s="59"/>
      <c r="Z851" s="59"/>
      <c r="AA851" s="59"/>
      <c r="AB851" s="59"/>
      <c r="AC851" s="59"/>
      <c r="AD851" s="59"/>
      <c r="AE851" s="59"/>
      <c r="AF851" s="59"/>
      <c r="AG851" s="59"/>
      <c r="AH851" s="59"/>
      <c r="AI851" s="59"/>
      <c r="AJ851" s="59"/>
      <c r="AK851" s="59"/>
      <c r="AL851" s="59"/>
      <c r="AM851" s="59"/>
      <c r="AN851" s="59"/>
      <c r="AO851" s="59"/>
      <c r="AP851" s="59"/>
      <c r="AQ851" s="59"/>
      <c r="AR851" s="59"/>
      <c r="AS851" s="59"/>
      <c r="AT851" s="59"/>
      <c r="AU851" s="59"/>
      <c r="AV851" s="59"/>
      <c r="AW851" s="59"/>
      <c r="AX851" s="59"/>
      <c r="AY851" s="59"/>
      <c r="AZ851" s="59"/>
      <c r="BA851" s="59"/>
      <c r="BB851" s="59"/>
      <c r="BC851" s="59"/>
      <c r="BD851" s="59"/>
      <c r="BE851" s="59"/>
      <c r="BF851" s="59"/>
      <c r="BG851" s="59"/>
      <c r="BH851" s="59"/>
    </row>
    <row r="852" spans="1:60" s="152" customFormat="1" ht="15" customHeight="1" x14ac:dyDescent="0.25">
      <c r="A852" s="284" t="s">
        <v>2</v>
      </c>
      <c r="B852" s="284"/>
      <c r="C852" s="284"/>
      <c r="D852" s="284"/>
      <c r="E852" s="284"/>
      <c r="F852" s="284"/>
      <c r="G852" s="59"/>
      <c r="H852" s="59"/>
      <c r="I852" s="59"/>
      <c r="J852" s="59"/>
      <c r="K852" s="59"/>
      <c r="L852" s="59"/>
      <c r="M852" s="59"/>
      <c r="N852" s="59"/>
      <c r="O852" s="59"/>
      <c r="P852" s="59"/>
      <c r="Q852" s="59"/>
      <c r="R852" s="59"/>
      <c r="S852" s="59"/>
      <c r="T852" s="59"/>
      <c r="U852" s="59"/>
      <c r="V852" s="59"/>
      <c r="W852" s="59"/>
      <c r="X852" s="59"/>
      <c r="Y852" s="59"/>
      <c r="Z852" s="59"/>
      <c r="AA852" s="59"/>
      <c r="AB852" s="59"/>
      <c r="AC852" s="59"/>
      <c r="AD852" s="59"/>
      <c r="AE852" s="59"/>
      <c r="AF852" s="59"/>
      <c r="AG852" s="59"/>
      <c r="AH852" s="59"/>
      <c r="AI852" s="59"/>
      <c r="AJ852" s="59"/>
      <c r="AK852" s="59"/>
      <c r="AL852" s="59"/>
      <c r="AM852" s="59"/>
      <c r="AN852" s="59"/>
      <c r="AO852" s="59"/>
      <c r="AP852" s="59"/>
      <c r="AQ852" s="59"/>
      <c r="AR852" s="59"/>
      <c r="AS852" s="59"/>
      <c r="AT852" s="59"/>
      <c r="AU852" s="59"/>
      <c r="AV852" s="59"/>
      <c r="AW852" s="59"/>
      <c r="AX852" s="59"/>
      <c r="AY852" s="59"/>
      <c r="AZ852" s="59"/>
      <c r="BA852" s="59"/>
      <c r="BB852" s="59"/>
      <c r="BC852" s="59"/>
      <c r="BD852" s="59"/>
      <c r="BE852" s="59"/>
      <c r="BF852" s="59"/>
      <c r="BG852" s="59"/>
      <c r="BH852" s="59"/>
    </row>
    <row r="853" spans="1:60" s="152" customFormat="1" ht="15" customHeight="1" x14ac:dyDescent="0.25">
      <c r="A853" s="284" t="s">
        <v>3</v>
      </c>
      <c r="B853" s="284"/>
      <c r="C853" s="284"/>
      <c r="D853" s="284"/>
      <c r="E853" s="284"/>
      <c r="F853" s="284"/>
      <c r="G853" s="200"/>
      <c r="H853" s="59"/>
      <c r="I853" s="59"/>
      <c r="J853" s="59"/>
      <c r="K853" s="59"/>
      <c r="L853" s="59"/>
      <c r="M853" s="59"/>
      <c r="N853" s="59"/>
      <c r="O853" s="59"/>
      <c r="P853" s="59"/>
      <c r="Q853" s="59"/>
      <c r="R853" s="59"/>
      <c r="S853" s="59"/>
      <c r="T853" s="59"/>
      <c r="U853" s="59"/>
      <c r="V853" s="59"/>
      <c r="W853" s="59"/>
      <c r="X853" s="59"/>
      <c r="Y853" s="59"/>
      <c r="Z853" s="59"/>
      <c r="AA853" s="59"/>
      <c r="AB853" s="59"/>
      <c r="AC853" s="59"/>
      <c r="AD853" s="59"/>
      <c r="AE853" s="59"/>
      <c r="AF853" s="59"/>
      <c r="AG853" s="59"/>
      <c r="AH853" s="59"/>
      <c r="AI853" s="59"/>
      <c r="AJ853" s="59"/>
      <c r="AK853" s="59"/>
      <c r="AL853" s="59"/>
      <c r="AM853" s="59"/>
      <c r="AN853" s="59"/>
      <c r="AO853" s="59"/>
      <c r="AP853" s="59"/>
      <c r="AQ853" s="59"/>
      <c r="AR853" s="59"/>
      <c r="AS853" s="59"/>
      <c r="AT853" s="59"/>
      <c r="AU853" s="59"/>
      <c r="AV853" s="59"/>
      <c r="AW853" s="59"/>
      <c r="AX853" s="59"/>
      <c r="AY853" s="59"/>
      <c r="AZ853" s="59"/>
      <c r="BA853" s="59"/>
      <c r="BB853" s="59"/>
      <c r="BC853" s="59"/>
      <c r="BD853" s="59"/>
      <c r="BE853" s="59"/>
      <c r="BF853" s="59"/>
      <c r="BG853" s="59"/>
      <c r="BH853" s="59"/>
    </row>
    <row r="854" spans="1:60" s="152" customFormat="1" ht="15" customHeight="1" x14ac:dyDescent="0.2">
      <c r="A854" s="201"/>
      <c r="B854" s="202"/>
      <c r="C854" s="1"/>
      <c r="D854" s="57"/>
      <c r="E854" s="203"/>
      <c r="F854" s="59"/>
      <c r="G854" s="59"/>
      <c r="H854" s="59"/>
      <c r="I854" s="59"/>
      <c r="J854" s="59"/>
      <c r="K854" s="59"/>
      <c r="L854" s="59"/>
      <c r="M854" s="59"/>
      <c r="N854" s="59"/>
      <c r="O854" s="59"/>
      <c r="P854" s="59"/>
      <c r="Q854" s="59"/>
      <c r="R854" s="59"/>
      <c r="S854" s="59"/>
      <c r="T854" s="59"/>
      <c r="U854" s="59"/>
      <c r="V854" s="59"/>
      <c r="W854" s="59"/>
      <c r="X854" s="59"/>
      <c r="Y854" s="59"/>
      <c r="Z854" s="59"/>
      <c r="AA854" s="59"/>
      <c r="AB854" s="59"/>
      <c r="AC854" s="59"/>
      <c r="AD854" s="59"/>
      <c r="AE854" s="59"/>
      <c r="AF854" s="59"/>
      <c r="AG854" s="59"/>
      <c r="AH854" s="59"/>
      <c r="AI854" s="59"/>
      <c r="AJ854" s="59"/>
      <c r="AK854" s="59"/>
      <c r="AL854" s="59"/>
      <c r="AM854" s="59"/>
      <c r="AN854" s="59"/>
      <c r="AO854" s="59"/>
      <c r="AP854" s="59"/>
      <c r="AQ854" s="59"/>
      <c r="AR854" s="59"/>
      <c r="AS854" s="59"/>
      <c r="AT854" s="59"/>
      <c r="AU854" s="59"/>
      <c r="AV854" s="59"/>
      <c r="AW854" s="59"/>
      <c r="AX854" s="59"/>
      <c r="AY854" s="59"/>
      <c r="AZ854" s="59"/>
      <c r="BA854" s="59"/>
      <c r="BB854" s="59"/>
      <c r="BC854" s="59"/>
      <c r="BD854" s="59"/>
      <c r="BE854" s="59"/>
      <c r="BF854" s="59"/>
      <c r="BG854" s="59"/>
      <c r="BH854" s="59"/>
    </row>
    <row r="855" spans="1:60" s="152" customFormat="1" ht="15" customHeight="1" x14ac:dyDescent="0.2">
      <c r="A855" s="285" t="s">
        <v>1123</v>
      </c>
      <c r="B855" s="286"/>
      <c r="C855" s="286"/>
      <c r="D855" s="286"/>
      <c r="E855" s="286"/>
      <c r="F855" s="287"/>
      <c r="G855" s="59"/>
      <c r="H855" s="59"/>
      <c r="I855" s="59"/>
      <c r="J855" s="59"/>
      <c r="K855" s="59"/>
      <c r="L855" s="59"/>
      <c r="M855" s="59"/>
      <c r="N855" s="59"/>
      <c r="O855" s="59"/>
      <c r="P855" s="59"/>
      <c r="Q855" s="59"/>
      <c r="R855" s="59"/>
      <c r="S855" s="59"/>
      <c r="T855" s="59"/>
      <c r="U855" s="59"/>
      <c r="V855" s="59"/>
      <c r="W855" s="59"/>
      <c r="X855" s="59"/>
      <c r="Y855" s="59"/>
      <c r="Z855" s="59"/>
      <c r="AA855" s="59"/>
      <c r="AB855" s="59"/>
      <c r="AC855" s="59"/>
      <c r="AD855" s="59"/>
      <c r="AE855" s="59"/>
      <c r="AF855" s="59"/>
      <c r="AG855" s="59"/>
      <c r="AH855" s="59"/>
      <c r="AI855" s="59"/>
      <c r="AJ855" s="59"/>
      <c r="AK855" s="59"/>
      <c r="AL855" s="59"/>
      <c r="AM855" s="59"/>
      <c r="AN855" s="59"/>
      <c r="AO855" s="59"/>
      <c r="AP855" s="59"/>
      <c r="AQ855" s="59"/>
      <c r="AR855" s="59"/>
      <c r="AS855" s="59"/>
      <c r="AT855" s="59"/>
      <c r="AU855" s="59"/>
      <c r="AV855" s="59"/>
      <c r="AW855" s="59"/>
      <c r="AX855" s="59"/>
      <c r="AY855" s="59"/>
      <c r="AZ855" s="59"/>
      <c r="BA855" s="59"/>
      <c r="BB855" s="59"/>
      <c r="BC855" s="59"/>
      <c r="BD855" s="59"/>
      <c r="BE855" s="59"/>
      <c r="BF855" s="59"/>
      <c r="BG855" s="59"/>
      <c r="BH855" s="59"/>
    </row>
    <row r="856" spans="1:60" s="152" customFormat="1" ht="15" customHeight="1" x14ac:dyDescent="0.2">
      <c r="A856" s="285" t="s">
        <v>5</v>
      </c>
      <c r="B856" s="286"/>
      <c r="C856" s="286"/>
      <c r="D856" s="286"/>
      <c r="E856" s="287"/>
      <c r="F856" s="204">
        <v>131483.06</v>
      </c>
      <c r="G856" s="59"/>
      <c r="H856" s="59"/>
      <c r="I856" s="59"/>
      <c r="J856" s="59"/>
      <c r="K856" s="59"/>
      <c r="L856" s="59"/>
      <c r="M856" s="59"/>
      <c r="N856" s="59"/>
      <c r="O856" s="59"/>
      <c r="P856" s="59"/>
      <c r="Q856" s="59"/>
      <c r="R856" s="59"/>
      <c r="S856" s="59"/>
      <c r="T856" s="59"/>
      <c r="U856" s="59"/>
      <c r="V856" s="59"/>
      <c r="W856" s="59"/>
      <c r="X856" s="59"/>
      <c r="Y856" s="59"/>
      <c r="Z856" s="59"/>
      <c r="AA856" s="59"/>
      <c r="AB856" s="59"/>
      <c r="AC856" s="59"/>
      <c r="AD856" s="59"/>
      <c r="AE856" s="59"/>
      <c r="AF856" s="59"/>
      <c r="AG856" s="59"/>
      <c r="AH856" s="59"/>
      <c r="AI856" s="59"/>
      <c r="AJ856" s="59"/>
      <c r="AK856" s="59"/>
      <c r="AL856" s="59"/>
      <c r="AM856" s="59"/>
      <c r="AN856" s="59"/>
      <c r="AO856" s="59"/>
      <c r="AP856" s="59"/>
      <c r="AQ856" s="59"/>
      <c r="AR856" s="59"/>
      <c r="AS856" s="59"/>
      <c r="AT856" s="59"/>
      <c r="AU856" s="59"/>
      <c r="AV856" s="59"/>
      <c r="AW856" s="59"/>
      <c r="AX856" s="59"/>
      <c r="AY856" s="59"/>
      <c r="AZ856" s="59"/>
      <c r="BA856" s="59"/>
      <c r="BB856" s="59"/>
      <c r="BC856" s="59"/>
      <c r="BD856" s="59"/>
      <c r="BE856" s="59"/>
      <c r="BF856" s="59"/>
      <c r="BG856" s="59"/>
      <c r="BH856" s="59"/>
    </row>
    <row r="857" spans="1:60" s="152" customFormat="1" ht="15" customHeight="1" x14ac:dyDescent="0.2">
      <c r="A857" s="11" t="s">
        <v>6</v>
      </c>
      <c r="B857" s="11" t="s">
        <v>1087</v>
      </c>
      <c r="C857" s="11" t="s">
        <v>837</v>
      </c>
      <c r="D857" s="11" t="s">
        <v>9</v>
      </c>
      <c r="E857" s="11" t="s">
        <v>10</v>
      </c>
      <c r="F857" s="11"/>
      <c r="G857" s="59"/>
      <c r="H857" s="59"/>
      <c r="I857" s="59"/>
      <c r="J857" s="59"/>
      <c r="K857" s="59"/>
      <c r="L857" s="59"/>
      <c r="M857" s="59"/>
      <c r="N857" s="59"/>
      <c r="O857" s="59"/>
      <c r="P857" s="59"/>
      <c r="Q857" s="59"/>
      <c r="R857" s="59"/>
      <c r="S857" s="59"/>
      <c r="T857" s="59"/>
      <c r="U857" s="59"/>
      <c r="V857" s="59"/>
      <c r="W857" s="59"/>
      <c r="X857" s="59"/>
      <c r="Y857" s="59"/>
      <c r="Z857" s="59"/>
      <c r="AA857" s="59"/>
      <c r="AB857" s="59"/>
      <c r="AC857" s="59"/>
      <c r="AD857" s="59"/>
      <c r="AE857" s="59"/>
      <c r="AF857" s="59"/>
      <c r="AG857" s="59"/>
      <c r="AH857" s="59"/>
      <c r="AI857" s="59"/>
      <c r="AJ857" s="59"/>
      <c r="AK857" s="59"/>
      <c r="AL857" s="59"/>
      <c r="AM857" s="59"/>
      <c r="AN857" s="59"/>
      <c r="AO857" s="59"/>
      <c r="AP857" s="59"/>
      <c r="AQ857" s="59"/>
      <c r="AR857" s="59"/>
      <c r="AS857" s="59"/>
      <c r="AT857" s="59"/>
      <c r="AU857" s="59"/>
      <c r="AV857" s="59"/>
      <c r="AW857" s="59"/>
      <c r="AX857" s="59"/>
      <c r="AY857" s="59"/>
      <c r="AZ857" s="59"/>
      <c r="BA857" s="59"/>
      <c r="BB857" s="59"/>
      <c r="BC857" s="59"/>
      <c r="BD857" s="59"/>
      <c r="BE857" s="59"/>
      <c r="BF857" s="59"/>
      <c r="BG857" s="59"/>
      <c r="BH857" s="59"/>
    </row>
    <row r="858" spans="1:60" s="152" customFormat="1" ht="15" customHeight="1" x14ac:dyDescent="0.2">
      <c r="A858" s="12"/>
      <c r="B858" s="13"/>
      <c r="C858" s="14" t="s">
        <v>1124</v>
      </c>
      <c r="D858" s="21"/>
      <c r="E858" s="170"/>
      <c r="F858" s="16">
        <f>F856+D858</f>
        <v>131483.06</v>
      </c>
      <c r="G858" s="59"/>
      <c r="H858" s="59"/>
      <c r="I858" s="59"/>
      <c r="J858" s="59"/>
      <c r="K858" s="59"/>
      <c r="L858" s="59"/>
      <c r="M858" s="59"/>
      <c r="N858" s="59"/>
      <c r="O858" s="59"/>
      <c r="P858" s="59"/>
      <c r="Q858" s="59"/>
      <c r="R858" s="59"/>
      <c r="S858" s="59"/>
      <c r="T858" s="59"/>
      <c r="U858" s="59"/>
      <c r="V858" s="59"/>
      <c r="W858" s="59"/>
      <c r="X858" s="59"/>
      <c r="Y858" s="59"/>
      <c r="Z858" s="59"/>
      <c r="AA858" s="59"/>
      <c r="AB858" s="59"/>
      <c r="AC858" s="59"/>
      <c r="AD858" s="59"/>
      <c r="AE858" s="59"/>
      <c r="AF858" s="59"/>
      <c r="AG858" s="59"/>
      <c r="AH858" s="59"/>
      <c r="AI858" s="59"/>
      <c r="AJ858" s="59"/>
      <c r="AK858" s="59"/>
      <c r="AL858" s="59"/>
      <c r="AM858" s="59"/>
      <c r="AN858" s="59"/>
      <c r="AO858" s="59"/>
      <c r="AP858" s="59"/>
      <c r="AQ858" s="59"/>
      <c r="AR858" s="59"/>
      <c r="AS858" s="59"/>
      <c r="AT858" s="59"/>
      <c r="AU858" s="59"/>
      <c r="AV858" s="59"/>
      <c r="AW858" s="59"/>
      <c r="AX858" s="59"/>
      <c r="AY858" s="59"/>
      <c r="AZ858" s="59"/>
      <c r="BA858" s="59"/>
      <c r="BB858" s="59"/>
      <c r="BC858" s="59"/>
      <c r="BD858" s="59"/>
      <c r="BE858" s="59"/>
      <c r="BF858" s="59"/>
      <c r="BG858" s="59"/>
      <c r="BH858" s="59"/>
    </row>
    <row r="859" spans="1:60" s="152" customFormat="1" ht="15" customHeight="1" x14ac:dyDescent="0.2">
      <c r="A859" s="205"/>
      <c r="B859" s="131"/>
      <c r="C859" s="14" t="s">
        <v>1077</v>
      </c>
      <c r="D859" s="206"/>
      <c r="E859" s="170"/>
      <c r="F859" s="16">
        <f>F858-E859</f>
        <v>131483.06</v>
      </c>
      <c r="G859" s="207"/>
      <c r="H859" s="59"/>
      <c r="I859" s="59"/>
      <c r="J859" s="59"/>
      <c r="K859" s="59"/>
      <c r="L859" s="59"/>
      <c r="M859" s="59"/>
      <c r="N859" s="59"/>
      <c r="O859" s="59"/>
      <c r="P859" s="59"/>
      <c r="Q859" s="59"/>
      <c r="R859" s="59"/>
      <c r="S859" s="59"/>
      <c r="T859" s="59"/>
      <c r="U859" s="59"/>
      <c r="V859" s="59"/>
      <c r="W859" s="59"/>
      <c r="X859" s="59"/>
      <c r="Y859" s="59"/>
      <c r="Z859" s="59"/>
      <c r="AA859" s="59"/>
      <c r="AB859" s="59"/>
      <c r="AC859" s="59"/>
      <c r="AD859" s="59"/>
      <c r="AE859" s="59"/>
      <c r="AF859" s="59"/>
      <c r="AG859" s="59"/>
      <c r="AH859" s="59"/>
      <c r="AI859" s="59"/>
      <c r="AJ859" s="59"/>
      <c r="AK859" s="59"/>
      <c r="AL859" s="59"/>
      <c r="AM859" s="59"/>
      <c r="AN859" s="59"/>
      <c r="AO859" s="59"/>
      <c r="AP859" s="59"/>
      <c r="AQ859" s="59"/>
      <c r="AR859" s="59"/>
      <c r="AS859" s="59"/>
      <c r="AT859" s="59"/>
      <c r="AU859" s="59"/>
      <c r="AV859" s="59"/>
      <c r="AW859" s="59"/>
      <c r="AX859" s="59"/>
      <c r="AY859" s="59"/>
      <c r="AZ859" s="59"/>
      <c r="BA859" s="59"/>
      <c r="BB859" s="59"/>
      <c r="BC859" s="59"/>
      <c r="BD859" s="59"/>
      <c r="BE859" s="59"/>
      <c r="BF859" s="59"/>
      <c r="BG859" s="59"/>
      <c r="BH859" s="59"/>
    </row>
    <row r="860" spans="1:60" s="152" customFormat="1" ht="15" customHeight="1" x14ac:dyDescent="0.2">
      <c r="A860" s="12"/>
      <c r="B860" s="131"/>
      <c r="C860" s="14" t="s">
        <v>22</v>
      </c>
      <c r="D860" s="21"/>
      <c r="E860" s="128">
        <v>175</v>
      </c>
      <c r="F860" s="16">
        <f>F859-E860</f>
        <v>131308.06</v>
      </c>
      <c r="G860" s="59"/>
      <c r="H860" s="59"/>
      <c r="I860" s="59"/>
      <c r="J860" s="59"/>
      <c r="K860" s="59"/>
      <c r="L860" s="59"/>
      <c r="M860" s="59"/>
      <c r="N860" s="59"/>
      <c r="O860" s="59"/>
      <c r="P860" s="59"/>
      <c r="Q860" s="59"/>
      <c r="R860" s="59"/>
      <c r="S860" s="59"/>
      <c r="T860" s="59"/>
      <c r="U860" s="59"/>
      <c r="V860" s="59"/>
      <c r="W860" s="59"/>
      <c r="X860" s="59"/>
      <c r="Y860" s="59"/>
      <c r="Z860" s="59"/>
      <c r="AA860" s="59"/>
      <c r="AB860" s="59"/>
      <c r="AC860" s="59"/>
      <c r="AD860" s="59"/>
      <c r="AE860" s="59"/>
      <c r="AF860" s="59"/>
      <c r="AG860" s="59"/>
      <c r="AH860" s="59"/>
      <c r="AI860" s="59"/>
      <c r="AJ860" s="59"/>
      <c r="AK860" s="59"/>
      <c r="AL860" s="59"/>
      <c r="AM860" s="59"/>
      <c r="AN860" s="59"/>
      <c r="AO860" s="59"/>
      <c r="AP860" s="59"/>
      <c r="AQ860" s="59"/>
      <c r="AR860" s="59"/>
      <c r="AS860" s="59"/>
      <c r="AT860" s="59"/>
      <c r="AU860" s="59"/>
      <c r="AV860" s="59"/>
      <c r="AW860" s="59"/>
      <c r="AX860" s="59"/>
      <c r="AY860" s="59"/>
      <c r="AZ860" s="59"/>
      <c r="BA860" s="59"/>
      <c r="BB860" s="59"/>
      <c r="BC860" s="59"/>
      <c r="BD860" s="59"/>
      <c r="BE860" s="59"/>
      <c r="BF860" s="59"/>
      <c r="BG860" s="59"/>
      <c r="BH860" s="59"/>
    </row>
    <row r="861" spans="1:60" s="152" customFormat="1" ht="15" customHeight="1" x14ac:dyDescent="0.2">
      <c r="A861" s="157"/>
      <c r="B861" s="202"/>
      <c r="C861" s="208"/>
      <c r="D861" s="209"/>
      <c r="E861" s="210"/>
      <c r="F861" s="211"/>
      <c r="G861" s="59"/>
      <c r="H861" s="59"/>
      <c r="I861" s="59"/>
      <c r="J861" s="59"/>
      <c r="K861" s="59"/>
      <c r="L861" s="59"/>
      <c r="M861" s="59"/>
      <c r="N861" s="59"/>
      <c r="O861" s="59"/>
      <c r="P861" s="59"/>
      <c r="Q861" s="59"/>
      <c r="R861" s="59"/>
      <c r="S861" s="59"/>
      <c r="T861" s="59"/>
      <c r="U861" s="59"/>
      <c r="V861" s="59"/>
      <c r="W861" s="59"/>
      <c r="X861" s="59"/>
      <c r="Y861" s="59"/>
      <c r="Z861" s="59"/>
      <c r="AA861" s="59"/>
      <c r="AB861" s="59"/>
      <c r="AC861" s="59"/>
      <c r="AD861" s="59"/>
      <c r="AE861" s="59"/>
      <c r="AF861" s="59"/>
      <c r="AG861" s="59"/>
      <c r="AH861" s="59"/>
      <c r="AI861" s="59"/>
      <c r="AJ861" s="59"/>
      <c r="AK861" s="59"/>
      <c r="AL861" s="59"/>
      <c r="AM861" s="59"/>
      <c r="AN861" s="59"/>
      <c r="AO861" s="59"/>
      <c r="AP861" s="59"/>
      <c r="AQ861" s="59"/>
      <c r="AR861" s="59"/>
      <c r="AS861" s="59"/>
      <c r="AT861" s="59"/>
      <c r="AU861" s="59"/>
      <c r="AV861" s="59"/>
      <c r="AW861" s="59"/>
      <c r="AX861" s="59"/>
      <c r="AY861" s="59"/>
      <c r="AZ861" s="59"/>
      <c r="BA861" s="59"/>
      <c r="BB861" s="59"/>
      <c r="BC861" s="59"/>
      <c r="BD861" s="59"/>
      <c r="BE861" s="59"/>
      <c r="BF861" s="59"/>
      <c r="BG861" s="59"/>
      <c r="BH861" s="59"/>
    </row>
    <row r="862" spans="1:60" s="152" customFormat="1" ht="15" customHeight="1" x14ac:dyDescent="0.2">
      <c r="A862" s="157"/>
      <c r="B862" s="202"/>
      <c r="C862" s="208"/>
      <c r="D862" s="209"/>
      <c r="E862" s="210"/>
      <c r="F862" s="211"/>
      <c r="G862" s="59"/>
      <c r="H862" s="59"/>
      <c r="I862" s="59"/>
      <c r="J862" s="59"/>
      <c r="K862" s="59"/>
      <c r="L862" s="59"/>
      <c r="M862" s="59"/>
      <c r="N862" s="59"/>
      <c r="O862" s="59"/>
      <c r="P862" s="59"/>
      <c r="Q862" s="59"/>
      <c r="R862" s="59"/>
      <c r="S862" s="59"/>
      <c r="T862" s="59"/>
      <c r="U862" s="59"/>
      <c r="V862" s="59"/>
      <c r="W862" s="59"/>
      <c r="X862" s="59"/>
      <c r="Y862" s="59"/>
      <c r="Z862" s="59"/>
      <c r="AA862" s="59"/>
      <c r="AB862" s="59"/>
      <c r="AC862" s="59"/>
      <c r="AD862" s="59"/>
      <c r="AE862" s="59"/>
      <c r="AF862" s="59"/>
      <c r="AG862" s="59"/>
      <c r="AH862" s="59"/>
      <c r="AI862" s="59"/>
      <c r="AJ862" s="59"/>
      <c r="AK862" s="59"/>
      <c r="AL862" s="59"/>
      <c r="AM862" s="59"/>
      <c r="AN862" s="59"/>
      <c r="AO862" s="59"/>
      <c r="AP862" s="59"/>
      <c r="AQ862" s="59"/>
      <c r="AR862" s="59"/>
      <c r="AS862" s="59"/>
      <c r="AT862" s="59"/>
      <c r="AU862" s="59"/>
      <c r="AV862" s="59"/>
      <c r="AW862" s="59"/>
      <c r="AX862" s="59"/>
      <c r="AY862" s="59"/>
      <c r="AZ862" s="59"/>
      <c r="BA862" s="59"/>
      <c r="BB862" s="59"/>
      <c r="BC862" s="59"/>
      <c r="BD862" s="59"/>
      <c r="BE862" s="59"/>
      <c r="BF862" s="59"/>
      <c r="BG862" s="59"/>
      <c r="BH862" s="59"/>
    </row>
    <row r="863" spans="1:60" ht="15" customHeight="1" x14ac:dyDescent="0.25">
      <c r="A863" s="283" t="s">
        <v>0</v>
      </c>
      <c r="B863" s="283"/>
      <c r="C863" s="283"/>
      <c r="D863" s="283"/>
      <c r="E863" s="283"/>
      <c r="F863" s="283"/>
    </row>
    <row r="864" spans="1:60" ht="15" customHeight="1" x14ac:dyDescent="0.25">
      <c r="A864" s="283" t="s">
        <v>1</v>
      </c>
      <c r="B864" s="283"/>
      <c r="C864" s="283"/>
      <c r="D864" s="283"/>
      <c r="E864" s="283"/>
      <c r="F864" s="283"/>
    </row>
    <row r="865" spans="1:6" ht="15" customHeight="1" x14ac:dyDescent="0.25">
      <c r="A865" s="284" t="s">
        <v>2</v>
      </c>
      <c r="B865" s="284"/>
      <c r="C865" s="284"/>
      <c r="D865" s="284"/>
      <c r="E865" s="284"/>
      <c r="F865" s="284"/>
    </row>
    <row r="866" spans="1:6" ht="15" customHeight="1" x14ac:dyDescent="0.25">
      <c r="A866" s="284" t="s">
        <v>3</v>
      </c>
      <c r="B866" s="284"/>
      <c r="C866" s="284"/>
      <c r="D866" s="284"/>
      <c r="E866" s="284"/>
      <c r="F866" s="284"/>
    </row>
    <row r="867" spans="1:6" ht="24.75" customHeight="1" x14ac:dyDescent="0.25">
      <c r="A867" s="212"/>
      <c r="B867" s="213"/>
      <c r="C867" s="214"/>
      <c r="D867" s="215"/>
      <c r="E867" s="216"/>
      <c r="F867" s="217"/>
    </row>
    <row r="868" spans="1:6" ht="15" customHeight="1" x14ac:dyDescent="0.2">
      <c r="A868" s="288" t="s">
        <v>1125</v>
      </c>
      <c r="B868" s="288"/>
      <c r="C868" s="288"/>
      <c r="D868" s="288"/>
      <c r="E868" s="288"/>
      <c r="F868" s="288"/>
    </row>
    <row r="869" spans="1:6" ht="15" customHeight="1" x14ac:dyDescent="0.2">
      <c r="A869" s="288" t="s">
        <v>5</v>
      </c>
      <c r="B869" s="288"/>
      <c r="C869" s="288"/>
      <c r="D869" s="288"/>
      <c r="E869" s="288"/>
      <c r="F869" s="119">
        <v>393916.48</v>
      </c>
    </row>
    <row r="870" spans="1:6" ht="15" customHeight="1" x14ac:dyDescent="0.2">
      <c r="A870" s="11" t="s">
        <v>6</v>
      </c>
      <c r="B870" s="11" t="s">
        <v>1087</v>
      </c>
      <c r="C870" s="11" t="s">
        <v>837</v>
      </c>
      <c r="D870" s="11" t="s">
        <v>9</v>
      </c>
      <c r="E870" s="11" t="s">
        <v>10</v>
      </c>
      <c r="F870" s="11"/>
    </row>
    <row r="871" spans="1:6" ht="15" customHeight="1" x14ac:dyDescent="0.2">
      <c r="A871" s="108"/>
      <c r="B871" s="131"/>
      <c r="C871" s="13" t="s">
        <v>1124</v>
      </c>
      <c r="D871" s="15">
        <v>180000</v>
      </c>
      <c r="E871" s="218"/>
      <c r="F871" s="16">
        <f>F869+D871</f>
        <v>573916.48</v>
      </c>
    </row>
    <row r="872" spans="1:6" ht="15" customHeight="1" x14ac:dyDescent="0.2">
      <c r="A872" s="108"/>
      <c r="B872" s="131"/>
      <c r="C872" s="13" t="s">
        <v>840</v>
      </c>
      <c r="D872" s="15"/>
      <c r="E872" s="170"/>
      <c r="F872" s="16">
        <f>F871</f>
        <v>573916.48</v>
      </c>
    </row>
    <row r="873" spans="1:6" ht="15" customHeight="1" x14ac:dyDescent="0.2">
      <c r="A873" s="108"/>
      <c r="B873" s="131"/>
      <c r="C873" s="23" t="s">
        <v>18</v>
      </c>
      <c r="D873" s="21"/>
      <c r="E873" s="15">
        <v>880.35</v>
      </c>
      <c r="F873" s="16">
        <f>F872-E873</f>
        <v>573036.13</v>
      </c>
    </row>
    <row r="874" spans="1:6" ht="15" customHeight="1" x14ac:dyDescent="0.2">
      <c r="A874" s="108"/>
      <c r="B874" s="131"/>
      <c r="C874" s="14" t="s">
        <v>20</v>
      </c>
      <c r="D874" s="21"/>
      <c r="E874" s="170">
        <v>500</v>
      </c>
      <c r="F874" s="16">
        <f t="shared" ref="F874:F919" si="16">F873-E874</f>
        <v>572536.13</v>
      </c>
    </row>
    <row r="875" spans="1:6" ht="15" customHeight="1" x14ac:dyDescent="0.2">
      <c r="A875" s="219"/>
      <c r="B875" s="220"/>
      <c r="C875" s="221" t="s">
        <v>22</v>
      </c>
      <c r="D875" s="222"/>
      <c r="E875" s="223">
        <v>175</v>
      </c>
      <c r="F875" s="67">
        <f t="shared" si="16"/>
        <v>572361.13</v>
      </c>
    </row>
    <row r="876" spans="1:6" ht="15" customHeight="1" x14ac:dyDescent="0.2">
      <c r="A876" s="219"/>
      <c r="B876" s="220"/>
      <c r="C876" s="221" t="s">
        <v>1126</v>
      </c>
      <c r="D876" s="224"/>
      <c r="E876" s="223">
        <v>125</v>
      </c>
      <c r="F876" s="67">
        <f t="shared" si="16"/>
        <v>572236.13</v>
      </c>
    </row>
    <row r="877" spans="1:6" ht="21" customHeight="1" x14ac:dyDescent="0.2">
      <c r="A877" s="225">
        <v>44533</v>
      </c>
      <c r="B877" s="226">
        <v>2534</v>
      </c>
      <c r="C877" s="227" t="s">
        <v>1127</v>
      </c>
      <c r="D877" s="228"/>
      <c r="E877" s="229">
        <v>2200</v>
      </c>
      <c r="F877" s="67">
        <f t="shared" si="16"/>
        <v>570036.13</v>
      </c>
    </row>
    <row r="878" spans="1:6" ht="24.75" customHeight="1" x14ac:dyDescent="0.2">
      <c r="A878" s="225">
        <v>44533</v>
      </c>
      <c r="B878" s="226">
        <v>2535</v>
      </c>
      <c r="C878" s="227" t="s">
        <v>1127</v>
      </c>
      <c r="D878" s="228"/>
      <c r="E878" s="229">
        <v>1950</v>
      </c>
      <c r="F878" s="67">
        <f t="shared" si="16"/>
        <v>568086.13</v>
      </c>
    </row>
    <row r="879" spans="1:6" ht="24" customHeight="1" x14ac:dyDescent="0.2">
      <c r="A879" s="225">
        <v>44533</v>
      </c>
      <c r="B879" s="226">
        <v>2536</v>
      </c>
      <c r="C879" s="227" t="s">
        <v>1128</v>
      </c>
      <c r="D879" s="228"/>
      <c r="E879" s="229">
        <v>5915.13</v>
      </c>
      <c r="F879" s="67">
        <f t="shared" si="16"/>
        <v>562171</v>
      </c>
    </row>
    <row r="880" spans="1:6" ht="19.5" customHeight="1" x14ac:dyDescent="0.2">
      <c r="A880" s="225">
        <v>44533</v>
      </c>
      <c r="B880" s="226">
        <v>2537</v>
      </c>
      <c r="C880" s="227" t="s">
        <v>1128</v>
      </c>
      <c r="D880" s="228"/>
      <c r="E880" s="229">
        <v>4953.66</v>
      </c>
      <c r="F880" s="67">
        <f t="shared" si="16"/>
        <v>557217.34</v>
      </c>
    </row>
    <row r="881" spans="1:60" ht="18.75" customHeight="1" x14ac:dyDescent="0.2">
      <c r="A881" s="225">
        <v>44533</v>
      </c>
      <c r="B881" s="226">
        <v>2538</v>
      </c>
      <c r="C881" s="227" t="s">
        <v>1129</v>
      </c>
      <c r="D881" s="228"/>
      <c r="E881" s="229">
        <v>7950</v>
      </c>
      <c r="F881" s="67">
        <f t="shared" si="16"/>
        <v>549267.34</v>
      </c>
    </row>
    <row r="882" spans="1:60" ht="15.75" customHeight="1" x14ac:dyDescent="0.2">
      <c r="A882" s="225">
        <v>44533</v>
      </c>
      <c r="B882" s="226">
        <v>2539</v>
      </c>
      <c r="C882" s="227" t="s">
        <v>1129</v>
      </c>
      <c r="D882" s="228"/>
      <c r="E882" s="229">
        <v>7200</v>
      </c>
      <c r="F882" s="67">
        <f t="shared" si="16"/>
        <v>542067.34</v>
      </c>
    </row>
    <row r="883" spans="1:60" ht="18" customHeight="1" x14ac:dyDescent="0.2">
      <c r="A883" s="225">
        <v>44533</v>
      </c>
      <c r="B883" s="226">
        <v>2540</v>
      </c>
      <c r="C883" s="227" t="s">
        <v>1130</v>
      </c>
      <c r="D883" s="228"/>
      <c r="E883" s="229">
        <v>2450</v>
      </c>
      <c r="F883" s="67">
        <f t="shared" si="16"/>
        <v>539617.34</v>
      </c>
    </row>
    <row r="884" spans="1:60" ht="18" customHeight="1" x14ac:dyDescent="0.2">
      <c r="A884" s="225">
        <v>44533</v>
      </c>
      <c r="B884" s="226">
        <v>2541</v>
      </c>
      <c r="C884" s="227" t="s">
        <v>1131</v>
      </c>
      <c r="D884" s="228"/>
      <c r="E884" s="229">
        <v>7700</v>
      </c>
      <c r="F884" s="67">
        <f t="shared" si="16"/>
        <v>531917.34</v>
      </c>
    </row>
    <row r="885" spans="1:60" ht="18.75" customHeight="1" x14ac:dyDescent="0.2">
      <c r="A885" s="225">
        <v>44533</v>
      </c>
      <c r="B885" s="226">
        <v>2542</v>
      </c>
      <c r="C885" s="227" t="s">
        <v>1132</v>
      </c>
      <c r="D885" s="228"/>
      <c r="E885" s="229">
        <v>1700</v>
      </c>
      <c r="F885" s="67">
        <f t="shared" si="16"/>
        <v>530217.34</v>
      </c>
    </row>
    <row r="886" spans="1:60" ht="17.25" customHeight="1" x14ac:dyDescent="0.2">
      <c r="A886" s="225">
        <v>44533</v>
      </c>
      <c r="B886" s="226">
        <v>2543</v>
      </c>
      <c r="C886" s="227" t="s">
        <v>1132</v>
      </c>
      <c r="D886" s="230"/>
      <c r="E886" s="229">
        <v>2450</v>
      </c>
      <c r="F886" s="67">
        <f t="shared" si="16"/>
        <v>527767.34</v>
      </c>
    </row>
    <row r="887" spans="1:60" ht="15" customHeight="1" x14ac:dyDescent="0.2">
      <c r="A887" s="225">
        <v>44533</v>
      </c>
      <c r="B887" s="226">
        <v>2544</v>
      </c>
      <c r="C887" s="227" t="s">
        <v>1132</v>
      </c>
      <c r="D887" s="230"/>
      <c r="E887" s="229">
        <v>1900</v>
      </c>
      <c r="F887" s="67">
        <f t="shared" si="16"/>
        <v>525867.34</v>
      </c>
    </row>
    <row r="888" spans="1:60" ht="15" customHeight="1" x14ac:dyDescent="0.2">
      <c r="A888" s="225">
        <v>44533</v>
      </c>
      <c r="B888" s="226">
        <v>2545</v>
      </c>
      <c r="C888" s="227" t="s">
        <v>1132</v>
      </c>
      <c r="D888" s="230"/>
      <c r="E888" s="229">
        <v>2450</v>
      </c>
      <c r="F888" s="67">
        <f t="shared" si="16"/>
        <v>523417.33999999997</v>
      </c>
    </row>
    <row r="889" spans="1:60" ht="21.75" customHeight="1" x14ac:dyDescent="0.2">
      <c r="A889" s="225">
        <v>44533</v>
      </c>
      <c r="B889" s="226">
        <v>2546</v>
      </c>
      <c r="C889" s="227" t="s">
        <v>1133</v>
      </c>
      <c r="D889" s="230"/>
      <c r="E889" s="229">
        <v>2100</v>
      </c>
      <c r="F889" s="67">
        <f t="shared" si="16"/>
        <v>521317.33999999997</v>
      </c>
    </row>
    <row r="890" spans="1:60" ht="28.5" customHeight="1" x14ac:dyDescent="0.2">
      <c r="A890" s="225">
        <v>44533</v>
      </c>
      <c r="B890" s="226">
        <v>2547</v>
      </c>
      <c r="C890" s="72" t="s">
        <v>1134</v>
      </c>
      <c r="D890" s="230"/>
      <c r="E890" s="229">
        <v>7110</v>
      </c>
      <c r="F890" s="67">
        <f t="shared" si="16"/>
        <v>514207.33999999997</v>
      </c>
    </row>
    <row r="891" spans="1:60" ht="22.5" x14ac:dyDescent="0.2">
      <c r="A891" s="225">
        <v>44533</v>
      </c>
      <c r="B891" s="226">
        <v>2548</v>
      </c>
      <c r="C891" s="72" t="s">
        <v>1135</v>
      </c>
      <c r="D891" s="230"/>
      <c r="E891" s="229">
        <v>20070</v>
      </c>
      <c r="F891" s="67">
        <f t="shared" si="16"/>
        <v>494137.33999999997</v>
      </c>
    </row>
    <row r="892" spans="1:60" s="5" customFormat="1" ht="27" customHeight="1" x14ac:dyDescent="0.25">
      <c r="A892" s="225">
        <v>44533</v>
      </c>
      <c r="B892" s="226">
        <v>2549</v>
      </c>
      <c r="C892" s="72" t="s">
        <v>1136</v>
      </c>
      <c r="D892" s="230"/>
      <c r="E892" s="229">
        <v>8910</v>
      </c>
      <c r="F892" s="67">
        <f t="shared" si="16"/>
        <v>485227.33999999997</v>
      </c>
      <c r="G892" s="141"/>
      <c r="H892" s="141"/>
      <c r="I892" s="141"/>
      <c r="J892" s="141"/>
      <c r="K892" s="141"/>
      <c r="L892" s="141"/>
      <c r="M892" s="141"/>
      <c r="N892" s="141"/>
      <c r="O892" s="141"/>
      <c r="P892" s="141"/>
      <c r="Q892" s="141"/>
      <c r="R892" s="141"/>
      <c r="S892" s="141"/>
      <c r="T892" s="141"/>
      <c r="U892" s="141"/>
      <c r="V892" s="141"/>
      <c r="W892" s="141"/>
      <c r="X892" s="141"/>
      <c r="Y892" s="141"/>
      <c r="Z892" s="141"/>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row>
    <row r="893" spans="1:60" s="231" customFormat="1" ht="22.5" customHeight="1" x14ac:dyDescent="0.25">
      <c r="A893" s="225">
        <v>44533</v>
      </c>
      <c r="B893" s="226">
        <v>2550</v>
      </c>
      <c r="C893" s="72" t="s">
        <v>1137</v>
      </c>
      <c r="D893" s="230"/>
      <c r="E893" s="229">
        <v>4500</v>
      </c>
      <c r="F893" s="67">
        <f t="shared" si="16"/>
        <v>480727.33999999997</v>
      </c>
      <c r="G893" s="141"/>
      <c r="H893" s="188"/>
      <c r="I893" s="188"/>
      <c r="J893" s="188"/>
      <c r="K893" s="188"/>
      <c r="L893" s="188"/>
      <c r="M893" s="188"/>
      <c r="N893" s="188"/>
      <c r="O893" s="188"/>
      <c r="P893" s="188"/>
      <c r="Q893" s="188"/>
      <c r="R893" s="188"/>
      <c r="S893" s="188"/>
      <c r="T893" s="188"/>
      <c r="U893" s="188"/>
      <c r="V893" s="188"/>
      <c r="W893" s="188"/>
      <c r="X893" s="188"/>
      <c r="Y893" s="188"/>
      <c r="Z893" s="188"/>
      <c r="AA893" s="188"/>
      <c r="AB893" s="188"/>
      <c r="AC893" s="188"/>
      <c r="AD893" s="188"/>
      <c r="AE893" s="188"/>
      <c r="AF893" s="188"/>
      <c r="AG893" s="188"/>
      <c r="AH893" s="188"/>
      <c r="AI893" s="188"/>
      <c r="AJ893" s="188"/>
      <c r="AK893" s="188"/>
      <c r="AL893" s="188"/>
      <c r="AM893" s="188"/>
      <c r="AN893" s="188"/>
      <c r="AO893" s="188"/>
      <c r="AP893" s="188"/>
      <c r="AQ893" s="188"/>
      <c r="AR893" s="188"/>
      <c r="AS893" s="188"/>
      <c r="AT893" s="188"/>
      <c r="AU893" s="188"/>
      <c r="AV893" s="188"/>
      <c r="AW893" s="188"/>
      <c r="AX893" s="188"/>
      <c r="AY893" s="188"/>
      <c r="AZ893" s="188"/>
      <c r="BA893" s="188"/>
      <c r="BB893" s="188"/>
      <c r="BC893" s="188"/>
      <c r="BD893" s="188"/>
      <c r="BE893" s="188"/>
      <c r="BF893" s="188"/>
      <c r="BG893" s="188"/>
      <c r="BH893" s="188"/>
    </row>
    <row r="894" spans="1:60" s="231" customFormat="1" ht="24.75" customHeight="1" x14ac:dyDescent="0.25">
      <c r="A894" s="225">
        <v>44533</v>
      </c>
      <c r="B894" s="226">
        <v>2551</v>
      </c>
      <c r="C894" s="72" t="s">
        <v>1138</v>
      </c>
      <c r="D894" s="230"/>
      <c r="E894" s="229">
        <v>9000</v>
      </c>
      <c r="F894" s="67">
        <f t="shared" si="16"/>
        <v>471727.33999999997</v>
      </c>
      <c r="G894" s="141"/>
      <c r="H894" s="188"/>
      <c r="I894" s="188"/>
      <c r="J894" s="188"/>
      <c r="K894" s="188"/>
      <c r="L894" s="188"/>
      <c r="M894" s="188"/>
      <c r="N894" s="188"/>
      <c r="O894" s="188"/>
      <c r="P894" s="188"/>
      <c r="Q894" s="188"/>
      <c r="R894" s="188"/>
      <c r="S894" s="188"/>
      <c r="T894" s="188"/>
      <c r="U894" s="188"/>
      <c r="V894" s="188"/>
      <c r="W894" s="188"/>
      <c r="X894" s="188"/>
      <c r="Y894" s="188"/>
      <c r="Z894" s="188"/>
      <c r="AA894" s="188"/>
      <c r="AB894" s="188"/>
      <c r="AC894" s="188"/>
      <c r="AD894" s="188"/>
      <c r="AE894" s="188"/>
      <c r="AF894" s="188"/>
      <c r="AG894" s="188"/>
      <c r="AH894" s="188"/>
      <c r="AI894" s="188"/>
      <c r="AJ894" s="188"/>
      <c r="AK894" s="188"/>
      <c r="AL894" s="188"/>
      <c r="AM894" s="188"/>
      <c r="AN894" s="188"/>
      <c r="AO894" s="188"/>
      <c r="AP894" s="188"/>
      <c r="AQ894" s="188"/>
      <c r="AR894" s="188"/>
      <c r="AS894" s="188"/>
      <c r="AT894" s="188"/>
      <c r="AU894" s="188"/>
      <c r="AV894" s="188"/>
      <c r="AW894" s="188"/>
      <c r="AX894" s="188"/>
      <c r="AY894" s="188"/>
      <c r="AZ894" s="188"/>
      <c r="BA894" s="188"/>
      <c r="BB894" s="188"/>
      <c r="BC894" s="188"/>
      <c r="BD894" s="188"/>
      <c r="BE894" s="188"/>
      <c r="BF894" s="188"/>
      <c r="BG894" s="188"/>
      <c r="BH894" s="188"/>
    </row>
    <row r="895" spans="1:60" s="231" customFormat="1" ht="24" customHeight="1" x14ac:dyDescent="0.25">
      <c r="A895" s="225">
        <v>44533</v>
      </c>
      <c r="B895" s="226">
        <v>2552</v>
      </c>
      <c r="C895" s="72" t="s">
        <v>1139</v>
      </c>
      <c r="D895" s="230"/>
      <c r="E895" s="229">
        <v>3600</v>
      </c>
      <c r="F895" s="67">
        <f t="shared" si="16"/>
        <v>468127.33999999997</v>
      </c>
      <c r="G895" s="141"/>
      <c r="H895" s="188"/>
      <c r="I895" s="188"/>
      <c r="J895" s="188"/>
      <c r="K895" s="188"/>
      <c r="L895" s="188"/>
      <c r="M895" s="188"/>
      <c r="N895" s="188"/>
      <c r="O895" s="188"/>
      <c r="P895" s="188"/>
      <c r="Q895" s="188"/>
      <c r="R895" s="188"/>
      <c r="S895" s="188"/>
      <c r="T895" s="188"/>
      <c r="U895" s="188"/>
      <c r="V895" s="188"/>
      <c r="W895" s="188"/>
      <c r="X895" s="188"/>
      <c r="Y895" s="188"/>
      <c r="Z895" s="188"/>
      <c r="AA895" s="188"/>
      <c r="AB895" s="188"/>
      <c r="AC895" s="188"/>
      <c r="AD895" s="188"/>
      <c r="AE895" s="188"/>
      <c r="AF895" s="188"/>
      <c r="AG895" s="188"/>
      <c r="AH895" s="188"/>
      <c r="AI895" s="188"/>
      <c r="AJ895" s="188"/>
      <c r="AK895" s="188"/>
      <c r="AL895" s="188"/>
      <c r="AM895" s="188"/>
      <c r="AN895" s="188"/>
      <c r="AO895" s="188"/>
      <c r="AP895" s="188"/>
      <c r="AQ895" s="188"/>
      <c r="AR895" s="188"/>
      <c r="AS895" s="188"/>
      <c r="AT895" s="188"/>
      <c r="AU895" s="188"/>
      <c r="AV895" s="188"/>
      <c r="AW895" s="188"/>
      <c r="AX895" s="188"/>
      <c r="AY895" s="188"/>
      <c r="AZ895" s="188"/>
      <c r="BA895" s="188"/>
      <c r="BB895" s="188"/>
      <c r="BC895" s="188"/>
      <c r="BD895" s="188"/>
      <c r="BE895" s="188"/>
      <c r="BF895" s="188"/>
      <c r="BG895" s="188"/>
      <c r="BH895" s="188"/>
    </row>
    <row r="896" spans="1:60" s="231" customFormat="1" ht="25.5" customHeight="1" x14ac:dyDescent="0.25">
      <c r="A896" s="225">
        <v>44533</v>
      </c>
      <c r="B896" s="226">
        <v>2553</v>
      </c>
      <c r="C896" s="72" t="s">
        <v>1140</v>
      </c>
      <c r="D896" s="230"/>
      <c r="E896" s="229">
        <v>10800</v>
      </c>
      <c r="F896" s="67">
        <f t="shared" si="16"/>
        <v>457327.33999999997</v>
      </c>
      <c r="G896" s="141"/>
      <c r="H896" s="188"/>
      <c r="I896" s="188"/>
      <c r="J896" s="188"/>
      <c r="K896" s="188"/>
      <c r="M896" s="188"/>
      <c r="N896" s="188"/>
      <c r="O896" s="188"/>
      <c r="P896" s="188"/>
      <c r="Q896" s="188"/>
      <c r="R896" s="188"/>
      <c r="S896" s="188"/>
      <c r="T896" s="188"/>
      <c r="U896" s="188"/>
      <c r="V896" s="188"/>
      <c r="W896" s="188"/>
      <c r="X896" s="188"/>
      <c r="Y896" s="188"/>
      <c r="Z896" s="188"/>
      <c r="AA896" s="188"/>
      <c r="AB896" s="188"/>
      <c r="AC896" s="188"/>
      <c r="AD896" s="188"/>
      <c r="AE896" s="188"/>
      <c r="AF896" s="188"/>
      <c r="AG896" s="188"/>
      <c r="AH896" s="188"/>
      <c r="AI896" s="188"/>
      <c r="AJ896" s="188"/>
      <c r="AK896" s="188"/>
      <c r="AL896" s="188"/>
      <c r="AM896" s="188"/>
      <c r="AN896" s="188"/>
      <c r="AO896" s="188"/>
      <c r="AP896" s="188"/>
      <c r="AQ896" s="188"/>
      <c r="AR896" s="188"/>
      <c r="AS896" s="188"/>
      <c r="AT896" s="188"/>
      <c r="AU896" s="188"/>
      <c r="AV896" s="188"/>
      <c r="AW896" s="188"/>
      <c r="AX896" s="188"/>
      <c r="AY896" s="188"/>
      <c r="AZ896" s="188"/>
      <c r="BA896" s="188"/>
      <c r="BB896" s="188"/>
      <c r="BC896" s="188"/>
      <c r="BD896" s="188"/>
      <c r="BE896" s="188"/>
      <c r="BF896" s="188"/>
      <c r="BG896" s="188"/>
      <c r="BH896" s="188"/>
    </row>
    <row r="897" spans="1:60" s="194" customFormat="1" ht="30" customHeight="1" x14ac:dyDescent="0.25">
      <c r="A897" s="225">
        <v>44533</v>
      </c>
      <c r="B897" s="226">
        <v>2554</v>
      </c>
      <c r="C897" s="72" t="s">
        <v>1141</v>
      </c>
      <c r="D897" s="230"/>
      <c r="E897" s="229">
        <v>8910</v>
      </c>
      <c r="F897" s="67">
        <f t="shared" si="16"/>
        <v>448417.33999999997</v>
      </c>
      <c r="G897" s="1"/>
      <c r="H897" s="111"/>
      <c r="I897" s="111"/>
      <c r="J897" s="111"/>
      <c r="K897" s="111"/>
      <c r="L897" s="111"/>
      <c r="M897" s="111"/>
      <c r="N897" s="188"/>
      <c r="O897" s="111"/>
      <c r="P897" s="111"/>
      <c r="Q897" s="111"/>
      <c r="R897" s="111"/>
      <c r="S897" s="111"/>
      <c r="T897" s="111"/>
      <c r="U897" s="111"/>
      <c r="V897" s="111"/>
      <c r="W897" s="111"/>
      <c r="X897" s="111"/>
      <c r="Y897" s="111"/>
      <c r="Z897" s="111"/>
      <c r="AA897" s="111"/>
      <c r="AB897" s="111"/>
      <c r="AC897" s="111"/>
      <c r="AD897" s="111"/>
      <c r="AE897" s="111"/>
      <c r="AF897" s="111"/>
      <c r="AG897" s="111"/>
      <c r="AH897" s="111"/>
      <c r="AI897" s="111"/>
      <c r="AJ897" s="111"/>
      <c r="AK897" s="111"/>
      <c r="AL897" s="111"/>
      <c r="AM897" s="111"/>
      <c r="AN897" s="111"/>
      <c r="AO897" s="111"/>
      <c r="AP897" s="111"/>
      <c r="AQ897" s="111"/>
      <c r="AR897" s="111"/>
      <c r="AS897" s="111"/>
      <c r="AT897" s="111"/>
      <c r="AU897" s="111"/>
      <c r="AV897" s="111"/>
      <c r="AW897" s="111"/>
      <c r="AX897" s="111"/>
      <c r="AY897" s="111"/>
      <c r="AZ897" s="111"/>
      <c r="BA897" s="111"/>
      <c r="BB897" s="111"/>
      <c r="BC897" s="111"/>
      <c r="BD897" s="111"/>
      <c r="BE897" s="111"/>
      <c r="BF897" s="111"/>
      <c r="BG897" s="111"/>
      <c r="BH897" s="111"/>
    </row>
    <row r="898" spans="1:60" s="194" customFormat="1" ht="30" customHeight="1" x14ac:dyDescent="0.2">
      <c r="A898" s="225">
        <v>44533</v>
      </c>
      <c r="B898" s="226">
        <v>2555</v>
      </c>
      <c r="C898" s="72" t="s">
        <v>1142</v>
      </c>
      <c r="D898" s="230"/>
      <c r="E898" s="229">
        <v>15300</v>
      </c>
      <c r="F898" s="67">
        <f t="shared" si="16"/>
        <v>433117.33999999997</v>
      </c>
      <c r="G898" s="1"/>
      <c r="H898" s="111"/>
      <c r="I898" s="111"/>
      <c r="J898" s="111"/>
      <c r="K898" s="111"/>
      <c r="L898" s="111"/>
      <c r="M898" s="111"/>
      <c r="N898" s="111"/>
      <c r="O898" s="111"/>
      <c r="P898" s="111"/>
      <c r="Q898" s="111"/>
      <c r="R898" s="111"/>
      <c r="S898" s="111"/>
      <c r="T898" s="111"/>
      <c r="U898" s="111"/>
      <c r="V898" s="111"/>
      <c r="W898" s="111"/>
      <c r="X898" s="111"/>
      <c r="Y898" s="111"/>
      <c r="Z898" s="111"/>
      <c r="AA898" s="111"/>
      <c r="AB898" s="111"/>
      <c r="AC898" s="111"/>
      <c r="AD898" s="111"/>
      <c r="AE898" s="111"/>
      <c r="AF898" s="111"/>
      <c r="AG898" s="111"/>
      <c r="AH898" s="111"/>
      <c r="AI898" s="111"/>
      <c r="AJ898" s="111"/>
      <c r="AK898" s="111"/>
      <c r="AL898" s="111"/>
      <c r="AM898" s="111"/>
      <c r="AN898" s="111"/>
      <c r="AO898" s="111"/>
      <c r="AP898" s="111"/>
      <c r="AQ898" s="111"/>
      <c r="AR898" s="111"/>
      <c r="AS898" s="111"/>
      <c r="AT898" s="111"/>
      <c r="AU898" s="111"/>
      <c r="AV898" s="111"/>
      <c r="AW898" s="111"/>
      <c r="AX898" s="111"/>
      <c r="AY898" s="111"/>
      <c r="AZ898" s="111"/>
      <c r="BA898" s="111"/>
      <c r="BB898" s="111"/>
      <c r="BC898" s="111"/>
      <c r="BD898" s="111"/>
      <c r="BE898" s="111"/>
      <c r="BF898" s="111"/>
      <c r="BG898" s="111"/>
      <c r="BH898" s="111"/>
    </row>
    <row r="899" spans="1:60" s="194" customFormat="1" ht="15" customHeight="1" x14ac:dyDescent="0.2">
      <c r="A899" s="232">
        <v>44546</v>
      </c>
      <c r="B899" s="226">
        <v>2556</v>
      </c>
      <c r="C899" s="233" t="s">
        <v>1143</v>
      </c>
      <c r="D899" s="234"/>
      <c r="E899" s="128">
        <v>42135.33</v>
      </c>
      <c r="F899" s="67">
        <f t="shared" si="16"/>
        <v>390982.00999999995</v>
      </c>
      <c r="G899" s="1"/>
      <c r="H899" s="111"/>
      <c r="I899" s="111"/>
      <c r="J899" s="111"/>
      <c r="K899" s="111"/>
      <c r="L899" s="111"/>
      <c r="M899" s="111"/>
      <c r="N899" s="111"/>
      <c r="O899" s="111"/>
      <c r="P899" s="111"/>
      <c r="Q899" s="111"/>
      <c r="R899" s="111"/>
      <c r="S899" s="111"/>
      <c r="T899" s="111"/>
      <c r="U899" s="111"/>
      <c r="V899" s="111"/>
      <c r="W899" s="111"/>
      <c r="X899" s="111"/>
      <c r="Y899" s="111"/>
      <c r="Z899" s="111"/>
      <c r="AA899" s="111"/>
      <c r="AB899" s="111"/>
      <c r="AC899" s="111"/>
      <c r="AD899" s="111"/>
      <c r="AE899" s="111"/>
      <c r="AF899" s="111"/>
      <c r="AG899" s="111"/>
      <c r="AH899" s="111"/>
      <c r="AI899" s="111"/>
      <c r="AJ899" s="111"/>
      <c r="AK899" s="111"/>
      <c r="AL899" s="111"/>
      <c r="AM899" s="111"/>
      <c r="AN899" s="111"/>
      <c r="AO899" s="111"/>
      <c r="AP899" s="111"/>
      <c r="AQ899" s="111"/>
      <c r="AR899" s="111"/>
      <c r="AS899" s="111"/>
      <c r="AT899" s="111"/>
      <c r="AU899" s="111"/>
      <c r="AV899" s="111"/>
      <c r="AW899" s="111"/>
      <c r="AX899" s="111"/>
      <c r="AY899" s="111"/>
      <c r="AZ899" s="111"/>
      <c r="BA899" s="111"/>
      <c r="BB899" s="111"/>
      <c r="BC899" s="111"/>
      <c r="BD899" s="111"/>
      <c r="BE899" s="111"/>
      <c r="BF899" s="111"/>
      <c r="BG899" s="111"/>
      <c r="BH899" s="111"/>
    </row>
    <row r="900" spans="1:60" s="194" customFormat="1" ht="24.75" customHeight="1" x14ac:dyDescent="0.2">
      <c r="A900" s="232">
        <v>44546</v>
      </c>
      <c r="B900" s="226">
        <v>2557</v>
      </c>
      <c r="C900" s="233" t="s">
        <v>1144</v>
      </c>
      <c r="D900" s="234"/>
      <c r="E900" s="128">
        <v>19980</v>
      </c>
      <c r="F900" s="67">
        <f t="shared" si="16"/>
        <v>371002.00999999995</v>
      </c>
      <c r="G900" s="1"/>
      <c r="H900" s="111"/>
      <c r="I900" s="111"/>
      <c r="J900" s="111"/>
      <c r="K900" s="111"/>
      <c r="L900" s="111"/>
      <c r="M900" s="111"/>
      <c r="N900" s="111"/>
      <c r="O900" s="111"/>
      <c r="P900" s="111"/>
      <c r="Q900" s="111"/>
      <c r="R900" s="111"/>
      <c r="S900" s="111"/>
      <c r="T900" s="111"/>
      <c r="U900" s="111"/>
      <c r="V900" s="111"/>
      <c r="W900" s="111"/>
      <c r="X900" s="111"/>
      <c r="Y900" s="111"/>
      <c r="Z900" s="111"/>
      <c r="AA900" s="111"/>
      <c r="AB900" s="111"/>
      <c r="AC900" s="111"/>
      <c r="AD900" s="111"/>
      <c r="AE900" s="111"/>
      <c r="AF900" s="111"/>
      <c r="AG900" s="111"/>
      <c r="AH900" s="111"/>
      <c r="AI900" s="111"/>
      <c r="AJ900" s="111"/>
      <c r="AK900" s="111"/>
      <c r="AL900" s="111"/>
      <c r="AM900" s="111"/>
      <c r="AN900" s="111"/>
      <c r="AO900" s="111"/>
      <c r="AP900" s="111"/>
      <c r="AQ900" s="111"/>
      <c r="AR900" s="111"/>
      <c r="AS900" s="111"/>
      <c r="AT900" s="111"/>
      <c r="AU900" s="111"/>
      <c r="AV900" s="111"/>
      <c r="AW900" s="111"/>
      <c r="AX900" s="111"/>
      <c r="AY900" s="111"/>
      <c r="AZ900" s="111"/>
      <c r="BA900" s="111"/>
      <c r="BB900" s="111"/>
      <c r="BC900" s="111"/>
      <c r="BD900" s="111"/>
      <c r="BE900" s="111"/>
      <c r="BF900" s="111"/>
      <c r="BG900" s="111"/>
      <c r="BH900" s="111"/>
    </row>
    <row r="901" spans="1:60" s="194" customFormat="1" ht="24" customHeight="1" x14ac:dyDescent="0.2">
      <c r="A901" s="232">
        <v>44546</v>
      </c>
      <c r="B901" s="226">
        <v>2558</v>
      </c>
      <c r="C901" s="233" t="s">
        <v>1145</v>
      </c>
      <c r="D901" s="234"/>
      <c r="E901" s="128">
        <v>42203.6</v>
      </c>
      <c r="F901" s="67">
        <f t="shared" si="16"/>
        <v>328798.40999999997</v>
      </c>
      <c r="G901" s="1"/>
      <c r="H901" s="111"/>
      <c r="I901" s="111"/>
      <c r="J901" s="111"/>
      <c r="K901" s="111"/>
      <c r="L901" s="111"/>
      <c r="M901" s="111"/>
      <c r="N901" s="111"/>
      <c r="O901" s="111"/>
      <c r="P901" s="111"/>
      <c r="Q901" s="111"/>
      <c r="R901" s="111"/>
      <c r="S901" s="111"/>
      <c r="T901" s="111"/>
      <c r="U901" s="111"/>
      <c r="V901" s="111"/>
      <c r="W901" s="111"/>
      <c r="X901" s="111"/>
      <c r="Y901" s="111"/>
      <c r="Z901" s="111"/>
      <c r="AA901" s="111"/>
      <c r="AB901" s="111"/>
      <c r="AC901" s="111"/>
      <c r="AD901" s="111"/>
      <c r="AE901" s="111"/>
      <c r="AF901" s="111"/>
      <c r="AG901" s="111"/>
      <c r="AH901" s="111"/>
      <c r="AI901" s="111"/>
      <c r="AJ901" s="111"/>
      <c r="AK901" s="111"/>
      <c r="AL901" s="111"/>
      <c r="AM901" s="111"/>
      <c r="AN901" s="111"/>
      <c r="AO901" s="111"/>
      <c r="AP901" s="111"/>
      <c r="AQ901" s="111"/>
      <c r="AR901" s="111"/>
      <c r="AS901" s="111"/>
      <c r="AT901" s="111"/>
      <c r="AU901" s="111"/>
      <c r="AV901" s="111"/>
      <c r="AW901" s="111"/>
      <c r="AX901" s="111"/>
      <c r="AY901" s="111"/>
      <c r="AZ901" s="111"/>
      <c r="BA901" s="111"/>
      <c r="BB901" s="111"/>
      <c r="BC901" s="111"/>
      <c r="BD901" s="111"/>
      <c r="BE901" s="111"/>
      <c r="BF901" s="111"/>
      <c r="BG901" s="111"/>
      <c r="BH901" s="111"/>
    </row>
    <row r="902" spans="1:60" s="194" customFormat="1" ht="25.5" customHeight="1" x14ac:dyDescent="0.2">
      <c r="A902" s="232">
        <v>44546</v>
      </c>
      <c r="B902" s="226">
        <v>2559</v>
      </c>
      <c r="C902" s="233" t="s">
        <v>1146</v>
      </c>
      <c r="D902" s="235"/>
      <c r="E902" s="128">
        <v>9000</v>
      </c>
      <c r="F902" s="67">
        <f t="shared" si="16"/>
        <v>319798.40999999997</v>
      </c>
      <c r="G902" s="1"/>
      <c r="H902" s="111"/>
      <c r="I902" s="111"/>
      <c r="J902" s="111"/>
      <c r="K902" s="111"/>
      <c r="L902" s="111"/>
      <c r="M902" s="111"/>
      <c r="N902" s="111"/>
      <c r="O902" s="111"/>
      <c r="P902" s="111"/>
      <c r="Q902" s="111"/>
      <c r="R902" s="111"/>
      <c r="S902" s="111"/>
      <c r="T902" s="111"/>
      <c r="U902" s="111"/>
      <c r="V902" s="111"/>
      <c r="W902" s="111"/>
      <c r="X902" s="111"/>
      <c r="Y902" s="111"/>
      <c r="Z902" s="111"/>
      <c r="AA902" s="111"/>
      <c r="AB902" s="111"/>
      <c r="AC902" s="111"/>
      <c r="AD902" s="111"/>
      <c r="AE902" s="111"/>
      <c r="AF902" s="111"/>
      <c r="AG902" s="111"/>
      <c r="AH902" s="111"/>
      <c r="AI902" s="111"/>
      <c r="AJ902" s="111"/>
      <c r="AK902" s="111"/>
      <c r="AL902" s="111"/>
      <c r="AM902" s="111"/>
      <c r="AN902" s="111"/>
      <c r="AO902" s="111"/>
      <c r="AP902" s="111"/>
      <c r="AQ902" s="111"/>
      <c r="AR902" s="111"/>
      <c r="AS902" s="111"/>
      <c r="AT902" s="111"/>
      <c r="AU902" s="111"/>
      <c r="AV902" s="111"/>
      <c r="AW902" s="111"/>
      <c r="AX902" s="111"/>
      <c r="AY902" s="111"/>
      <c r="AZ902" s="111"/>
      <c r="BA902" s="111"/>
      <c r="BB902" s="111"/>
      <c r="BC902" s="111"/>
      <c r="BD902" s="111"/>
      <c r="BE902" s="111"/>
      <c r="BF902" s="111"/>
      <c r="BG902" s="111"/>
      <c r="BH902" s="111"/>
    </row>
    <row r="903" spans="1:60" s="194" customFormat="1" ht="21.75" customHeight="1" x14ac:dyDescent="0.2">
      <c r="A903" s="232">
        <v>44546</v>
      </c>
      <c r="B903" s="226">
        <v>2560</v>
      </c>
      <c r="C903" s="233" t="str">
        <f>UPPER("pago fact. B1100009225 alquiler local Vicente noble corresp")</f>
        <v>PAGO FACT. B1100009225 ALQUILER LOCAL VICENTE NOBLE CORRESP</v>
      </c>
      <c r="D903" s="235"/>
      <c r="E903" s="128">
        <v>15300</v>
      </c>
      <c r="F903" s="67">
        <f t="shared" si="16"/>
        <v>304498.40999999997</v>
      </c>
      <c r="G903" s="1"/>
      <c r="H903" s="111"/>
      <c r="I903" s="111"/>
      <c r="J903" s="111"/>
      <c r="K903" s="111"/>
      <c r="L903" s="111"/>
      <c r="M903" s="111"/>
      <c r="N903" s="111"/>
      <c r="O903" s="111"/>
      <c r="P903" s="111"/>
      <c r="Q903" s="111"/>
      <c r="R903" s="111"/>
      <c r="S903" s="111"/>
      <c r="T903" s="111"/>
      <c r="U903" s="111"/>
      <c r="V903" s="111"/>
      <c r="W903" s="111"/>
      <c r="X903" s="111"/>
      <c r="Y903" s="111"/>
      <c r="Z903" s="111"/>
      <c r="AA903" s="111"/>
      <c r="AB903" s="111"/>
      <c r="AC903" s="111"/>
      <c r="AD903" s="111"/>
      <c r="AE903" s="111"/>
      <c r="AF903" s="111"/>
      <c r="AG903" s="111"/>
      <c r="AH903" s="111"/>
      <c r="AI903" s="111"/>
      <c r="AJ903" s="111"/>
      <c r="AK903" s="111"/>
      <c r="AL903" s="111"/>
      <c r="AM903" s="111"/>
      <c r="AN903" s="111"/>
      <c r="AO903" s="111"/>
      <c r="AP903" s="111"/>
      <c r="AQ903" s="111"/>
      <c r="AR903" s="111"/>
      <c r="AS903" s="111"/>
      <c r="AT903" s="111"/>
      <c r="AU903" s="111"/>
      <c r="AV903" s="111"/>
      <c r="AW903" s="111"/>
      <c r="AX903" s="111"/>
      <c r="AY903" s="111"/>
      <c r="AZ903" s="111"/>
      <c r="BA903" s="111"/>
      <c r="BB903" s="111"/>
      <c r="BC903" s="111"/>
      <c r="BD903" s="111"/>
      <c r="BE903" s="111"/>
      <c r="BF903" s="111"/>
      <c r="BG903" s="111"/>
      <c r="BH903" s="111"/>
    </row>
    <row r="904" spans="1:60" s="194" customFormat="1" ht="23.25" customHeight="1" x14ac:dyDescent="0.2">
      <c r="A904" s="232">
        <v>44546</v>
      </c>
      <c r="B904" s="226">
        <v>2561</v>
      </c>
      <c r="C904" s="233" t="str">
        <f>UPPER("pago fact. B1100009229 pago alquiler local Tamayo corresp. Al mes e diciembre /21")</f>
        <v>PAGO FACT. B1100009229 PAGO ALQUILER LOCAL TAMAYO CORRESP. AL MES E DICIEMBRE /21</v>
      </c>
      <c r="D904" s="234"/>
      <c r="E904" s="128">
        <v>7110</v>
      </c>
      <c r="F904" s="67">
        <f t="shared" si="16"/>
        <v>297388.40999999997</v>
      </c>
      <c r="G904" s="1"/>
      <c r="H904" s="111"/>
      <c r="I904" s="111"/>
      <c r="J904" s="111"/>
      <c r="K904" s="111"/>
      <c r="L904" s="111"/>
      <c r="M904" s="111"/>
      <c r="N904" s="111"/>
      <c r="O904" s="111"/>
      <c r="P904" s="111"/>
      <c r="Q904" s="111"/>
      <c r="R904" s="111"/>
      <c r="S904" s="111"/>
      <c r="T904" s="111"/>
      <c r="U904" s="111"/>
      <c r="V904" s="111"/>
      <c r="W904" s="111"/>
      <c r="X904" s="111"/>
      <c r="Y904" s="111"/>
      <c r="Z904" s="111"/>
      <c r="AA904" s="111"/>
      <c r="AB904" s="111"/>
      <c r="AC904" s="111"/>
      <c r="AD904" s="111"/>
      <c r="AE904" s="111"/>
      <c r="AF904" s="111"/>
      <c r="AG904" s="111"/>
      <c r="AH904" s="111"/>
      <c r="AI904" s="111"/>
      <c r="AJ904" s="111"/>
      <c r="AK904" s="111"/>
      <c r="AL904" s="111"/>
      <c r="AM904" s="111"/>
      <c r="AN904" s="111"/>
      <c r="AO904" s="111"/>
      <c r="AP904" s="111"/>
      <c r="AQ904" s="111"/>
      <c r="AR904" s="111"/>
      <c r="AS904" s="111"/>
      <c r="AT904" s="111"/>
      <c r="AU904" s="111"/>
      <c r="AV904" s="111"/>
      <c r="AW904" s="111"/>
      <c r="AX904" s="111"/>
      <c r="AY904" s="111"/>
      <c r="AZ904" s="111"/>
      <c r="BA904" s="111"/>
      <c r="BB904" s="111"/>
      <c r="BC904" s="111"/>
      <c r="BD904" s="111"/>
      <c r="BE904" s="111"/>
      <c r="BF904" s="111"/>
      <c r="BG904" s="111"/>
      <c r="BH904" s="111"/>
    </row>
    <row r="905" spans="1:60" s="194" customFormat="1" ht="22.5" customHeight="1" x14ac:dyDescent="0.2">
      <c r="A905" s="232">
        <v>44546</v>
      </c>
      <c r="B905" s="226">
        <v>2562</v>
      </c>
      <c r="C905" s="233" t="str">
        <f>UPPER("pago fact. B1100009231 pago alquiler Galván corresp. De diciembre/21")</f>
        <v>PAGO FACT. B1100009231 PAGO ALQUILER GALVÁN CORRESP. DE DICIEMBRE/21</v>
      </c>
      <c r="D905" s="234"/>
      <c r="E905" s="128">
        <v>4500</v>
      </c>
      <c r="F905" s="67">
        <f t="shared" si="16"/>
        <v>292888.40999999997</v>
      </c>
      <c r="G905" s="1"/>
      <c r="H905" s="111"/>
      <c r="I905" s="111"/>
      <c r="J905" s="111"/>
      <c r="K905" s="111"/>
      <c r="L905" s="111"/>
      <c r="M905" s="111"/>
      <c r="N905" s="111"/>
      <c r="O905" s="111"/>
      <c r="P905" s="111"/>
      <c r="Q905" s="111"/>
      <c r="R905" s="111"/>
      <c r="S905" s="111"/>
      <c r="T905" s="111"/>
      <c r="U905" s="111"/>
      <c r="V905" s="111"/>
      <c r="W905" s="111"/>
      <c r="X905" s="111"/>
      <c r="Y905" s="111"/>
      <c r="Z905" s="111"/>
      <c r="AA905" s="111"/>
      <c r="AB905" s="111"/>
      <c r="AC905" s="111"/>
      <c r="AD905" s="111"/>
      <c r="AE905" s="111"/>
      <c r="AF905" s="111"/>
      <c r="AG905" s="111"/>
      <c r="AH905" s="111"/>
      <c r="AI905" s="111"/>
      <c r="AJ905" s="111"/>
      <c r="AK905" s="111"/>
      <c r="AL905" s="111"/>
      <c r="AM905" s="111"/>
      <c r="AN905" s="111"/>
      <c r="AO905" s="111"/>
      <c r="AP905" s="111"/>
      <c r="AQ905" s="111"/>
      <c r="AR905" s="111"/>
      <c r="AS905" s="111"/>
      <c r="AT905" s="111"/>
      <c r="AU905" s="111"/>
      <c r="AV905" s="111"/>
      <c r="AW905" s="111"/>
      <c r="AX905" s="111"/>
      <c r="AY905" s="111"/>
      <c r="AZ905" s="111"/>
      <c r="BA905" s="111"/>
      <c r="BB905" s="111"/>
      <c r="BC905" s="111"/>
      <c r="BD905" s="111"/>
      <c r="BE905" s="111"/>
      <c r="BF905" s="111"/>
      <c r="BG905" s="111"/>
      <c r="BH905" s="111"/>
    </row>
    <row r="906" spans="1:60" ht="26.25" customHeight="1" x14ac:dyDescent="0.2">
      <c r="A906" s="232">
        <v>44546</v>
      </c>
      <c r="B906" s="226">
        <v>2563</v>
      </c>
      <c r="C906" s="233" t="str">
        <f>UPPER("pago alquiler local cabral fact. B1100009228 corresp. De diciembre/21")</f>
        <v>PAGO ALQUILER LOCAL CABRAL FACT. B1100009228 CORRESP. DE DICIEMBRE/21</v>
      </c>
      <c r="D906" s="234"/>
      <c r="E906" s="128">
        <v>10800</v>
      </c>
      <c r="F906" s="67">
        <f t="shared" si="16"/>
        <v>282088.40999999997</v>
      </c>
    </row>
    <row r="907" spans="1:60" ht="29.25" customHeight="1" x14ac:dyDescent="0.2">
      <c r="A907" s="232">
        <v>44546</v>
      </c>
      <c r="B907" s="226">
        <v>2564</v>
      </c>
      <c r="C907" s="233" t="str">
        <f>UPPER("pago fact. B1100009227 pago alquiler Neyba corresp. Al mes de diciembre/21")</f>
        <v>PAGO FACT. B1100009227 PAGO ALQUILER NEYBA CORRESP. AL MES DE DICIEMBRE/21</v>
      </c>
      <c r="D907" s="234"/>
      <c r="E907" s="128">
        <v>20070</v>
      </c>
      <c r="F907" s="67">
        <f t="shared" si="16"/>
        <v>262018.40999999997</v>
      </c>
    </row>
    <row r="908" spans="1:60" ht="21.75" customHeight="1" x14ac:dyDescent="0.2">
      <c r="A908" s="232">
        <v>44546</v>
      </c>
      <c r="B908" s="226">
        <v>2565</v>
      </c>
      <c r="C908" s="233" t="str">
        <f>UPPER("pago fact. B1100009226 pago alquiler local Jimani diciembre/21")</f>
        <v>PAGO FACT. B1100009226 PAGO ALQUILER LOCAL JIMANI DICIEMBRE/21</v>
      </c>
      <c r="D908" s="234"/>
      <c r="E908" s="128">
        <v>8910</v>
      </c>
      <c r="F908" s="67">
        <f t="shared" si="16"/>
        <v>253108.40999999997</v>
      </c>
    </row>
    <row r="909" spans="1:60" ht="29.25" customHeight="1" x14ac:dyDescent="0.2">
      <c r="A909" s="232">
        <v>44546</v>
      </c>
      <c r="B909" s="226">
        <v>2566</v>
      </c>
      <c r="C909" s="233" t="str">
        <f>UPPER("pago alquiler local Duverge fact. B1100009234 corresp. De diciembre/21")</f>
        <v>PAGO ALQUILER LOCAL DUVERGE FACT. B1100009234 CORRESP. DE DICIEMBRE/21</v>
      </c>
      <c r="D909" s="234"/>
      <c r="E909" s="128">
        <v>2520</v>
      </c>
      <c r="F909" s="67">
        <f t="shared" si="16"/>
        <v>250588.40999999997</v>
      </c>
      <c r="I909" s="1" t="s">
        <v>1147</v>
      </c>
    </row>
    <row r="910" spans="1:60" ht="21" customHeight="1" x14ac:dyDescent="0.2">
      <c r="A910" s="232">
        <v>44546</v>
      </c>
      <c r="B910" s="226">
        <v>2567</v>
      </c>
      <c r="C910" s="233" t="str">
        <f>UPPER("pago fact. B1100009226 pago alquiler local Jimani diciembre/21")</f>
        <v>PAGO FACT. B1100009226 PAGO ALQUILER LOCAL JIMANI DICIEMBRE/21</v>
      </c>
      <c r="D910" s="234"/>
      <c r="E910" s="128">
        <v>8910</v>
      </c>
      <c r="F910" s="67">
        <f t="shared" si="16"/>
        <v>241678.40999999997</v>
      </c>
    </row>
    <row r="911" spans="1:60" ht="28.5" customHeight="1" x14ac:dyDescent="0.2">
      <c r="A911" s="232">
        <v>44546</v>
      </c>
      <c r="B911" s="226">
        <v>2568</v>
      </c>
      <c r="C911" s="233" t="s">
        <v>1148</v>
      </c>
      <c r="D911" s="234"/>
      <c r="E911" s="128">
        <v>54000</v>
      </c>
      <c r="F911" s="67">
        <f t="shared" si="16"/>
        <v>187678.40999999997</v>
      </c>
    </row>
    <row r="912" spans="1:60" ht="33" customHeight="1" x14ac:dyDescent="0.2">
      <c r="A912" s="232">
        <v>44546</v>
      </c>
      <c r="B912" s="226">
        <v>2569</v>
      </c>
      <c r="C912" s="233" t="str">
        <f>UPPER("pago  b1100009232 pago alquiler enriquillo, corresp. A los meses de Octubre a  Diciembre/21")</f>
        <v>PAGO  B1100009232 PAGO ALQUILER ENRIQUILLO, CORRESP. A LOS MESES DE OCTUBRE A  DICIEMBRE/21</v>
      </c>
      <c r="D912" s="234"/>
      <c r="E912" s="128">
        <v>27000</v>
      </c>
      <c r="F912" s="67">
        <f t="shared" si="16"/>
        <v>160678.40999999997</v>
      </c>
    </row>
    <row r="913" spans="1:60" s="238" customFormat="1" ht="21" customHeight="1" x14ac:dyDescent="0.2">
      <c r="A913" s="232">
        <v>44546</v>
      </c>
      <c r="B913" s="226">
        <v>2570</v>
      </c>
      <c r="C913" s="233" t="s">
        <v>116</v>
      </c>
      <c r="D913" s="234"/>
      <c r="E913" s="236">
        <v>0</v>
      </c>
      <c r="F913" s="67">
        <f t="shared" si="16"/>
        <v>160678.40999999997</v>
      </c>
      <c r="G913" s="237"/>
      <c r="H913" s="140"/>
      <c r="I913" s="140"/>
      <c r="J913" s="140"/>
      <c r="K913" s="140"/>
      <c r="L913" s="140"/>
      <c r="M913" s="140"/>
      <c r="N913" s="140"/>
      <c r="O913" s="140"/>
      <c r="P913" s="140"/>
      <c r="Q913" s="140"/>
      <c r="R913" s="140"/>
      <c r="S913" s="140"/>
      <c r="T913" s="140"/>
      <c r="U913" s="140"/>
      <c r="V913" s="140"/>
      <c r="W913" s="140"/>
      <c r="X913" s="140"/>
      <c r="Y913" s="140"/>
      <c r="Z913" s="140"/>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row>
    <row r="914" spans="1:60" ht="39.75" customHeight="1" x14ac:dyDescent="0.2">
      <c r="A914" s="232">
        <v>44546</v>
      </c>
      <c r="B914" s="226">
        <v>2571</v>
      </c>
      <c r="C914" s="233" t="str">
        <f>UPPER("compra de varios materiales tales como, couplin, adaptadores, codos, reducciones, tee, entre otros para ser utilizados en el Ac. Regional Barahona")</f>
        <v>COMPRA DE VARIOS MATERIALES TALES COMO, COUPLIN, ADAPTADORES, CODOS, REDUCCIONES, TEE, ENTRE OTROS PARA SER UTILIZADOS EN EL AC. REGIONAL BARAHONA</v>
      </c>
      <c r="D914" s="234"/>
      <c r="E914" s="128">
        <v>72988.87</v>
      </c>
      <c r="F914" s="67">
        <f t="shared" si="16"/>
        <v>87689.539999999979</v>
      </c>
    </row>
    <row r="915" spans="1:60" ht="33" customHeight="1" x14ac:dyDescent="0.2">
      <c r="A915" s="232">
        <v>44546</v>
      </c>
      <c r="B915" s="226">
        <v>2572</v>
      </c>
      <c r="C915" s="233" t="str">
        <f>UPPER("compra de filtros, correas, válvulas, juntas, bandas, entre otros, para ser usados en reparación de varios vehículos")</f>
        <v>COMPRA DE FILTROS, CORREAS, VÁLVULAS, JUNTAS, BANDAS, ENTRE OTROS, PARA SER USADOS EN REPARACIÓN DE VARIOS VEHÍCULOS</v>
      </c>
      <c r="D915" s="234"/>
      <c r="E915" s="128">
        <v>21407.75</v>
      </c>
      <c r="F915" s="67">
        <f t="shared" si="16"/>
        <v>66281.789999999979</v>
      </c>
    </row>
    <row r="916" spans="1:60" ht="32.25" customHeight="1" x14ac:dyDescent="0.2">
      <c r="A916" s="232">
        <v>44546</v>
      </c>
      <c r="B916" s="226">
        <v>2573</v>
      </c>
      <c r="C916" s="233" t="str">
        <f>UPPER("pago viatico por viajar a sto. Dgo. El día 22/11/21 con el objetivo de participar en reunion sistema integrado de gestión financiera")</f>
        <v>PAGO VIATICO POR VIAJAR A STO. DGO. EL DÍA 22/11/21 CON EL OBJETIVO DE PARTICIPAR EN REUNION SISTEMA INTEGRADO DE GESTIÓN FINANCIERA</v>
      </c>
      <c r="D916" s="234"/>
      <c r="E916" s="128">
        <v>2450</v>
      </c>
      <c r="F916" s="67">
        <f t="shared" si="16"/>
        <v>63831.789999999979</v>
      </c>
    </row>
    <row r="917" spans="1:60" ht="33" customHeight="1" x14ac:dyDescent="0.2">
      <c r="A917" s="232">
        <v>44546</v>
      </c>
      <c r="B917" s="226">
        <v>2574</v>
      </c>
      <c r="C917" s="233" t="str">
        <f>UPPER("pago viatico por viajar a sto. Dgo. El día 1/11/21 con el objetivo de participar en reunion con el Director Ejecutivo")</f>
        <v>PAGO VIATICO POR VIAJAR A STO. DGO. EL DÍA 1/11/21 CON EL OBJETIVO DE PARTICIPAR EN REUNION CON EL DIRECTOR EJECUTIVO</v>
      </c>
      <c r="D917" s="234"/>
      <c r="E917" s="128">
        <v>2200</v>
      </c>
      <c r="F917" s="67">
        <f t="shared" si="16"/>
        <v>61631.789999999979</v>
      </c>
    </row>
    <row r="918" spans="1:60" ht="31.5" customHeight="1" x14ac:dyDescent="0.2">
      <c r="A918" s="232">
        <v>44546</v>
      </c>
      <c r="B918" s="226">
        <v>2575</v>
      </c>
      <c r="C918" s="233" t="str">
        <f>UPPER("pago viatico por viajar a sto. Dgo. Los días 01 y 25/11/21 con el objetivo de llevar al ing. Elson pena a participar en reunion ")</f>
        <v xml:space="preserve">PAGO VIATICO POR VIAJAR A STO. DGO. LOS DÍAS 01 Y 25/11/21 CON EL OBJETIVO DE LLEVAR AL ING. ELSON PENA A PARTICIPAR EN REUNION </v>
      </c>
      <c r="D918" s="234"/>
      <c r="E918" s="128">
        <v>4400</v>
      </c>
      <c r="F918" s="67">
        <f t="shared" si="16"/>
        <v>57231.789999999979</v>
      </c>
    </row>
    <row r="919" spans="1:60" ht="30" customHeight="1" x14ac:dyDescent="0.2">
      <c r="A919" s="239">
        <v>44547</v>
      </c>
      <c r="B919" s="226">
        <v>2576</v>
      </c>
      <c r="C919" s="233" t="str">
        <f>UPPER("compra de mangueras, tubos, teflón, reducción, llaves, entre otros, para ser usados en la planta de aguas residuales de Barahona")</f>
        <v>COMPRA DE MANGUERAS, TUBOS, TEFLÓN, REDUCCIÓN, LLAVES, ENTRE OTROS, PARA SER USADOS EN LA PLANTA DE AGUAS RESIDUALES DE BARAHONA</v>
      </c>
      <c r="D919" s="234"/>
      <c r="E919" s="128">
        <v>33869.01</v>
      </c>
      <c r="F919" s="16">
        <f t="shared" si="16"/>
        <v>23362.779999999977</v>
      </c>
    </row>
    <row r="920" spans="1:60" ht="15" customHeight="1" x14ac:dyDescent="0.2">
      <c r="A920" s="1"/>
      <c r="B920" s="1"/>
      <c r="C920" s="1"/>
      <c r="D920" s="1"/>
      <c r="E920" s="1"/>
      <c r="F920" s="1"/>
      <c r="BC920" s="2"/>
      <c r="BD920" s="2"/>
      <c r="BE920" s="2"/>
      <c r="BF920" s="2"/>
      <c r="BG920" s="2"/>
      <c r="BH920" s="2"/>
    </row>
    <row r="921" spans="1:60" ht="15" customHeight="1" x14ac:dyDescent="0.2">
      <c r="A921" s="1"/>
      <c r="B921" s="1"/>
      <c r="C921" s="1" t="s">
        <v>1149</v>
      </c>
      <c r="D921" s="1"/>
      <c r="E921" s="1"/>
      <c r="F921" s="1"/>
      <c r="BC921" s="2"/>
      <c r="BD921" s="2"/>
      <c r="BE921" s="2"/>
      <c r="BF921" s="2"/>
      <c r="BG921" s="2"/>
      <c r="BH921" s="2"/>
    </row>
    <row r="922" spans="1:60" ht="15" customHeight="1" x14ac:dyDescent="0.2">
      <c r="A922" s="1"/>
      <c r="B922" s="1"/>
      <c r="C922" s="1"/>
      <c r="D922" s="1"/>
      <c r="E922" s="1"/>
      <c r="F922" s="1"/>
      <c r="BC922" s="2"/>
      <c r="BD922" s="2"/>
      <c r="BE922" s="2"/>
      <c r="BF922" s="2"/>
      <c r="BG922" s="2"/>
      <c r="BH922" s="2"/>
    </row>
    <row r="923" spans="1:60" ht="15" customHeight="1" x14ac:dyDescent="0.2">
      <c r="A923" s="1"/>
      <c r="B923" s="1"/>
      <c r="C923" s="1"/>
      <c r="D923" s="1"/>
      <c r="E923" s="1"/>
      <c r="F923" s="1"/>
      <c r="BC923" s="2"/>
      <c r="BD923" s="2"/>
      <c r="BE923" s="2"/>
      <c r="BF923" s="2"/>
      <c r="BG923" s="2"/>
      <c r="BH923" s="2"/>
    </row>
    <row r="924" spans="1:60" ht="15" customHeight="1" x14ac:dyDescent="0.2">
      <c r="A924" s="1"/>
      <c r="B924" s="1"/>
      <c r="C924" s="1"/>
      <c r="D924" s="1"/>
      <c r="E924" s="1"/>
      <c r="F924" s="1"/>
      <c r="BC924" s="2"/>
      <c r="BD924" s="2"/>
      <c r="BE924" s="2"/>
      <c r="BF924" s="2"/>
      <c r="BG924" s="2"/>
      <c r="BH924" s="2"/>
    </row>
    <row r="925" spans="1:60" ht="15" customHeight="1" x14ac:dyDescent="0.2">
      <c r="A925" s="1"/>
      <c r="B925" s="1"/>
      <c r="C925" s="1"/>
      <c r="D925" s="1"/>
      <c r="E925" s="1"/>
      <c r="F925" s="1"/>
      <c r="BC925" s="2"/>
      <c r="BD925" s="2"/>
      <c r="BE925" s="2"/>
      <c r="BF925" s="2"/>
      <c r="BG925" s="2"/>
      <c r="BH925" s="2"/>
    </row>
    <row r="926" spans="1:60" ht="15" customHeight="1" x14ac:dyDescent="0.2">
      <c r="A926" s="1"/>
      <c r="B926" s="1"/>
      <c r="C926" s="1"/>
      <c r="D926" s="1"/>
      <c r="E926" s="1"/>
      <c r="F926" s="1"/>
      <c r="BC926" s="2"/>
      <c r="BD926" s="2"/>
      <c r="BE926" s="2"/>
      <c r="BF926" s="2"/>
      <c r="BG926" s="2"/>
      <c r="BH926" s="2"/>
    </row>
    <row r="927" spans="1:60" ht="15" customHeight="1" x14ac:dyDescent="0.2">
      <c r="A927" s="1"/>
      <c r="B927" s="1"/>
      <c r="C927" s="1"/>
      <c r="D927" s="1"/>
      <c r="E927" s="1"/>
      <c r="F927" s="1"/>
      <c r="BC927" s="2"/>
      <c r="BD927" s="2"/>
      <c r="BE927" s="2"/>
      <c r="BF927" s="2"/>
      <c r="BG927" s="2"/>
      <c r="BH927" s="2"/>
    </row>
    <row r="928" spans="1:60" ht="15" customHeight="1" x14ac:dyDescent="0.2">
      <c r="A928" s="1"/>
      <c r="B928" s="1"/>
      <c r="C928" s="1"/>
      <c r="D928" s="1"/>
      <c r="E928" s="1"/>
      <c r="F928" s="1"/>
      <c r="BC928" s="2"/>
      <c r="BD928" s="2"/>
      <c r="BE928" s="2"/>
      <c r="BF928" s="2"/>
      <c r="BG928" s="2"/>
      <c r="BH928" s="2"/>
    </row>
    <row r="929" spans="1:60" ht="15" customHeight="1" x14ac:dyDescent="0.2">
      <c r="A929" s="1"/>
      <c r="B929" s="1"/>
      <c r="C929" s="1"/>
      <c r="D929" s="1"/>
      <c r="E929" s="1"/>
      <c r="F929" s="1"/>
      <c r="BC929" s="2"/>
      <c r="BD929" s="2"/>
      <c r="BE929" s="2"/>
      <c r="BF929" s="2"/>
      <c r="BG929" s="2"/>
      <c r="BH929" s="2"/>
    </row>
    <row r="930" spans="1:60" ht="15" customHeight="1" x14ac:dyDescent="0.2">
      <c r="A930" s="1"/>
      <c r="B930" s="1"/>
      <c r="C930" s="1"/>
      <c r="D930" s="1"/>
      <c r="E930" s="1"/>
      <c r="F930" s="1"/>
      <c r="BC930" s="2"/>
      <c r="BD930" s="2"/>
      <c r="BE930" s="2"/>
      <c r="BF930" s="2"/>
      <c r="BG930" s="2"/>
      <c r="BH930" s="2"/>
    </row>
    <row r="931" spans="1:60" ht="15" customHeight="1" x14ac:dyDescent="0.2">
      <c r="A931" s="1"/>
      <c r="B931" s="1"/>
      <c r="C931" s="1"/>
      <c r="D931" s="1"/>
      <c r="E931" s="1"/>
      <c r="F931" s="1"/>
      <c r="BC931" s="2"/>
      <c r="BD931" s="2"/>
      <c r="BE931" s="2"/>
      <c r="BF931" s="2"/>
      <c r="BG931" s="2"/>
      <c r="BH931" s="2"/>
    </row>
    <row r="932" spans="1:60" ht="15" customHeight="1" x14ac:dyDescent="0.2">
      <c r="A932" s="1"/>
      <c r="B932" s="1"/>
      <c r="C932" s="1"/>
      <c r="D932" s="1"/>
      <c r="E932" s="1"/>
      <c r="F932" s="1"/>
      <c r="BC932" s="2"/>
      <c r="BD932" s="2"/>
      <c r="BE932" s="2"/>
      <c r="BF932" s="2"/>
      <c r="BG932" s="2"/>
      <c r="BH932" s="2"/>
    </row>
    <row r="933" spans="1:60" ht="15" customHeight="1" x14ac:dyDescent="0.2">
      <c r="A933" s="1"/>
      <c r="B933" s="1"/>
      <c r="C933" s="1"/>
      <c r="D933" s="1"/>
      <c r="E933" s="1"/>
      <c r="F933" s="1"/>
      <c r="BC933" s="2"/>
      <c r="BD933" s="2"/>
      <c r="BE933" s="2"/>
      <c r="BF933" s="2"/>
      <c r="BG933" s="2"/>
      <c r="BH933" s="2"/>
    </row>
    <row r="934" spans="1:60" ht="15" customHeight="1" x14ac:dyDescent="0.2">
      <c r="A934" s="1"/>
      <c r="B934" s="1"/>
      <c r="C934" s="1"/>
      <c r="D934" s="1"/>
      <c r="E934" s="1"/>
      <c r="F934" s="1"/>
      <c r="BC934" s="2"/>
      <c r="BD934" s="2"/>
      <c r="BE934" s="2"/>
      <c r="BF934" s="2"/>
      <c r="BG934" s="2"/>
      <c r="BH934" s="2"/>
    </row>
    <row r="935" spans="1:60" ht="15" customHeight="1" x14ac:dyDescent="0.2">
      <c r="A935" s="1"/>
      <c r="B935" s="1"/>
      <c r="C935" s="1"/>
      <c r="D935" s="1"/>
      <c r="E935" s="1"/>
      <c r="F935" s="1"/>
      <c r="BC935" s="2"/>
      <c r="BD935" s="2"/>
      <c r="BE935" s="2"/>
      <c r="BF935" s="2"/>
      <c r="BG935" s="2"/>
      <c r="BH935" s="2"/>
    </row>
    <row r="936" spans="1:60" ht="15" customHeight="1" x14ac:dyDescent="0.2">
      <c r="A936" s="1"/>
      <c r="B936" s="1"/>
      <c r="C936" s="1"/>
      <c r="D936" s="1"/>
      <c r="E936" s="1"/>
      <c r="F936" s="1"/>
      <c r="BC936" s="2"/>
      <c r="BD936" s="2"/>
      <c r="BE936" s="2"/>
      <c r="BF936" s="2"/>
      <c r="BG936" s="2"/>
      <c r="BH936" s="2"/>
    </row>
    <row r="937" spans="1:60" ht="15" customHeight="1" x14ac:dyDescent="0.2">
      <c r="A937" s="1"/>
      <c r="B937" s="1"/>
      <c r="C937" s="1"/>
      <c r="D937" s="1"/>
      <c r="E937" s="1"/>
      <c r="F937" s="1"/>
      <c r="BC937" s="2"/>
      <c r="BD937" s="2"/>
      <c r="BE937" s="2"/>
      <c r="BF937" s="2"/>
      <c r="BG937" s="2"/>
      <c r="BH937" s="2"/>
    </row>
    <row r="938" spans="1:60" ht="15" customHeight="1" x14ac:dyDescent="0.2">
      <c r="A938" s="1"/>
      <c r="B938" s="1"/>
      <c r="C938" s="1"/>
      <c r="D938" s="1"/>
      <c r="E938" s="1"/>
      <c r="F938" s="1"/>
      <c r="BC938" s="2"/>
      <c r="BD938" s="2"/>
      <c r="BE938" s="2"/>
      <c r="BF938" s="2"/>
      <c r="BG938" s="2"/>
      <c r="BH938" s="2"/>
    </row>
    <row r="939" spans="1:60" ht="15" customHeight="1" x14ac:dyDescent="0.2">
      <c r="A939" s="1"/>
      <c r="B939" s="1"/>
      <c r="C939" s="1"/>
      <c r="D939" s="1"/>
      <c r="E939" s="1"/>
      <c r="F939" s="1"/>
      <c r="BC939" s="2"/>
      <c r="BD939" s="2"/>
      <c r="BE939" s="2"/>
      <c r="BF939" s="2"/>
      <c r="BG939" s="2"/>
      <c r="BH939" s="2"/>
    </row>
    <row r="940" spans="1:60" ht="15" customHeight="1" x14ac:dyDescent="0.2">
      <c r="A940" s="1"/>
      <c r="B940" s="1"/>
      <c r="C940" s="1"/>
      <c r="D940" s="1"/>
      <c r="E940" s="1"/>
      <c r="F940" s="1"/>
      <c r="BC940" s="2"/>
      <c r="BD940" s="2"/>
      <c r="BE940" s="2"/>
      <c r="BF940" s="2"/>
      <c r="BG940" s="2"/>
      <c r="BH940" s="2"/>
    </row>
    <row r="941" spans="1:60" ht="15" customHeight="1" x14ac:dyDescent="0.2">
      <c r="A941" s="1"/>
      <c r="B941" s="1"/>
      <c r="C941" s="1"/>
      <c r="D941" s="1"/>
      <c r="E941" s="1"/>
      <c r="F941" s="1"/>
      <c r="BC941" s="2"/>
      <c r="BD941" s="2"/>
      <c r="BE941" s="2"/>
      <c r="BF941" s="2"/>
      <c r="BG941" s="2"/>
      <c r="BH941" s="2"/>
    </row>
    <row r="942" spans="1:60" ht="15" customHeight="1" x14ac:dyDescent="0.2">
      <c r="A942" s="1"/>
      <c r="B942" s="1"/>
      <c r="C942" s="1"/>
      <c r="D942" s="1"/>
      <c r="E942" s="1"/>
      <c r="F942" s="1"/>
      <c r="BC942" s="2"/>
      <c r="BD942" s="2"/>
      <c r="BE942" s="2"/>
      <c r="BF942" s="2"/>
      <c r="BG942" s="2"/>
      <c r="BH942" s="2"/>
    </row>
    <row r="943" spans="1:60" ht="15" customHeight="1" x14ac:dyDescent="0.2">
      <c r="A943" s="1"/>
      <c r="B943" s="1"/>
      <c r="C943" s="1"/>
      <c r="D943" s="1"/>
      <c r="E943" s="1"/>
      <c r="F943" s="1"/>
      <c r="BC943" s="2"/>
      <c r="BD943" s="2"/>
      <c r="BE943" s="2"/>
      <c r="BF943" s="2"/>
      <c r="BG943" s="2"/>
      <c r="BH943" s="2"/>
    </row>
    <row r="944" spans="1:60" ht="15" customHeight="1" x14ac:dyDescent="0.2">
      <c r="A944" s="1"/>
      <c r="B944" s="1"/>
      <c r="C944" s="1"/>
      <c r="D944" s="1"/>
      <c r="E944" s="1"/>
      <c r="F944" s="1"/>
      <c r="BC944" s="2"/>
      <c r="BD944" s="2"/>
      <c r="BE944" s="2"/>
      <c r="BF944" s="2"/>
      <c r="BG944" s="2"/>
      <c r="BH944" s="2"/>
    </row>
    <row r="945" spans="1:60" ht="15" customHeight="1" x14ac:dyDescent="0.2">
      <c r="A945" s="1"/>
      <c r="B945" s="1"/>
      <c r="C945" s="1"/>
      <c r="D945" s="1"/>
      <c r="E945" s="1"/>
      <c r="F945" s="1"/>
      <c r="BC945" s="2"/>
      <c r="BD945" s="2"/>
      <c r="BE945" s="2"/>
      <c r="BF945" s="2"/>
      <c r="BG945" s="2"/>
      <c r="BH945" s="2"/>
    </row>
    <row r="946" spans="1:60" ht="15" customHeight="1" x14ac:dyDescent="0.2">
      <c r="A946" s="1"/>
      <c r="B946" s="1"/>
      <c r="C946" s="1"/>
      <c r="D946" s="1"/>
      <c r="E946" s="1"/>
      <c r="F946" s="1"/>
      <c r="BC946" s="2"/>
      <c r="BD946" s="2"/>
      <c r="BE946" s="2"/>
      <c r="BF946" s="2"/>
      <c r="BG946" s="2"/>
      <c r="BH946" s="2"/>
    </row>
    <row r="947" spans="1:60" ht="15" customHeight="1" x14ac:dyDescent="0.2">
      <c r="A947" s="1"/>
      <c r="B947" s="1"/>
      <c r="C947" s="1"/>
      <c r="D947" s="1"/>
      <c r="E947" s="1"/>
      <c r="F947" s="1"/>
      <c r="BC947" s="2"/>
      <c r="BD947" s="2"/>
      <c r="BE947" s="2"/>
      <c r="BF947" s="2"/>
      <c r="BG947" s="2"/>
      <c r="BH947" s="2"/>
    </row>
    <row r="948" spans="1:60" ht="15" customHeight="1" x14ac:dyDescent="0.2">
      <c r="A948" s="1"/>
      <c r="B948" s="1"/>
      <c r="C948" s="1"/>
      <c r="D948" s="1"/>
      <c r="E948" s="1"/>
      <c r="F948" s="1"/>
      <c r="BC948" s="2"/>
      <c r="BD948" s="2"/>
      <c r="BE948" s="2"/>
      <c r="BF948" s="2"/>
      <c r="BG948" s="2"/>
      <c r="BH948" s="2"/>
    </row>
    <row r="949" spans="1:60" ht="15" customHeight="1" x14ac:dyDescent="0.2">
      <c r="A949" s="1"/>
      <c r="B949" s="1"/>
      <c r="C949" s="1"/>
      <c r="D949" s="1"/>
      <c r="E949" s="1"/>
      <c r="F949" s="1"/>
      <c r="BC949" s="2"/>
      <c r="BD949" s="2"/>
      <c r="BE949" s="2"/>
      <c r="BF949" s="2"/>
      <c r="BG949" s="2"/>
      <c r="BH949" s="2"/>
    </row>
    <row r="950" spans="1:60" ht="15" customHeight="1" x14ac:dyDescent="0.2">
      <c r="A950" s="1"/>
      <c r="B950" s="1"/>
      <c r="C950" s="1"/>
      <c r="D950" s="1"/>
      <c r="E950" s="1"/>
      <c r="F950" s="1"/>
      <c r="BC950" s="2"/>
      <c r="BD950" s="2"/>
      <c r="BE950" s="2"/>
      <c r="BF950" s="2"/>
      <c r="BG950" s="2"/>
      <c r="BH950" s="2"/>
    </row>
    <row r="951" spans="1:60" ht="15" customHeight="1" x14ac:dyDescent="0.2">
      <c r="A951" s="1"/>
      <c r="B951" s="1"/>
      <c r="C951" s="1"/>
      <c r="D951" s="1"/>
      <c r="E951" s="1"/>
      <c r="F951" s="1"/>
      <c r="BC951" s="2"/>
      <c r="BD951" s="2"/>
      <c r="BE951" s="2"/>
      <c r="BF951" s="2"/>
      <c r="BG951" s="2"/>
      <c r="BH951" s="2"/>
    </row>
    <row r="952" spans="1:60" ht="15" customHeight="1" x14ac:dyDescent="0.2">
      <c r="A952" s="1"/>
      <c r="B952" s="1"/>
      <c r="C952" s="1"/>
      <c r="D952" s="1"/>
      <c r="E952" s="1"/>
      <c r="F952" s="1"/>
      <c r="BC952" s="2"/>
      <c r="BD952" s="2"/>
      <c r="BE952" s="2"/>
      <c r="BF952" s="2"/>
      <c r="BG952" s="2"/>
      <c r="BH952" s="2"/>
    </row>
    <row r="953" spans="1:60" ht="15" customHeight="1" x14ac:dyDescent="0.2">
      <c r="A953" s="1"/>
      <c r="B953" s="1"/>
      <c r="C953" s="1"/>
      <c r="D953" s="1"/>
      <c r="E953" s="1"/>
      <c r="F953" s="1"/>
      <c r="BC953" s="2"/>
      <c r="BD953" s="2"/>
      <c r="BE953" s="2"/>
      <c r="BF953" s="2"/>
      <c r="BG953" s="2"/>
      <c r="BH953" s="2"/>
    </row>
    <row r="954" spans="1:60" ht="15" customHeight="1" x14ac:dyDescent="0.2">
      <c r="A954" s="1"/>
      <c r="B954" s="1"/>
      <c r="C954" s="1"/>
      <c r="D954" s="1"/>
      <c r="E954" s="1"/>
      <c r="F954" s="1"/>
      <c r="BC954" s="2"/>
      <c r="BD954" s="2"/>
      <c r="BE954" s="2"/>
      <c r="BF954" s="2"/>
      <c r="BG954" s="2"/>
      <c r="BH954" s="2"/>
    </row>
    <row r="955" spans="1:60" ht="15" customHeight="1" x14ac:dyDescent="0.2">
      <c r="A955" s="1"/>
      <c r="B955" s="1"/>
      <c r="C955" s="1"/>
      <c r="D955" s="1"/>
      <c r="E955" s="1"/>
      <c r="F955" s="1"/>
      <c r="BC955" s="2"/>
      <c r="BD955" s="2"/>
      <c r="BE955" s="2"/>
      <c r="BF955" s="2"/>
      <c r="BG955" s="2"/>
      <c r="BH955" s="2"/>
    </row>
    <row r="956" spans="1:60" ht="15" customHeight="1" x14ac:dyDescent="0.2">
      <c r="A956" s="1"/>
      <c r="B956" s="1"/>
      <c r="C956" s="1"/>
      <c r="D956" s="1"/>
      <c r="E956" s="1"/>
      <c r="F956" s="1"/>
      <c r="BC956" s="2"/>
      <c r="BD956" s="2"/>
      <c r="BE956" s="2"/>
      <c r="BF956" s="2"/>
      <c r="BG956" s="2"/>
      <c r="BH956" s="2"/>
    </row>
    <row r="957" spans="1:60" ht="15" customHeight="1" x14ac:dyDescent="0.2">
      <c r="A957" s="1"/>
      <c r="B957" s="1"/>
      <c r="C957" s="1"/>
      <c r="D957" s="1"/>
      <c r="E957" s="1"/>
      <c r="F957" s="1"/>
      <c r="BC957" s="2"/>
      <c r="BD957" s="2"/>
      <c r="BE957" s="2"/>
      <c r="BF957" s="2"/>
      <c r="BG957" s="2"/>
      <c r="BH957" s="2"/>
    </row>
    <row r="958" spans="1:60" ht="18.75" customHeight="1" x14ac:dyDescent="0.2">
      <c r="A958" s="1"/>
      <c r="B958" s="1"/>
      <c r="C958" s="1"/>
      <c r="D958" s="1"/>
      <c r="E958" s="1"/>
      <c r="F958" s="1"/>
      <c r="BC958" s="2"/>
      <c r="BD958" s="2"/>
      <c r="BE958" s="2"/>
      <c r="BF958" s="2"/>
      <c r="BG958" s="2"/>
      <c r="BH958" s="2"/>
    </row>
    <row r="959" spans="1:60" ht="15" customHeight="1" x14ac:dyDescent="0.2">
      <c r="A959" s="1"/>
      <c r="B959" s="1"/>
      <c r="C959" s="1"/>
      <c r="D959" s="1"/>
      <c r="E959" s="1"/>
      <c r="F959" s="1"/>
      <c r="BC959" s="2"/>
      <c r="BD959" s="2"/>
      <c r="BE959" s="2"/>
      <c r="BF959" s="2"/>
      <c r="BG959" s="2"/>
      <c r="BH959" s="2"/>
    </row>
    <row r="960" spans="1:60" ht="15" customHeight="1" x14ac:dyDescent="0.2">
      <c r="A960" s="1"/>
      <c r="B960" s="1"/>
      <c r="C960" s="1"/>
      <c r="D960" s="1"/>
      <c r="E960" s="1"/>
      <c r="F960" s="1"/>
      <c r="BC960" s="2"/>
      <c r="BD960" s="2"/>
      <c r="BE960" s="2"/>
      <c r="BF960" s="2"/>
      <c r="BG960" s="2"/>
      <c r="BH960" s="2"/>
    </row>
    <row r="961" spans="1:60" ht="15" customHeight="1" x14ac:dyDescent="0.2">
      <c r="A961" s="1"/>
      <c r="B961" s="1"/>
      <c r="C961" s="1"/>
      <c r="D961" s="1"/>
      <c r="E961" s="1"/>
      <c r="F961" s="1"/>
      <c r="BC961" s="2"/>
      <c r="BD961" s="2"/>
      <c r="BE961" s="2"/>
      <c r="BF961" s="2"/>
      <c r="BG961" s="2"/>
      <c r="BH961" s="2"/>
    </row>
    <row r="962" spans="1:60" ht="15" customHeight="1" x14ac:dyDescent="0.2">
      <c r="A962" s="1"/>
      <c r="B962" s="1"/>
      <c r="C962" s="1"/>
      <c r="D962" s="1"/>
      <c r="E962" s="1"/>
      <c r="F962" s="1"/>
      <c r="BC962" s="2"/>
      <c r="BD962" s="2"/>
      <c r="BE962" s="2"/>
      <c r="BF962" s="2"/>
      <c r="BG962" s="2"/>
      <c r="BH962" s="2"/>
    </row>
    <row r="963" spans="1:60" ht="15" customHeight="1" x14ac:dyDescent="0.2">
      <c r="A963" s="1"/>
      <c r="B963" s="1"/>
      <c r="C963" s="1"/>
      <c r="D963" s="1"/>
      <c r="E963" s="1"/>
      <c r="F963" s="1"/>
      <c r="BC963" s="2"/>
      <c r="BD963" s="2"/>
      <c r="BE963" s="2"/>
      <c r="BF963" s="2"/>
      <c r="BG963" s="2"/>
      <c r="BH963" s="2"/>
    </row>
    <row r="964" spans="1:60" ht="15" customHeight="1" x14ac:dyDescent="0.2">
      <c r="A964" s="240"/>
      <c r="B964" s="241"/>
      <c r="C964" s="242"/>
      <c r="D964" s="243"/>
      <c r="E964" s="244"/>
      <c r="F964" s="245"/>
    </row>
    <row r="965" spans="1:60" ht="15" customHeight="1" x14ac:dyDescent="0.2">
      <c r="A965" s="240"/>
      <c r="B965" s="241"/>
      <c r="C965" s="242"/>
      <c r="D965" s="243"/>
      <c r="E965" s="244"/>
      <c r="F965" s="245"/>
    </row>
    <row r="966" spans="1:60" ht="15" customHeight="1" x14ac:dyDescent="0.2">
      <c r="A966" s="240"/>
      <c r="B966" s="241"/>
      <c r="C966" s="242"/>
      <c r="D966" s="243"/>
      <c r="E966" s="244"/>
      <c r="F966" s="245"/>
    </row>
    <row r="967" spans="1:60" ht="15" customHeight="1" x14ac:dyDescent="0.2">
      <c r="A967" s="240"/>
      <c r="B967" s="241"/>
      <c r="C967" s="242"/>
      <c r="D967" s="243"/>
      <c r="E967" s="246"/>
      <c r="F967" s="245"/>
    </row>
    <row r="968" spans="1:60" ht="15" customHeight="1" x14ac:dyDescent="0.2">
      <c r="A968" s="247"/>
      <c r="B968" s="248"/>
      <c r="C968" s="242"/>
      <c r="D968" s="57"/>
      <c r="E968" s="249"/>
      <c r="F968" s="207"/>
    </row>
    <row r="969" spans="1:60" ht="15" customHeight="1" x14ac:dyDescent="0.2">
      <c r="A969" s="247"/>
      <c r="B969" s="248"/>
      <c r="C969" s="242"/>
      <c r="D969" s="57"/>
      <c r="E969" s="249"/>
      <c r="F969" s="207"/>
    </row>
    <row r="970" spans="1:60" ht="15" customHeight="1" x14ac:dyDescent="0.25">
      <c r="A970" s="283" t="s">
        <v>0</v>
      </c>
      <c r="B970" s="283"/>
      <c r="C970" s="283"/>
      <c r="D970" s="283"/>
      <c r="E970" s="283"/>
      <c r="F970" s="283"/>
    </row>
    <row r="971" spans="1:60" ht="15" customHeight="1" x14ac:dyDescent="0.25">
      <c r="A971" s="283" t="s">
        <v>1</v>
      </c>
      <c r="B971" s="283"/>
      <c r="C971" s="283"/>
      <c r="D971" s="283"/>
      <c r="E971" s="283"/>
      <c r="F971" s="283"/>
    </row>
    <row r="972" spans="1:60" ht="15" customHeight="1" x14ac:dyDescent="0.25">
      <c r="A972" s="284" t="s">
        <v>2</v>
      </c>
      <c r="B972" s="284"/>
      <c r="C972" s="284"/>
      <c r="D972" s="284"/>
      <c r="E972" s="284"/>
      <c r="F972" s="284"/>
    </row>
    <row r="973" spans="1:60" ht="15" customHeight="1" x14ac:dyDescent="0.25">
      <c r="A973" s="284" t="s">
        <v>3</v>
      </c>
      <c r="B973" s="284"/>
      <c r="C973" s="284"/>
      <c r="D973" s="284"/>
      <c r="E973" s="284"/>
      <c r="F973" s="284"/>
    </row>
    <row r="974" spans="1:60" ht="15" customHeight="1" x14ac:dyDescent="0.25">
      <c r="A974" s="212"/>
      <c r="B974" s="213"/>
      <c r="C974" s="214"/>
      <c r="D974" s="215"/>
      <c r="E974" s="216"/>
      <c r="F974" s="217"/>
    </row>
    <row r="975" spans="1:60" ht="15" customHeight="1" x14ac:dyDescent="0.2">
      <c r="A975" s="288" t="s">
        <v>1150</v>
      </c>
      <c r="B975" s="288"/>
      <c r="C975" s="288"/>
      <c r="D975" s="288"/>
      <c r="E975" s="288"/>
      <c r="F975" s="288"/>
    </row>
    <row r="976" spans="1:60" ht="15" customHeight="1" x14ac:dyDescent="0.2">
      <c r="A976" s="288" t="s">
        <v>5</v>
      </c>
      <c r="B976" s="288"/>
      <c r="C976" s="288"/>
      <c r="D976" s="288"/>
      <c r="E976" s="288"/>
      <c r="F976" s="119">
        <v>103552.64</v>
      </c>
      <c r="G976" s="146"/>
      <c r="H976" s="146"/>
      <c r="I976" s="146"/>
      <c r="J976" s="146"/>
    </row>
    <row r="977" spans="1:61" ht="15" customHeight="1" x14ac:dyDescent="0.2">
      <c r="A977" s="11" t="s">
        <v>6</v>
      </c>
      <c r="B977" s="11" t="s">
        <v>1087</v>
      </c>
      <c r="C977" s="11" t="s">
        <v>837</v>
      </c>
      <c r="D977" s="11" t="s">
        <v>9</v>
      </c>
      <c r="E977" s="11" t="s">
        <v>10</v>
      </c>
      <c r="F977" s="11" t="s">
        <v>838</v>
      </c>
      <c r="G977" s="146"/>
      <c r="H977" s="146"/>
      <c r="I977" s="146"/>
      <c r="J977" s="146"/>
    </row>
    <row r="978" spans="1:61" ht="15" customHeight="1" x14ac:dyDescent="0.2">
      <c r="A978" s="156"/>
      <c r="B978" s="13"/>
      <c r="C978" s="14" t="s">
        <v>1124</v>
      </c>
      <c r="D978" s="250">
        <v>4040815.81</v>
      </c>
      <c r="E978" s="15"/>
      <c r="F978" s="16">
        <f>F976+D978</f>
        <v>4144368.45</v>
      </c>
      <c r="G978" s="146"/>
      <c r="H978" s="146"/>
      <c r="I978" s="146"/>
      <c r="J978" s="146"/>
    </row>
    <row r="979" spans="1:61" ht="15" customHeight="1" x14ac:dyDescent="0.2">
      <c r="A979" s="156"/>
      <c r="B979" s="13"/>
      <c r="C979" s="14" t="s">
        <v>1151</v>
      </c>
      <c r="D979" s="15"/>
      <c r="E979" s="15"/>
      <c r="F979" s="16">
        <f>F978+D979</f>
        <v>4144368.45</v>
      </c>
    </row>
    <row r="980" spans="1:61" ht="15" customHeight="1" x14ac:dyDescent="0.2">
      <c r="A980" s="156"/>
      <c r="B980" s="13"/>
      <c r="C980" s="14" t="s">
        <v>1152</v>
      </c>
      <c r="D980" s="21"/>
      <c r="E980" s="170"/>
      <c r="F980" s="16">
        <f>F979</f>
        <v>4144368.45</v>
      </c>
    </row>
    <row r="981" spans="1:61" ht="15" customHeight="1" x14ac:dyDescent="0.2">
      <c r="A981" s="156"/>
      <c r="B981" s="13"/>
      <c r="C981" s="23" t="s">
        <v>18</v>
      </c>
      <c r="D981" s="21"/>
      <c r="E981" s="170">
        <v>5816.44</v>
      </c>
      <c r="F981" s="16">
        <f>F980-E981</f>
        <v>4138552.0100000002</v>
      </c>
    </row>
    <row r="982" spans="1:61" ht="15" customHeight="1" x14ac:dyDescent="0.2">
      <c r="A982" s="156"/>
      <c r="B982" s="13"/>
      <c r="C982" s="23" t="s">
        <v>1153</v>
      </c>
      <c r="D982" s="15">
        <v>11210.24</v>
      </c>
      <c r="E982" s="170"/>
      <c r="F982" s="16">
        <f>F981+D982</f>
        <v>4149762.2500000005</v>
      </c>
    </row>
    <row r="983" spans="1:61" ht="15" customHeight="1" x14ac:dyDescent="0.2">
      <c r="A983" s="156"/>
      <c r="B983" s="13"/>
      <c r="C983" s="14" t="s">
        <v>20</v>
      </c>
      <c r="D983" s="21"/>
      <c r="E983" s="170">
        <v>500</v>
      </c>
      <c r="F983" s="16">
        <f>F982-E983</f>
        <v>4149262.2500000005</v>
      </c>
    </row>
    <row r="984" spans="1:61" ht="15" customHeight="1" x14ac:dyDescent="0.2">
      <c r="A984" s="156"/>
      <c r="B984" s="13"/>
      <c r="C984" s="14" t="s">
        <v>1154</v>
      </c>
      <c r="D984" s="21"/>
      <c r="E984" s="170">
        <v>457.92</v>
      </c>
      <c r="F984" s="16">
        <f>F983-E984</f>
        <v>4148804.3300000005</v>
      </c>
    </row>
    <row r="985" spans="1:61" s="252" customFormat="1" ht="15" customHeight="1" x14ac:dyDescent="0.2">
      <c r="A985" s="12"/>
      <c r="B985" s="131"/>
      <c r="C985" s="14" t="s">
        <v>22</v>
      </c>
      <c r="D985" s="21"/>
      <c r="E985" s="128">
        <v>175</v>
      </c>
      <c r="F985" s="16">
        <f t="shared" ref="F985:F1048" si="17">F984-E985</f>
        <v>4148629.3300000005</v>
      </c>
      <c r="G985" s="140"/>
      <c r="H985" s="140"/>
      <c r="I985" s="140"/>
      <c r="J985" s="140"/>
      <c r="K985" s="140"/>
      <c r="L985" s="140"/>
      <c r="M985" s="140"/>
      <c r="N985" s="140"/>
      <c r="O985" s="140"/>
      <c r="P985" s="140"/>
      <c r="Q985" s="140"/>
      <c r="R985" s="140"/>
      <c r="S985" s="140"/>
      <c r="T985" s="140"/>
      <c r="U985" s="140"/>
      <c r="V985" s="140"/>
      <c r="W985" s="140"/>
      <c r="X985" s="140"/>
      <c r="Y985" s="140"/>
      <c r="Z985" s="140"/>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251"/>
    </row>
    <row r="986" spans="1:61" s="257" customFormat="1" ht="44.25" customHeight="1" x14ac:dyDescent="0.2">
      <c r="A986" s="190">
        <v>44531</v>
      </c>
      <c r="B986" s="253">
        <v>4244</v>
      </c>
      <c r="C986" s="189" t="s">
        <v>1155</v>
      </c>
      <c r="D986" s="254"/>
      <c r="E986" s="255">
        <v>42480</v>
      </c>
      <c r="F986" s="16">
        <f t="shared" si="17"/>
        <v>4106149.3300000005</v>
      </c>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256"/>
    </row>
    <row r="987" spans="1:61" ht="40.5" customHeight="1" x14ac:dyDescent="0.2">
      <c r="A987" s="190">
        <v>44536</v>
      </c>
      <c r="B987" s="258" t="s">
        <v>1156</v>
      </c>
      <c r="C987" s="189" t="s">
        <v>1157</v>
      </c>
      <c r="D987" s="254"/>
      <c r="E987" s="255">
        <v>6994</v>
      </c>
      <c r="F987" s="16">
        <f t="shared" si="17"/>
        <v>4099155.3300000005</v>
      </c>
    </row>
    <row r="988" spans="1:61" ht="33.75" customHeight="1" x14ac:dyDescent="0.2">
      <c r="A988" s="190">
        <v>44536</v>
      </c>
      <c r="B988" s="258" t="s">
        <v>1158</v>
      </c>
      <c r="C988" s="189" t="s">
        <v>1159</v>
      </c>
      <c r="D988" s="259"/>
      <c r="E988" s="255">
        <v>50622</v>
      </c>
      <c r="F988" s="16">
        <f t="shared" si="17"/>
        <v>4048533.3300000005</v>
      </c>
    </row>
    <row r="989" spans="1:61" ht="34.5" customHeight="1" x14ac:dyDescent="0.2">
      <c r="A989" s="190">
        <v>44536</v>
      </c>
      <c r="B989" s="258" t="s">
        <v>1160</v>
      </c>
      <c r="C989" s="189" t="s">
        <v>1161</v>
      </c>
      <c r="D989" s="260"/>
      <c r="E989" s="255">
        <v>13457</v>
      </c>
      <c r="F989" s="16">
        <f t="shared" si="17"/>
        <v>4035076.3300000005</v>
      </c>
    </row>
    <row r="990" spans="1:61" ht="34.5" customHeight="1" x14ac:dyDescent="0.2">
      <c r="A990" s="190">
        <v>44536</v>
      </c>
      <c r="B990" s="258" t="s">
        <v>1162</v>
      </c>
      <c r="C990" s="189" t="s">
        <v>1163</v>
      </c>
      <c r="D990" s="260"/>
      <c r="E990" s="255">
        <v>17409.66</v>
      </c>
      <c r="F990" s="16">
        <f t="shared" si="17"/>
        <v>4017666.6700000004</v>
      </c>
    </row>
    <row r="991" spans="1:61" ht="27.75" customHeight="1" x14ac:dyDescent="0.2">
      <c r="A991" s="190">
        <v>44536</v>
      </c>
      <c r="B991" s="258" t="s">
        <v>1164</v>
      </c>
      <c r="C991" s="189" t="s">
        <v>1165</v>
      </c>
      <c r="D991" s="260"/>
      <c r="E991" s="255">
        <v>17160.68</v>
      </c>
      <c r="F991" s="16">
        <f t="shared" si="17"/>
        <v>4000505.99</v>
      </c>
    </row>
    <row r="992" spans="1:61" ht="38.25" customHeight="1" x14ac:dyDescent="0.2">
      <c r="A992" s="190">
        <v>44536</v>
      </c>
      <c r="B992" s="258" t="s">
        <v>1166</v>
      </c>
      <c r="C992" s="189" t="s">
        <v>1167</v>
      </c>
      <c r="D992" s="260"/>
      <c r="E992" s="255">
        <v>24153.75</v>
      </c>
      <c r="F992" s="16">
        <f t="shared" si="17"/>
        <v>3976352.24</v>
      </c>
    </row>
    <row r="993" spans="1:60" ht="42.75" customHeight="1" x14ac:dyDescent="0.2">
      <c r="A993" s="190">
        <v>44536</v>
      </c>
      <c r="B993" s="258" t="s">
        <v>1168</v>
      </c>
      <c r="C993" s="189" t="s">
        <v>1169</v>
      </c>
      <c r="D993" s="260"/>
      <c r="E993" s="255">
        <v>71190</v>
      </c>
      <c r="F993" s="16">
        <f t="shared" si="17"/>
        <v>3905162.24</v>
      </c>
    </row>
    <row r="994" spans="1:60" ht="39.75" customHeight="1" x14ac:dyDescent="0.2">
      <c r="A994" s="190">
        <v>44536</v>
      </c>
      <c r="B994" s="258" t="s">
        <v>1170</v>
      </c>
      <c r="C994" s="189" t="s">
        <v>1171</v>
      </c>
      <c r="D994" s="260"/>
      <c r="E994" s="255">
        <v>121452.5</v>
      </c>
      <c r="F994" s="16">
        <f t="shared" si="17"/>
        <v>3783709.74</v>
      </c>
    </row>
    <row r="995" spans="1:60" s="5" customFormat="1" ht="41.25" customHeight="1" x14ac:dyDescent="0.25">
      <c r="A995" s="190">
        <v>44536</v>
      </c>
      <c r="B995" s="258" t="s">
        <v>1172</v>
      </c>
      <c r="C995" s="189" t="s">
        <v>1173</v>
      </c>
      <c r="D995" s="260"/>
      <c r="E995" s="255">
        <v>121178.4</v>
      </c>
      <c r="F995" s="16">
        <f t="shared" si="17"/>
        <v>3662531.3400000003</v>
      </c>
      <c r="G995" s="141"/>
      <c r="H995" s="141"/>
      <c r="I995" s="141"/>
      <c r="J995" s="141"/>
      <c r="K995" s="141"/>
      <c r="L995" s="141"/>
      <c r="M995" s="141"/>
      <c r="N995" s="141"/>
      <c r="O995" s="141"/>
      <c r="P995" s="141"/>
      <c r="Q995" s="141"/>
      <c r="R995" s="141"/>
      <c r="S995" s="141"/>
      <c r="T995" s="141"/>
      <c r="U995" s="141"/>
      <c r="V995" s="141"/>
      <c r="W995" s="141"/>
      <c r="X995" s="141"/>
      <c r="Y995" s="141"/>
      <c r="Z995" s="141"/>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row>
    <row r="996" spans="1:60" s="5" customFormat="1" ht="42" customHeight="1" x14ac:dyDescent="0.25">
      <c r="A996" s="190">
        <v>44536</v>
      </c>
      <c r="B996" s="258" t="s">
        <v>1174</v>
      </c>
      <c r="C996" s="189" t="s">
        <v>1175</v>
      </c>
      <c r="D996" s="260"/>
      <c r="E996" s="255">
        <v>84600</v>
      </c>
      <c r="F996" s="16">
        <f t="shared" si="17"/>
        <v>3577931.3400000003</v>
      </c>
      <c r="G996" s="141"/>
      <c r="H996" s="141"/>
      <c r="I996" s="141"/>
      <c r="J996" s="141"/>
      <c r="K996" s="141"/>
      <c r="L996" s="141"/>
      <c r="M996" s="141"/>
      <c r="N996" s="141"/>
      <c r="O996" s="141"/>
      <c r="P996" s="141"/>
      <c r="Q996" s="141"/>
      <c r="R996" s="141"/>
      <c r="S996" s="141"/>
      <c r="T996" s="141"/>
      <c r="U996" s="141"/>
      <c r="V996" s="141"/>
      <c r="W996" s="141"/>
      <c r="X996" s="141"/>
      <c r="Y996" s="141"/>
      <c r="Z996" s="141"/>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row>
    <row r="997" spans="1:60" s="5" customFormat="1" ht="39.75" customHeight="1" x14ac:dyDescent="0.25">
      <c r="A997" s="190">
        <v>44536</v>
      </c>
      <c r="B997" s="258" t="s">
        <v>1176</v>
      </c>
      <c r="C997" s="189" t="s">
        <v>1177</v>
      </c>
      <c r="D997" s="260"/>
      <c r="E997" s="255">
        <v>82800</v>
      </c>
      <c r="F997" s="16">
        <f t="shared" si="17"/>
        <v>3495131.3400000003</v>
      </c>
      <c r="G997" s="141"/>
      <c r="H997" s="141"/>
      <c r="I997" s="141"/>
      <c r="J997" s="141"/>
      <c r="K997" s="141"/>
      <c r="L997" s="141"/>
      <c r="M997" s="141"/>
      <c r="N997" s="141"/>
      <c r="O997" s="141"/>
      <c r="P997" s="141"/>
      <c r="Q997" s="141"/>
      <c r="R997" s="141"/>
      <c r="S997" s="141"/>
      <c r="T997" s="141"/>
      <c r="U997" s="141"/>
      <c r="V997" s="141"/>
      <c r="W997" s="141"/>
      <c r="X997" s="141"/>
      <c r="Y997" s="141"/>
      <c r="Z997" s="141"/>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row>
    <row r="998" spans="1:60" s="5" customFormat="1" ht="40.5" customHeight="1" x14ac:dyDescent="0.25">
      <c r="A998" s="190">
        <v>44536</v>
      </c>
      <c r="B998" s="258" t="s">
        <v>1178</v>
      </c>
      <c r="C998" s="189" t="s">
        <v>1179</v>
      </c>
      <c r="D998" s="260"/>
      <c r="E998" s="255">
        <v>63000</v>
      </c>
      <c r="F998" s="16">
        <f t="shared" si="17"/>
        <v>3432131.3400000003</v>
      </c>
      <c r="G998" s="141"/>
      <c r="H998" s="141"/>
      <c r="I998" s="141"/>
      <c r="J998" s="141"/>
      <c r="K998" s="141"/>
      <c r="L998" s="141"/>
      <c r="M998" s="141"/>
      <c r="N998" s="141"/>
      <c r="O998" s="141"/>
      <c r="P998" s="141"/>
      <c r="Q998" s="141"/>
      <c r="R998" s="141"/>
      <c r="S998" s="141"/>
      <c r="T998" s="141"/>
      <c r="U998" s="141"/>
      <c r="V998" s="141"/>
      <c r="W998" s="141"/>
      <c r="X998" s="141"/>
      <c r="Y998" s="141"/>
      <c r="Z998" s="141"/>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row>
    <row r="999" spans="1:60" s="5" customFormat="1" ht="43.5" customHeight="1" x14ac:dyDescent="0.25">
      <c r="A999" s="190">
        <v>44536</v>
      </c>
      <c r="B999" s="258" t="s">
        <v>1180</v>
      </c>
      <c r="C999" s="189" t="s">
        <v>1181</v>
      </c>
      <c r="D999" s="260"/>
      <c r="E999" s="255">
        <v>81000</v>
      </c>
      <c r="F999" s="16">
        <f t="shared" si="17"/>
        <v>3351131.3400000003</v>
      </c>
      <c r="G999" s="141"/>
      <c r="H999" s="141"/>
      <c r="I999" s="141"/>
      <c r="J999" s="141"/>
      <c r="K999" s="141"/>
      <c r="L999" s="141"/>
      <c r="M999" s="141"/>
      <c r="N999" s="141"/>
      <c r="O999" s="141"/>
      <c r="P999" s="141"/>
      <c r="Q999" s="141"/>
      <c r="R999" s="141"/>
      <c r="S999" s="141"/>
      <c r="T999" s="141"/>
      <c r="U999" s="141"/>
      <c r="V999" s="141"/>
      <c r="W999" s="141"/>
      <c r="X999" s="141"/>
      <c r="Y999" s="141"/>
      <c r="Z999" s="141"/>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row>
    <row r="1000" spans="1:60" s="5" customFormat="1" ht="36.75" customHeight="1" x14ac:dyDescent="0.25">
      <c r="A1000" s="190">
        <v>44536</v>
      </c>
      <c r="B1000" s="258" t="s">
        <v>1182</v>
      </c>
      <c r="C1000" s="189" t="s">
        <v>1183</v>
      </c>
      <c r="D1000" s="260"/>
      <c r="E1000" s="255">
        <v>28267.200000000001</v>
      </c>
      <c r="F1000" s="16">
        <f t="shared" si="17"/>
        <v>3322864.14</v>
      </c>
      <c r="G1000" s="141"/>
      <c r="H1000" s="141"/>
      <c r="I1000" s="141"/>
      <c r="J1000" s="141"/>
      <c r="K1000" s="141"/>
      <c r="L1000" s="141"/>
      <c r="M1000" s="141"/>
      <c r="N1000" s="141"/>
      <c r="O1000" s="141"/>
      <c r="P1000" s="141"/>
      <c r="Q1000" s="141"/>
      <c r="R1000" s="141"/>
      <c r="S1000" s="141"/>
      <c r="T1000" s="141"/>
      <c r="U1000" s="141"/>
      <c r="V1000" s="141"/>
      <c r="W1000" s="141"/>
      <c r="X1000" s="141"/>
      <c r="Y1000" s="141"/>
      <c r="Z1000" s="141"/>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row>
    <row r="1001" spans="1:60" s="5" customFormat="1" ht="29.25" customHeight="1" x14ac:dyDescent="0.25">
      <c r="A1001" s="190">
        <v>44540</v>
      </c>
      <c r="B1001" s="258" t="s">
        <v>1184</v>
      </c>
      <c r="C1001" s="189" t="s">
        <v>1185</v>
      </c>
      <c r="D1001" s="260"/>
      <c r="E1001" s="255">
        <v>314012.32</v>
      </c>
      <c r="F1001" s="16">
        <f t="shared" si="17"/>
        <v>3008851.8200000003</v>
      </c>
      <c r="G1001" s="141"/>
      <c r="H1001" s="141"/>
      <c r="I1001" s="141"/>
      <c r="J1001" s="141"/>
      <c r="K1001" s="141"/>
      <c r="L1001" s="141"/>
      <c r="M1001" s="141"/>
      <c r="N1001" s="141"/>
      <c r="O1001" s="141"/>
      <c r="P1001" s="141"/>
      <c r="Q1001" s="141"/>
      <c r="R1001" s="141"/>
      <c r="S1001" s="141"/>
      <c r="T1001" s="141"/>
      <c r="U1001" s="141"/>
      <c r="V1001" s="141"/>
      <c r="W1001" s="141"/>
      <c r="X1001" s="141"/>
      <c r="Y1001" s="141"/>
      <c r="Z1001" s="141"/>
      <c r="AA1001" s="141"/>
      <c r="AB1001" s="141"/>
      <c r="AC1001" s="141"/>
      <c r="AD1001" s="141"/>
      <c r="AE1001" s="141"/>
      <c r="AF1001" s="141"/>
      <c r="AG1001" s="141"/>
      <c r="AH1001" s="141"/>
      <c r="AI1001" s="141"/>
      <c r="AJ1001" s="141"/>
      <c r="AK1001" s="141"/>
      <c r="AL1001" s="141"/>
      <c r="AM1001" s="141"/>
      <c r="AN1001" s="141"/>
      <c r="AO1001" s="141"/>
      <c r="AP1001" s="141"/>
      <c r="AQ1001" s="141"/>
      <c r="AR1001" s="141"/>
      <c r="AS1001" s="141"/>
      <c r="AT1001" s="141"/>
      <c r="AU1001" s="141"/>
      <c r="AV1001" s="141"/>
      <c r="AW1001" s="141"/>
      <c r="AX1001" s="141"/>
      <c r="AY1001" s="141"/>
      <c r="AZ1001" s="141"/>
      <c r="BA1001" s="141"/>
      <c r="BB1001" s="141"/>
      <c r="BC1001" s="141"/>
      <c r="BD1001" s="141"/>
      <c r="BE1001" s="141"/>
      <c r="BF1001" s="141"/>
      <c r="BG1001" s="141"/>
      <c r="BH1001" s="141"/>
    </row>
    <row r="1002" spans="1:60" s="5" customFormat="1" ht="33" customHeight="1" x14ac:dyDescent="0.25">
      <c r="A1002" s="190">
        <v>44540</v>
      </c>
      <c r="B1002" s="258" t="s">
        <v>1186</v>
      </c>
      <c r="C1002" s="189" t="s">
        <v>1187</v>
      </c>
      <c r="D1002" s="260"/>
      <c r="E1002" s="255">
        <v>45426</v>
      </c>
      <c r="F1002" s="16">
        <f t="shared" si="17"/>
        <v>2963425.8200000003</v>
      </c>
      <c r="G1002" s="141"/>
      <c r="H1002" s="141"/>
      <c r="I1002" s="203"/>
      <c r="J1002" s="141"/>
      <c r="K1002" s="141"/>
      <c r="L1002" s="141"/>
      <c r="M1002" s="141"/>
      <c r="N1002" s="141"/>
      <c r="O1002" s="141"/>
      <c r="P1002" s="141"/>
      <c r="Q1002" s="141"/>
      <c r="R1002" s="141"/>
      <c r="S1002" s="141"/>
      <c r="T1002" s="141"/>
      <c r="U1002" s="141"/>
      <c r="V1002" s="141"/>
      <c r="W1002" s="141"/>
      <c r="X1002" s="141"/>
      <c r="Y1002" s="141"/>
      <c r="Z1002" s="141"/>
      <c r="AA1002" s="141"/>
      <c r="AB1002" s="141"/>
      <c r="AC1002" s="141"/>
      <c r="AD1002" s="141"/>
      <c r="AE1002" s="141"/>
      <c r="AF1002" s="141"/>
      <c r="AG1002" s="141"/>
      <c r="AH1002" s="141"/>
      <c r="AI1002" s="141"/>
      <c r="AJ1002" s="141"/>
      <c r="AK1002" s="141"/>
      <c r="AL1002" s="141"/>
      <c r="AM1002" s="141"/>
      <c r="AN1002" s="141"/>
      <c r="AO1002" s="141"/>
      <c r="AP1002" s="141"/>
      <c r="AQ1002" s="141"/>
      <c r="AR1002" s="141"/>
      <c r="AS1002" s="141"/>
      <c r="AT1002" s="141"/>
      <c r="AU1002" s="141"/>
      <c r="AV1002" s="141"/>
      <c r="AW1002" s="141"/>
      <c r="AX1002" s="141"/>
      <c r="AY1002" s="141"/>
      <c r="AZ1002" s="141"/>
      <c r="BA1002" s="141"/>
      <c r="BB1002" s="141"/>
      <c r="BC1002" s="141"/>
      <c r="BD1002" s="141"/>
      <c r="BE1002" s="141"/>
      <c r="BF1002" s="141"/>
      <c r="BG1002" s="141"/>
      <c r="BH1002" s="141"/>
    </row>
    <row r="1003" spans="1:60" s="5" customFormat="1" ht="35.25" customHeight="1" x14ac:dyDescent="0.25">
      <c r="A1003" s="190">
        <v>44540</v>
      </c>
      <c r="B1003" s="258" t="s">
        <v>1188</v>
      </c>
      <c r="C1003" s="189" t="s">
        <v>1189</v>
      </c>
      <c r="D1003" s="260"/>
      <c r="E1003" s="255">
        <v>63562.5</v>
      </c>
      <c r="F1003" s="16">
        <f t="shared" si="17"/>
        <v>2899863.3200000003</v>
      </c>
      <c r="G1003" s="141"/>
      <c r="H1003" s="141"/>
      <c r="I1003" s="141"/>
      <c r="J1003" s="141"/>
      <c r="K1003" s="141"/>
      <c r="L1003" s="141"/>
      <c r="M1003" s="141"/>
      <c r="N1003" s="141"/>
      <c r="O1003" s="141"/>
      <c r="P1003" s="141"/>
      <c r="Q1003" s="141"/>
      <c r="R1003" s="141"/>
      <c r="S1003" s="141"/>
      <c r="T1003" s="141"/>
      <c r="U1003" s="141"/>
      <c r="V1003" s="141"/>
      <c r="W1003" s="141"/>
      <c r="X1003" s="141"/>
      <c r="Y1003" s="141"/>
      <c r="Z1003" s="141"/>
      <c r="AA1003" s="141"/>
      <c r="AB1003" s="141"/>
      <c r="AC1003" s="141"/>
      <c r="AD1003" s="141"/>
      <c r="AE1003" s="141"/>
      <c r="AF1003" s="141"/>
      <c r="AG1003" s="141"/>
      <c r="AH1003" s="141"/>
      <c r="AI1003" s="141"/>
      <c r="AJ1003" s="141"/>
      <c r="AK1003" s="141"/>
      <c r="AL1003" s="141"/>
      <c r="AM1003" s="141"/>
      <c r="AN1003" s="141"/>
      <c r="AO1003" s="141"/>
      <c r="AP1003" s="141"/>
      <c r="AQ1003" s="141"/>
      <c r="AR1003" s="141"/>
      <c r="AS1003" s="141"/>
      <c r="AT1003" s="141"/>
      <c r="AU1003" s="141"/>
      <c r="AV1003" s="141"/>
      <c r="AW1003" s="141"/>
      <c r="AX1003" s="141"/>
      <c r="AY1003" s="141"/>
      <c r="AZ1003" s="141"/>
      <c r="BA1003" s="141"/>
      <c r="BB1003" s="141"/>
      <c r="BC1003" s="141"/>
      <c r="BD1003" s="141"/>
      <c r="BE1003" s="141"/>
      <c r="BF1003" s="141"/>
      <c r="BG1003" s="141"/>
      <c r="BH1003" s="141"/>
    </row>
    <row r="1004" spans="1:60" s="5" customFormat="1" ht="25.5" customHeight="1" x14ac:dyDescent="0.25">
      <c r="A1004" s="190">
        <v>44540</v>
      </c>
      <c r="B1004" s="258" t="s">
        <v>1190</v>
      </c>
      <c r="C1004" s="189" t="s">
        <v>1191</v>
      </c>
      <c r="D1004" s="260"/>
      <c r="E1004" s="255">
        <v>62964</v>
      </c>
      <c r="F1004" s="16">
        <f t="shared" si="17"/>
        <v>2836899.3200000003</v>
      </c>
      <c r="G1004" s="141"/>
      <c r="H1004" s="141"/>
      <c r="I1004" s="141"/>
      <c r="J1004" s="141"/>
      <c r="K1004" s="141"/>
      <c r="L1004" s="141"/>
      <c r="M1004" s="141"/>
      <c r="N1004" s="141"/>
      <c r="O1004" s="141"/>
      <c r="P1004" s="141"/>
      <c r="Q1004" s="141"/>
      <c r="R1004" s="141"/>
      <c r="S1004" s="141"/>
      <c r="T1004" s="141"/>
      <c r="U1004" s="141"/>
      <c r="V1004" s="141"/>
      <c r="W1004" s="141"/>
      <c r="X1004" s="141"/>
      <c r="Y1004" s="141"/>
      <c r="Z1004" s="141"/>
      <c r="AA1004" s="141"/>
      <c r="AB1004" s="141"/>
      <c r="AC1004" s="141"/>
      <c r="AD1004" s="141"/>
      <c r="AE1004" s="141"/>
      <c r="AF1004" s="141"/>
      <c r="AG1004" s="141"/>
      <c r="AH1004" s="141"/>
      <c r="AI1004" s="141"/>
      <c r="AJ1004" s="141"/>
      <c r="AK1004" s="141"/>
      <c r="AL1004" s="141"/>
      <c r="AM1004" s="141"/>
      <c r="AN1004" s="141"/>
      <c r="AO1004" s="141"/>
      <c r="AP1004" s="141"/>
      <c r="AQ1004" s="141"/>
      <c r="AR1004" s="141"/>
      <c r="AS1004" s="141"/>
      <c r="AT1004" s="141"/>
      <c r="AU1004" s="141"/>
      <c r="AV1004" s="141"/>
      <c r="AW1004" s="141"/>
      <c r="AX1004" s="141"/>
      <c r="AY1004" s="141"/>
      <c r="AZ1004" s="141"/>
      <c r="BA1004" s="141"/>
      <c r="BB1004" s="141"/>
      <c r="BC1004" s="141"/>
      <c r="BD1004" s="141"/>
      <c r="BE1004" s="141"/>
      <c r="BF1004" s="141"/>
      <c r="BG1004" s="141"/>
      <c r="BH1004" s="141"/>
    </row>
    <row r="1005" spans="1:60" s="5" customFormat="1" ht="39.75" customHeight="1" x14ac:dyDescent="0.25">
      <c r="A1005" s="190">
        <v>44540</v>
      </c>
      <c r="B1005" s="258" t="s">
        <v>1192</v>
      </c>
      <c r="C1005" s="189" t="s">
        <v>1193</v>
      </c>
      <c r="D1005" s="260"/>
      <c r="E1005" s="255">
        <v>56011.61</v>
      </c>
      <c r="F1005" s="16">
        <f t="shared" si="17"/>
        <v>2780887.7100000004</v>
      </c>
      <c r="G1005" s="141"/>
      <c r="H1005" s="141"/>
      <c r="I1005" s="141"/>
      <c r="J1005" s="141"/>
      <c r="K1005" s="141"/>
      <c r="L1005" s="141"/>
      <c r="M1005" s="141"/>
      <c r="N1005" s="141"/>
      <c r="O1005" s="141"/>
      <c r="P1005" s="141"/>
      <c r="Q1005" s="141"/>
      <c r="R1005" s="141"/>
      <c r="S1005" s="141"/>
      <c r="T1005" s="141"/>
      <c r="U1005" s="141"/>
      <c r="V1005" s="141"/>
      <c r="W1005" s="141"/>
      <c r="X1005" s="141"/>
      <c r="Y1005" s="141"/>
      <c r="Z1005" s="141"/>
      <c r="AA1005" s="141"/>
      <c r="AB1005" s="141"/>
      <c r="AC1005" s="141"/>
      <c r="AD1005" s="141"/>
      <c r="AE1005" s="141"/>
      <c r="AF1005" s="141"/>
      <c r="AG1005" s="141"/>
      <c r="AH1005" s="141"/>
      <c r="AI1005" s="141"/>
      <c r="AJ1005" s="141"/>
      <c r="AK1005" s="141"/>
      <c r="AL1005" s="141"/>
      <c r="AM1005" s="141"/>
      <c r="AN1005" s="141"/>
      <c r="AO1005" s="141"/>
      <c r="AP1005" s="141"/>
      <c r="AQ1005" s="141"/>
      <c r="AR1005" s="141"/>
      <c r="AS1005" s="141"/>
      <c r="AT1005" s="141"/>
      <c r="AU1005" s="141"/>
      <c r="AV1005" s="141"/>
      <c r="AW1005" s="141"/>
      <c r="AX1005" s="141"/>
      <c r="AY1005" s="141"/>
      <c r="AZ1005" s="141"/>
      <c r="BA1005" s="141"/>
      <c r="BB1005" s="141"/>
      <c r="BC1005" s="141"/>
      <c r="BD1005" s="141"/>
      <c r="BE1005" s="141"/>
      <c r="BF1005" s="141"/>
      <c r="BG1005" s="141"/>
      <c r="BH1005" s="141"/>
    </row>
    <row r="1006" spans="1:60" s="5" customFormat="1" ht="32.25" customHeight="1" x14ac:dyDescent="0.25">
      <c r="A1006" s="190">
        <v>44540</v>
      </c>
      <c r="B1006" s="258" t="s">
        <v>1194</v>
      </c>
      <c r="C1006" s="189" t="s">
        <v>1195</v>
      </c>
      <c r="D1006" s="260"/>
      <c r="E1006" s="255">
        <v>28116.66</v>
      </c>
      <c r="F1006" s="16">
        <f t="shared" si="17"/>
        <v>2752771.0500000003</v>
      </c>
      <c r="G1006" s="141"/>
      <c r="H1006" s="141"/>
      <c r="I1006" s="141"/>
      <c r="J1006" s="141"/>
      <c r="K1006" s="141"/>
      <c r="L1006" s="141"/>
      <c r="M1006" s="141"/>
      <c r="N1006" s="141"/>
      <c r="O1006" s="141"/>
      <c r="P1006" s="141"/>
      <c r="Q1006" s="141"/>
      <c r="R1006" s="141"/>
      <c r="S1006" s="141"/>
      <c r="T1006" s="141"/>
      <c r="U1006" s="141"/>
      <c r="V1006" s="141"/>
      <c r="W1006" s="141"/>
      <c r="X1006" s="141"/>
      <c r="Y1006" s="141"/>
      <c r="Z1006" s="141"/>
      <c r="AA1006" s="141"/>
      <c r="AB1006" s="141"/>
      <c r="AC1006" s="141"/>
      <c r="AD1006" s="141"/>
      <c r="AE1006" s="141"/>
      <c r="AF1006" s="141"/>
      <c r="AG1006" s="141"/>
      <c r="AH1006" s="141"/>
      <c r="AI1006" s="141"/>
      <c r="AJ1006" s="141"/>
      <c r="AK1006" s="141"/>
      <c r="AL1006" s="141"/>
      <c r="AM1006" s="141"/>
      <c r="AN1006" s="141"/>
      <c r="AO1006" s="141"/>
      <c r="AP1006" s="141"/>
      <c r="AQ1006" s="141"/>
      <c r="AR1006" s="141"/>
      <c r="AS1006" s="141"/>
      <c r="AT1006" s="141"/>
      <c r="AU1006" s="141"/>
      <c r="AV1006" s="141"/>
      <c r="AW1006" s="141"/>
      <c r="AX1006" s="141"/>
      <c r="AY1006" s="141"/>
      <c r="AZ1006" s="141"/>
      <c r="BA1006" s="141"/>
      <c r="BB1006" s="141"/>
      <c r="BC1006" s="141"/>
      <c r="BD1006" s="141"/>
      <c r="BE1006" s="141"/>
      <c r="BF1006" s="141"/>
      <c r="BG1006" s="141"/>
      <c r="BH1006" s="141"/>
    </row>
    <row r="1007" spans="1:60" s="5" customFormat="1" ht="30" customHeight="1" x14ac:dyDescent="0.25">
      <c r="A1007" s="190">
        <v>44540</v>
      </c>
      <c r="B1007" s="258" t="s">
        <v>1196</v>
      </c>
      <c r="C1007" s="189" t="s">
        <v>1197</v>
      </c>
      <c r="D1007" s="260"/>
      <c r="E1007" s="255">
        <v>16303.59</v>
      </c>
      <c r="F1007" s="16">
        <f t="shared" si="17"/>
        <v>2736467.4600000004</v>
      </c>
      <c r="G1007" s="141"/>
      <c r="H1007" s="141"/>
      <c r="I1007" s="141"/>
      <c r="J1007" s="141"/>
      <c r="K1007" s="141"/>
      <c r="L1007" s="141"/>
      <c r="M1007" s="141"/>
      <c r="N1007" s="141"/>
      <c r="O1007" s="141"/>
      <c r="P1007" s="141"/>
      <c r="Q1007" s="141"/>
      <c r="R1007" s="141"/>
      <c r="S1007" s="141"/>
      <c r="T1007" s="141"/>
      <c r="U1007" s="141"/>
      <c r="V1007" s="141"/>
      <c r="W1007" s="141"/>
      <c r="X1007" s="141"/>
      <c r="Y1007" s="141"/>
      <c r="Z1007" s="141"/>
      <c r="AA1007" s="141"/>
      <c r="AB1007" s="141"/>
      <c r="AC1007" s="141"/>
      <c r="AD1007" s="141"/>
      <c r="AE1007" s="141"/>
      <c r="AF1007" s="141"/>
      <c r="AG1007" s="141"/>
      <c r="AH1007" s="141"/>
      <c r="AI1007" s="141"/>
      <c r="AJ1007" s="141"/>
      <c r="AK1007" s="141"/>
      <c r="AL1007" s="141"/>
      <c r="AM1007" s="141"/>
      <c r="AN1007" s="141"/>
      <c r="AO1007" s="141"/>
      <c r="AP1007" s="141"/>
      <c r="AQ1007" s="141"/>
      <c r="AR1007" s="141"/>
      <c r="AS1007" s="141"/>
      <c r="AT1007" s="141"/>
      <c r="AU1007" s="141"/>
      <c r="AV1007" s="141"/>
      <c r="AW1007" s="141"/>
      <c r="AX1007" s="141"/>
      <c r="AY1007" s="141"/>
      <c r="AZ1007" s="141"/>
      <c r="BA1007" s="141"/>
      <c r="BB1007" s="141"/>
      <c r="BC1007" s="141"/>
      <c r="BD1007" s="141"/>
      <c r="BE1007" s="141"/>
      <c r="BF1007" s="141"/>
      <c r="BG1007" s="141"/>
      <c r="BH1007" s="141"/>
    </row>
    <row r="1008" spans="1:60" s="5" customFormat="1" ht="39" customHeight="1" x14ac:dyDescent="0.25">
      <c r="A1008" s="190">
        <v>44540</v>
      </c>
      <c r="B1008" s="258" t="s">
        <v>1198</v>
      </c>
      <c r="C1008" s="189" t="s">
        <v>1199</v>
      </c>
      <c r="D1008" s="260"/>
      <c r="E1008" s="255">
        <v>13885.57</v>
      </c>
      <c r="F1008" s="16">
        <f t="shared" si="17"/>
        <v>2722581.8900000006</v>
      </c>
      <c r="G1008" s="141"/>
      <c r="H1008" s="141"/>
      <c r="I1008" s="141"/>
      <c r="J1008" s="141"/>
      <c r="K1008" s="141"/>
      <c r="L1008" s="141"/>
      <c r="M1008" s="141"/>
      <c r="N1008" s="141"/>
      <c r="O1008" s="141"/>
      <c r="P1008" s="141"/>
      <c r="Q1008" s="141"/>
      <c r="R1008" s="141"/>
      <c r="S1008" s="141"/>
      <c r="T1008" s="141"/>
      <c r="U1008" s="141"/>
      <c r="V1008" s="141"/>
      <c r="W1008" s="141"/>
      <c r="X1008" s="141"/>
      <c r="Y1008" s="141"/>
      <c r="Z1008" s="141"/>
      <c r="AA1008" s="141"/>
      <c r="AB1008" s="141"/>
      <c r="AC1008" s="141"/>
      <c r="AD1008" s="141"/>
      <c r="AE1008" s="141"/>
      <c r="AF1008" s="141"/>
      <c r="AG1008" s="141"/>
      <c r="AH1008" s="141"/>
      <c r="AI1008" s="141"/>
      <c r="AJ1008" s="141"/>
      <c r="AK1008" s="141"/>
      <c r="AL1008" s="141"/>
      <c r="AM1008" s="141"/>
      <c r="AN1008" s="141"/>
      <c r="AO1008" s="141"/>
      <c r="AP1008" s="141"/>
      <c r="AQ1008" s="141"/>
      <c r="AR1008" s="141"/>
      <c r="AS1008" s="141"/>
      <c r="AT1008" s="141"/>
      <c r="AU1008" s="141"/>
      <c r="AV1008" s="141"/>
      <c r="AW1008" s="141"/>
      <c r="AX1008" s="141"/>
      <c r="AY1008" s="141"/>
      <c r="AZ1008" s="141"/>
      <c r="BA1008" s="141"/>
      <c r="BB1008" s="141"/>
      <c r="BC1008" s="141"/>
      <c r="BD1008" s="141"/>
      <c r="BE1008" s="141"/>
      <c r="BF1008" s="141"/>
      <c r="BG1008" s="141"/>
      <c r="BH1008" s="141"/>
    </row>
    <row r="1009" spans="1:60" s="5" customFormat="1" ht="33" customHeight="1" x14ac:dyDescent="0.25">
      <c r="A1009" s="190">
        <v>44543</v>
      </c>
      <c r="B1009" s="261" t="s">
        <v>1200</v>
      </c>
      <c r="C1009" s="189" t="s">
        <v>1201</v>
      </c>
      <c r="D1009" s="260"/>
      <c r="E1009" s="255">
        <v>34180.26</v>
      </c>
      <c r="F1009" s="16">
        <f t="shared" si="17"/>
        <v>2688401.6300000008</v>
      </c>
      <c r="G1009" s="141"/>
      <c r="H1009" s="141"/>
      <c r="I1009" s="141"/>
      <c r="J1009" s="141"/>
      <c r="K1009" s="141"/>
      <c r="L1009" s="141"/>
      <c r="M1009" s="141"/>
      <c r="N1009" s="141"/>
      <c r="O1009" s="141"/>
      <c r="P1009" s="141"/>
      <c r="Q1009" s="141"/>
      <c r="R1009" s="141"/>
      <c r="S1009" s="141"/>
      <c r="T1009" s="141"/>
      <c r="U1009" s="141"/>
      <c r="V1009" s="141"/>
      <c r="W1009" s="141"/>
      <c r="X1009" s="141"/>
      <c r="Y1009" s="141"/>
      <c r="Z1009" s="141"/>
      <c r="AA1009" s="141"/>
      <c r="AB1009" s="141"/>
      <c r="AC1009" s="141"/>
      <c r="AD1009" s="141"/>
      <c r="AE1009" s="141"/>
      <c r="AF1009" s="141"/>
      <c r="AG1009" s="141"/>
      <c r="AH1009" s="141"/>
      <c r="AI1009" s="141"/>
      <c r="AJ1009" s="141"/>
      <c r="AK1009" s="141"/>
      <c r="AL1009" s="141"/>
      <c r="AM1009" s="141"/>
      <c r="AN1009" s="141"/>
      <c r="AO1009" s="141"/>
      <c r="AP1009" s="141"/>
      <c r="AQ1009" s="141"/>
      <c r="AR1009" s="141"/>
      <c r="AS1009" s="141"/>
      <c r="AT1009" s="141"/>
      <c r="AU1009" s="141"/>
      <c r="AV1009" s="141"/>
      <c r="AW1009" s="141"/>
      <c r="AX1009" s="141"/>
      <c r="AY1009" s="141"/>
      <c r="AZ1009" s="141"/>
      <c r="BA1009" s="141"/>
      <c r="BB1009" s="141"/>
      <c r="BC1009" s="141"/>
      <c r="BD1009" s="141"/>
      <c r="BE1009" s="141"/>
      <c r="BF1009" s="141"/>
      <c r="BG1009" s="141"/>
      <c r="BH1009" s="141"/>
    </row>
    <row r="1010" spans="1:60" s="5" customFormat="1" ht="36" customHeight="1" x14ac:dyDescent="0.25">
      <c r="A1010" s="190">
        <v>44543</v>
      </c>
      <c r="B1010" s="261" t="s">
        <v>1202</v>
      </c>
      <c r="C1010" s="189" t="s">
        <v>1203</v>
      </c>
      <c r="D1010" s="260"/>
      <c r="E1010" s="255">
        <v>103552.12</v>
      </c>
      <c r="F1010" s="16">
        <f t="shared" si="17"/>
        <v>2584849.5100000007</v>
      </c>
      <c r="G1010" s="141"/>
      <c r="H1010" s="141"/>
      <c r="I1010" s="141"/>
      <c r="J1010" s="141"/>
      <c r="K1010" s="141"/>
      <c r="L1010" s="141"/>
      <c r="M1010" s="141"/>
      <c r="N1010" s="141"/>
      <c r="O1010" s="141"/>
      <c r="P1010" s="141"/>
      <c r="Q1010" s="141"/>
      <c r="R1010" s="141"/>
      <c r="S1010" s="141"/>
      <c r="T1010" s="141"/>
      <c r="U1010" s="141"/>
      <c r="V1010" s="141"/>
      <c r="W1010" s="141"/>
      <c r="X1010" s="141"/>
      <c r="Y1010" s="141"/>
      <c r="Z1010" s="141"/>
      <c r="AA1010" s="141"/>
      <c r="AB1010" s="141"/>
      <c r="AC1010" s="141"/>
      <c r="AD1010" s="141"/>
      <c r="AE1010" s="141"/>
      <c r="AF1010" s="141"/>
      <c r="AG1010" s="141"/>
      <c r="AH1010" s="141"/>
      <c r="AI1010" s="141"/>
      <c r="AJ1010" s="141"/>
      <c r="AK1010" s="141"/>
      <c r="AL1010" s="141"/>
      <c r="AM1010" s="141"/>
      <c r="AN1010" s="141"/>
      <c r="AO1010" s="141"/>
      <c r="AP1010" s="141"/>
      <c r="AQ1010" s="141"/>
      <c r="AR1010" s="141"/>
      <c r="AS1010" s="141"/>
      <c r="AT1010" s="141"/>
      <c r="AU1010" s="141"/>
      <c r="AV1010" s="141"/>
      <c r="AW1010" s="141"/>
      <c r="AX1010" s="141"/>
      <c r="AY1010" s="141"/>
      <c r="AZ1010" s="141"/>
      <c r="BA1010" s="141"/>
      <c r="BB1010" s="141"/>
      <c r="BC1010" s="141"/>
      <c r="BD1010" s="141"/>
      <c r="BE1010" s="141"/>
      <c r="BF1010" s="141"/>
      <c r="BG1010" s="141"/>
      <c r="BH1010" s="141"/>
    </row>
    <row r="1011" spans="1:60" s="5" customFormat="1" ht="29.25" customHeight="1" x14ac:dyDescent="0.25">
      <c r="A1011" s="190">
        <v>44543</v>
      </c>
      <c r="B1011" s="261" t="s">
        <v>1204</v>
      </c>
      <c r="C1011" s="189" t="s">
        <v>1205</v>
      </c>
      <c r="D1011" s="260"/>
      <c r="E1011" s="255">
        <v>11970.34</v>
      </c>
      <c r="F1011" s="16">
        <f t="shared" si="17"/>
        <v>2572879.1700000009</v>
      </c>
      <c r="G1011" s="141"/>
      <c r="H1011" s="141"/>
      <c r="I1011" s="141"/>
      <c r="J1011" s="141"/>
      <c r="K1011" s="141"/>
      <c r="L1011" s="141"/>
      <c r="M1011" s="141"/>
      <c r="N1011" s="141"/>
      <c r="O1011" s="141"/>
      <c r="P1011" s="141"/>
      <c r="Q1011" s="141"/>
      <c r="R1011" s="141"/>
      <c r="S1011" s="141"/>
      <c r="T1011" s="141"/>
      <c r="U1011" s="141"/>
      <c r="V1011" s="141"/>
      <c r="W1011" s="141"/>
      <c r="X1011" s="141"/>
      <c r="Y1011" s="141"/>
      <c r="Z1011" s="141"/>
      <c r="AA1011" s="141"/>
      <c r="AB1011" s="141"/>
      <c r="AC1011" s="141"/>
      <c r="AD1011" s="141"/>
      <c r="AE1011" s="141"/>
      <c r="AF1011" s="141"/>
      <c r="AG1011" s="141"/>
      <c r="AH1011" s="141"/>
      <c r="AI1011" s="141"/>
      <c r="AJ1011" s="141"/>
      <c r="AK1011" s="141"/>
      <c r="AL1011" s="141"/>
      <c r="AM1011" s="141"/>
      <c r="AN1011" s="141"/>
      <c r="AO1011" s="141"/>
      <c r="AP1011" s="141"/>
      <c r="AQ1011" s="141"/>
      <c r="AR1011" s="141"/>
      <c r="AS1011" s="141"/>
      <c r="AT1011" s="141"/>
      <c r="AU1011" s="141"/>
      <c r="AV1011" s="141"/>
      <c r="AW1011" s="141"/>
      <c r="AX1011" s="141"/>
      <c r="AY1011" s="141"/>
      <c r="AZ1011" s="141"/>
      <c r="BA1011" s="141"/>
      <c r="BB1011" s="141"/>
      <c r="BC1011" s="141"/>
      <c r="BD1011" s="141"/>
      <c r="BE1011" s="141"/>
      <c r="BF1011" s="141"/>
      <c r="BG1011" s="141"/>
      <c r="BH1011" s="141"/>
    </row>
    <row r="1012" spans="1:60" s="5" customFormat="1" ht="36" customHeight="1" x14ac:dyDescent="0.25">
      <c r="A1012" s="190">
        <v>44543</v>
      </c>
      <c r="B1012" s="261" t="s">
        <v>1206</v>
      </c>
      <c r="C1012" s="189" t="s">
        <v>1207</v>
      </c>
      <c r="D1012" s="260"/>
      <c r="E1012" s="255">
        <v>21312.95</v>
      </c>
      <c r="F1012" s="16">
        <f t="shared" si="17"/>
        <v>2551566.2200000007</v>
      </c>
      <c r="G1012" s="141"/>
      <c r="H1012" s="141"/>
      <c r="I1012" s="141"/>
      <c r="J1012" s="141"/>
      <c r="K1012" s="141"/>
      <c r="L1012" s="141"/>
      <c r="M1012" s="141"/>
      <c r="N1012" s="141"/>
      <c r="O1012" s="141"/>
      <c r="P1012" s="141"/>
      <c r="Q1012" s="141"/>
      <c r="R1012" s="141"/>
      <c r="S1012" s="141"/>
      <c r="T1012" s="141"/>
      <c r="U1012" s="141"/>
      <c r="V1012" s="141"/>
      <c r="W1012" s="141"/>
      <c r="X1012" s="141"/>
      <c r="Y1012" s="141"/>
      <c r="Z1012" s="141"/>
      <c r="AA1012" s="141"/>
      <c r="AB1012" s="141"/>
      <c r="AC1012" s="141"/>
      <c r="AD1012" s="141"/>
      <c r="AE1012" s="141"/>
      <c r="AF1012" s="141"/>
      <c r="AG1012" s="141"/>
      <c r="AH1012" s="141"/>
      <c r="AI1012" s="141"/>
      <c r="AJ1012" s="141"/>
      <c r="AK1012" s="141"/>
      <c r="AL1012" s="141"/>
      <c r="AM1012" s="141"/>
      <c r="AN1012" s="141"/>
      <c r="AO1012" s="141"/>
      <c r="AP1012" s="141"/>
      <c r="AQ1012" s="141"/>
      <c r="AR1012" s="141"/>
      <c r="AS1012" s="141"/>
      <c r="AT1012" s="141"/>
      <c r="AU1012" s="141"/>
      <c r="AV1012" s="141"/>
      <c r="AW1012" s="141"/>
      <c r="AX1012" s="141"/>
      <c r="AY1012" s="141"/>
      <c r="AZ1012" s="141"/>
      <c r="BA1012" s="141"/>
      <c r="BB1012" s="141"/>
      <c r="BC1012" s="141"/>
      <c r="BD1012" s="141"/>
      <c r="BE1012" s="141"/>
      <c r="BF1012" s="141"/>
      <c r="BG1012" s="141"/>
      <c r="BH1012" s="141"/>
    </row>
    <row r="1013" spans="1:60" s="5" customFormat="1" ht="34.5" customHeight="1" x14ac:dyDescent="0.25">
      <c r="A1013" s="190">
        <v>44543</v>
      </c>
      <c r="B1013" s="261" t="s">
        <v>1208</v>
      </c>
      <c r="C1013" s="189" t="s">
        <v>1209</v>
      </c>
      <c r="D1013" s="260"/>
      <c r="E1013" s="255">
        <v>680938</v>
      </c>
      <c r="F1013" s="16">
        <f t="shared" si="17"/>
        <v>1870628.2200000007</v>
      </c>
      <c r="G1013" s="141"/>
      <c r="H1013" s="141"/>
      <c r="I1013" s="141"/>
      <c r="J1013" s="141"/>
      <c r="K1013" s="141"/>
      <c r="L1013" s="141"/>
      <c r="M1013" s="141"/>
      <c r="N1013" s="141"/>
      <c r="O1013" s="141"/>
      <c r="P1013" s="141"/>
      <c r="Q1013" s="141"/>
      <c r="R1013" s="141"/>
      <c r="S1013" s="141"/>
      <c r="T1013" s="141"/>
      <c r="U1013" s="141"/>
      <c r="V1013" s="141"/>
      <c r="W1013" s="141"/>
      <c r="X1013" s="141"/>
      <c r="Y1013" s="141"/>
      <c r="Z1013" s="141"/>
      <c r="AA1013" s="141"/>
      <c r="AB1013" s="141"/>
      <c r="AC1013" s="141"/>
      <c r="AD1013" s="141"/>
      <c r="AE1013" s="141"/>
      <c r="AF1013" s="141"/>
      <c r="AG1013" s="141"/>
      <c r="AH1013" s="141"/>
      <c r="AI1013" s="141"/>
      <c r="AJ1013" s="141"/>
      <c r="AK1013" s="141"/>
      <c r="AL1013" s="141"/>
      <c r="AM1013" s="141"/>
      <c r="AN1013" s="141"/>
      <c r="AO1013" s="141"/>
      <c r="AP1013" s="141"/>
      <c r="AQ1013" s="141"/>
      <c r="AR1013" s="141"/>
      <c r="AS1013" s="141"/>
      <c r="AT1013" s="141"/>
      <c r="AU1013" s="141"/>
      <c r="AV1013" s="141"/>
      <c r="AW1013" s="141"/>
      <c r="AX1013" s="141"/>
      <c r="AY1013" s="141"/>
      <c r="AZ1013" s="141"/>
      <c r="BA1013" s="141"/>
      <c r="BB1013" s="141"/>
      <c r="BC1013" s="141"/>
      <c r="BD1013" s="141"/>
      <c r="BE1013" s="141"/>
      <c r="BF1013" s="141"/>
      <c r="BG1013" s="141"/>
      <c r="BH1013" s="141"/>
    </row>
    <row r="1014" spans="1:60" s="5" customFormat="1" ht="42.75" customHeight="1" x14ac:dyDescent="0.25">
      <c r="A1014" s="190">
        <v>44543</v>
      </c>
      <c r="B1014" s="261" t="s">
        <v>1210</v>
      </c>
      <c r="C1014" s="189" t="s">
        <v>1211</v>
      </c>
      <c r="D1014" s="260"/>
      <c r="E1014" s="255">
        <v>75600</v>
      </c>
      <c r="F1014" s="16">
        <f t="shared" si="17"/>
        <v>1795028.2200000007</v>
      </c>
      <c r="G1014" s="141"/>
      <c r="H1014" s="141"/>
      <c r="I1014" s="141"/>
      <c r="J1014" s="141"/>
      <c r="K1014" s="141"/>
      <c r="L1014" s="141"/>
      <c r="M1014" s="141"/>
      <c r="N1014" s="141"/>
      <c r="O1014" s="141"/>
      <c r="P1014" s="141"/>
      <c r="Q1014" s="141"/>
      <c r="R1014" s="141"/>
      <c r="S1014" s="141"/>
      <c r="T1014" s="141"/>
      <c r="U1014" s="141"/>
      <c r="V1014" s="141"/>
      <c r="W1014" s="141"/>
      <c r="X1014" s="141"/>
      <c r="Y1014" s="141"/>
      <c r="Z1014" s="141"/>
      <c r="AA1014" s="141"/>
      <c r="AB1014" s="141"/>
      <c r="AC1014" s="141"/>
      <c r="AD1014" s="141"/>
      <c r="AE1014" s="141"/>
      <c r="AF1014" s="141"/>
      <c r="AG1014" s="141"/>
      <c r="AH1014" s="141"/>
      <c r="AI1014" s="141"/>
      <c r="AJ1014" s="141"/>
      <c r="AK1014" s="141"/>
      <c r="AL1014" s="141"/>
      <c r="AM1014" s="141"/>
      <c r="AN1014" s="141"/>
      <c r="AO1014" s="141"/>
      <c r="AP1014" s="141"/>
      <c r="AQ1014" s="141"/>
      <c r="AR1014" s="141"/>
      <c r="AS1014" s="141"/>
      <c r="AT1014" s="141"/>
      <c r="AU1014" s="141"/>
      <c r="AV1014" s="141"/>
      <c r="AW1014" s="141"/>
      <c r="AX1014" s="141"/>
      <c r="AY1014" s="141"/>
      <c r="AZ1014" s="141"/>
      <c r="BA1014" s="141"/>
      <c r="BB1014" s="141"/>
      <c r="BC1014" s="141"/>
      <c r="BD1014" s="141"/>
      <c r="BE1014" s="141"/>
      <c r="BF1014" s="141"/>
      <c r="BG1014" s="141"/>
      <c r="BH1014" s="141"/>
    </row>
    <row r="1015" spans="1:60" s="5" customFormat="1" ht="33" customHeight="1" x14ac:dyDescent="0.25">
      <c r="A1015" s="190">
        <v>44543</v>
      </c>
      <c r="B1015" s="261" t="s">
        <v>1212</v>
      </c>
      <c r="C1015" s="189" t="s">
        <v>1213</v>
      </c>
      <c r="D1015" s="260"/>
      <c r="E1015" s="255">
        <v>23400</v>
      </c>
      <c r="F1015" s="16">
        <f t="shared" si="17"/>
        <v>1771628.2200000007</v>
      </c>
      <c r="G1015" s="141"/>
      <c r="H1015" s="141"/>
      <c r="I1015" s="141"/>
      <c r="J1015" s="141"/>
      <c r="K1015" s="141"/>
      <c r="L1015" s="141"/>
      <c r="M1015" s="141"/>
      <c r="N1015" s="141"/>
      <c r="O1015" s="141"/>
      <c r="P1015" s="141"/>
      <c r="Q1015" s="141"/>
      <c r="R1015" s="141"/>
      <c r="S1015" s="141"/>
      <c r="T1015" s="141"/>
      <c r="U1015" s="141"/>
      <c r="V1015" s="141"/>
      <c r="W1015" s="141"/>
      <c r="X1015" s="141"/>
      <c r="Y1015" s="141"/>
      <c r="Z1015" s="141"/>
      <c r="AA1015" s="141"/>
      <c r="AB1015" s="141"/>
      <c r="AC1015" s="141"/>
      <c r="AD1015" s="141"/>
      <c r="AE1015" s="141"/>
      <c r="AF1015" s="141"/>
      <c r="AG1015" s="141"/>
      <c r="AH1015" s="141"/>
      <c r="AI1015" s="141"/>
      <c r="AJ1015" s="141"/>
      <c r="AK1015" s="141"/>
      <c r="AL1015" s="141"/>
      <c r="AM1015" s="141"/>
      <c r="AN1015" s="141"/>
      <c r="AO1015" s="141"/>
      <c r="AP1015" s="141"/>
      <c r="AQ1015" s="141"/>
      <c r="AR1015" s="141"/>
      <c r="AS1015" s="141"/>
      <c r="AT1015" s="141"/>
      <c r="AU1015" s="141"/>
      <c r="AV1015" s="141"/>
      <c r="AW1015" s="141"/>
      <c r="AX1015" s="141"/>
      <c r="AY1015" s="141"/>
      <c r="AZ1015" s="141"/>
      <c r="BA1015" s="141"/>
      <c r="BB1015" s="141"/>
      <c r="BC1015" s="141"/>
      <c r="BD1015" s="141"/>
      <c r="BE1015" s="141"/>
      <c r="BF1015" s="141"/>
      <c r="BG1015" s="141"/>
      <c r="BH1015" s="141"/>
    </row>
    <row r="1016" spans="1:60" s="5" customFormat="1" ht="37.5" customHeight="1" x14ac:dyDescent="0.25">
      <c r="A1016" s="190">
        <v>44543</v>
      </c>
      <c r="B1016" s="261" t="s">
        <v>1214</v>
      </c>
      <c r="C1016" s="189" t="s">
        <v>1215</v>
      </c>
      <c r="D1016" s="260"/>
      <c r="E1016" s="255">
        <v>75600</v>
      </c>
      <c r="F1016" s="16">
        <f t="shared" si="17"/>
        <v>1696028.2200000007</v>
      </c>
      <c r="G1016" s="141"/>
      <c r="H1016" s="141"/>
      <c r="I1016" s="141"/>
      <c r="J1016" s="141"/>
      <c r="K1016" s="141"/>
      <c r="L1016" s="141"/>
      <c r="M1016" s="141"/>
      <c r="N1016" s="141"/>
      <c r="O1016" s="141"/>
      <c r="P1016" s="141"/>
      <c r="Q1016" s="141"/>
      <c r="R1016" s="141"/>
      <c r="S1016" s="141"/>
      <c r="T1016" s="141"/>
      <c r="U1016" s="141"/>
      <c r="V1016" s="141"/>
      <c r="W1016" s="141"/>
      <c r="X1016" s="141"/>
      <c r="Y1016" s="141"/>
      <c r="Z1016" s="141"/>
      <c r="AA1016" s="141"/>
      <c r="AB1016" s="141"/>
      <c r="AC1016" s="141"/>
      <c r="AD1016" s="141"/>
      <c r="AE1016" s="141"/>
      <c r="AF1016" s="141"/>
      <c r="AG1016" s="141"/>
      <c r="AH1016" s="141"/>
      <c r="AI1016" s="141"/>
      <c r="AJ1016" s="141"/>
      <c r="AK1016" s="141"/>
      <c r="AL1016" s="141"/>
      <c r="AM1016" s="141"/>
      <c r="AN1016" s="141"/>
      <c r="AO1016" s="141"/>
      <c r="AP1016" s="141"/>
      <c r="AQ1016" s="141"/>
      <c r="AR1016" s="141"/>
      <c r="AS1016" s="141"/>
      <c r="AT1016" s="141"/>
      <c r="AU1016" s="141"/>
      <c r="AV1016" s="141"/>
      <c r="AW1016" s="141"/>
      <c r="AX1016" s="141"/>
      <c r="AY1016" s="141"/>
      <c r="AZ1016" s="141"/>
      <c r="BA1016" s="141"/>
      <c r="BB1016" s="141"/>
      <c r="BC1016" s="141"/>
      <c r="BD1016" s="141"/>
      <c r="BE1016" s="141"/>
      <c r="BF1016" s="141"/>
      <c r="BG1016" s="141"/>
      <c r="BH1016" s="141"/>
    </row>
    <row r="1017" spans="1:60" s="5" customFormat="1" ht="42.75" customHeight="1" x14ac:dyDescent="0.25">
      <c r="A1017" s="190">
        <v>44543</v>
      </c>
      <c r="B1017" s="261" t="s">
        <v>1216</v>
      </c>
      <c r="C1017" s="189" t="s">
        <v>1217</v>
      </c>
      <c r="D1017" s="260"/>
      <c r="E1017" s="255">
        <v>81000</v>
      </c>
      <c r="F1017" s="16">
        <f t="shared" si="17"/>
        <v>1615028.2200000007</v>
      </c>
      <c r="G1017" s="141"/>
      <c r="H1017" s="141"/>
      <c r="I1017" s="141"/>
      <c r="J1017" s="141"/>
      <c r="K1017" s="141"/>
      <c r="L1017" s="141"/>
      <c r="M1017" s="141"/>
      <c r="N1017" s="141"/>
      <c r="O1017" s="141"/>
      <c r="P1017" s="141"/>
      <c r="Q1017" s="141"/>
      <c r="R1017" s="141"/>
      <c r="S1017" s="141"/>
      <c r="T1017" s="141"/>
      <c r="U1017" s="141"/>
      <c r="V1017" s="141"/>
      <c r="W1017" s="141"/>
      <c r="X1017" s="141"/>
      <c r="Y1017" s="141"/>
      <c r="Z1017" s="141"/>
      <c r="AA1017" s="141"/>
      <c r="AB1017" s="141"/>
      <c r="AC1017" s="141"/>
      <c r="AD1017" s="141"/>
      <c r="AE1017" s="141"/>
      <c r="AF1017" s="141"/>
      <c r="AG1017" s="141"/>
      <c r="AH1017" s="141"/>
      <c r="AI1017" s="141"/>
      <c r="AJ1017" s="141"/>
      <c r="AK1017" s="141"/>
      <c r="AL1017" s="141"/>
      <c r="AM1017" s="141"/>
      <c r="AN1017" s="141"/>
      <c r="AO1017" s="141"/>
      <c r="AP1017" s="141"/>
      <c r="AQ1017" s="141"/>
      <c r="AR1017" s="141"/>
      <c r="AS1017" s="141"/>
      <c r="AT1017" s="141"/>
      <c r="AU1017" s="141"/>
      <c r="AV1017" s="141"/>
      <c r="AW1017" s="141"/>
      <c r="AX1017" s="141"/>
      <c r="AY1017" s="141"/>
      <c r="AZ1017" s="141"/>
      <c r="BA1017" s="141"/>
      <c r="BB1017" s="141"/>
      <c r="BC1017" s="141"/>
      <c r="BD1017" s="141"/>
      <c r="BE1017" s="141"/>
      <c r="BF1017" s="141"/>
      <c r="BG1017" s="141"/>
      <c r="BH1017" s="141"/>
    </row>
    <row r="1018" spans="1:60" s="5" customFormat="1" ht="42.75" customHeight="1" x14ac:dyDescent="0.25">
      <c r="A1018" s="190">
        <v>44543</v>
      </c>
      <c r="B1018" s="261" t="s">
        <v>1218</v>
      </c>
      <c r="C1018" s="189" t="s">
        <v>1219</v>
      </c>
      <c r="D1018" s="260"/>
      <c r="E1018" s="255">
        <v>82800</v>
      </c>
      <c r="F1018" s="16">
        <f t="shared" si="17"/>
        <v>1532228.2200000007</v>
      </c>
      <c r="G1018" s="141"/>
      <c r="H1018" s="141"/>
      <c r="I1018" s="141"/>
      <c r="J1018" s="141"/>
      <c r="K1018" s="141"/>
      <c r="L1018" s="141"/>
      <c r="M1018" s="141"/>
      <c r="N1018" s="141"/>
      <c r="O1018" s="141"/>
      <c r="P1018" s="141"/>
      <c r="Q1018" s="141"/>
      <c r="R1018" s="141"/>
      <c r="S1018" s="141"/>
      <c r="T1018" s="141"/>
      <c r="U1018" s="141"/>
      <c r="V1018" s="141"/>
      <c r="W1018" s="141"/>
      <c r="X1018" s="141"/>
      <c r="Y1018" s="141"/>
      <c r="Z1018" s="141"/>
      <c r="AA1018" s="141"/>
      <c r="AB1018" s="141"/>
      <c r="AC1018" s="141"/>
      <c r="AD1018" s="141"/>
      <c r="AE1018" s="141"/>
      <c r="AF1018" s="141"/>
      <c r="AG1018" s="141"/>
      <c r="AH1018" s="141"/>
      <c r="AI1018" s="141"/>
      <c r="AJ1018" s="141"/>
      <c r="AK1018" s="141"/>
      <c r="AL1018" s="141"/>
      <c r="AM1018" s="141"/>
      <c r="AN1018" s="141"/>
      <c r="AO1018" s="141"/>
      <c r="AP1018" s="141"/>
      <c r="AQ1018" s="141"/>
      <c r="AR1018" s="141"/>
      <c r="AS1018" s="141"/>
      <c r="AT1018" s="141"/>
      <c r="AU1018" s="141"/>
      <c r="AV1018" s="141"/>
      <c r="AW1018" s="141"/>
      <c r="AX1018" s="141"/>
      <c r="AY1018" s="141"/>
      <c r="AZ1018" s="141"/>
      <c r="BA1018" s="141"/>
      <c r="BB1018" s="141"/>
      <c r="BC1018" s="141"/>
      <c r="BD1018" s="141"/>
      <c r="BE1018" s="141"/>
      <c r="BF1018" s="141"/>
      <c r="BG1018" s="141"/>
      <c r="BH1018" s="141"/>
    </row>
    <row r="1019" spans="1:60" s="5" customFormat="1" ht="42.75" customHeight="1" x14ac:dyDescent="0.25">
      <c r="A1019" s="190">
        <v>44543</v>
      </c>
      <c r="B1019" s="261" t="s">
        <v>1220</v>
      </c>
      <c r="C1019" s="189" t="s">
        <v>1221</v>
      </c>
      <c r="D1019" s="260"/>
      <c r="E1019" s="255">
        <v>25200</v>
      </c>
      <c r="F1019" s="16">
        <f t="shared" si="17"/>
        <v>1507028.2200000007</v>
      </c>
      <c r="G1019" s="141"/>
      <c r="H1019" s="141"/>
      <c r="I1019" s="141"/>
      <c r="J1019" s="141"/>
      <c r="K1019" s="141"/>
      <c r="L1019" s="141"/>
      <c r="M1019" s="141"/>
      <c r="N1019" s="141"/>
      <c r="O1019" s="141"/>
      <c r="P1019" s="141"/>
      <c r="Q1019" s="141"/>
      <c r="R1019" s="141"/>
      <c r="S1019" s="141"/>
      <c r="T1019" s="141"/>
      <c r="U1019" s="141"/>
      <c r="V1019" s="141"/>
      <c r="W1019" s="141"/>
      <c r="X1019" s="141"/>
      <c r="Y1019" s="141"/>
      <c r="Z1019" s="141"/>
      <c r="AA1019" s="141"/>
      <c r="AB1019" s="141"/>
      <c r="AC1019" s="141"/>
      <c r="AD1019" s="141"/>
      <c r="AE1019" s="141"/>
      <c r="AF1019" s="141"/>
      <c r="AG1019" s="141"/>
      <c r="AH1019" s="141"/>
      <c r="AI1019" s="141"/>
      <c r="AJ1019" s="141"/>
      <c r="AK1019" s="141"/>
      <c r="AL1019" s="141"/>
      <c r="AM1019" s="141"/>
      <c r="AN1019" s="141"/>
      <c r="AO1019" s="141"/>
      <c r="AP1019" s="141"/>
      <c r="AQ1019" s="141"/>
      <c r="AR1019" s="141"/>
      <c r="AS1019" s="141"/>
      <c r="AT1019" s="141"/>
      <c r="AU1019" s="141"/>
      <c r="AV1019" s="141"/>
      <c r="AW1019" s="141"/>
      <c r="AX1019" s="141"/>
      <c r="AY1019" s="141"/>
      <c r="AZ1019" s="141"/>
      <c r="BA1019" s="141"/>
      <c r="BB1019" s="141"/>
      <c r="BC1019" s="141"/>
      <c r="BD1019" s="141"/>
      <c r="BE1019" s="141"/>
      <c r="BF1019" s="141"/>
      <c r="BG1019" s="141"/>
      <c r="BH1019" s="141"/>
    </row>
    <row r="1020" spans="1:60" s="5" customFormat="1" ht="43.5" customHeight="1" x14ac:dyDescent="0.25">
      <c r="A1020" s="190">
        <v>44545</v>
      </c>
      <c r="B1020" s="258" t="s">
        <v>1222</v>
      </c>
      <c r="C1020" s="189" t="s">
        <v>1223</v>
      </c>
      <c r="D1020" s="260"/>
      <c r="E1020" s="255">
        <v>121452.5</v>
      </c>
      <c r="F1020" s="16">
        <f t="shared" si="17"/>
        <v>1385575.7200000007</v>
      </c>
      <c r="G1020" s="141"/>
      <c r="H1020" s="141"/>
      <c r="I1020" s="141"/>
      <c r="J1020" s="141"/>
      <c r="K1020" s="141"/>
      <c r="L1020" s="141"/>
      <c r="M1020" s="141"/>
      <c r="N1020" s="141"/>
      <c r="O1020" s="141"/>
      <c r="P1020" s="141"/>
      <c r="Q1020" s="141"/>
      <c r="R1020" s="141"/>
      <c r="S1020" s="141"/>
      <c r="T1020" s="141"/>
      <c r="U1020" s="141"/>
      <c r="V1020" s="141"/>
      <c r="W1020" s="141"/>
      <c r="X1020" s="141"/>
      <c r="Y1020" s="141"/>
      <c r="Z1020" s="141"/>
      <c r="AA1020" s="141"/>
      <c r="AB1020" s="141"/>
      <c r="AC1020" s="141"/>
      <c r="AD1020" s="141"/>
      <c r="AE1020" s="141"/>
      <c r="AF1020" s="141"/>
      <c r="AG1020" s="141"/>
      <c r="AH1020" s="141"/>
      <c r="AI1020" s="141"/>
      <c r="AJ1020" s="141"/>
      <c r="AK1020" s="141"/>
      <c r="AL1020" s="141"/>
      <c r="AM1020" s="141"/>
      <c r="AN1020" s="141"/>
      <c r="AO1020" s="141"/>
      <c r="AP1020" s="141"/>
      <c r="AQ1020" s="141"/>
      <c r="AR1020" s="141"/>
      <c r="AS1020" s="141"/>
      <c r="AT1020" s="141"/>
      <c r="AU1020" s="141"/>
      <c r="AV1020" s="141"/>
      <c r="AW1020" s="141"/>
      <c r="AX1020" s="141"/>
      <c r="AY1020" s="141"/>
      <c r="AZ1020" s="141"/>
      <c r="BA1020" s="141"/>
      <c r="BB1020" s="141"/>
      <c r="BC1020" s="141"/>
      <c r="BD1020" s="141"/>
      <c r="BE1020" s="141"/>
      <c r="BF1020" s="141"/>
      <c r="BG1020" s="141"/>
      <c r="BH1020" s="141"/>
    </row>
    <row r="1021" spans="1:60" s="5" customFormat="1" ht="39" customHeight="1" x14ac:dyDescent="0.25">
      <c r="A1021" s="190">
        <v>44545</v>
      </c>
      <c r="B1021" s="258" t="s">
        <v>1224</v>
      </c>
      <c r="C1021" s="189" t="s">
        <v>1225</v>
      </c>
      <c r="D1021" s="260"/>
      <c r="E1021" s="255">
        <v>17364.71</v>
      </c>
      <c r="F1021" s="16">
        <f t="shared" si="17"/>
        <v>1368211.0100000007</v>
      </c>
      <c r="G1021" s="141"/>
      <c r="H1021" s="141"/>
      <c r="I1021" s="141"/>
      <c r="J1021" s="141"/>
      <c r="K1021" s="141"/>
      <c r="L1021" s="141"/>
      <c r="M1021" s="141"/>
      <c r="N1021" s="141"/>
      <c r="O1021" s="141"/>
      <c r="P1021" s="141"/>
      <c r="Q1021" s="141"/>
      <c r="R1021" s="141"/>
      <c r="S1021" s="141"/>
      <c r="T1021" s="141"/>
      <c r="U1021" s="141"/>
      <c r="V1021" s="141"/>
      <c r="W1021" s="141"/>
      <c r="X1021" s="141"/>
      <c r="Y1021" s="141"/>
      <c r="Z1021" s="141"/>
      <c r="AA1021" s="141"/>
      <c r="AB1021" s="141"/>
      <c r="AC1021" s="141"/>
      <c r="AD1021" s="141"/>
      <c r="AE1021" s="141"/>
      <c r="AF1021" s="141"/>
      <c r="AG1021" s="141"/>
      <c r="AH1021" s="141"/>
      <c r="AI1021" s="141"/>
      <c r="AJ1021" s="141"/>
      <c r="AK1021" s="141"/>
      <c r="AL1021" s="141"/>
      <c r="AM1021" s="141"/>
      <c r="AN1021" s="141"/>
      <c r="AO1021" s="141"/>
      <c r="AP1021" s="141"/>
      <c r="AQ1021" s="141"/>
      <c r="AR1021" s="141"/>
      <c r="AS1021" s="141"/>
      <c r="AT1021" s="141"/>
      <c r="AU1021" s="141"/>
      <c r="AV1021" s="141"/>
      <c r="AW1021" s="141"/>
      <c r="AX1021" s="141"/>
      <c r="AY1021" s="141"/>
      <c r="AZ1021" s="141"/>
      <c r="BA1021" s="141"/>
      <c r="BB1021" s="141"/>
      <c r="BC1021" s="141"/>
      <c r="BD1021" s="141"/>
      <c r="BE1021" s="141"/>
      <c r="BF1021" s="141"/>
      <c r="BG1021" s="141"/>
      <c r="BH1021" s="141"/>
    </row>
    <row r="1022" spans="1:60" s="5" customFormat="1" ht="38.25" customHeight="1" x14ac:dyDescent="0.25">
      <c r="A1022" s="190">
        <v>44545</v>
      </c>
      <c r="B1022" s="258" t="s">
        <v>1226</v>
      </c>
      <c r="C1022" s="189" t="s">
        <v>1227</v>
      </c>
      <c r="D1022" s="260"/>
      <c r="E1022" s="255">
        <v>15494.4</v>
      </c>
      <c r="F1022" s="16">
        <f t="shared" si="17"/>
        <v>1352716.6100000008</v>
      </c>
      <c r="G1022" s="141"/>
      <c r="H1022" s="141"/>
      <c r="I1022" s="141"/>
      <c r="J1022" s="141"/>
      <c r="K1022" s="141"/>
      <c r="L1022" s="141"/>
      <c r="M1022" s="141"/>
      <c r="N1022" s="141"/>
      <c r="O1022" s="141"/>
      <c r="P1022" s="141"/>
      <c r="Q1022" s="141"/>
      <c r="R1022" s="141"/>
      <c r="S1022" s="141"/>
      <c r="T1022" s="141"/>
      <c r="U1022" s="141"/>
      <c r="V1022" s="141"/>
      <c r="W1022" s="141"/>
      <c r="X1022" s="141"/>
      <c r="Y1022" s="141"/>
      <c r="Z1022" s="141"/>
      <c r="AA1022" s="141"/>
      <c r="AB1022" s="141"/>
      <c r="AC1022" s="141"/>
      <c r="AD1022" s="141"/>
      <c r="AE1022" s="141"/>
      <c r="AF1022" s="141"/>
      <c r="AG1022" s="141"/>
      <c r="AH1022" s="141"/>
      <c r="AI1022" s="141"/>
      <c r="AJ1022" s="141"/>
      <c r="AK1022" s="141"/>
      <c r="AL1022" s="141"/>
      <c r="AM1022" s="141"/>
      <c r="AN1022" s="141"/>
      <c r="AO1022" s="141"/>
      <c r="AP1022" s="141"/>
      <c r="AQ1022" s="141"/>
      <c r="AR1022" s="141"/>
      <c r="AS1022" s="141"/>
      <c r="AT1022" s="141"/>
      <c r="AU1022" s="141"/>
      <c r="AV1022" s="141"/>
      <c r="AW1022" s="141"/>
      <c r="AX1022" s="141"/>
      <c r="AY1022" s="141"/>
      <c r="AZ1022" s="141"/>
      <c r="BA1022" s="141"/>
      <c r="BB1022" s="141"/>
      <c r="BC1022" s="141"/>
      <c r="BD1022" s="141"/>
      <c r="BE1022" s="141"/>
      <c r="BF1022" s="141"/>
      <c r="BG1022" s="141"/>
      <c r="BH1022" s="141"/>
    </row>
    <row r="1023" spans="1:60" s="5" customFormat="1" ht="33.75" customHeight="1" x14ac:dyDescent="0.25">
      <c r="A1023" s="190">
        <v>44545</v>
      </c>
      <c r="B1023" s="258" t="s">
        <v>1228</v>
      </c>
      <c r="C1023" s="189" t="s">
        <v>1229</v>
      </c>
      <c r="D1023" s="259"/>
      <c r="E1023" s="255">
        <v>44009.82</v>
      </c>
      <c r="F1023" s="16">
        <f t="shared" si="17"/>
        <v>1308706.7900000007</v>
      </c>
      <c r="G1023" s="141"/>
      <c r="H1023" s="141"/>
      <c r="I1023" s="141"/>
      <c r="J1023" s="141"/>
      <c r="K1023" s="141"/>
      <c r="L1023" s="141"/>
      <c r="M1023" s="141"/>
      <c r="N1023" s="141"/>
      <c r="O1023" s="141"/>
      <c r="P1023" s="141"/>
      <c r="Q1023" s="141"/>
      <c r="R1023" s="141"/>
      <c r="S1023" s="141"/>
      <c r="T1023" s="141"/>
      <c r="U1023" s="141"/>
      <c r="V1023" s="141"/>
      <c r="W1023" s="141"/>
      <c r="X1023" s="141"/>
      <c r="Y1023" s="141"/>
      <c r="Z1023" s="141"/>
      <c r="AA1023" s="141"/>
      <c r="AB1023" s="141"/>
      <c r="AC1023" s="141"/>
      <c r="AD1023" s="141"/>
      <c r="AE1023" s="141"/>
      <c r="AF1023" s="141"/>
      <c r="AG1023" s="141"/>
      <c r="AH1023" s="141"/>
      <c r="AI1023" s="141"/>
      <c r="AJ1023" s="141"/>
      <c r="AK1023" s="141"/>
      <c r="AL1023" s="141"/>
      <c r="AM1023" s="141"/>
      <c r="AN1023" s="141"/>
      <c r="AO1023" s="141"/>
      <c r="AP1023" s="141"/>
      <c r="AQ1023" s="141"/>
      <c r="AR1023" s="141"/>
      <c r="AS1023" s="141"/>
      <c r="AT1023" s="141"/>
      <c r="AU1023" s="141"/>
      <c r="AV1023" s="141"/>
      <c r="AW1023" s="141"/>
      <c r="AX1023" s="141"/>
      <c r="AY1023" s="141"/>
      <c r="AZ1023" s="141"/>
      <c r="BA1023" s="141"/>
      <c r="BB1023" s="141"/>
      <c r="BC1023" s="141"/>
      <c r="BD1023" s="141"/>
      <c r="BE1023" s="141"/>
      <c r="BF1023" s="141"/>
      <c r="BG1023" s="141"/>
      <c r="BH1023" s="141"/>
    </row>
    <row r="1024" spans="1:60" s="5" customFormat="1" ht="41.25" customHeight="1" x14ac:dyDescent="0.25">
      <c r="A1024" s="190">
        <v>44545</v>
      </c>
      <c r="B1024" s="258" t="s">
        <v>1230</v>
      </c>
      <c r="C1024" s="189" t="s">
        <v>1231</v>
      </c>
      <c r="D1024" s="259"/>
      <c r="E1024" s="255">
        <v>76288.399999999994</v>
      </c>
      <c r="F1024" s="16">
        <f t="shared" si="17"/>
        <v>1232418.3900000008</v>
      </c>
      <c r="G1024" s="141"/>
      <c r="H1024" s="141"/>
      <c r="I1024" s="141"/>
      <c r="J1024" s="141"/>
      <c r="K1024" s="141"/>
      <c r="L1024" s="141"/>
      <c r="M1024" s="141"/>
      <c r="N1024" s="141"/>
      <c r="O1024" s="141"/>
      <c r="P1024" s="141"/>
      <c r="Q1024" s="141"/>
      <c r="R1024" s="141"/>
      <c r="S1024" s="141"/>
      <c r="T1024" s="141"/>
      <c r="U1024" s="141"/>
      <c r="V1024" s="141"/>
      <c r="W1024" s="141"/>
      <c r="X1024" s="141"/>
      <c r="Y1024" s="141"/>
      <c r="Z1024" s="141"/>
      <c r="AA1024" s="141"/>
      <c r="AB1024" s="141"/>
      <c r="AC1024" s="141"/>
      <c r="AD1024" s="141"/>
      <c r="AE1024" s="141"/>
      <c r="AF1024" s="141"/>
      <c r="AG1024" s="141"/>
      <c r="AH1024" s="141"/>
      <c r="AI1024" s="141"/>
      <c r="AJ1024" s="141"/>
      <c r="AK1024" s="141"/>
      <c r="AL1024" s="141"/>
      <c r="AM1024" s="141"/>
      <c r="AN1024" s="141"/>
      <c r="AO1024" s="141"/>
      <c r="AP1024" s="141"/>
      <c r="AQ1024" s="141"/>
      <c r="AR1024" s="141"/>
      <c r="AS1024" s="141"/>
      <c r="AT1024" s="141"/>
      <c r="AU1024" s="141"/>
      <c r="AV1024" s="141"/>
      <c r="AW1024" s="141"/>
      <c r="AX1024" s="141"/>
      <c r="AY1024" s="141"/>
      <c r="AZ1024" s="141"/>
      <c r="BA1024" s="141"/>
      <c r="BB1024" s="141"/>
      <c r="BC1024" s="141"/>
      <c r="BD1024" s="141"/>
      <c r="BE1024" s="141"/>
      <c r="BF1024" s="141"/>
      <c r="BG1024" s="141"/>
      <c r="BH1024" s="141"/>
    </row>
    <row r="1025" spans="1:60" s="5" customFormat="1" ht="37.5" customHeight="1" x14ac:dyDescent="0.25">
      <c r="A1025" s="190">
        <v>44545</v>
      </c>
      <c r="B1025" s="258" t="s">
        <v>1232</v>
      </c>
      <c r="C1025" s="189" t="s">
        <v>1233</v>
      </c>
      <c r="D1025" s="259"/>
      <c r="E1025" s="255">
        <v>62580.160000000003</v>
      </c>
      <c r="F1025" s="16">
        <f t="shared" si="17"/>
        <v>1169838.2300000009</v>
      </c>
      <c r="G1025" s="141"/>
      <c r="H1025" s="141"/>
      <c r="I1025" s="141"/>
      <c r="J1025" s="141"/>
      <c r="K1025" s="141"/>
      <c r="L1025" s="141"/>
      <c r="M1025" s="141"/>
      <c r="N1025" s="141"/>
      <c r="O1025" s="141"/>
      <c r="P1025" s="141"/>
      <c r="Q1025" s="141"/>
      <c r="R1025" s="141"/>
      <c r="S1025" s="141"/>
      <c r="T1025" s="141"/>
      <c r="U1025" s="141"/>
      <c r="V1025" s="141"/>
      <c r="W1025" s="141"/>
      <c r="X1025" s="141"/>
      <c r="Y1025" s="141"/>
      <c r="Z1025" s="141"/>
      <c r="AA1025" s="141"/>
      <c r="AB1025" s="141"/>
      <c r="AC1025" s="141"/>
      <c r="AD1025" s="141"/>
      <c r="AE1025" s="141"/>
      <c r="AF1025" s="141"/>
      <c r="AG1025" s="141"/>
      <c r="AH1025" s="141"/>
      <c r="AI1025" s="141"/>
      <c r="AJ1025" s="141"/>
      <c r="AK1025" s="141"/>
      <c r="AL1025" s="141"/>
      <c r="AM1025" s="141"/>
      <c r="AN1025" s="141"/>
      <c r="AO1025" s="141"/>
      <c r="AP1025" s="141"/>
      <c r="AQ1025" s="141"/>
      <c r="AR1025" s="141"/>
      <c r="AS1025" s="141"/>
      <c r="AT1025" s="141"/>
      <c r="AU1025" s="141"/>
      <c r="AV1025" s="141"/>
      <c r="AW1025" s="141"/>
      <c r="AX1025" s="141"/>
      <c r="AY1025" s="141"/>
      <c r="AZ1025" s="141"/>
      <c r="BA1025" s="141"/>
      <c r="BB1025" s="141"/>
      <c r="BC1025" s="141"/>
      <c r="BD1025" s="141"/>
      <c r="BE1025" s="141"/>
      <c r="BF1025" s="141"/>
      <c r="BG1025" s="141"/>
      <c r="BH1025" s="141"/>
    </row>
    <row r="1026" spans="1:60" s="5" customFormat="1" ht="30" customHeight="1" x14ac:dyDescent="0.25">
      <c r="A1026" s="190">
        <v>44545</v>
      </c>
      <c r="B1026" s="258" t="s">
        <v>1234</v>
      </c>
      <c r="C1026" s="189" t="s">
        <v>1235</v>
      </c>
      <c r="D1026" s="259"/>
      <c r="E1026" s="255">
        <v>11298</v>
      </c>
      <c r="F1026" s="16">
        <f t="shared" si="17"/>
        <v>1158540.2300000009</v>
      </c>
      <c r="G1026" s="141"/>
      <c r="H1026" s="141"/>
      <c r="I1026" s="141"/>
      <c r="J1026" s="141"/>
      <c r="K1026" s="141"/>
      <c r="L1026" s="141"/>
      <c r="M1026" s="141"/>
      <c r="N1026" s="141"/>
      <c r="O1026" s="141"/>
      <c r="P1026" s="141"/>
      <c r="Q1026" s="141"/>
      <c r="R1026" s="141"/>
      <c r="S1026" s="141"/>
      <c r="T1026" s="141"/>
      <c r="U1026" s="141"/>
      <c r="V1026" s="141"/>
      <c r="W1026" s="141"/>
      <c r="X1026" s="141"/>
      <c r="Y1026" s="141"/>
      <c r="Z1026" s="141"/>
      <c r="AA1026" s="141"/>
      <c r="AB1026" s="141"/>
      <c r="AC1026" s="141"/>
      <c r="AD1026" s="141"/>
      <c r="AE1026" s="141"/>
      <c r="AF1026" s="141"/>
      <c r="AG1026" s="141"/>
      <c r="AH1026" s="141"/>
      <c r="AI1026" s="141"/>
      <c r="AJ1026" s="141"/>
      <c r="AK1026" s="141"/>
      <c r="AL1026" s="141"/>
      <c r="AM1026" s="141"/>
      <c r="AN1026" s="141"/>
      <c r="AO1026" s="141"/>
      <c r="AP1026" s="141"/>
      <c r="AQ1026" s="141"/>
      <c r="AR1026" s="141"/>
      <c r="AS1026" s="141"/>
      <c r="AT1026" s="141"/>
      <c r="AU1026" s="141"/>
      <c r="AV1026" s="141"/>
      <c r="AW1026" s="141"/>
      <c r="AX1026" s="141"/>
      <c r="AY1026" s="141"/>
      <c r="AZ1026" s="141"/>
      <c r="BA1026" s="141"/>
      <c r="BB1026" s="141"/>
      <c r="BC1026" s="141"/>
      <c r="BD1026" s="141"/>
      <c r="BE1026" s="141"/>
      <c r="BF1026" s="141"/>
      <c r="BG1026" s="141"/>
      <c r="BH1026" s="141"/>
    </row>
    <row r="1027" spans="1:60" s="5" customFormat="1" ht="27.75" customHeight="1" x14ac:dyDescent="0.25">
      <c r="A1027" s="190">
        <v>44545</v>
      </c>
      <c r="B1027" s="258" t="s">
        <v>1236</v>
      </c>
      <c r="C1027" s="189" t="s">
        <v>1237</v>
      </c>
      <c r="D1027" s="262"/>
      <c r="E1027" s="255">
        <v>18900</v>
      </c>
      <c r="F1027" s="16">
        <f t="shared" si="17"/>
        <v>1139640.2300000009</v>
      </c>
      <c r="G1027" s="141"/>
      <c r="H1027" s="141"/>
      <c r="I1027" s="141"/>
      <c r="J1027" s="141"/>
      <c r="K1027" s="141"/>
      <c r="L1027" s="141"/>
      <c r="M1027" s="141"/>
      <c r="N1027" s="141"/>
      <c r="O1027" s="141"/>
      <c r="P1027" s="141"/>
      <c r="Q1027" s="141"/>
      <c r="R1027" s="141"/>
      <c r="S1027" s="141"/>
      <c r="T1027" s="141"/>
      <c r="U1027" s="141"/>
      <c r="V1027" s="141"/>
      <c r="W1027" s="141"/>
      <c r="X1027" s="141"/>
      <c r="Y1027" s="141"/>
      <c r="Z1027" s="141"/>
      <c r="AA1027" s="141"/>
      <c r="AB1027" s="141"/>
      <c r="AC1027" s="141"/>
      <c r="AD1027" s="141"/>
      <c r="AE1027" s="141"/>
      <c r="AF1027" s="141"/>
      <c r="AG1027" s="141"/>
      <c r="AH1027" s="141"/>
      <c r="AI1027" s="141"/>
      <c r="AJ1027" s="141"/>
      <c r="AK1027" s="141"/>
      <c r="AL1027" s="141"/>
      <c r="AM1027" s="141"/>
      <c r="AN1027" s="141"/>
      <c r="AO1027" s="141"/>
      <c r="AP1027" s="141"/>
      <c r="AQ1027" s="141"/>
      <c r="AR1027" s="141"/>
      <c r="AS1027" s="141"/>
      <c r="AT1027" s="141"/>
      <c r="AU1027" s="141"/>
      <c r="AV1027" s="141"/>
      <c r="AW1027" s="141"/>
      <c r="AX1027" s="141"/>
      <c r="AY1027" s="141"/>
      <c r="AZ1027" s="141"/>
      <c r="BA1027" s="141"/>
      <c r="BB1027" s="141"/>
      <c r="BC1027" s="141"/>
      <c r="BD1027" s="141"/>
      <c r="BE1027" s="141"/>
      <c r="BF1027" s="141"/>
      <c r="BG1027" s="141"/>
      <c r="BH1027" s="141"/>
    </row>
    <row r="1028" spans="1:60" s="5" customFormat="1" ht="27.75" customHeight="1" x14ac:dyDescent="0.25">
      <c r="A1028" s="190">
        <v>44545</v>
      </c>
      <c r="B1028" s="258" t="s">
        <v>1238</v>
      </c>
      <c r="C1028" s="189" t="s">
        <v>1239</v>
      </c>
      <c r="D1028" s="259"/>
      <c r="E1028" s="255">
        <v>33660</v>
      </c>
      <c r="F1028" s="16">
        <f t="shared" si="17"/>
        <v>1105980.2300000009</v>
      </c>
      <c r="G1028" s="141"/>
      <c r="H1028" s="141"/>
      <c r="I1028" s="141"/>
      <c r="J1028" s="141"/>
      <c r="K1028" s="141"/>
      <c r="L1028" s="141"/>
      <c r="M1028" s="141"/>
      <c r="N1028" s="141"/>
      <c r="O1028" s="141"/>
      <c r="P1028" s="141"/>
      <c r="Q1028" s="141"/>
      <c r="R1028" s="141"/>
      <c r="S1028" s="141"/>
      <c r="T1028" s="141"/>
      <c r="U1028" s="141"/>
      <c r="V1028" s="141"/>
      <c r="W1028" s="141"/>
      <c r="X1028" s="141"/>
      <c r="Y1028" s="141"/>
      <c r="Z1028" s="141"/>
      <c r="AA1028" s="141"/>
      <c r="AB1028" s="141"/>
      <c r="AC1028" s="141"/>
      <c r="AD1028" s="141"/>
      <c r="AE1028" s="141"/>
      <c r="AF1028" s="141"/>
      <c r="AG1028" s="141"/>
      <c r="AH1028" s="141"/>
      <c r="AI1028" s="141"/>
      <c r="AJ1028" s="141"/>
      <c r="AK1028" s="141"/>
      <c r="AL1028" s="141"/>
      <c r="AM1028" s="141"/>
      <c r="AN1028" s="141"/>
      <c r="AO1028" s="141"/>
      <c r="AP1028" s="141"/>
      <c r="AQ1028" s="141"/>
      <c r="AR1028" s="141"/>
      <c r="AS1028" s="141"/>
      <c r="AT1028" s="141"/>
      <c r="AU1028" s="141"/>
      <c r="AV1028" s="141"/>
      <c r="AW1028" s="141"/>
      <c r="AX1028" s="141"/>
      <c r="AY1028" s="141"/>
      <c r="AZ1028" s="141"/>
      <c r="BA1028" s="141"/>
      <c r="BB1028" s="141"/>
      <c r="BC1028" s="141"/>
      <c r="BD1028" s="141"/>
      <c r="BE1028" s="141"/>
      <c r="BF1028" s="141"/>
      <c r="BG1028" s="141"/>
      <c r="BH1028" s="141"/>
    </row>
    <row r="1029" spans="1:60" s="5" customFormat="1" ht="36" customHeight="1" x14ac:dyDescent="0.25">
      <c r="A1029" s="190">
        <v>44545</v>
      </c>
      <c r="B1029" s="258" t="s">
        <v>1240</v>
      </c>
      <c r="C1029" s="189" t="s">
        <v>1241</v>
      </c>
      <c r="D1029" s="259"/>
      <c r="E1029" s="255">
        <v>17715.009999999998</v>
      </c>
      <c r="F1029" s="16">
        <f t="shared" si="17"/>
        <v>1088265.2200000009</v>
      </c>
      <c r="G1029" s="141"/>
      <c r="H1029" s="141"/>
      <c r="I1029" s="141"/>
      <c r="J1029" s="141"/>
      <c r="K1029" s="141"/>
      <c r="L1029" s="141"/>
      <c r="M1029" s="141"/>
      <c r="N1029" s="141"/>
      <c r="O1029" s="141"/>
      <c r="P1029" s="141"/>
      <c r="Q1029" s="141"/>
      <c r="R1029" s="141"/>
      <c r="S1029" s="141"/>
      <c r="T1029" s="141"/>
      <c r="U1029" s="141"/>
      <c r="V1029" s="141"/>
      <c r="W1029" s="141"/>
      <c r="X1029" s="141"/>
      <c r="Y1029" s="141"/>
      <c r="Z1029" s="141"/>
      <c r="AA1029" s="141"/>
      <c r="AB1029" s="141"/>
      <c r="AC1029" s="141"/>
      <c r="AD1029" s="141"/>
      <c r="AE1029" s="141"/>
      <c r="AF1029" s="141"/>
      <c r="AG1029" s="141"/>
      <c r="AH1029" s="141"/>
      <c r="AI1029" s="141"/>
      <c r="AJ1029" s="141"/>
      <c r="AK1029" s="141"/>
      <c r="AL1029" s="141"/>
      <c r="AM1029" s="141"/>
      <c r="AN1029" s="141"/>
      <c r="AO1029" s="141"/>
      <c r="AP1029" s="141"/>
      <c r="AQ1029" s="141"/>
      <c r="AR1029" s="141"/>
      <c r="AS1029" s="141"/>
      <c r="AT1029" s="141"/>
      <c r="AU1029" s="141"/>
      <c r="AV1029" s="141"/>
      <c r="AW1029" s="141"/>
      <c r="AX1029" s="141"/>
      <c r="AY1029" s="141"/>
      <c r="AZ1029" s="141"/>
      <c r="BA1029" s="141"/>
      <c r="BB1029" s="141"/>
      <c r="BC1029" s="141"/>
      <c r="BD1029" s="141"/>
      <c r="BE1029" s="141"/>
      <c r="BF1029" s="141"/>
      <c r="BG1029" s="141"/>
      <c r="BH1029" s="141"/>
    </row>
    <row r="1030" spans="1:60" s="5" customFormat="1" ht="33.75" customHeight="1" x14ac:dyDescent="0.25">
      <c r="A1030" s="190">
        <v>44545</v>
      </c>
      <c r="B1030" s="258" t="s">
        <v>1242</v>
      </c>
      <c r="C1030" s="189" t="s">
        <v>1243</v>
      </c>
      <c r="D1030" s="259"/>
      <c r="E1030" s="255">
        <v>25425</v>
      </c>
      <c r="F1030" s="16">
        <f t="shared" si="17"/>
        <v>1062840.2200000009</v>
      </c>
      <c r="G1030" s="141"/>
      <c r="H1030" s="141"/>
      <c r="I1030" s="141"/>
      <c r="J1030" s="141"/>
      <c r="K1030" s="141"/>
      <c r="L1030" s="141"/>
      <c r="M1030" s="141"/>
      <c r="N1030" s="141"/>
      <c r="O1030" s="141"/>
      <c r="P1030" s="141"/>
      <c r="Q1030" s="141"/>
      <c r="R1030" s="141"/>
      <c r="S1030" s="141"/>
      <c r="T1030" s="141"/>
      <c r="U1030" s="141"/>
      <c r="V1030" s="141"/>
      <c r="W1030" s="141"/>
      <c r="X1030" s="141"/>
      <c r="Y1030" s="141"/>
      <c r="Z1030" s="141"/>
      <c r="AA1030" s="141"/>
      <c r="AB1030" s="141"/>
      <c r="AC1030" s="141"/>
      <c r="AD1030" s="141"/>
      <c r="AE1030" s="141"/>
      <c r="AF1030" s="141"/>
      <c r="AG1030" s="141"/>
      <c r="AH1030" s="141"/>
      <c r="AI1030" s="141"/>
      <c r="AJ1030" s="141"/>
      <c r="AK1030" s="141"/>
      <c r="AL1030" s="141"/>
      <c r="AM1030" s="141"/>
      <c r="AN1030" s="141"/>
      <c r="AO1030" s="141"/>
      <c r="AP1030" s="141"/>
      <c r="AQ1030" s="141"/>
      <c r="AR1030" s="141"/>
      <c r="AS1030" s="141"/>
      <c r="AT1030" s="141"/>
      <c r="AU1030" s="141"/>
      <c r="AV1030" s="141"/>
      <c r="AW1030" s="141"/>
      <c r="AX1030" s="141"/>
      <c r="AY1030" s="141"/>
      <c r="AZ1030" s="141"/>
      <c r="BA1030" s="141"/>
      <c r="BB1030" s="141"/>
      <c r="BC1030" s="141"/>
      <c r="BD1030" s="141"/>
      <c r="BE1030" s="141"/>
      <c r="BF1030" s="141"/>
      <c r="BG1030" s="141"/>
      <c r="BH1030" s="141"/>
    </row>
    <row r="1031" spans="1:60" s="5" customFormat="1" ht="40.5" customHeight="1" x14ac:dyDescent="0.25">
      <c r="A1031" s="190">
        <v>44546</v>
      </c>
      <c r="B1031" s="258" t="s">
        <v>1244</v>
      </c>
      <c r="C1031" s="189" t="s">
        <v>1245</v>
      </c>
      <c r="D1031" s="263"/>
      <c r="E1031" s="255">
        <v>23730</v>
      </c>
      <c r="F1031" s="16">
        <f t="shared" si="17"/>
        <v>1039110.2200000009</v>
      </c>
      <c r="G1031" s="141"/>
      <c r="H1031" s="141"/>
      <c r="I1031" s="141"/>
      <c r="J1031" s="141"/>
      <c r="K1031" s="141"/>
      <c r="L1031" s="141"/>
      <c r="M1031" s="141"/>
      <c r="N1031" s="141"/>
      <c r="O1031" s="141"/>
      <c r="P1031" s="141"/>
      <c r="Q1031" s="141"/>
      <c r="R1031" s="141"/>
      <c r="S1031" s="141"/>
      <c r="T1031" s="141"/>
      <c r="U1031" s="141"/>
      <c r="V1031" s="141"/>
      <c r="W1031" s="141"/>
      <c r="X1031" s="141"/>
      <c r="Y1031" s="141"/>
      <c r="Z1031" s="141"/>
      <c r="AA1031" s="141"/>
      <c r="AB1031" s="141"/>
      <c r="AC1031" s="141"/>
      <c r="AD1031" s="141"/>
      <c r="AE1031" s="141"/>
      <c r="AF1031" s="141"/>
      <c r="AG1031" s="141"/>
      <c r="AH1031" s="141"/>
      <c r="AI1031" s="141"/>
      <c r="AJ1031" s="141"/>
      <c r="AK1031" s="141"/>
      <c r="AL1031" s="141"/>
      <c r="AM1031" s="141"/>
      <c r="AN1031" s="141"/>
      <c r="AO1031" s="141"/>
      <c r="AP1031" s="141"/>
      <c r="AQ1031" s="141"/>
      <c r="AR1031" s="141"/>
      <c r="AS1031" s="141"/>
      <c r="AT1031" s="141"/>
      <c r="AU1031" s="141"/>
      <c r="AV1031" s="141"/>
      <c r="AW1031" s="141"/>
      <c r="AX1031" s="141"/>
      <c r="AY1031" s="141"/>
      <c r="AZ1031" s="141"/>
      <c r="BA1031" s="141"/>
      <c r="BB1031" s="141"/>
      <c r="BC1031" s="141"/>
      <c r="BD1031" s="141"/>
      <c r="BE1031" s="141"/>
      <c r="BF1031" s="141"/>
      <c r="BG1031" s="141"/>
      <c r="BH1031" s="141"/>
    </row>
    <row r="1032" spans="1:60" s="5" customFormat="1" ht="33" customHeight="1" x14ac:dyDescent="0.25">
      <c r="A1032" s="190">
        <v>44546</v>
      </c>
      <c r="B1032" s="258" t="s">
        <v>1246</v>
      </c>
      <c r="C1032" s="189" t="s">
        <v>1247</v>
      </c>
      <c r="D1032" s="259"/>
      <c r="E1032" s="255">
        <v>19368</v>
      </c>
      <c r="F1032" s="16">
        <f t="shared" si="17"/>
        <v>1019742.2200000009</v>
      </c>
      <c r="G1032" s="141"/>
      <c r="H1032" s="141"/>
      <c r="I1032" s="141"/>
      <c r="J1032" s="141"/>
      <c r="K1032" s="141"/>
      <c r="L1032" s="141"/>
      <c r="M1032" s="141"/>
      <c r="N1032" s="141"/>
      <c r="O1032" s="141"/>
      <c r="P1032" s="141"/>
      <c r="Q1032" s="141"/>
      <c r="R1032" s="141"/>
      <c r="S1032" s="141"/>
      <c r="T1032" s="141"/>
      <c r="U1032" s="141"/>
      <c r="V1032" s="141"/>
      <c r="W1032" s="141"/>
      <c r="X1032" s="141"/>
      <c r="Y1032" s="141"/>
      <c r="Z1032" s="141"/>
      <c r="AA1032" s="141"/>
      <c r="AB1032" s="141"/>
      <c r="AC1032" s="141"/>
      <c r="AD1032" s="141"/>
      <c r="AE1032" s="141"/>
      <c r="AF1032" s="141"/>
      <c r="AG1032" s="141"/>
      <c r="AH1032" s="141"/>
      <c r="AI1032" s="141"/>
      <c r="AJ1032" s="141"/>
      <c r="AK1032" s="141"/>
      <c r="AL1032" s="141"/>
      <c r="AM1032" s="141"/>
      <c r="AN1032" s="141"/>
      <c r="AO1032" s="141"/>
      <c r="AP1032" s="141"/>
      <c r="AQ1032" s="141"/>
      <c r="AR1032" s="141"/>
      <c r="AS1032" s="141"/>
      <c r="AT1032" s="141"/>
      <c r="AU1032" s="141"/>
      <c r="AV1032" s="141"/>
      <c r="AW1032" s="141"/>
      <c r="AX1032" s="141"/>
      <c r="AY1032" s="141"/>
      <c r="AZ1032" s="141"/>
      <c r="BA1032" s="141"/>
      <c r="BB1032" s="141"/>
      <c r="BC1032" s="141"/>
      <c r="BD1032" s="141"/>
      <c r="BE1032" s="141"/>
      <c r="BF1032" s="141"/>
      <c r="BG1032" s="141"/>
      <c r="BH1032" s="141"/>
    </row>
    <row r="1033" spans="1:60" s="5" customFormat="1" ht="33" customHeight="1" x14ac:dyDescent="0.25">
      <c r="A1033" s="190">
        <v>44546</v>
      </c>
      <c r="B1033" s="258" t="s">
        <v>1248</v>
      </c>
      <c r="C1033" s="189" t="s">
        <v>1249</v>
      </c>
      <c r="D1033" s="259"/>
      <c r="E1033" s="255">
        <v>37968</v>
      </c>
      <c r="F1033" s="16">
        <f t="shared" si="17"/>
        <v>981774.2200000009</v>
      </c>
      <c r="G1033" s="141"/>
      <c r="H1033" s="141"/>
      <c r="I1033" s="141"/>
      <c r="J1033" s="141"/>
      <c r="K1033" s="141"/>
      <c r="L1033" s="141"/>
      <c r="M1033" s="141"/>
      <c r="N1033" s="141"/>
      <c r="O1033" s="141"/>
      <c r="P1033" s="141"/>
      <c r="Q1033" s="141"/>
      <c r="R1033" s="141"/>
      <c r="S1033" s="141"/>
      <c r="T1033" s="141"/>
      <c r="U1033" s="141"/>
      <c r="V1033" s="141"/>
      <c r="W1033" s="141"/>
      <c r="X1033" s="141"/>
      <c r="Y1033" s="141"/>
      <c r="Z1033" s="141"/>
      <c r="AA1033" s="141"/>
      <c r="AB1033" s="141"/>
      <c r="AC1033" s="141"/>
      <c r="AD1033" s="141"/>
      <c r="AE1033" s="141"/>
      <c r="AF1033" s="141"/>
      <c r="AG1033" s="141"/>
      <c r="AH1033" s="141"/>
      <c r="AI1033" s="141"/>
      <c r="AJ1033" s="141"/>
      <c r="AK1033" s="141"/>
      <c r="AL1033" s="141"/>
      <c r="AM1033" s="141"/>
      <c r="AN1033" s="141"/>
      <c r="AO1033" s="141"/>
      <c r="AP1033" s="141"/>
      <c r="AQ1033" s="141"/>
      <c r="AR1033" s="141"/>
      <c r="AS1033" s="141"/>
      <c r="AT1033" s="141"/>
      <c r="AU1033" s="141"/>
      <c r="AV1033" s="141"/>
      <c r="AW1033" s="141"/>
      <c r="AX1033" s="141"/>
      <c r="AY1033" s="141"/>
      <c r="AZ1033" s="141"/>
      <c r="BA1033" s="141"/>
      <c r="BB1033" s="141"/>
      <c r="BC1033" s="141"/>
      <c r="BD1033" s="141"/>
      <c r="BE1033" s="141"/>
      <c r="BF1033" s="141"/>
      <c r="BG1033" s="141"/>
      <c r="BH1033" s="141"/>
    </row>
    <row r="1034" spans="1:60" s="5" customFormat="1" ht="39.75" customHeight="1" x14ac:dyDescent="0.25">
      <c r="A1034" s="190">
        <v>44546</v>
      </c>
      <c r="B1034" s="258" t="s">
        <v>1250</v>
      </c>
      <c r="C1034" s="189" t="s">
        <v>1251</v>
      </c>
      <c r="D1034" s="259"/>
      <c r="E1034" s="255">
        <v>96840</v>
      </c>
      <c r="F1034" s="16">
        <f t="shared" si="17"/>
        <v>884934.2200000009</v>
      </c>
      <c r="G1034" s="141"/>
      <c r="H1034" s="141"/>
      <c r="I1034" s="141"/>
      <c r="J1034" s="141"/>
      <c r="K1034" s="141"/>
      <c r="L1034" s="141"/>
      <c r="M1034" s="141"/>
      <c r="N1034" s="141"/>
      <c r="O1034" s="141"/>
      <c r="P1034" s="141"/>
      <c r="Q1034" s="141"/>
      <c r="R1034" s="141"/>
      <c r="S1034" s="141"/>
      <c r="T1034" s="141"/>
      <c r="U1034" s="141"/>
      <c r="V1034" s="141"/>
      <c r="W1034" s="141"/>
      <c r="X1034" s="141"/>
      <c r="Y1034" s="141"/>
      <c r="Z1034" s="141"/>
      <c r="AA1034" s="141"/>
      <c r="AB1034" s="141"/>
      <c r="AC1034" s="141"/>
      <c r="AD1034" s="141"/>
      <c r="AE1034" s="141"/>
      <c r="AF1034" s="141"/>
      <c r="AG1034" s="141"/>
      <c r="AH1034" s="141"/>
      <c r="AI1034" s="141"/>
      <c r="AJ1034" s="141"/>
      <c r="AK1034" s="141"/>
      <c r="AL1034" s="141"/>
      <c r="AM1034" s="141"/>
      <c r="AN1034" s="141"/>
      <c r="AO1034" s="141"/>
      <c r="AP1034" s="141"/>
      <c r="AQ1034" s="141"/>
      <c r="AR1034" s="141"/>
      <c r="AS1034" s="141"/>
      <c r="AT1034" s="141"/>
      <c r="AU1034" s="141"/>
      <c r="AV1034" s="141"/>
      <c r="AW1034" s="141"/>
      <c r="AX1034" s="141"/>
      <c r="AY1034" s="141"/>
      <c r="AZ1034" s="141"/>
      <c r="BA1034" s="141"/>
      <c r="BB1034" s="141"/>
      <c r="BC1034" s="141"/>
      <c r="BD1034" s="141"/>
      <c r="BE1034" s="141"/>
      <c r="BF1034" s="141"/>
      <c r="BG1034" s="141"/>
      <c r="BH1034" s="141"/>
    </row>
    <row r="1035" spans="1:60" s="5" customFormat="1" ht="39" customHeight="1" x14ac:dyDescent="0.25">
      <c r="A1035" s="190">
        <v>44546</v>
      </c>
      <c r="B1035" s="258" t="s">
        <v>1252</v>
      </c>
      <c r="C1035" s="189" t="s">
        <v>1253</v>
      </c>
      <c r="D1035" s="259"/>
      <c r="E1035" s="255">
        <v>32280</v>
      </c>
      <c r="F1035" s="16">
        <f t="shared" si="17"/>
        <v>852654.2200000009</v>
      </c>
      <c r="G1035" s="141"/>
      <c r="H1035" s="141"/>
      <c r="I1035" s="141"/>
      <c r="J1035" s="141"/>
      <c r="K1035" s="141"/>
      <c r="L1035" s="141"/>
      <c r="M1035" s="141"/>
      <c r="N1035" s="141"/>
      <c r="O1035" s="141"/>
      <c r="P1035" s="141"/>
      <c r="Q1035" s="141"/>
      <c r="R1035" s="141"/>
      <c r="S1035" s="141"/>
      <c r="T1035" s="141"/>
      <c r="U1035" s="141"/>
      <c r="V1035" s="141"/>
      <c r="W1035" s="141"/>
      <c r="X1035" s="141"/>
      <c r="Y1035" s="141"/>
      <c r="Z1035" s="141"/>
      <c r="AA1035" s="141"/>
      <c r="AB1035" s="141"/>
      <c r="AC1035" s="141"/>
      <c r="AD1035" s="141"/>
      <c r="AE1035" s="141"/>
      <c r="AF1035" s="141"/>
      <c r="AG1035" s="141"/>
      <c r="AH1035" s="141"/>
      <c r="AI1035" s="141"/>
      <c r="AJ1035" s="141"/>
      <c r="AK1035" s="141"/>
      <c r="AL1035" s="141"/>
      <c r="AM1035" s="141"/>
      <c r="AN1035" s="141"/>
      <c r="AO1035" s="141"/>
      <c r="AP1035" s="141"/>
      <c r="AQ1035" s="141"/>
      <c r="AR1035" s="141"/>
      <c r="AS1035" s="141"/>
      <c r="AT1035" s="141"/>
      <c r="AU1035" s="141"/>
      <c r="AV1035" s="141"/>
      <c r="AW1035" s="141"/>
      <c r="AX1035" s="141"/>
      <c r="AY1035" s="141"/>
      <c r="AZ1035" s="141"/>
      <c r="BA1035" s="141"/>
      <c r="BB1035" s="141"/>
      <c r="BC1035" s="141"/>
      <c r="BD1035" s="141"/>
      <c r="BE1035" s="141"/>
      <c r="BF1035" s="141"/>
      <c r="BG1035" s="141"/>
      <c r="BH1035" s="141"/>
    </row>
    <row r="1036" spans="1:60" s="5" customFormat="1" ht="38.25" customHeight="1" x14ac:dyDescent="0.25">
      <c r="A1036" s="190">
        <v>44546</v>
      </c>
      <c r="B1036" s="258" t="s">
        <v>1254</v>
      </c>
      <c r="C1036" s="189" t="s">
        <v>1255</v>
      </c>
      <c r="D1036" s="259"/>
      <c r="E1036" s="255">
        <v>124234.89</v>
      </c>
      <c r="F1036" s="16">
        <f t="shared" si="17"/>
        <v>728419.33000000089</v>
      </c>
      <c r="G1036" s="141"/>
      <c r="H1036" s="141"/>
      <c r="I1036" s="141"/>
      <c r="J1036" s="141"/>
      <c r="K1036" s="141"/>
      <c r="L1036" s="141"/>
      <c r="M1036" s="141"/>
      <c r="N1036" s="141"/>
      <c r="O1036" s="141"/>
      <c r="P1036" s="141"/>
      <c r="Q1036" s="141"/>
      <c r="R1036" s="141"/>
      <c r="S1036" s="141"/>
      <c r="T1036" s="141"/>
      <c r="U1036" s="141"/>
      <c r="V1036" s="141"/>
      <c r="W1036" s="141"/>
      <c r="X1036" s="141"/>
      <c r="Y1036" s="141"/>
      <c r="Z1036" s="141"/>
      <c r="AA1036" s="141"/>
      <c r="AB1036" s="141"/>
      <c r="AC1036" s="141"/>
      <c r="AD1036" s="141"/>
      <c r="AE1036" s="141"/>
      <c r="AF1036" s="141"/>
      <c r="AG1036" s="141"/>
      <c r="AH1036" s="141"/>
      <c r="AI1036" s="141"/>
      <c r="AJ1036" s="141"/>
      <c r="AK1036" s="141"/>
      <c r="AL1036" s="141"/>
      <c r="AM1036" s="141"/>
      <c r="AN1036" s="141"/>
      <c r="AO1036" s="141"/>
      <c r="AP1036" s="141"/>
      <c r="AQ1036" s="141"/>
      <c r="AR1036" s="141"/>
      <c r="AS1036" s="141"/>
      <c r="AT1036" s="141"/>
      <c r="AU1036" s="141"/>
      <c r="AV1036" s="141"/>
      <c r="AW1036" s="141"/>
      <c r="AX1036" s="141"/>
      <c r="AY1036" s="141"/>
      <c r="AZ1036" s="141"/>
      <c r="BA1036" s="141"/>
      <c r="BB1036" s="141"/>
      <c r="BC1036" s="141"/>
      <c r="BD1036" s="141"/>
      <c r="BE1036" s="141"/>
      <c r="BF1036" s="141"/>
      <c r="BG1036" s="141"/>
      <c r="BH1036" s="141"/>
    </row>
    <row r="1037" spans="1:60" s="5" customFormat="1" ht="36" customHeight="1" x14ac:dyDescent="0.25">
      <c r="A1037" s="190">
        <v>44546</v>
      </c>
      <c r="B1037" s="258" t="s">
        <v>1256</v>
      </c>
      <c r="C1037" s="189" t="s">
        <v>1257</v>
      </c>
      <c r="D1037" s="264"/>
      <c r="E1037" s="265">
        <v>14850</v>
      </c>
      <c r="F1037" s="16">
        <f t="shared" si="17"/>
        <v>713569.33000000089</v>
      </c>
      <c r="G1037" s="141"/>
      <c r="H1037" s="141"/>
      <c r="I1037" s="141"/>
      <c r="J1037" s="141"/>
      <c r="K1037" s="141"/>
      <c r="L1037" s="141"/>
      <c r="M1037" s="141"/>
      <c r="N1037" s="141"/>
      <c r="O1037" s="141"/>
      <c r="P1037" s="141"/>
      <c r="Q1037" s="141"/>
      <c r="R1037" s="141"/>
      <c r="S1037" s="141"/>
      <c r="T1037" s="141"/>
      <c r="U1037" s="141"/>
      <c r="V1037" s="141"/>
      <c r="W1037" s="141"/>
      <c r="X1037" s="141"/>
      <c r="Y1037" s="141"/>
      <c r="Z1037" s="141"/>
      <c r="AA1037" s="141"/>
      <c r="AB1037" s="141"/>
      <c r="AC1037" s="141"/>
      <c r="AD1037" s="141"/>
      <c r="AE1037" s="141"/>
      <c r="AF1037" s="141"/>
      <c r="AG1037" s="141"/>
      <c r="AH1037" s="141"/>
      <c r="AI1037" s="141"/>
      <c r="AJ1037" s="141"/>
      <c r="AK1037" s="141"/>
      <c r="AL1037" s="141"/>
      <c r="AM1037" s="141"/>
      <c r="AN1037" s="141"/>
      <c r="AO1037" s="141"/>
      <c r="AP1037" s="141"/>
      <c r="AQ1037" s="141"/>
      <c r="AR1037" s="141"/>
      <c r="AS1037" s="141"/>
      <c r="AT1037" s="141"/>
      <c r="AU1037" s="141"/>
      <c r="AV1037" s="141"/>
      <c r="AW1037" s="141"/>
      <c r="AX1037" s="141"/>
      <c r="AY1037" s="141"/>
      <c r="AZ1037" s="141"/>
      <c r="BA1037" s="141"/>
      <c r="BB1037" s="141"/>
      <c r="BC1037" s="141"/>
      <c r="BD1037" s="141"/>
      <c r="BE1037" s="141"/>
      <c r="BF1037" s="141"/>
      <c r="BG1037" s="141"/>
      <c r="BH1037" s="141"/>
    </row>
    <row r="1038" spans="1:60" s="5" customFormat="1" ht="33" customHeight="1" x14ac:dyDescent="0.25">
      <c r="A1038" s="266">
        <v>44546</v>
      </c>
      <c r="B1038" s="267" t="s">
        <v>1258</v>
      </c>
      <c r="C1038" s="268" t="s">
        <v>1259</v>
      </c>
      <c r="D1038" s="269"/>
      <c r="E1038" s="270">
        <v>7236</v>
      </c>
      <c r="F1038" s="16">
        <f t="shared" si="17"/>
        <v>706333.33000000089</v>
      </c>
      <c r="G1038" s="141"/>
      <c r="H1038" s="141"/>
      <c r="I1038" s="141"/>
      <c r="J1038" s="141"/>
      <c r="K1038" s="141"/>
      <c r="L1038" s="141"/>
      <c r="M1038" s="141"/>
      <c r="N1038" s="141"/>
      <c r="O1038" s="141"/>
      <c r="P1038" s="141"/>
      <c r="Q1038" s="141"/>
      <c r="R1038" s="141"/>
      <c r="S1038" s="141"/>
      <c r="T1038" s="141"/>
      <c r="U1038" s="141"/>
      <c r="V1038" s="141"/>
      <c r="W1038" s="141"/>
      <c r="X1038" s="141"/>
      <c r="Y1038" s="141"/>
      <c r="Z1038" s="141"/>
      <c r="AA1038" s="141"/>
      <c r="AB1038" s="141"/>
      <c r="AC1038" s="141"/>
      <c r="AD1038" s="141"/>
      <c r="AE1038" s="141"/>
      <c r="AF1038" s="141"/>
      <c r="AG1038" s="141"/>
      <c r="AH1038" s="141"/>
      <c r="AI1038" s="141"/>
      <c r="AJ1038" s="141"/>
      <c r="AK1038" s="141"/>
      <c r="AL1038" s="141"/>
      <c r="AM1038" s="141"/>
      <c r="AN1038" s="141"/>
      <c r="AO1038" s="141"/>
      <c r="AP1038" s="141"/>
      <c r="AQ1038" s="141"/>
      <c r="AR1038" s="141"/>
      <c r="AS1038" s="141"/>
      <c r="AT1038" s="141"/>
      <c r="AU1038" s="141"/>
      <c r="AV1038" s="141"/>
      <c r="AW1038" s="141"/>
      <c r="AX1038" s="141"/>
      <c r="AY1038" s="141"/>
      <c r="AZ1038" s="141"/>
      <c r="BA1038" s="141"/>
      <c r="BB1038" s="141"/>
      <c r="BC1038" s="141"/>
      <c r="BD1038" s="141"/>
      <c r="BE1038" s="141"/>
      <c r="BF1038" s="141"/>
      <c r="BG1038" s="141"/>
      <c r="BH1038" s="141"/>
    </row>
    <row r="1039" spans="1:60" s="5" customFormat="1" ht="33" customHeight="1" x14ac:dyDescent="0.25">
      <c r="A1039" s="271">
        <v>44547</v>
      </c>
      <c r="B1039" s="272" t="s">
        <v>1260</v>
      </c>
      <c r="C1039" s="189" t="s">
        <v>1261</v>
      </c>
      <c r="D1039" s="264"/>
      <c r="E1039" s="273">
        <v>178983.67</v>
      </c>
      <c r="F1039" s="16">
        <f t="shared" si="17"/>
        <v>527349.66000000085</v>
      </c>
      <c r="G1039" s="141"/>
      <c r="H1039" s="141"/>
      <c r="I1039" s="141"/>
      <c r="J1039" s="141"/>
      <c r="K1039" s="141"/>
      <c r="L1039" s="141"/>
      <c r="M1039" s="141"/>
      <c r="N1039" s="141"/>
      <c r="O1039" s="141"/>
      <c r="P1039" s="141"/>
      <c r="Q1039" s="141"/>
      <c r="R1039" s="141"/>
      <c r="S1039" s="141"/>
      <c r="T1039" s="141"/>
      <c r="U1039" s="141"/>
      <c r="V1039" s="141"/>
      <c r="W1039" s="141"/>
      <c r="X1039" s="141"/>
      <c r="Y1039" s="141"/>
      <c r="Z1039" s="141"/>
      <c r="AA1039" s="141"/>
      <c r="AB1039" s="141"/>
      <c r="AC1039" s="141"/>
      <c r="AD1039" s="141"/>
      <c r="AE1039" s="141"/>
      <c r="AF1039" s="141"/>
      <c r="AG1039" s="141"/>
      <c r="AH1039" s="141"/>
      <c r="AI1039" s="141"/>
      <c r="AJ1039" s="141"/>
      <c r="AK1039" s="141"/>
      <c r="AL1039" s="141"/>
      <c r="AM1039" s="141"/>
      <c r="AN1039" s="141"/>
      <c r="AO1039" s="141"/>
      <c r="AP1039" s="141"/>
      <c r="AQ1039" s="141"/>
      <c r="AR1039" s="141"/>
      <c r="AS1039" s="141"/>
      <c r="AT1039" s="141"/>
      <c r="AU1039" s="141"/>
      <c r="AV1039" s="141"/>
      <c r="AW1039" s="141"/>
      <c r="AX1039" s="141"/>
      <c r="AY1039" s="141"/>
      <c r="AZ1039" s="141"/>
      <c r="BA1039" s="141"/>
      <c r="BB1039" s="141"/>
      <c r="BC1039" s="141"/>
      <c r="BD1039" s="141"/>
      <c r="BE1039" s="141"/>
      <c r="BF1039" s="141"/>
      <c r="BG1039" s="141"/>
      <c r="BH1039" s="141"/>
    </row>
    <row r="1040" spans="1:60" s="5" customFormat="1" ht="34.5" customHeight="1" x14ac:dyDescent="0.25">
      <c r="A1040" s="271">
        <v>44551</v>
      </c>
      <c r="B1040" s="272" t="s">
        <v>1262</v>
      </c>
      <c r="C1040" s="189" t="s">
        <v>1263</v>
      </c>
      <c r="D1040" s="264"/>
      <c r="E1040" s="255">
        <v>15840</v>
      </c>
      <c r="F1040" s="16">
        <f t="shared" si="17"/>
        <v>511509.66000000085</v>
      </c>
      <c r="G1040" s="141"/>
      <c r="H1040" s="141"/>
      <c r="I1040" s="141"/>
      <c r="J1040" s="141"/>
      <c r="K1040" s="141"/>
      <c r="L1040" s="141"/>
      <c r="M1040" s="141"/>
      <c r="N1040" s="141"/>
      <c r="O1040" s="141"/>
      <c r="P1040" s="141"/>
      <c r="Q1040" s="141"/>
      <c r="R1040" s="141"/>
      <c r="S1040" s="141"/>
      <c r="T1040" s="141"/>
      <c r="U1040" s="141"/>
      <c r="V1040" s="141"/>
      <c r="W1040" s="141"/>
      <c r="X1040" s="141"/>
      <c r="Y1040" s="141"/>
      <c r="Z1040" s="141"/>
      <c r="AA1040" s="141"/>
      <c r="AB1040" s="141"/>
      <c r="AC1040" s="141"/>
      <c r="AD1040" s="141"/>
      <c r="AE1040" s="141"/>
      <c r="AF1040" s="141"/>
      <c r="AG1040" s="141"/>
      <c r="AH1040" s="141"/>
      <c r="AI1040" s="141"/>
      <c r="AJ1040" s="141"/>
      <c r="AK1040" s="141"/>
      <c r="AL1040" s="141"/>
      <c r="AM1040" s="141"/>
      <c r="AN1040" s="141"/>
      <c r="AO1040" s="141"/>
      <c r="AP1040" s="141"/>
      <c r="AQ1040" s="141"/>
      <c r="AR1040" s="141"/>
      <c r="AS1040" s="141"/>
      <c r="AT1040" s="141"/>
      <c r="AU1040" s="141"/>
      <c r="AV1040" s="141"/>
      <c r="AW1040" s="141"/>
      <c r="AX1040" s="141"/>
      <c r="AY1040" s="141"/>
      <c r="AZ1040" s="141"/>
      <c r="BA1040" s="141"/>
      <c r="BB1040" s="141"/>
      <c r="BC1040" s="141"/>
      <c r="BD1040" s="141"/>
      <c r="BE1040" s="141"/>
      <c r="BF1040" s="141"/>
      <c r="BG1040" s="141"/>
      <c r="BH1040" s="141"/>
    </row>
    <row r="1041" spans="1:60" s="5" customFormat="1" ht="33.75" customHeight="1" x14ac:dyDescent="0.25">
      <c r="A1041" s="271">
        <v>44551</v>
      </c>
      <c r="B1041" s="272" t="s">
        <v>1264</v>
      </c>
      <c r="C1041" s="189" t="s">
        <v>1265</v>
      </c>
      <c r="D1041" s="264"/>
      <c r="E1041" s="255">
        <v>18000</v>
      </c>
      <c r="F1041" s="16">
        <f t="shared" si="17"/>
        <v>493509.66000000085</v>
      </c>
      <c r="G1041" s="141"/>
      <c r="H1041" s="141"/>
      <c r="I1041" s="141"/>
      <c r="J1041" s="141"/>
      <c r="K1041" s="141"/>
      <c r="L1041" s="141"/>
      <c r="M1041" s="141"/>
      <c r="N1041" s="141"/>
      <c r="O1041" s="141"/>
      <c r="P1041" s="141"/>
      <c r="Q1041" s="141"/>
      <c r="R1041" s="141"/>
      <c r="S1041" s="141"/>
      <c r="T1041" s="141"/>
      <c r="U1041" s="141"/>
      <c r="V1041" s="141"/>
      <c r="W1041" s="141"/>
      <c r="X1041" s="141"/>
      <c r="Y1041" s="141"/>
      <c r="Z1041" s="141"/>
      <c r="AA1041" s="141"/>
      <c r="AB1041" s="141"/>
      <c r="AC1041" s="141"/>
      <c r="AD1041" s="141"/>
      <c r="AE1041" s="141"/>
      <c r="AF1041" s="141"/>
      <c r="AG1041" s="141"/>
      <c r="AH1041" s="141"/>
      <c r="AI1041" s="141"/>
      <c r="AJ1041" s="141"/>
      <c r="AK1041" s="141"/>
      <c r="AL1041" s="141"/>
      <c r="AM1041" s="141"/>
      <c r="AN1041" s="141"/>
      <c r="AO1041" s="141"/>
      <c r="AP1041" s="141"/>
      <c r="AQ1041" s="141"/>
      <c r="AR1041" s="141"/>
      <c r="AS1041" s="141"/>
      <c r="AT1041" s="141"/>
      <c r="AU1041" s="141"/>
      <c r="AV1041" s="141"/>
      <c r="AW1041" s="141"/>
      <c r="AX1041" s="141"/>
      <c r="AY1041" s="141"/>
      <c r="AZ1041" s="141"/>
      <c r="BA1041" s="141"/>
      <c r="BB1041" s="141"/>
      <c r="BC1041" s="141"/>
      <c r="BD1041" s="141"/>
      <c r="BE1041" s="141"/>
      <c r="BF1041" s="141"/>
      <c r="BG1041" s="141"/>
      <c r="BH1041" s="141"/>
    </row>
    <row r="1042" spans="1:60" s="5" customFormat="1" ht="33" customHeight="1" x14ac:dyDescent="0.25">
      <c r="A1042" s="271">
        <v>44551</v>
      </c>
      <c r="B1042" s="272" t="s">
        <v>1266</v>
      </c>
      <c r="C1042" s="189" t="s">
        <v>1267</v>
      </c>
      <c r="D1042" s="264"/>
      <c r="E1042" s="255">
        <v>25200</v>
      </c>
      <c r="F1042" s="16">
        <f t="shared" si="17"/>
        <v>468309.66000000085</v>
      </c>
      <c r="G1042" s="141"/>
      <c r="H1042" s="141"/>
      <c r="I1042" s="141"/>
      <c r="J1042" s="141"/>
      <c r="K1042" s="141"/>
      <c r="L1042" s="141"/>
      <c r="M1042" s="141"/>
      <c r="N1042" s="141"/>
      <c r="O1042" s="141"/>
      <c r="P1042" s="141"/>
      <c r="Q1042" s="141"/>
      <c r="R1042" s="141"/>
      <c r="S1042" s="141"/>
      <c r="T1042" s="141"/>
      <c r="U1042" s="141"/>
      <c r="V1042" s="141"/>
      <c r="W1042" s="141"/>
      <c r="X1042" s="141"/>
      <c r="Y1042" s="141"/>
      <c r="Z1042" s="141"/>
      <c r="AA1042" s="141"/>
      <c r="AB1042" s="141"/>
      <c r="AC1042" s="141"/>
      <c r="AD1042" s="141"/>
      <c r="AE1042" s="141"/>
      <c r="AF1042" s="141"/>
      <c r="AG1042" s="141"/>
      <c r="AH1042" s="141"/>
      <c r="AI1042" s="141"/>
      <c r="AJ1042" s="141"/>
      <c r="AK1042" s="141"/>
      <c r="AL1042" s="141"/>
      <c r="AM1042" s="141"/>
      <c r="AN1042" s="141"/>
      <c r="AO1042" s="141"/>
      <c r="AP1042" s="141"/>
      <c r="AQ1042" s="141"/>
      <c r="AR1042" s="141"/>
      <c r="AS1042" s="141"/>
      <c r="AT1042" s="141"/>
      <c r="AU1042" s="141"/>
      <c r="AV1042" s="141"/>
      <c r="AW1042" s="141"/>
      <c r="AX1042" s="141"/>
      <c r="AY1042" s="141"/>
      <c r="AZ1042" s="141"/>
      <c r="BA1042" s="141"/>
      <c r="BB1042" s="141"/>
      <c r="BC1042" s="141"/>
      <c r="BD1042" s="141"/>
      <c r="BE1042" s="141"/>
      <c r="BF1042" s="141"/>
      <c r="BG1042" s="141"/>
      <c r="BH1042" s="141"/>
    </row>
    <row r="1043" spans="1:60" s="5" customFormat="1" ht="32.25" customHeight="1" x14ac:dyDescent="0.25">
      <c r="A1043" s="271">
        <v>44551</v>
      </c>
      <c r="B1043" s="272" t="s">
        <v>1268</v>
      </c>
      <c r="C1043" s="189" t="s">
        <v>1269</v>
      </c>
      <c r="D1043" s="264"/>
      <c r="E1043" s="255">
        <v>62071.44</v>
      </c>
      <c r="F1043" s="16">
        <f t="shared" si="17"/>
        <v>406238.22000000085</v>
      </c>
      <c r="G1043" s="141"/>
      <c r="H1043" s="141"/>
      <c r="I1043" s="141"/>
      <c r="J1043" s="141"/>
      <c r="K1043" s="141"/>
      <c r="L1043" s="141"/>
      <c r="M1043" s="141"/>
      <c r="N1043" s="141"/>
      <c r="O1043" s="141"/>
      <c r="P1043" s="141"/>
      <c r="Q1043" s="141"/>
      <c r="R1043" s="141"/>
      <c r="S1043" s="141"/>
      <c r="T1043" s="141"/>
      <c r="U1043" s="141"/>
      <c r="V1043" s="141"/>
      <c r="W1043" s="141"/>
      <c r="X1043" s="141"/>
      <c r="Y1043" s="141"/>
      <c r="Z1043" s="141"/>
      <c r="AA1043" s="141"/>
      <c r="AB1043" s="141"/>
      <c r="AC1043" s="141"/>
      <c r="AD1043" s="141"/>
      <c r="AE1043" s="141"/>
      <c r="AF1043" s="141"/>
      <c r="AG1043" s="141"/>
      <c r="AH1043" s="141"/>
      <c r="AI1043" s="141"/>
      <c r="AJ1043" s="141"/>
      <c r="AK1043" s="141"/>
      <c r="AL1043" s="141"/>
      <c r="AM1043" s="141"/>
      <c r="AN1043" s="141"/>
      <c r="AO1043" s="141"/>
      <c r="AP1043" s="141"/>
      <c r="AQ1043" s="141"/>
      <c r="AR1043" s="141"/>
      <c r="AS1043" s="141"/>
      <c r="AT1043" s="141"/>
      <c r="AU1043" s="141"/>
      <c r="AV1043" s="141"/>
      <c r="AW1043" s="141"/>
      <c r="AX1043" s="141"/>
      <c r="AY1043" s="141"/>
      <c r="AZ1043" s="141"/>
      <c r="BA1043" s="141"/>
      <c r="BB1043" s="141"/>
      <c r="BC1043" s="141"/>
      <c r="BD1043" s="141"/>
      <c r="BE1043" s="141"/>
      <c r="BF1043" s="141"/>
      <c r="BG1043" s="141"/>
      <c r="BH1043" s="141"/>
    </row>
    <row r="1044" spans="1:60" s="5" customFormat="1" ht="26.25" customHeight="1" x14ac:dyDescent="0.25">
      <c r="A1044" s="271">
        <v>44551</v>
      </c>
      <c r="B1044" s="272" t="s">
        <v>1270</v>
      </c>
      <c r="C1044" s="189" t="s">
        <v>1271</v>
      </c>
      <c r="D1044" s="264"/>
      <c r="E1044" s="255">
        <v>54150</v>
      </c>
      <c r="F1044" s="16">
        <f t="shared" si="17"/>
        <v>352088.22000000085</v>
      </c>
      <c r="G1044" s="141"/>
      <c r="H1044" s="141"/>
      <c r="I1044" s="141"/>
      <c r="J1044" s="141"/>
      <c r="K1044" s="141"/>
      <c r="L1044" s="141"/>
      <c r="M1044" s="141"/>
      <c r="N1044" s="141"/>
      <c r="O1044" s="141"/>
      <c r="P1044" s="141"/>
      <c r="Q1044" s="141"/>
      <c r="R1044" s="141"/>
      <c r="S1044" s="141"/>
      <c r="T1044" s="141"/>
      <c r="U1044" s="141"/>
      <c r="V1044" s="141"/>
      <c r="W1044" s="141"/>
      <c r="X1044" s="141"/>
      <c r="Y1044" s="141"/>
      <c r="Z1044" s="141"/>
      <c r="AA1044" s="141"/>
      <c r="AB1044" s="141"/>
      <c r="AC1044" s="141"/>
      <c r="AD1044" s="141"/>
      <c r="AE1044" s="141"/>
      <c r="AF1044" s="141"/>
      <c r="AG1044" s="141"/>
      <c r="AH1044" s="141"/>
      <c r="AI1044" s="141"/>
      <c r="AJ1044" s="141"/>
      <c r="AK1044" s="141"/>
      <c r="AL1044" s="141"/>
      <c r="AM1044" s="141"/>
      <c r="AN1044" s="141"/>
      <c r="AO1044" s="141"/>
      <c r="AP1044" s="141"/>
      <c r="AQ1044" s="141"/>
      <c r="AR1044" s="141"/>
      <c r="AS1044" s="141"/>
      <c r="AT1044" s="141"/>
      <c r="AU1044" s="141"/>
      <c r="AV1044" s="141"/>
      <c r="AW1044" s="141"/>
      <c r="AX1044" s="141"/>
      <c r="AY1044" s="141"/>
      <c r="AZ1044" s="141"/>
      <c r="BA1044" s="141"/>
      <c r="BB1044" s="141"/>
      <c r="BC1044" s="141"/>
      <c r="BD1044" s="141"/>
      <c r="BE1044" s="141"/>
      <c r="BF1044" s="141"/>
      <c r="BG1044" s="141"/>
      <c r="BH1044" s="141"/>
    </row>
    <row r="1045" spans="1:60" s="5" customFormat="1" ht="35.25" customHeight="1" x14ac:dyDescent="0.25">
      <c r="A1045" s="274">
        <v>44551</v>
      </c>
      <c r="B1045" s="275" t="s">
        <v>1272</v>
      </c>
      <c r="C1045" s="268" t="s">
        <v>1273</v>
      </c>
      <c r="D1045" s="269"/>
      <c r="E1045" s="276">
        <v>69350</v>
      </c>
      <c r="F1045" s="16">
        <f t="shared" si="17"/>
        <v>282738.22000000085</v>
      </c>
      <c r="G1045" s="141"/>
      <c r="H1045" s="141"/>
      <c r="I1045" s="141"/>
      <c r="J1045" s="141"/>
      <c r="K1045" s="141"/>
      <c r="L1045" s="141"/>
      <c r="M1045" s="141"/>
      <c r="N1045" s="141"/>
      <c r="O1045" s="141"/>
      <c r="P1045" s="141"/>
      <c r="Q1045" s="141"/>
      <c r="R1045" s="141"/>
      <c r="S1045" s="141"/>
      <c r="T1045" s="141"/>
      <c r="U1045" s="141"/>
      <c r="V1045" s="141"/>
      <c r="W1045" s="141"/>
      <c r="X1045" s="141"/>
      <c r="Y1045" s="141"/>
      <c r="Z1045" s="141"/>
      <c r="AA1045" s="141"/>
      <c r="AB1045" s="141"/>
      <c r="AC1045" s="141"/>
      <c r="AD1045" s="141"/>
      <c r="AE1045" s="141"/>
      <c r="AF1045" s="141"/>
      <c r="AG1045" s="141"/>
      <c r="AH1045" s="141"/>
      <c r="AI1045" s="141"/>
      <c r="AJ1045" s="141"/>
      <c r="AK1045" s="141"/>
      <c r="AL1045" s="141"/>
      <c r="AM1045" s="141"/>
      <c r="AN1045" s="141"/>
      <c r="AO1045" s="141"/>
      <c r="AP1045" s="141"/>
      <c r="AQ1045" s="141"/>
      <c r="AR1045" s="141"/>
      <c r="AS1045" s="141"/>
      <c r="AT1045" s="141"/>
      <c r="AU1045" s="141"/>
      <c r="AV1045" s="141"/>
      <c r="AW1045" s="141"/>
      <c r="AX1045" s="141"/>
      <c r="AY1045" s="141"/>
      <c r="AZ1045" s="141"/>
      <c r="BA1045" s="141"/>
      <c r="BB1045" s="141"/>
      <c r="BC1045" s="141"/>
      <c r="BD1045" s="141"/>
      <c r="BE1045" s="141"/>
      <c r="BF1045" s="141"/>
      <c r="BG1045" s="141"/>
      <c r="BH1045" s="141"/>
    </row>
    <row r="1046" spans="1:60" s="5" customFormat="1" ht="36" customHeight="1" x14ac:dyDescent="0.25">
      <c r="A1046" s="274">
        <v>44552</v>
      </c>
      <c r="B1046" s="258" t="s">
        <v>1274</v>
      </c>
      <c r="C1046" s="189" t="s">
        <v>1275</v>
      </c>
      <c r="D1046" s="264"/>
      <c r="E1046" s="255">
        <v>18000</v>
      </c>
      <c r="F1046" s="16">
        <f t="shared" si="17"/>
        <v>264738.22000000085</v>
      </c>
      <c r="G1046" s="141"/>
      <c r="H1046" s="141"/>
      <c r="I1046" s="141"/>
      <c r="J1046" s="141"/>
      <c r="K1046" s="141"/>
      <c r="L1046" s="141"/>
      <c r="M1046" s="141"/>
      <c r="N1046" s="141"/>
      <c r="O1046" s="141"/>
      <c r="P1046" s="141"/>
      <c r="Q1046" s="141"/>
      <c r="R1046" s="141"/>
      <c r="S1046" s="141"/>
      <c r="T1046" s="141"/>
      <c r="U1046" s="141"/>
      <c r="V1046" s="141"/>
      <c r="W1046" s="141"/>
      <c r="X1046" s="141"/>
      <c r="Y1046" s="141"/>
      <c r="Z1046" s="141"/>
      <c r="AA1046" s="141"/>
      <c r="AB1046" s="141"/>
      <c r="AC1046" s="141"/>
      <c r="AD1046" s="141"/>
      <c r="AE1046" s="141"/>
      <c r="AF1046" s="141"/>
      <c r="AG1046" s="141"/>
      <c r="AH1046" s="141"/>
      <c r="AI1046" s="141"/>
      <c r="AJ1046" s="141"/>
      <c r="AK1046" s="141"/>
      <c r="AL1046" s="141"/>
      <c r="AM1046" s="141"/>
      <c r="AN1046" s="141"/>
      <c r="AO1046" s="141"/>
      <c r="AP1046" s="141"/>
      <c r="AQ1046" s="141"/>
      <c r="AR1046" s="141"/>
      <c r="AS1046" s="141"/>
      <c r="AT1046" s="141"/>
      <c r="AU1046" s="141"/>
      <c r="AV1046" s="141"/>
      <c r="AW1046" s="141"/>
      <c r="AX1046" s="141"/>
      <c r="AY1046" s="141"/>
      <c r="AZ1046" s="141"/>
      <c r="BA1046" s="141"/>
      <c r="BB1046" s="141"/>
      <c r="BC1046" s="141"/>
      <c r="BD1046" s="141"/>
      <c r="BE1046" s="141"/>
      <c r="BF1046" s="141"/>
      <c r="BG1046" s="141"/>
      <c r="BH1046" s="141"/>
    </row>
    <row r="1047" spans="1:60" s="5" customFormat="1" ht="35.25" customHeight="1" x14ac:dyDescent="0.25">
      <c r="A1047" s="274">
        <v>44558</v>
      </c>
      <c r="B1047" s="258" t="s">
        <v>1276</v>
      </c>
      <c r="C1047" s="189" t="s">
        <v>1277</v>
      </c>
      <c r="D1047" s="264"/>
      <c r="E1047" s="255">
        <v>178789.32</v>
      </c>
      <c r="F1047" s="16">
        <f t="shared" si="17"/>
        <v>85948.900000000838</v>
      </c>
      <c r="G1047" s="141"/>
      <c r="H1047" s="141"/>
      <c r="I1047" s="141"/>
      <c r="J1047" s="141"/>
      <c r="K1047" s="141"/>
      <c r="L1047" s="141"/>
      <c r="M1047" s="141"/>
      <c r="N1047" s="141"/>
      <c r="O1047" s="141"/>
      <c r="P1047" s="141"/>
      <c r="Q1047" s="141"/>
      <c r="R1047" s="141"/>
      <c r="S1047" s="141"/>
      <c r="T1047" s="141"/>
      <c r="U1047" s="141"/>
      <c r="V1047" s="141"/>
      <c r="W1047" s="141"/>
      <c r="X1047" s="141"/>
      <c r="Y1047" s="141"/>
      <c r="Z1047" s="141"/>
      <c r="AA1047" s="141"/>
      <c r="AB1047" s="141"/>
      <c r="AC1047" s="141"/>
      <c r="AD1047" s="141"/>
      <c r="AE1047" s="141"/>
      <c r="AF1047" s="141"/>
      <c r="AG1047" s="141"/>
      <c r="AH1047" s="141"/>
      <c r="AI1047" s="141"/>
      <c r="AJ1047" s="141"/>
      <c r="AK1047" s="141"/>
      <c r="AL1047" s="141"/>
      <c r="AM1047" s="141"/>
      <c r="AN1047" s="141"/>
      <c r="AO1047" s="141"/>
      <c r="AP1047" s="141"/>
      <c r="AQ1047" s="141"/>
      <c r="AR1047" s="141"/>
      <c r="AS1047" s="141"/>
      <c r="AT1047" s="141"/>
      <c r="AU1047" s="141"/>
      <c r="AV1047" s="141"/>
      <c r="AW1047" s="141"/>
      <c r="AX1047" s="141"/>
      <c r="AY1047" s="141"/>
      <c r="AZ1047" s="141"/>
      <c r="BA1047" s="141"/>
      <c r="BB1047" s="141"/>
      <c r="BC1047" s="141"/>
      <c r="BD1047" s="141"/>
      <c r="BE1047" s="141"/>
      <c r="BF1047" s="141"/>
      <c r="BG1047" s="141"/>
      <c r="BH1047" s="141"/>
    </row>
    <row r="1048" spans="1:60" ht="40.5" customHeight="1" x14ac:dyDescent="0.25">
      <c r="A1048" s="271">
        <v>44558</v>
      </c>
      <c r="B1048" s="258" t="s">
        <v>1278</v>
      </c>
      <c r="C1048" s="189" t="s">
        <v>1279</v>
      </c>
      <c r="D1048" s="264"/>
      <c r="E1048" s="255">
        <v>83349.990000000005</v>
      </c>
      <c r="F1048" s="16">
        <f t="shared" si="17"/>
        <v>2598.910000000833</v>
      </c>
    </row>
    <row r="1049" spans="1:60" ht="15" x14ac:dyDescent="0.25">
      <c r="A1049" s="277"/>
      <c r="B1049" s="213"/>
      <c r="C1049" s="213"/>
      <c r="D1049" s="278"/>
      <c r="E1049" s="216"/>
      <c r="F1049" s="217"/>
      <c r="G1049" s="111"/>
    </row>
    <row r="1050" spans="1:60" ht="15" x14ac:dyDescent="0.25">
      <c r="A1050" s="277"/>
      <c r="B1050" s="213"/>
      <c r="C1050" s="213"/>
      <c r="D1050" s="278"/>
      <c r="E1050" s="216"/>
      <c r="F1050" s="217"/>
      <c r="G1050" s="111"/>
    </row>
    <row r="1051" spans="1:60" ht="15" x14ac:dyDescent="0.25">
      <c r="A1051" s="277"/>
      <c r="B1051" s="213"/>
      <c r="C1051" s="213"/>
      <c r="D1051" s="278"/>
      <c r="E1051" s="216"/>
      <c r="F1051" s="217"/>
      <c r="G1051" s="111"/>
    </row>
    <row r="1052" spans="1:60" ht="15" x14ac:dyDescent="0.25">
      <c r="A1052" s="277"/>
      <c r="B1052" s="213"/>
      <c r="C1052" s="213"/>
      <c r="D1052" s="278"/>
      <c r="E1052" s="216"/>
      <c r="F1052" s="217"/>
      <c r="G1052" s="111"/>
    </row>
    <row r="1053" spans="1:60" ht="15" x14ac:dyDescent="0.25">
      <c r="A1053" s="277"/>
      <c r="B1053" s="213"/>
      <c r="C1053" s="213"/>
      <c r="D1053" s="278"/>
      <c r="E1053" s="216"/>
      <c r="F1053" s="217"/>
      <c r="G1053" s="111"/>
    </row>
    <row r="1054" spans="1:60" ht="15" x14ac:dyDescent="0.25">
      <c r="A1054" s="277"/>
      <c r="B1054" s="213"/>
      <c r="C1054" s="213"/>
      <c r="D1054" s="278"/>
      <c r="E1054" s="216"/>
      <c r="F1054" s="217"/>
      <c r="G1054" s="111"/>
    </row>
    <row r="1055" spans="1:60" ht="15" x14ac:dyDescent="0.25">
      <c r="A1055" s="277"/>
      <c r="B1055" s="213"/>
      <c r="C1055" s="213"/>
      <c r="D1055" s="278"/>
      <c r="E1055" s="216"/>
      <c r="F1055" s="217"/>
      <c r="G1055" s="111"/>
    </row>
    <row r="1056" spans="1:60" ht="15" x14ac:dyDescent="0.25">
      <c r="A1056" s="277"/>
      <c r="B1056" s="213"/>
      <c r="C1056" s="213"/>
      <c r="D1056" s="278"/>
      <c r="E1056" s="216"/>
      <c r="F1056" s="217"/>
      <c r="G1056" s="111"/>
    </row>
    <row r="1057" spans="1:7" ht="15" x14ac:dyDescent="0.25">
      <c r="A1057" s="277"/>
      <c r="B1057" s="213"/>
      <c r="C1057" s="213"/>
      <c r="D1057" s="278"/>
      <c r="E1057" s="216"/>
      <c r="F1057" s="217"/>
      <c r="G1057" s="111"/>
    </row>
    <row r="1058" spans="1:7" ht="15" x14ac:dyDescent="0.25">
      <c r="A1058" s="277"/>
      <c r="B1058" s="213"/>
      <c r="C1058" s="213"/>
      <c r="D1058" s="278"/>
      <c r="E1058" s="216"/>
      <c r="F1058" s="217"/>
      <c r="G1058" s="111"/>
    </row>
    <row r="1059" spans="1:7" ht="15" x14ac:dyDescent="0.25">
      <c r="A1059" s="277"/>
      <c r="B1059" s="213"/>
      <c r="C1059" s="213"/>
      <c r="D1059" s="278"/>
      <c r="E1059" s="216"/>
      <c r="F1059" s="217"/>
      <c r="G1059" s="111"/>
    </row>
    <row r="1060" spans="1:7" ht="15" x14ac:dyDescent="0.25">
      <c r="A1060" s="277"/>
      <c r="B1060" s="213"/>
      <c r="C1060" s="213"/>
      <c r="D1060" s="278"/>
      <c r="E1060" s="216"/>
      <c r="F1060" s="217"/>
      <c r="G1060" s="111"/>
    </row>
    <row r="1061" spans="1:7" ht="15" x14ac:dyDescent="0.25">
      <c r="A1061" s="277"/>
      <c r="B1061" s="213"/>
      <c r="C1061" s="213"/>
      <c r="D1061" s="278"/>
      <c r="E1061" s="216"/>
      <c r="F1061" s="217"/>
      <c r="G1061" s="111"/>
    </row>
    <row r="1062" spans="1:7" ht="15" x14ac:dyDescent="0.25">
      <c r="A1062" s="277"/>
      <c r="B1062" s="213"/>
      <c r="C1062" s="213"/>
      <c r="D1062" s="278"/>
      <c r="E1062" s="216"/>
      <c r="F1062" s="217"/>
      <c r="G1062" s="111"/>
    </row>
    <row r="1063" spans="1:7" ht="15" x14ac:dyDescent="0.25">
      <c r="A1063" s="277"/>
      <c r="B1063" s="213"/>
      <c r="C1063" s="213"/>
      <c r="D1063" s="278"/>
      <c r="E1063" s="216"/>
      <c r="F1063" s="217"/>
      <c r="G1063" s="111"/>
    </row>
    <row r="1064" spans="1:7" ht="15" x14ac:dyDescent="0.25">
      <c r="A1064" s="277"/>
      <c r="B1064" s="213"/>
      <c r="C1064" s="213"/>
      <c r="D1064" s="278"/>
      <c r="E1064" s="216"/>
      <c r="F1064" s="217"/>
      <c r="G1064" s="111"/>
    </row>
    <row r="1065" spans="1:7" ht="15" x14ac:dyDescent="0.25">
      <c r="A1065" s="277"/>
      <c r="B1065" s="213"/>
      <c r="C1065" s="213"/>
      <c r="D1065" s="278"/>
      <c r="E1065" s="216"/>
      <c r="F1065" s="217"/>
      <c r="G1065" s="111"/>
    </row>
    <row r="1066" spans="1:7" ht="15" x14ac:dyDescent="0.25">
      <c r="A1066" s="277"/>
      <c r="B1066" s="213"/>
      <c r="C1066" s="213"/>
      <c r="D1066" s="278"/>
      <c r="E1066" s="216"/>
      <c r="F1066" s="217"/>
      <c r="G1066" s="111"/>
    </row>
    <row r="1067" spans="1:7" ht="15" x14ac:dyDescent="0.25">
      <c r="A1067" s="277"/>
      <c r="B1067" s="213"/>
      <c r="C1067" s="213"/>
      <c r="D1067" s="278"/>
      <c r="E1067" s="216"/>
      <c r="F1067" s="217"/>
      <c r="G1067" s="111"/>
    </row>
    <row r="1068" spans="1:7" ht="15" x14ac:dyDescent="0.25">
      <c r="A1068" s="277"/>
      <c r="B1068" s="213"/>
      <c r="C1068" s="213"/>
      <c r="D1068" s="278"/>
      <c r="E1068" s="216"/>
      <c r="F1068" s="217"/>
      <c r="G1068" s="111"/>
    </row>
    <row r="1069" spans="1:7" ht="15" x14ac:dyDescent="0.25">
      <c r="A1069" s="277"/>
      <c r="B1069" s="213"/>
      <c r="C1069" s="213"/>
      <c r="D1069" s="278"/>
      <c r="E1069" s="216"/>
      <c r="F1069" s="217"/>
      <c r="G1069" s="111"/>
    </row>
    <row r="1070" spans="1:7" ht="15" x14ac:dyDescent="0.25">
      <c r="A1070" s="277"/>
      <c r="B1070" s="213"/>
      <c r="C1070" s="213"/>
      <c r="D1070" s="278"/>
      <c r="E1070" s="216"/>
      <c r="F1070" s="217"/>
      <c r="G1070" s="111"/>
    </row>
    <row r="1071" spans="1:7" ht="15" x14ac:dyDescent="0.25">
      <c r="A1071" s="277"/>
      <c r="B1071" s="213"/>
      <c r="C1071" s="213"/>
      <c r="D1071" s="278"/>
      <c r="E1071" s="216"/>
      <c r="F1071" s="217"/>
      <c r="G1071" s="111"/>
    </row>
    <row r="1072" spans="1:7" ht="15" x14ac:dyDescent="0.25">
      <c r="A1072" s="277"/>
      <c r="B1072" s="213"/>
      <c r="C1072" s="213"/>
      <c r="D1072" s="278"/>
      <c r="E1072" s="216"/>
      <c r="F1072" s="217"/>
      <c r="G1072" s="111"/>
    </row>
    <row r="1073" spans="1:7" ht="15" x14ac:dyDescent="0.25">
      <c r="A1073" s="277"/>
      <c r="B1073" s="213"/>
      <c r="C1073" s="213"/>
      <c r="D1073" s="278"/>
      <c r="E1073" s="216"/>
      <c r="F1073" s="217"/>
      <c r="G1073" s="111"/>
    </row>
    <row r="1074" spans="1:7" ht="15" x14ac:dyDescent="0.25">
      <c r="A1074" s="277"/>
      <c r="B1074" s="213"/>
      <c r="C1074" s="213"/>
      <c r="D1074" s="278"/>
      <c r="E1074" s="216"/>
      <c r="F1074" s="217"/>
      <c r="G1074" s="111"/>
    </row>
    <row r="1075" spans="1:7" ht="15" x14ac:dyDescent="0.25">
      <c r="A1075" s="277"/>
      <c r="B1075" s="213"/>
      <c r="C1075" s="213"/>
      <c r="D1075" s="278"/>
      <c r="E1075" s="216"/>
      <c r="F1075" s="217"/>
      <c r="G1075" s="111"/>
    </row>
    <row r="1076" spans="1:7" ht="15" x14ac:dyDescent="0.25">
      <c r="A1076" s="277"/>
      <c r="B1076" s="213"/>
      <c r="C1076" s="213"/>
      <c r="D1076" s="278"/>
      <c r="E1076" s="216"/>
      <c r="F1076" s="217"/>
      <c r="G1076" s="111"/>
    </row>
    <row r="1077" spans="1:7" ht="15" x14ac:dyDescent="0.25">
      <c r="A1077" s="277"/>
      <c r="B1077" s="213"/>
      <c r="C1077" s="213"/>
      <c r="D1077" s="278"/>
      <c r="E1077" s="216"/>
      <c r="F1077" s="217"/>
      <c r="G1077" s="111"/>
    </row>
    <row r="1078" spans="1:7" ht="15" x14ac:dyDescent="0.25">
      <c r="A1078" s="277"/>
      <c r="B1078" s="213"/>
      <c r="C1078" s="213"/>
      <c r="D1078" s="278"/>
      <c r="E1078" s="216"/>
      <c r="F1078" s="217"/>
      <c r="G1078" s="111"/>
    </row>
    <row r="1079" spans="1:7" ht="15" x14ac:dyDescent="0.25">
      <c r="A1079" s="277"/>
      <c r="B1079" s="213"/>
      <c r="C1079" s="213"/>
      <c r="D1079" s="278"/>
      <c r="E1079" s="216"/>
      <c r="F1079" s="217"/>
      <c r="G1079" s="111"/>
    </row>
    <row r="1080" spans="1:7" ht="15" x14ac:dyDescent="0.25">
      <c r="A1080" s="277"/>
      <c r="B1080" s="213"/>
      <c r="C1080" s="213"/>
      <c r="D1080" s="278"/>
      <c r="E1080" s="216"/>
      <c r="F1080" s="217"/>
      <c r="G1080" s="111"/>
    </row>
    <row r="1081" spans="1:7" ht="15" x14ac:dyDescent="0.25">
      <c r="A1081" s="277"/>
      <c r="B1081" s="213"/>
      <c r="C1081" s="213"/>
      <c r="D1081" s="278"/>
      <c r="E1081" s="216"/>
      <c r="F1081" s="217"/>
      <c r="G1081" s="111"/>
    </row>
    <row r="1082" spans="1:7" ht="15" x14ac:dyDescent="0.25">
      <c r="A1082" s="277"/>
      <c r="B1082" s="213"/>
      <c r="C1082" s="213"/>
      <c r="D1082" s="278"/>
      <c r="E1082" s="216"/>
      <c r="F1082" s="217"/>
      <c r="G1082" s="111"/>
    </row>
    <row r="1083" spans="1:7" ht="15" x14ac:dyDescent="0.25">
      <c r="A1083" s="277"/>
      <c r="B1083" s="213"/>
      <c r="C1083" s="213"/>
      <c r="D1083" s="278"/>
      <c r="E1083" s="216"/>
      <c r="F1083" s="217"/>
      <c r="G1083" s="111"/>
    </row>
    <row r="1084" spans="1:7" ht="15" x14ac:dyDescent="0.25">
      <c r="A1084" s="277"/>
      <c r="B1084" s="213"/>
      <c r="C1084" s="213"/>
      <c r="D1084" s="278"/>
      <c r="E1084" s="216"/>
      <c r="F1084" s="217"/>
      <c r="G1084" s="111"/>
    </row>
    <row r="1085" spans="1:7" ht="15" x14ac:dyDescent="0.25">
      <c r="A1085" s="277"/>
      <c r="B1085" s="213"/>
      <c r="C1085" s="213"/>
      <c r="D1085" s="278"/>
      <c r="E1085" s="216"/>
      <c r="F1085" s="217"/>
      <c r="G1085" s="111"/>
    </row>
    <row r="1086" spans="1:7" ht="15" x14ac:dyDescent="0.25">
      <c r="A1086" s="277"/>
      <c r="B1086" s="213"/>
      <c r="C1086" s="213"/>
      <c r="D1086" s="278"/>
      <c r="E1086" s="216"/>
      <c r="F1086" s="217"/>
      <c r="G1086" s="111"/>
    </row>
    <row r="1087" spans="1:7" ht="15" x14ac:dyDescent="0.25">
      <c r="A1087" s="277"/>
      <c r="B1087" s="213"/>
      <c r="C1087" s="213"/>
      <c r="D1087" s="278"/>
      <c r="E1087" s="216"/>
      <c r="F1087" s="217"/>
      <c r="G1087" s="111"/>
    </row>
    <row r="1088" spans="1:7" ht="15" x14ac:dyDescent="0.25">
      <c r="A1088" s="277"/>
      <c r="B1088" s="213"/>
      <c r="C1088" s="213"/>
      <c r="D1088" s="278"/>
      <c r="E1088" s="216"/>
      <c r="F1088" s="217"/>
      <c r="G1088" s="111"/>
    </row>
    <row r="1089" spans="1:7" ht="15" x14ac:dyDescent="0.25">
      <c r="A1089" s="277"/>
      <c r="B1089" s="213"/>
      <c r="C1089" s="213"/>
      <c r="D1089" s="278"/>
      <c r="E1089" s="216"/>
      <c r="F1089" s="217"/>
      <c r="G1089" s="111"/>
    </row>
    <row r="1090" spans="1:7" ht="15" x14ac:dyDescent="0.25">
      <c r="A1090" s="277"/>
      <c r="B1090" s="213"/>
      <c r="C1090" s="213"/>
      <c r="D1090" s="278"/>
      <c r="E1090" s="216"/>
      <c r="F1090" s="217"/>
      <c r="G1090" s="111"/>
    </row>
    <row r="1091" spans="1:7" ht="15" x14ac:dyDescent="0.25">
      <c r="A1091" s="277"/>
      <c r="B1091" s="213"/>
      <c r="C1091" s="213"/>
      <c r="D1091" s="278"/>
      <c r="E1091" s="216"/>
      <c r="F1091" s="217"/>
      <c r="G1091" s="111"/>
    </row>
    <row r="1092" spans="1:7" ht="15" x14ac:dyDescent="0.25">
      <c r="A1092" s="277"/>
      <c r="B1092" s="213"/>
      <c r="C1092" s="213"/>
      <c r="D1092" s="278"/>
      <c r="E1092" s="216"/>
      <c r="F1092" s="217"/>
      <c r="G1092" s="111"/>
    </row>
    <row r="1093" spans="1:7" ht="15" x14ac:dyDescent="0.25">
      <c r="A1093" s="277"/>
      <c r="B1093" s="213"/>
      <c r="C1093" s="213"/>
      <c r="D1093" s="278"/>
      <c r="E1093" s="216"/>
      <c r="F1093" s="217"/>
      <c r="G1093" s="111"/>
    </row>
    <row r="1094" spans="1:7" ht="15" x14ac:dyDescent="0.25">
      <c r="A1094" s="277"/>
      <c r="B1094" s="213"/>
      <c r="C1094" s="213"/>
      <c r="D1094" s="278"/>
      <c r="E1094" s="216"/>
      <c r="F1094" s="217"/>
      <c r="G1094" s="111"/>
    </row>
    <row r="1095" spans="1:7" ht="15" x14ac:dyDescent="0.25">
      <c r="A1095" s="277"/>
      <c r="B1095" s="213"/>
      <c r="C1095" s="213"/>
      <c r="D1095" s="278"/>
      <c r="E1095" s="216"/>
      <c r="F1095" s="217"/>
      <c r="G1095" s="111"/>
    </row>
    <row r="1096" spans="1:7" ht="15" x14ac:dyDescent="0.25">
      <c r="A1096" s="277"/>
      <c r="B1096" s="213"/>
      <c r="C1096" s="213"/>
      <c r="D1096" s="278"/>
      <c r="E1096" s="216"/>
      <c r="F1096" s="217"/>
      <c r="G1096" s="111"/>
    </row>
    <row r="1097" spans="1:7" ht="15" x14ac:dyDescent="0.25">
      <c r="A1097" s="277"/>
      <c r="B1097" s="213"/>
      <c r="C1097" s="213"/>
      <c r="D1097" s="278"/>
      <c r="E1097" s="216"/>
      <c r="F1097" s="217"/>
      <c r="G1097" s="111"/>
    </row>
    <row r="1098" spans="1:7" ht="15" x14ac:dyDescent="0.25">
      <c r="A1098" s="277"/>
      <c r="B1098" s="213"/>
      <c r="C1098" s="213"/>
      <c r="D1098" s="278"/>
      <c r="E1098" s="216"/>
      <c r="F1098" s="217"/>
      <c r="G1098" s="111"/>
    </row>
    <row r="1099" spans="1:7" ht="15" x14ac:dyDescent="0.25">
      <c r="A1099" s="277"/>
      <c r="B1099" s="213"/>
      <c r="C1099" s="213"/>
      <c r="D1099" s="278"/>
      <c r="E1099" s="216"/>
      <c r="F1099" s="217"/>
      <c r="G1099" s="111"/>
    </row>
    <row r="1100" spans="1:7" ht="15" x14ac:dyDescent="0.25">
      <c r="A1100" s="277"/>
      <c r="B1100" s="213"/>
      <c r="C1100" s="213"/>
      <c r="D1100" s="278"/>
      <c r="E1100" s="216"/>
      <c r="F1100" s="217"/>
      <c r="G1100" s="111"/>
    </row>
    <row r="1101" spans="1:7" ht="15" x14ac:dyDescent="0.25">
      <c r="A1101" s="277"/>
      <c r="B1101" s="213"/>
      <c r="C1101" s="213"/>
      <c r="D1101" s="278"/>
      <c r="E1101" s="216"/>
      <c r="F1101" s="217"/>
      <c r="G1101" s="111"/>
    </row>
    <row r="1102" spans="1:7" ht="15" customHeight="1" x14ac:dyDescent="0.25">
      <c r="A1102" s="277"/>
      <c r="B1102" s="213"/>
      <c r="C1102" s="213"/>
      <c r="D1102" s="278"/>
      <c r="E1102" s="216"/>
      <c r="F1102" s="217"/>
    </row>
    <row r="1103" spans="1:7" ht="15" x14ac:dyDescent="0.25">
      <c r="A1103" s="277"/>
      <c r="B1103" s="213"/>
      <c r="C1103" s="213"/>
      <c r="D1103" s="278"/>
      <c r="E1103" s="216"/>
      <c r="F1103" s="217"/>
    </row>
    <row r="1104" spans="1:7" ht="15" x14ac:dyDescent="0.25">
      <c r="A1104" s="277"/>
      <c r="B1104" s="213"/>
      <c r="C1104" s="213"/>
      <c r="D1104" s="278"/>
      <c r="E1104" s="216"/>
      <c r="F1104" s="217"/>
    </row>
    <row r="1105" spans="1:6" ht="15" x14ac:dyDescent="0.25">
      <c r="A1105" s="277"/>
      <c r="B1105" s="213"/>
      <c r="C1105" s="213"/>
      <c r="D1105" s="278"/>
      <c r="E1105" s="216"/>
      <c r="F1105" s="217"/>
    </row>
    <row r="1106" spans="1:6" ht="15" x14ac:dyDescent="0.25">
      <c r="A1106" s="277"/>
      <c r="B1106" s="213"/>
      <c r="C1106" s="213"/>
      <c r="D1106" s="278"/>
      <c r="E1106" s="216"/>
      <c r="F1106" s="217"/>
    </row>
    <row r="1107" spans="1:6" ht="15" x14ac:dyDescent="0.25">
      <c r="A1107" s="283" t="s">
        <v>0</v>
      </c>
      <c r="B1107" s="283"/>
      <c r="C1107" s="283"/>
      <c r="D1107" s="283"/>
      <c r="E1107" s="283"/>
      <c r="F1107" s="283"/>
    </row>
    <row r="1108" spans="1:6" ht="15" x14ac:dyDescent="0.25">
      <c r="A1108" s="283" t="s">
        <v>1</v>
      </c>
      <c r="B1108" s="283"/>
      <c r="C1108" s="283"/>
      <c r="D1108" s="283"/>
      <c r="E1108" s="283"/>
      <c r="F1108" s="283"/>
    </row>
    <row r="1109" spans="1:6" ht="15" x14ac:dyDescent="0.25">
      <c r="A1109" s="284" t="s">
        <v>2</v>
      </c>
      <c r="B1109" s="284"/>
      <c r="C1109" s="284"/>
      <c r="D1109" s="284"/>
      <c r="E1109" s="284"/>
      <c r="F1109" s="284"/>
    </row>
    <row r="1110" spans="1:6" ht="15" x14ac:dyDescent="0.25">
      <c r="A1110" s="284" t="s">
        <v>3</v>
      </c>
      <c r="B1110" s="284"/>
      <c r="C1110" s="284"/>
      <c r="D1110" s="284"/>
      <c r="E1110" s="284"/>
      <c r="F1110" s="284"/>
    </row>
    <row r="1111" spans="1:6" x14ac:dyDescent="0.2">
      <c r="A1111" s="201"/>
      <c r="B1111" s="202"/>
      <c r="C1111" s="1"/>
      <c r="D1111" s="57"/>
      <c r="E1111" s="203"/>
      <c r="F1111" s="59"/>
    </row>
    <row r="1112" spans="1:6" x14ac:dyDescent="0.2">
      <c r="A1112" s="201"/>
      <c r="B1112" s="202"/>
      <c r="C1112" s="1"/>
      <c r="D1112" s="57"/>
      <c r="E1112" s="203"/>
      <c r="F1112" s="59"/>
    </row>
    <row r="1113" spans="1:6" ht="12" x14ac:dyDescent="0.2">
      <c r="A1113" s="285" t="s">
        <v>1280</v>
      </c>
      <c r="B1113" s="286"/>
      <c r="C1113" s="286"/>
      <c r="D1113" s="286"/>
      <c r="E1113" s="286"/>
      <c r="F1113" s="287"/>
    </row>
    <row r="1114" spans="1:6" ht="12" x14ac:dyDescent="0.2">
      <c r="A1114" s="285" t="s">
        <v>5</v>
      </c>
      <c r="B1114" s="286"/>
      <c r="C1114" s="286"/>
      <c r="D1114" s="286"/>
      <c r="E1114" s="287"/>
      <c r="F1114" s="204">
        <v>1999300</v>
      </c>
    </row>
    <row r="1115" spans="1:6" ht="12" x14ac:dyDescent="0.2">
      <c r="A1115" s="11" t="s">
        <v>6</v>
      </c>
      <c r="B1115" s="11" t="s">
        <v>1087</v>
      </c>
      <c r="C1115" s="11" t="s">
        <v>837</v>
      </c>
      <c r="D1115" s="11" t="s">
        <v>9</v>
      </c>
      <c r="E1115" s="11" t="s">
        <v>10</v>
      </c>
      <c r="F1115" s="11"/>
    </row>
    <row r="1116" spans="1:6" x14ac:dyDescent="0.2">
      <c r="A1116" s="12"/>
      <c r="B1116" s="13"/>
      <c r="C1116" s="14" t="s">
        <v>1124</v>
      </c>
      <c r="D1116" s="21"/>
      <c r="E1116" s="170"/>
      <c r="F1116" s="16">
        <f>F1114</f>
        <v>1999300</v>
      </c>
    </row>
    <row r="1117" spans="1:6" x14ac:dyDescent="0.2">
      <c r="A1117" s="205"/>
      <c r="B1117" s="131"/>
      <c r="C1117" s="14" t="s">
        <v>1077</v>
      </c>
      <c r="D1117" s="206"/>
      <c r="E1117" s="170"/>
      <c r="F1117" s="16">
        <f>F1116</f>
        <v>1999300</v>
      </c>
    </row>
    <row r="1118" spans="1:6" x14ac:dyDescent="0.2">
      <c r="A1118" s="12"/>
      <c r="B1118" s="131"/>
      <c r="C1118" s="14" t="s">
        <v>22</v>
      </c>
      <c r="D1118" s="15"/>
      <c r="E1118" s="128">
        <v>175</v>
      </c>
      <c r="F1118" s="16">
        <f>F1117-E1118</f>
        <v>1999125</v>
      </c>
    </row>
    <row r="1119" spans="1:6" x14ac:dyDescent="0.2">
      <c r="A1119" s="157"/>
      <c r="B1119" s="202"/>
      <c r="C1119" s="208"/>
      <c r="D1119" s="209"/>
      <c r="E1119" s="210"/>
      <c r="F1119" s="207"/>
    </row>
    <row r="1120" spans="1:6" x14ac:dyDescent="0.2">
      <c r="A1120" s="157"/>
      <c r="B1120" s="202"/>
      <c r="C1120" s="208"/>
      <c r="D1120" s="209"/>
      <c r="E1120" s="210"/>
      <c r="F1120" s="211"/>
    </row>
    <row r="1121" spans="1:6" x14ac:dyDescent="0.2">
      <c r="A1121" s="157"/>
      <c r="B1121" s="202"/>
      <c r="C1121" s="208"/>
      <c r="D1121" s="209"/>
      <c r="E1121" s="210"/>
      <c r="F1121" s="211"/>
    </row>
    <row r="1122" spans="1:6" x14ac:dyDescent="0.2">
      <c r="A1122" s="157"/>
      <c r="B1122" s="202"/>
      <c r="C1122" s="208"/>
      <c r="D1122" s="209"/>
      <c r="E1122" s="210"/>
      <c r="F1122" s="211"/>
    </row>
    <row r="1123" spans="1:6" x14ac:dyDescent="0.2">
      <c r="A1123" s="157"/>
      <c r="B1123" s="202"/>
      <c r="C1123" s="208"/>
      <c r="D1123" s="209"/>
      <c r="E1123" s="210"/>
      <c r="F1123" s="211"/>
    </row>
    <row r="1124" spans="1:6" x14ac:dyDescent="0.2">
      <c r="A1124" s="157"/>
      <c r="B1124" s="202"/>
      <c r="C1124" s="208"/>
      <c r="D1124" s="209"/>
      <c r="E1124" s="210"/>
      <c r="F1124" s="211"/>
    </row>
    <row r="1125" spans="1:6" x14ac:dyDescent="0.2">
      <c r="A1125" s="157"/>
      <c r="B1125" s="202"/>
      <c r="C1125" s="208"/>
      <c r="D1125" s="209"/>
      <c r="E1125" s="210"/>
      <c r="F1125" s="211"/>
    </row>
    <row r="1126" spans="1:6" x14ac:dyDescent="0.2">
      <c r="A1126" s="157"/>
      <c r="B1126" s="202"/>
      <c r="C1126" s="208"/>
      <c r="D1126" s="209"/>
      <c r="E1126" s="210"/>
      <c r="F1126" s="211"/>
    </row>
    <row r="1127" spans="1:6" x14ac:dyDescent="0.2">
      <c r="A1127" s="157"/>
      <c r="B1127" s="202"/>
      <c r="C1127" s="208"/>
      <c r="D1127" s="209"/>
      <c r="E1127" s="210"/>
      <c r="F1127" s="211"/>
    </row>
    <row r="1128" spans="1:6" x14ac:dyDescent="0.2">
      <c r="A1128" s="157"/>
      <c r="B1128" s="202"/>
      <c r="C1128" s="208"/>
      <c r="D1128" s="209"/>
      <c r="E1128" s="210"/>
      <c r="F1128" s="211"/>
    </row>
    <row r="1129" spans="1:6" x14ac:dyDescent="0.2">
      <c r="A1129" s="157"/>
      <c r="B1129" s="202"/>
      <c r="C1129" s="208"/>
      <c r="D1129" s="209"/>
      <c r="E1129" s="210"/>
      <c r="F1129" s="211"/>
    </row>
    <row r="1130" spans="1:6" x14ac:dyDescent="0.2">
      <c r="A1130" s="157"/>
      <c r="B1130" s="202"/>
      <c r="C1130" s="208"/>
      <c r="D1130" s="209"/>
      <c r="E1130" s="210"/>
      <c r="F1130" s="211"/>
    </row>
    <row r="1131" spans="1:6" x14ac:dyDescent="0.2">
      <c r="A1131" s="157"/>
      <c r="B1131" s="202"/>
      <c r="C1131" s="208"/>
      <c r="D1131" s="209"/>
      <c r="E1131" s="210"/>
      <c r="F1131" s="211"/>
    </row>
    <row r="1132" spans="1:6" x14ac:dyDescent="0.2">
      <c r="A1132" s="157"/>
      <c r="B1132" s="202"/>
      <c r="C1132" s="208"/>
      <c r="D1132" s="209"/>
      <c r="E1132" s="210"/>
      <c r="F1132" s="211"/>
    </row>
    <row r="1133" spans="1:6" x14ac:dyDescent="0.2">
      <c r="A1133" s="157"/>
      <c r="B1133" s="202"/>
      <c r="C1133" s="208"/>
      <c r="D1133" s="209"/>
      <c r="E1133" s="210"/>
      <c r="F1133" s="211"/>
    </row>
    <row r="1134" spans="1:6" x14ac:dyDescent="0.2">
      <c r="A1134" s="157"/>
      <c r="B1134" s="202"/>
      <c r="C1134" s="208"/>
      <c r="D1134" s="209"/>
      <c r="E1134" s="210"/>
      <c r="F1134" s="211"/>
    </row>
    <row r="1135" spans="1:6" x14ac:dyDescent="0.2">
      <c r="A1135" s="157"/>
      <c r="B1135" s="202"/>
      <c r="C1135" s="208"/>
      <c r="D1135" s="209"/>
      <c r="E1135" s="210"/>
      <c r="F1135" s="211"/>
    </row>
    <row r="1136" spans="1:6" x14ac:dyDescent="0.2">
      <c r="A1136" s="157"/>
      <c r="B1136" s="202"/>
      <c r="C1136" s="208"/>
      <c r="D1136" s="209"/>
      <c r="E1136" s="210"/>
      <c r="F1136" s="211"/>
    </row>
    <row r="1137" spans="1:6" x14ac:dyDescent="0.2">
      <c r="A1137" s="157"/>
      <c r="B1137" s="202"/>
      <c r="C1137" s="208"/>
      <c r="D1137" s="209"/>
      <c r="E1137" s="210"/>
      <c r="F1137" s="211"/>
    </row>
    <row r="1138" spans="1:6" x14ac:dyDescent="0.2">
      <c r="A1138" s="157"/>
      <c r="B1138" s="202"/>
      <c r="C1138" s="208"/>
      <c r="D1138" s="209"/>
      <c r="E1138" s="210"/>
      <c r="F1138" s="211"/>
    </row>
    <row r="1139" spans="1:6" x14ac:dyDescent="0.2">
      <c r="A1139" s="157"/>
      <c r="B1139" s="202"/>
      <c r="C1139" s="208"/>
      <c r="D1139" s="209"/>
      <c r="E1139" s="210"/>
      <c r="F1139" s="211"/>
    </row>
    <row r="1140" spans="1:6" x14ac:dyDescent="0.2">
      <c r="A1140" s="279"/>
      <c r="B1140" s="280"/>
      <c r="C1140" s="281"/>
      <c r="D1140" s="57"/>
      <c r="E1140" s="282"/>
      <c r="F1140" s="207"/>
    </row>
  </sheetData>
  <mergeCells count="60">
    <mergeCell ref="A515:E515"/>
    <mergeCell ref="A1:F1"/>
    <mergeCell ref="A2:F2"/>
    <mergeCell ref="A3:F3"/>
    <mergeCell ref="A4:F4"/>
    <mergeCell ref="A6:F6"/>
    <mergeCell ref="A7:E7"/>
    <mergeCell ref="A508:F508"/>
    <mergeCell ref="A509:F509"/>
    <mergeCell ref="A510:F510"/>
    <mergeCell ref="A511:F511"/>
    <mergeCell ref="A513:F514"/>
    <mergeCell ref="A743:E743"/>
    <mergeCell ref="A639:F639"/>
    <mergeCell ref="A640:F640"/>
    <mergeCell ref="A641:F641"/>
    <mergeCell ref="A642:F642"/>
    <mergeCell ref="A644:F644"/>
    <mergeCell ref="A645:E645"/>
    <mergeCell ref="A737:F737"/>
    <mergeCell ref="A738:F738"/>
    <mergeCell ref="A739:F739"/>
    <mergeCell ref="A740:F740"/>
    <mergeCell ref="A742:F742"/>
    <mergeCell ref="A814:E814"/>
    <mergeCell ref="A750:F750"/>
    <mergeCell ref="A751:F751"/>
    <mergeCell ref="A752:F752"/>
    <mergeCell ref="A753:F753"/>
    <mergeCell ref="A755:F755"/>
    <mergeCell ref="A756:E756"/>
    <mergeCell ref="A808:F808"/>
    <mergeCell ref="A809:F809"/>
    <mergeCell ref="A810:F810"/>
    <mergeCell ref="A811:F811"/>
    <mergeCell ref="A813:F813"/>
    <mergeCell ref="A869:E869"/>
    <mergeCell ref="A850:F850"/>
    <mergeCell ref="A851:F851"/>
    <mergeCell ref="A852:F852"/>
    <mergeCell ref="A853:F853"/>
    <mergeCell ref="A855:F855"/>
    <mergeCell ref="A856:E856"/>
    <mergeCell ref="A863:F863"/>
    <mergeCell ref="A864:F864"/>
    <mergeCell ref="A865:F865"/>
    <mergeCell ref="A866:F866"/>
    <mergeCell ref="A868:F868"/>
    <mergeCell ref="A1114:E1114"/>
    <mergeCell ref="A970:F970"/>
    <mergeCell ref="A971:F971"/>
    <mergeCell ref="A972:F972"/>
    <mergeCell ref="A973:F973"/>
    <mergeCell ref="A975:F975"/>
    <mergeCell ref="A976:E976"/>
    <mergeCell ref="A1107:F1107"/>
    <mergeCell ref="A1108:F1108"/>
    <mergeCell ref="A1109:F1109"/>
    <mergeCell ref="A1110:F1110"/>
    <mergeCell ref="A1113:F11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2022-01-06T18:52:31Z</dcterms:modified>
</cp:coreProperties>
</file>