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filterPrivacy="1"/>
  <xr:revisionPtr revIDLastSave="0" documentId="13_ncr:1_{39B35A34-7719-4DA8-B046-0BA89F9B2235}" xr6:coauthVersionLast="47" xr6:coauthVersionMax="47" xr10:uidLastSave="{00000000-0000-0000-0000-000000000000}"/>
  <bookViews>
    <workbookView xWindow="-120" yWindow="-120" windowWidth="29040" windowHeight="15840" xr2:uid="{00000000-000D-0000-FFFF-FFFF0000000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23" i="1" l="1"/>
  <c r="F724" i="1" s="1"/>
  <c r="F725" i="1" s="1"/>
  <c r="F646" i="1"/>
  <c r="F647" i="1" s="1"/>
  <c r="F648" i="1" s="1"/>
  <c r="F649" i="1" s="1"/>
  <c r="F650" i="1" s="1"/>
  <c r="F651" i="1" s="1"/>
  <c r="F652" i="1" s="1"/>
  <c r="F653" i="1" s="1"/>
  <c r="F654" i="1" s="1"/>
  <c r="F655" i="1" s="1"/>
  <c r="F656" i="1" s="1"/>
  <c r="F657" i="1" s="1"/>
  <c r="F658" i="1" s="1"/>
  <c r="F659" i="1" s="1"/>
  <c r="F660" i="1" s="1"/>
  <c r="F661" i="1" s="1"/>
  <c r="F662" i="1" s="1"/>
  <c r="F663" i="1" s="1"/>
  <c r="F664" i="1" s="1"/>
  <c r="F665" i="1" s="1"/>
  <c r="F666" i="1" s="1"/>
  <c r="F667" i="1" s="1"/>
  <c r="F668" i="1" s="1"/>
  <c r="F669" i="1" s="1"/>
  <c r="F670" i="1" s="1"/>
  <c r="F671" i="1" s="1"/>
  <c r="F672" i="1" s="1"/>
  <c r="F673" i="1" s="1"/>
  <c r="F674" i="1" s="1"/>
  <c r="F675" i="1" s="1"/>
  <c r="F676" i="1" s="1"/>
  <c r="F677" i="1" s="1"/>
  <c r="F678" i="1" s="1"/>
  <c r="F679" i="1" s="1"/>
  <c r="F680" i="1" s="1"/>
  <c r="F681" i="1" s="1"/>
  <c r="F682" i="1" s="1"/>
  <c r="F683" i="1" s="1"/>
  <c r="F684" i="1" s="1"/>
  <c r="F685" i="1" s="1"/>
  <c r="F686" i="1" s="1"/>
  <c r="F687" i="1" s="1"/>
  <c r="F688" i="1" s="1"/>
  <c r="F689" i="1" s="1"/>
  <c r="F690" i="1" s="1"/>
  <c r="F691" i="1" s="1"/>
  <c r="F692" i="1" s="1"/>
  <c r="F693" i="1" s="1"/>
  <c r="F694" i="1" s="1"/>
  <c r="F695" i="1" s="1"/>
  <c r="F696" i="1" s="1"/>
  <c r="F697" i="1" s="1"/>
  <c r="F698" i="1" s="1"/>
  <c r="F699" i="1" s="1"/>
  <c r="F700" i="1" s="1"/>
  <c r="F701" i="1" s="1"/>
  <c r="F702" i="1" s="1"/>
  <c r="F703" i="1" s="1"/>
  <c r="F704" i="1" s="1"/>
  <c r="F705" i="1" s="1"/>
  <c r="F706" i="1" s="1"/>
  <c r="F707" i="1" s="1"/>
  <c r="F708" i="1" s="1"/>
  <c r="F709" i="1" s="1"/>
  <c r="F710" i="1" s="1"/>
  <c r="C634" i="1"/>
  <c r="C629" i="1"/>
  <c r="C628" i="1"/>
  <c r="C627" i="1"/>
  <c r="C626" i="1"/>
  <c r="C625" i="1"/>
  <c r="C624" i="1"/>
  <c r="C615" i="1"/>
  <c r="C613" i="1"/>
  <c r="C612" i="1"/>
  <c r="C610" i="1"/>
  <c r="C608" i="1"/>
  <c r="F601" i="1"/>
  <c r="F602" i="1" s="1"/>
  <c r="F603" i="1" s="1"/>
  <c r="F604" i="1" s="1"/>
  <c r="F605" i="1" s="1"/>
  <c r="F606" i="1" s="1"/>
  <c r="F607" i="1" s="1"/>
  <c r="F608" i="1" s="1"/>
  <c r="F609" i="1" s="1"/>
  <c r="F610" i="1" s="1"/>
  <c r="F611" i="1" s="1"/>
  <c r="F612" i="1" s="1"/>
  <c r="F613" i="1" s="1"/>
  <c r="F614" i="1" s="1"/>
  <c r="F615" i="1" s="1"/>
  <c r="F616" i="1" s="1"/>
  <c r="F617" i="1" s="1"/>
  <c r="F618" i="1" s="1"/>
  <c r="F619" i="1" s="1"/>
  <c r="F620" i="1" s="1"/>
  <c r="F621" i="1" s="1"/>
  <c r="F622" i="1" s="1"/>
  <c r="F623" i="1" s="1"/>
  <c r="F624" i="1" s="1"/>
  <c r="F625" i="1" s="1"/>
  <c r="F626" i="1" s="1"/>
  <c r="F627" i="1" s="1"/>
  <c r="F628" i="1" s="1"/>
  <c r="F629" i="1" s="1"/>
  <c r="F630" i="1" s="1"/>
  <c r="F631" i="1" s="1"/>
  <c r="F632" i="1" s="1"/>
  <c r="F633" i="1" s="1"/>
  <c r="F634" i="1" s="1"/>
  <c r="F588" i="1"/>
  <c r="F589" i="1" s="1"/>
  <c r="F590" i="1" s="1"/>
  <c r="C577" i="1"/>
  <c r="F571" i="1"/>
  <c r="F572" i="1" s="1"/>
  <c r="F573" i="1" s="1"/>
  <c r="F574" i="1" s="1"/>
  <c r="F575" i="1" s="1"/>
  <c r="F576" i="1" s="1"/>
  <c r="F577" i="1" s="1"/>
  <c r="F550" i="1"/>
  <c r="F551" i="1" s="1"/>
  <c r="F552" i="1" s="1"/>
  <c r="F553" i="1" s="1"/>
  <c r="F554" i="1" s="1"/>
  <c r="F537" i="1"/>
  <c r="F538" i="1" s="1"/>
  <c r="F539" i="1" s="1"/>
  <c r="F540" i="1" s="1"/>
  <c r="F452" i="1"/>
  <c r="F453" i="1" s="1"/>
  <c r="F454" i="1" s="1"/>
  <c r="F455" i="1" s="1"/>
  <c r="F456" i="1" s="1"/>
  <c r="F457" i="1" s="1"/>
  <c r="F458" i="1" s="1"/>
  <c r="F459" i="1" s="1"/>
  <c r="F460" i="1" s="1"/>
  <c r="F461" i="1" s="1"/>
  <c r="F462" i="1" s="1"/>
  <c r="F463" i="1" s="1"/>
  <c r="F464" i="1" s="1"/>
  <c r="F465" i="1" s="1"/>
  <c r="F466" i="1" s="1"/>
  <c r="F467" i="1" s="1"/>
  <c r="F468" i="1" s="1"/>
  <c r="F469" i="1" s="1"/>
  <c r="F470" i="1" s="1"/>
  <c r="F471" i="1" s="1"/>
  <c r="F472" i="1" s="1"/>
  <c r="F473" i="1" s="1"/>
  <c r="F474" i="1" s="1"/>
  <c r="F475" i="1" s="1"/>
  <c r="F476" i="1" s="1"/>
  <c r="F477" i="1" s="1"/>
  <c r="F478" i="1" s="1"/>
  <c r="F479" i="1" s="1"/>
  <c r="F480" i="1" s="1"/>
  <c r="F481" i="1" s="1"/>
  <c r="F482" i="1" s="1"/>
  <c r="F483" i="1" s="1"/>
  <c r="F484" i="1" s="1"/>
  <c r="F485" i="1" s="1"/>
  <c r="F486" i="1" s="1"/>
  <c r="F487" i="1" s="1"/>
  <c r="F488" i="1" s="1"/>
  <c r="F489" i="1" s="1"/>
  <c r="F490" i="1" s="1"/>
  <c r="F491" i="1" s="1"/>
  <c r="F492" i="1" s="1"/>
  <c r="F493" i="1" s="1"/>
  <c r="F494" i="1" s="1"/>
  <c r="F495" i="1" s="1"/>
  <c r="F496" i="1" s="1"/>
  <c r="F497" i="1" s="1"/>
  <c r="F498" i="1" s="1"/>
  <c r="F499" i="1" s="1"/>
  <c r="F500" i="1" s="1"/>
  <c r="F501" i="1" s="1"/>
  <c r="F502" i="1" s="1"/>
  <c r="F503" i="1" s="1"/>
  <c r="F504" i="1" s="1"/>
  <c r="F505" i="1" s="1"/>
  <c r="F506" i="1" s="1"/>
  <c r="F507" i="1" s="1"/>
  <c r="F508" i="1" s="1"/>
  <c r="F509" i="1" s="1"/>
  <c r="F389" i="1"/>
  <c r="F390" i="1" s="1"/>
  <c r="F391" i="1" s="1"/>
  <c r="F392" i="1" s="1"/>
  <c r="F393" i="1" s="1"/>
  <c r="F394" i="1" s="1"/>
  <c r="F395" i="1" s="1"/>
  <c r="F396" i="1" s="1"/>
  <c r="F397" i="1" s="1"/>
  <c r="F398" i="1" s="1"/>
  <c r="F399" i="1" s="1"/>
  <c r="F400" i="1" s="1"/>
  <c r="F401" i="1" s="1"/>
  <c r="F402" i="1" s="1"/>
  <c r="F403" i="1" s="1"/>
  <c r="F404" i="1" s="1"/>
  <c r="F405" i="1" s="1"/>
  <c r="F406" i="1" s="1"/>
  <c r="F407" i="1" s="1"/>
  <c r="F408" i="1" s="1"/>
  <c r="F409" i="1" s="1"/>
  <c r="F410" i="1" s="1"/>
  <c r="F411" i="1" s="1"/>
  <c r="F412" i="1" s="1"/>
  <c r="F413" i="1" s="1"/>
  <c r="F414" i="1" s="1"/>
  <c r="F415" i="1" s="1"/>
  <c r="F416" i="1" s="1"/>
  <c r="F417" i="1" s="1"/>
  <c r="F418" i="1" s="1"/>
  <c r="F419" i="1" s="1"/>
  <c r="F420" i="1" s="1"/>
  <c r="F421" i="1" s="1"/>
  <c r="F422" i="1" s="1"/>
  <c r="F423" i="1" s="1"/>
  <c r="F424" i="1" s="1"/>
  <c r="F425" i="1" s="1"/>
  <c r="F426" i="1" s="1"/>
  <c r="F427" i="1" s="1"/>
  <c r="F428" i="1" s="1"/>
  <c r="F429" i="1" s="1"/>
  <c r="F430" i="1" s="1"/>
  <c r="F9" i="1"/>
  <c r="F10" i="1" s="1"/>
  <c r="F11" i="1" s="1"/>
  <c r="F12" i="1" s="1"/>
  <c r="F13" i="1" s="1"/>
  <c r="F14" i="1" s="1"/>
  <c r="F15" i="1" s="1"/>
  <c r="F16" i="1" s="1"/>
  <c r="F17" i="1" s="1"/>
  <c r="F18" i="1" s="1"/>
  <c r="F19" i="1" s="1"/>
  <c r="F20" i="1" s="1"/>
  <c r="F21" i="1" s="1"/>
  <c r="F22" i="1" s="1"/>
  <c r="F23" i="1" s="1"/>
  <c r="F24" i="1" s="1"/>
  <c r="F25" i="1" s="1"/>
  <c r="F26" i="1" s="1"/>
  <c r="F27" i="1" s="1"/>
  <c r="F28" i="1" s="1"/>
  <c r="F29" i="1" s="1"/>
  <c r="F30" i="1" s="1"/>
  <c r="F31" i="1" s="1"/>
  <c r="F32" i="1" s="1"/>
  <c r="F33" i="1" s="1"/>
  <c r="F34" i="1" s="1"/>
  <c r="F35" i="1" s="1"/>
  <c r="F36" i="1" s="1"/>
  <c r="F37" i="1" s="1"/>
  <c r="F38" i="1" s="1"/>
  <c r="F39" i="1" s="1"/>
  <c r="F40" i="1" s="1"/>
  <c r="F41" i="1" s="1"/>
  <c r="F42" i="1" s="1"/>
  <c r="F43" i="1" s="1"/>
  <c r="F44" i="1" s="1"/>
  <c r="F45" i="1" s="1"/>
  <c r="F46" i="1" s="1"/>
  <c r="F47" i="1" s="1"/>
  <c r="F48" i="1" s="1"/>
  <c r="F49" i="1" s="1"/>
  <c r="F50" i="1" s="1"/>
  <c r="F51" i="1" s="1"/>
  <c r="F52" i="1" s="1"/>
  <c r="F53" i="1" s="1"/>
  <c r="F54" i="1" s="1"/>
  <c r="F55" i="1" s="1"/>
  <c r="F56" i="1" s="1"/>
  <c r="F57" i="1" s="1"/>
  <c r="F58" i="1" s="1"/>
  <c r="F59" i="1" s="1"/>
  <c r="F60" i="1" s="1"/>
  <c r="F61" i="1" s="1"/>
  <c r="F62" i="1" s="1"/>
  <c r="F63" i="1" s="1"/>
  <c r="F64" i="1" s="1"/>
  <c r="F65" i="1" s="1"/>
  <c r="F66" i="1" s="1"/>
  <c r="F67" i="1" s="1"/>
  <c r="F68" i="1" s="1"/>
  <c r="F69" i="1" s="1"/>
  <c r="F70" i="1" s="1"/>
  <c r="F71" i="1" s="1"/>
  <c r="F72" i="1" s="1"/>
  <c r="F73" i="1" s="1"/>
  <c r="F74" i="1" s="1"/>
  <c r="F75" i="1" s="1"/>
  <c r="F76" i="1" s="1"/>
  <c r="F77" i="1" s="1"/>
  <c r="F78" i="1" s="1"/>
  <c r="F79" i="1" s="1"/>
  <c r="F80" i="1" s="1"/>
  <c r="F81" i="1" s="1"/>
  <c r="F82" i="1" s="1"/>
  <c r="F83" i="1" s="1"/>
  <c r="F84" i="1" s="1"/>
  <c r="F85" i="1" s="1"/>
  <c r="F86" i="1" s="1"/>
  <c r="F87" i="1" s="1"/>
  <c r="F88" i="1" s="1"/>
  <c r="F89" i="1" s="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142" i="1" s="1"/>
  <c r="F143" i="1" s="1"/>
  <c r="F144" i="1" s="1"/>
  <c r="F145" i="1" s="1"/>
  <c r="F146" i="1" s="1"/>
  <c r="F147" i="1" s="1"/>
  <c r="F148" i="1" s="1"/>
  <c r="F149" i="1" s="1"/>
  <c r="F150" i="1" s="1"/>
  <c r="F151" i="1" s="1"/>
  <c r="F152" i="1" s="1"/>
  <c r="F153" i="1" s="1"/>
  <c r="F154" i="1" s="1"/>
  <c r="F155" i="1" s="1"/>
  <c r="F156" i="1" s="1"/>
  <c r="F157" i="1" s="1"/>
  <c r="F158" i="1" s="1"/>
  <c r="F159" i="1" s="1"/>
  <c r="F160" i="1" s="1"/>
  <c r="F161" i="1" s="1"/>
  <c r="F162" i="1" s="1"/>
  <c r="F163" i="1" s="1"/>
  <c r="F164" i="1" s="1"/>
  <c r="F165" i="1" s="1"/>
  <c r="F166" i="1" s="1"/>
  <c r="F167" i="1" s="1"/>
  <c r="F168" i="1" s="1"/>
  <c r="F169" i="1" s="1"/>
  <c r="F170" i="1" s="1"/>
  <c r="F171" i="1" s="1"/>
  <c r="F172" i="1" s="1"/>
  <c r="F173" i="1" s="1"/>
  <c r="F174" i="1" s="1"/>
  <c r="F175" i="1" s="1"/>
  <c r="F176" i="1" s="1"/>
  <c r="F177" i="1" s="1"/>
  <c r="F178" i="1" s="1"/>
  <c r="F179" i="1" s="1"/>
  <c r="F180" i="1" s="1"/>
  <c r="F181" i="1" s="1"/>
  <c r="F182" i="1" s="1"/>
  <c r="F183" i="1" s="1"/>
  <c r="F184" i="1" s="1"/>
  <c r="F185" i="1" s="1"/>
  <c r="F186" i="1" s="1"/>
  <c r="F187" i="1" s="1"/>
  <c r="F188" i="1" s="1"/>
  <c r="F189" i="1" s="1"/>
  <c r="F190" i="1" s="1"/>
  <c r="F191" i="1" s="1"/>
  <c r="F192" i="1" s="1"/>
  <c r="F193" i="1" s="1"/>
  <c r="F194" i="1" s="1"/>
  <c r="F195" i="1" s="1"/>
  <c r="F196" i="1" s="1"/>
  <c r="F197" i="1" s="1"/>
  <c r="F198" i="1" s="1"/>
  <c r="F199" i="1" s="1"/>
  <c r="F200" i="1" s="1"/>
  <c r="F201" i="1" s="1"/>
  <c r="F202" i="1" s="1"/>
  <c r="F203" i="1" s="1"/>
  <c r="F204" i="1" s="1"/>
  <c r="F205" i="1" s="1"/>
  <c r="F206" i="1" s="1"/>
  <c r="F207" i="1" s="1"/>
  <c r="F208" i="1" s="1"/>
  <c r="F209" i="1" s="1"/>
  <c r="F210" i="1" s="1"/>
  <c r="F211" i="1" s="1"/>
  <c r="F212" i="1" s="1"/>
  <c r="F213" i="1" s="1"/>
  <c r="F214" i="1" s="1"/>
  <c r="F215" i="1" s="1"/>
  <c r="F216" i="1" s="1"/>
  <c r="F217" i="1" s="1"/>
  <c r="F218" i="1" s="1"/>
  <c r="F219" i="1" s="1"/>
  <c r="F220" i="1" s="1"/>
  <c r="F221" i="1" s="1"/>
  <c r="F222" i="1" s="1"/>
  <c r="F223" i="1" s="1"/>
  <c r="F224" i="1" s="1"/>
  <c r="F225" i="1" s="1"/>
  <c r="F226" i="1" s="1"/>
  <c r="F227" i="1" s="1"/>
  <c r="F228" i="1" s="1"/>
  <c r="F229" i="1" s="1"/>
  <c r="F230" i="1" s="1"/>
  <c r="F231" i="1" s="1"/>
  <c r="F232" i="1" s="1"/>
  <c r="F233" i="1" s="1"/>
  <c r="F234" i="1" s="1"/>
  <c r="F235" i="1" s="1"/>
  <c r="F236" i="1" s="1"/>
  <c r="F237" i="1" s="1"/>
  <c r="F238" i="1" s="1"/>
  <c r="F239" i="1" s="1"/>
  <c r="F240" i="1" s="1"/>
  <c r="F241" i="1" s="1"/>
  <c r="F242" i="1" s="1"/>
  <c r="F243" i="1" s="1"/>
  <c r="F244" i="1" s="1"/>
  <c r="F245" i="1" s="1"/>
  <c r="F246" i="1" s="1"/>
  <c r="F247" i="1" s="1"/>
  <c r="F248" i="1" s="1"/>
  <c r="F249" i="1" s="1"/>
  <c r="F250" i="1" s="1"/>
  <c r="F251" i="1" s="1"/>
  <c r="F252" i="1" s="1"/>
  <c r="F253" i="1" s="1"/>
  <c r="F254" i="1" s="1"/>
  <c r="F255" i="1" s="1"/>
  <c r="F256" i="1" s="1"/>
  <c r="F257" i="1" s="1"/>
  <c r="F258" i="1" s="1"/>
  <c r="F259" i="1" s="1"/>
  <c r="F260" i="1" s="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F296" i="1" s="1"/>
  <c r="F297" i="1" s="1"/>
  <c r="F298" i="1" s="1"/>
  <c r="F299" i="1" s="1"/>
  <c r="F300" i="1" s="1"/>
  <c r="F301" i="1" s="1"/>
  <c r="F302" i="1" s="1"/>
  <c r="F303" i="1" s="1"/>
  <c r="F304" i="1" s="1"/>
  <c r="F305" i="1" s="1"/>
  <c r="F306" i="1" s="1"/>
  <c r="F307" i="1" s="1"/>
  <c r="F308" i="1" s="1"/>
  <c r="F309" i="1" s="1"/>
  <c r="F310" i="1" s="1"/>
  <c r="F311" i="1" s="1"/>
  <c r="F312" i="1" s="1"/>
  <c r="F313" i="1" s="1"/>
  <c r="F314" i="1" s="1"/>
  <c r="F315" i="1" s="1"/>
  <c r="F316" i="1" s="1"/>
  <c r="F317" i="1" s="1"/>
  <c r="F318" i="1" s="1"/>
  <c r="F319" i="1" s="1"/>
  <c r="F320" i="1" s="1"/>
  <c r="F321" i="1" s="1"/>
  <c r="F322" i="1" s="1"/>
  <c r="F323" i="1" s="1"/>
  <c r="F324" i="1" s="1"/>
  <c r="F325" i="1" s="1"/>
  <c r="F326" i="1" s="1"/>
  <c r="F327" i="1" s="1"/>
  <c r="F328" i="1" s="1"/>
  <c r="F329" i="1" s="1"/>
  <c r="F330" i="1" s="1"/>
  <c r="F331" i="1" s="1"/>
  <c r="F332" i="1" s="1"/>
  <c r="F333" i="1" s="1"/>
  <c r="F334" i="1" s="1"/>
  <c r="F335" i="1" s="1"/>
  <c r="F336" i="1" s="1"/>
  <c r="F337" i="1" s="1"/>
  <c r="F338" i="1" s="1"/>
  <c r="F339" i="1" s="1"/>
  <c r="F340" i="1" s="1"/>
  <c r="F341" i="1" s="1"/>
  <c r="F342" i="1" s="1"/>
  <c r="F343" i="1" s="1"/>
  <c r="F344" i="1" s="1"/>
  <c r="F345" i="1" s="1"/>
  <c r="F346" i="1" s="1"/>
  <c r="F347" i="1" s="1"/>
  <c r="F348" i="1" s="1"/>
  <c r="F349" i="1" s="1"/>
  <c r="F350" i="1" s="1"/>
  <c r="F351" i="1" s="1"/>
  <c r="F352" i="1" s="1"/>
  <c r="F556" i="1" l="1"/>
  <c r="F557" i="1" s="1"/>
  <c r="F558" i="1" s="1"/>
  <c r="F559" i="1" s="1"/>
  <c r="F560" i="1" s="1"/>
  <c r="F555" i="1"/>
</calcChain>
</file>

<file path=xl/sharedStrings.xml><?xml version="1.0" encoding="utf-8"?>
<sst xmlns="http://schemas.openxmlformats.org/spreadsheetml/2006/main" count="1131" uniqueCount="973">
  <si>
    <t>INSTITUTO NACIONAL DE AGUAS POTABLES Y ALCANTARILLADOS (INAPA)</t>
  </si>
  <si>
    <t xml:space="preserve">Resumen de Ingresos y Egresos </t>
  </si>
  <si>
    <t xml:space="preserve"> Del 01 al  30  de SEPTIEMBRE  2021</t>
  </si>
  <si>
    <t>(VALORES EN RD$)</t>
  </si>
  <si>
    <t xml:space="preserve">                                         </t>
  </si>
  <si>
    <t>Cuenta Bancaria 030-500017-9</t>
  </si>
  <si>
    <t>Balance Inicial:</t>
  </si>
  <si>
    <t xml:space="preserve">Fecha </t>
  </si>
  <si>
    <t>No.ck/transf</t>
  </si>
  <si>
    <t xml:space="preserve">                Descripcion</t>
  </si>
  <si>
    <t>Debito</t>
  </si>
  <si>
    <t xml:space="preserve">Credito </t>
  </si>
  <si>
    <t>Balance</t>
  </si>
  <si>
    <t>DEPOSITOS</t>
  </si>
  <si>
    <t xml:space="preserve">TRANSFERENCIAS INTERNAS </t>
  </si>
  <si>
    <t>ASIGNACIONES PRESUPUESTARIAS</t>
  </si>
  <si>
    <t>REINTEGROS</t>
  </si>
  <si>
    <t>COMISION DESCUENTOS CARNET</t>
  </si>
  <si>
    <t>COMISION BANCARIA COBRO IMP. DGII 0.15%</t>
  </si>
  <si>
    <t xml:space="preserve">IMP. 0.15          </t>
  </si>
  <si>
    <t>COMISION TSS</t>
  </si>
  <si>
    <t>COMISION POR CHEQUES CERTIFICADOS</t>
  </si>
  <si>
    <t>COMISION CHEQUE DEVUELTO</t>
  </si>
  <si>
    <t>COMISION POR MANEJO DE CUENTA</t>
  </si>
  <si>
    <t>AVISO DE DEBITO (CHEQUE DEVUELTO 3/9/2021)</t>
  </si>
  <si>
    <t>AVISO DE DEBITO (CHEQUE DEVUELTO 29/9/2021)</t>
  </si>
  <si>
    <t xml:space="preserve">061351 </t>
  </si>
  <si>
    <t>PAGO INDEMN. Y VAC. (25 DIAS CORRESP. AL AÑO 2019 Y 24 DEL 2020), QUIEN DESEMPEÑO EL CARGO DE CONSERJE EN LA SECCION DE MAYORDOMIA.</t>
  </si>
  <si>
    <t xml:space="preserve">061352 </t>
  </si>
  <si>
    <t>PAGO INDEMN. Y VAC. (25 DIAS CORRESP. AL AÑO 2019 Y 24 AL 2020), QUIEN DESEMPEÑO EL CARGO DE CONSERJE EN LA SECCION DE MAYORDOMIA.</t>
  </si>
  <si>
    <t xml:space="preserve">061353 </t>
  </si>
  <si>
    <t xml:space="preserve">061354 </t>
  </si>
  <si>
    <t>REPOS. FONDO CAJA CHICA DE LA PROVINCIA AZUA ZONA II CORRESPONDIENTE AL PERIODO DEL 14-06 AL 02-08-2021, RECIBOS DE DESEMBOLSO DEL 1226 AL 1271, SEGUN RELACION DE GASTOS.</t>
  </si>
  <si>
    <t xml:space="preserve">061355 </t>
  </si>
  <si>
    <t>PAGO FACT. NO.B1500000409/26-07-2021 ORDEN DE COMPRA OC2021-0180, AQUISICION DE UTENSILIOS PARA LA DIVISION DE PROTOCOLO Y EVENTOS QUE SERAN UTILIZADOS DURANTE LAS DIFERENTES ACTIVIDADES DE NUESTRA INSTITUCION.</t>
  </si>
  <si>
    <t xml:space="preserve">061356 </t>
  </si>
  <si>
    <t>PAGO INDEMN. Y VAC. (25 DIAS CORRESP. AL AÑO 2019 Y 19 DEL 2020), QUIEN DESEMPEÑO EL CARGO DE AYUDANTE DE FONTANERIA, EN LA DIVISION DE OPERACIONES SAN CRISTOBAL.</t>
  </si>
  <si>
    <t xml:space="preserve">061357 </t>
  </si>
  <si>
    <t>PAGO INDEMN. Y VAC. (25 DIAS CORRESP. AL AÑO 2019 Y 19 AL 2020), QUIEN DESEMPEÑO EL CARGO DE AYUDANTE DE FONTANERIA, EN LA DIVISION DE OPERACIONES SAN CRISTOBAL.</t>
  </si>
  <si>
    <t xml:space="preserve">061358 </t>
  </si>
  <si>
    <t>PAGO INDEMN. Y VAC. (30 DIAS CORRESP. AL AÑO 2018 Y 30 DEL 2019), QUIEN DESEMPEÑO EL CARGO DE OPERADOR DE SISTEMA APS, EN LA DIVISION DE OPERACIONES SAN JOSE DE OCOA.</t>
  </si>
  <si>
    <t xml:space="preserve">061359 </t>
  </si>
  <si>
    <t>PAGO INDEMN. Y VAC. (30 DIAS CORRESP. AL AÑO 2018 Y 30 AL 2019), QUIEN DESEMPEÑO EL CARGO DE OPERADOR DE SISTEMA APS, EN LA DIVISION DE OPERACIONES SAN JOSE DE OCOA.</t>
  </si>
  <si>
    <t xml:space="preserve">061360 </t>
  </si>
  <si>
    <t>PAGO INDEMN. Y VAC. (15 DIAS CORRESP. AL AÑO 2019 Y 15 DEL 2020), QUIEN DESEMPEÑO EL CARGO DE CONSERJE EN LA SECCION DE MAYORDOMIA.</t>
  </si>
  <si>
    <t xml:space="preserve">061361 </t>
  </si>
  <si>
    <t>PAGO INDEMN. Y VAC. (15 DIAS CORRESP. AL AÑO 2019 Y 15 AL 2020), QUIEN DESEMPEÑO EL CARGO DE CONSERJE EN LA SECCION DE MAYORDOMIA.</t>
  </si>
  <si>
    <t xml:space="preserve">061362 </t>
  </si>
  <si>
    <t>PAGO FACT. NO. B1500000122/15-06-2021 ORDEN DE SERVICIO OS2021-0235, SERVICIO DE PULIDO, CRISTALIZADO Y LAVADO DE PISOS, PARA SER UTILIZADO EN LA SEDE CENTRAL DEL INAPA.</t>
  </si>
  <si>
    <t xml:space="preserve">061363 </t>
  </si>
  <si>
    <t>NULO</t>
  </si>
  <si>
    <t xml:space="preserve">061364 </t>
  </si>
  <si>
    <t>PAGO FACT. NO. B1500000171/23-06-2021 ORDEN DE COMPRA OC2021-0164 ADQUISICION DE FILTROS Y ACEITE PARA VEHICULOS DE INSTITUCION.</t>
  </si>
  <si>
    <t xml:space="preserve">061365 </t>
  </si>
  <si>
    <t>PAGO FACT. NOS. B1500000017/05-07, 20/06-07, 18/09-07, 29/19-07, 23/10-07, 24/12-07-2021,  ORDEN DE SERVICIO NO. OS2021-0440, SERVICIO DISTRIBUCION DE AGUA EN DIFERENTES SECTORES Y COMUNIDADES DE LA PROVINCIA BARAHONA.  CORRESP.  A   30 DIAS DE SÉPTIEMBRE,  31 DIAS DE OCTUBRE, 30 DIAS DE NOVIEMBRE, 28 DIAS DE DICIEMBRE/2020, 29 DIAS DE ENERO Y  25 DIAS DE FEBRERO/2021.</t>
  </si>
  <si>
    <t xml:space="preserve">061366 </t>
  </si>
  <si>
    <t>RETENCION DEL ( 5%) DEL IMPUESTO SOBRE LA RENTA DESCONTADO A CONTRATISTAS Y PROVEEDORES DE BIENES Y SERVICIOS, SEGUN LEY 253/12,  CORRESP. AL  MES DE JULIO/2021.</t>
  </si>
  <si>
    <t xml:space="preserve">061367 </t>
  </si>
  <si>
    <t>PAGO DE FACT. NO. B1500000004/06-07-2021 ORDEN DE COMPRA OC2021-0171, ADQUISICION DE CAFE, AZUCAR, CREMORA PARA SER DISTRIBUIDOS EN LOS DIFERENTES DEPARTAMENTOS DEL NIVEL CENTRAL DE INAPA.</t>
  </si>
  <si>
    <t xml:space="preserve">061368 </t>
  </si>
  <si>
    <t>APORTE DE LA INSTITUCION CONFORME AL ACUERDO DE COLABORACION ENTRE EL INSTITUTO NACIONAL DE AGUAS POTABLES Y ALCANTARILLADOS (INAPA) Y LA FUNDACION FRANCINA HUNGRIA, EN FECHA DE 28 DE JUNIO DEL AÑO 2021, PARA LA EJECUCION Y DESARROLLO DE ACTIVIDADES CONJUNTAS Y RECIPROCAS EN PROCURA DE FORMAR A LOS COLABORADORES DEL INAPA, PROMOVIENDO ESPACIOS DE COMUNICACION DE LAS ACCIONES DE MANEJOS RESPONSABLE DE LOS RECURSOS DEL AGUA, SEGUN ACUERDO/ 28- DE JUNIO DEL  AÑO 2021.</t>
  </si>
  <si>
    <t xml:space="preserve">EFT-6454 </t>
  </si>
  <si>
    <t>PAGO FACT. NOS. B0224293032/18-06, 4118/23-06-2021, DESCONTADO DE LA INDEMN. Y  VAC. QUIEN DESEMPEÑO EL CARGO DE CONSERJE EN LA SECCION DE MAYORDOMIA.</t>
  </si>
  <si>
    <t>EFT-6455</t>
  </si>
  <si>
    <t>PAGO FACT. NO. B1500000040/02-08-2021, ORDEN DE SERVICIO NO. OS2021-0238, DISTRIBUCION DE AGUA EN DIFERENTES SECTORES Y COMUNIDADES DE LA PROVINCIA AZUA,  CORRESP. A  20 DIAS DEL MES DE JULIO /2021.</t>
  </si>
  <si>
    <t>EFT-6456</t>
  </si>
  <si>
    <t>PAGO FACT. NOS. B0223928466/03-05, 3970/19-05, 1092,95/29-06-2021, DESCONTADO DE LA INDEMN. Y VAC. QUIEN DESEMPEÑO EL CARGO DE CONSERJE EN LA SECCION DE MAYORDOMIA.</t>
  </si>
  <si>
    <t>EFT-6457</t>
  </si>
  <si>
    <t>PAGO TRANSPORTE DEL DEPARTAMENTO DE REVISION Y CONTROL,  CORRESP. AL MES DE JULIO/2021, ELABORADA EN EL MES DE AGOSTO/2021.</t>
  </si>
  <si>
    <t>EFT-6458</t>
  </si>
  <si>
    <t>PAGO VIATICOS DE LA DIRECCION DE SUP. Y FISCALIZACION DE OBRAS, CORRESP. AL MES DE JUNIO/2021, ELABORADA EN AGOSTO/2021.</t>
  </si>
  <si>
    <t>EFT-6459</t>
  </si>
  <si>
    <t>PAGO NOMINA DE INDEMN. Y VAC. AL PERSONAL DESVINCULADO 6TA PARTE.</t>
  </si>
  <si>
    <t>EFT-6460</t>
  </si>
  <si>
    <t>PAGO FACT. NO. B1500000034/30-06-2021, ORDEN DE SERVICIO NO. OS2021-0240, DISTRIBUCION DE AGUA EN DIFERENTES SECTORES Y COMUNIDADES DE LA PROVINCIA SAMANA, CORRESP. A 30 DIAS DEL MES DE JUNIO/2021.</t>
  </si>
  <si>
    <t>EFT-6461</t>
  </si>
  <si>
    <t>PAGO FACT. NO. B1500000033/05-07-2021,  ORDEN DE SERVICIO NO. OS2021-0258,  DISTRIBUCION DE AGUA CON CAMION CISTERNA EN DIFERENTES SECTORES Y COMUNIDADES DE LA PROVINCIA SAMANA, CORRESP. A 21 DIAS DE JUNIO/2021.</t>
  </si>
  <si>
    <t>EFT-6462</t>
  </si>
  <si>
    <t>PAGO VIATICOS DE LA DIRECCION DE TRATAMIENTO DE AGUA, CORRESP. A  JUNIO/2021, ELABORADA EN AGOSTO/2021.</t>
  </si>
  <si>
    <t>EFT-6463</t>
  </si>
  <si>
    <t>PAGO NOMINA DE  VIATICOS DE LA DIRECCION DESARROLLO PROVINCIAL CORRESP. AL MES DE JUNIO/2021,  ELABORADA EN AGOSTO/2021.</t>
  </si>
  <si>
    <t>EFT-6464</t>
  </si>
  <si>
    <t>PAGO VIATICO DE LA DIRECCION DE OPERACIONES, CORRESP. AL MES DE JUNIO/2021, ELABORADA EN AGOSTO/2021.</t>
  </si>
  <si>
    <t>EFT-6465</t>
  </si>
  <si>
    <t>PAGO FACT. NO. B1500002633/01-08-2021, CUENTA NO. (50015799) SERVICIO C&amp;W INTERNET 155 MBPS IP ASIGNADO A NIVEL CENTRAL, CORRESP. A LA FACTURACION DE 01-08 AL 31-08/2021.</t>
  </si>
  <si>
    <t>EFT-6466</t>
  </si>
  <si>
    <t>PAGO VIATICOS DE LA DIRECCION ADMINISTRATIVA MES DE JUNIO/2021, ELABORADA EN AGOSTO/2021.</t>
  </si>
  <si>
    <t>EFT-6467</t>
  </si>
  <si>
    <t>PAGO FACT. NO. B1500000047/01-07-2021, ORDEN DE SERVICIO NO. OS2021-0362, DISTRIBUCION DE AGUA CON CAMION CISTERNA EN DIFERENTES SECTORES Y COMUNIDADES DE LA PROVINCIA EL SEIBO ADENDA 01/2021,  CORRESP  A  28 DIAS DE JUNIO/2021.</t>
  </si>
  <si>
    <t>EFT-6468</t>
  </si>
  <si>
    <t>PAGO RETENCION TSS, SEGURO BASICO OPCIONAL, APORTE PLAN DE PENSIONES (2.87%), SEGURO FAMILIAR DE SALUD (3.04%) CORRESP. A LAS NOMINAS NIVEL CENTRAL, ACUEDUCTOS, P/CONTRATADO E IGUALADO, P/ TRAMITES PENSION NC. Y AC. PROVINCIA SANTIAGO Y SAN CRISTOBAL, PERSONAL CONTRATADO SAN CRISTOBAL, ADICIONALES ACUEDUCTOS JUNIO , ADICIONALES NIVEL CENTRAL Y ACUEDUCTOS JULIO, CONTRATADO E IGUALADO MARZO-AGOSTO, CONTRATADO SUP.- PROYECTOS Y CACELADOS NC. Y AC., AGOSTO/2021.</t>
  </si>
  <si>
    <t xml:space="preserve">061369 </t>
  </si>
  <si>
    <t>REPOSICION FONDO CAJA CHCA DE LA PROVINCIA MONTECRISTI ZONA I CORRESP. AL PERIODO DEL 13-07 AL 13-08-2021, RECIBOS DE DESEMBOLSO DEL 0642 AL 0673 SEGUN RELACION DE GASTOS.</t>
  </si>
  <si>
    <t xml:space="preserve">061370 </t>
  </si>
  <si>
    <t>REPOSICION FONDO CAJA CHICA DE LA PROVINCIA HERMANAS MIRABAL ZONA III CORRESP. AL PERIODO DEL 10-06 AL  28-07-2021, RECIBOS DE DESEMBOLSO DEL 0828 AL 0876 SEGUN RELACION DE GASTOS.</t>
  </si>
  <si>
    <t xml:space="preserve">061371 </t>
  </si>
  <si>
    <t>REPOSICION FONDO CAJA CHICA DE LA PROVINCIA DAJABON ZONA I CORRESP. AL PERIODO DEL 14-06 AL 02-08-2021, RECIBOS DE DESEMBOLSO DEL 0900 AL 0932 SEGUN RELACION DE GASTOS.</t>
  </si>
  <si>
    <t xml:space="preserve">061372 </t>
  </si>
  <si>
    <t>REPOSICION FONDO CAJA CHICA DE LA PROVINCIA EL SEIBO CORRESP. AL PERIODO DEL 04-06 AL 29-07-2021, RECIBOS DE DESEMBOLSO DEL 0759 AL 0821 SEGUN RELACION DE GASTOS.</t>
  </si>
  <si>
    <t xml:space="preserve">EFT-6469 </t>
  </si>
  <si>
    <t>APORTES PATRONALES DE LA INSTITUCION AL SISTEMA DE SEGURIDAD SOCIAL, CORRESPONDIENTE AL MES DE AGOSTO/2021 Y RECARGOS E INTERESES POR  NOVEDADES ATRASADAS REPORTADAS EN EL PRESENTE MES, CORRESP. A LOS MESES DE MAYO- JULIO/2021, SEGUN FACTURA S/N  D/F 02-09-2021, REFERENCIA NOS. 0820-2120-9840-9441, 0820-2120-9840-9553, 0720-2120-9778-1980, 0520-2120-9803-3150, 0620-2120-9778-4711.</t>
  </si>
  <si>
    <t>EFT-6470</t>
  </si>
  <si>
    <t>PAGO VIATICOS COMPLETIVO, CORRESPONDIENTE A MAYO/2021 ELABORADA EN AGOSTO/2021.</t>
  </si>
  <si>
    <t>EFT-6471</t>
  </si>
  <si>
    <t>PAGO FACT. NOS.B1500000061/01-07, 63/04-03, 64/15-03, 65/04-06, 66/10-05, 67/14-06-2021,ORDENES  DE SERVICIO NOS.OS2021-0017  Y OS2021-0335, SERVICIO DE DISTRIBUCION DE AGUA CON CAMION CISTERNA EN DIFERENTES COMUNIDADES DE LA PROVINCIA PEDERNALES,  ADENDA NO.01/2020 Y NO. 011/2021,   CORRESP. A 30  DIAS  DE DICIEMBRE/2020,  31  DIAS  DE ENERO, 27 DIAS DE FEBRERO, 29 DIAS DE MARZO, 30 DIAS DE ABRIL, 29 DIAS DE  MAYO/2021.</t>
  </si>
  <si>
    <t>EFT-6472</t>
  </si>
  <si>
    <t>PAGO FACT. NOS.B1500064470/27-05, 64544/04, 64540/09, 64599/10, 64586/12,  64628, 64627,64624, 64629, 64626,/23, 64661,, 64633/25, 64639, 64642/28, 64666/29, 64653, 64663/30-06, 64675, 64676/01, 64702, 64717, 64691/02, 64669/03, 64721, 64719/06, 64727/07, 64738/08, 64742/10, 64724/11, 64770/20-07-2021 ORDEN DE COMPRA OC2020-0191 ADQUISICION DE GASOIL REGULAR  PARA SER UTILIZADO EN LA FLOTILLA  DE VEHICULOS, GENERADORES ELECTRICOS, Y EQUIPO DE BOMBEO DEL INAPA.</t>
  </si>
  <si>
    <t xml:space="preserve">061373 </t>
  </si>
  <si>
    <t>REPOSICION FONDO GENERAL DESTINADO PARA CUBRIR GASTOS MENORES DEL NIVEL CENTRAL CORRESP. AL PERIODO DEL 06-05 AL 07-07-2021, RECIBOS DE DESEMBOLSO DEL 19766 AL 19952.</t>
  </si>
  <si>
    <t xml:space="preserve">061374 </t>
  </si>
  <si>
    <t>REPOSICION FONDO CAJA CHICA DE LA PROVINCIA MARIA TRINIDAD SANCHEZ  ZONA III CORRESP. AL PERIODO DEL 15-06 AL 05-08-2021, RECIBOS DE DESEMBOLSO DEL 1008 AL 1051 SEGUN RELACION DE GASTOS.</t>
  </si>
  <si>
    <t xml:space="preserve">061375 </t>
  </si>
  <si>
    <t>PAGO FACT. NO.B1500000279/05-08-2021, ORDEN DE SERVICIO NO.OS2021-0466,  COLOCACION DE PUBLICIDAD INSTITUCIONAL DURANTE 03 (TRES) MESES, EN PAGINA WEB WWW.REDDENOTICIAS.ONLINE,  CORRESP. AL PERIODO DEL 03 DE MAYO AL 03 DE AGOSTO DEL 2021.</t>
  </si>
  <si>
    <t xml:space="preserve">061376 </t>
  </si>
  <si>
    <t>PAGO FACT. NO. B150000063/28-07-2021 ORDEN DE COMPRA OC-2021-0173 ADQUISICION DE CREMORA DE 11 ONZAS PARA SER DISTRIBUIDOS EN LOS DIFERENTE DEPARTEMENTOS DEL NIVEL CENTRAL DE INAPA.</t>
  </si>
  <si>
    <t xml:space="preserve">061377 </t>
  </si>
  <si>
    <t>PAGO FACT. NO. B1500000144/25-08-2021, ORDEN DE SERVICIOS OS2021-0479, COLOCACION DE PUBLICIDAD INSTITUCIONAL DURANTE 03 (TRES) MESES, EN EL PROGRAMA TELEVISIVO ¨ RADAR DEPORTIVO¨ TRANSMITIDO LOS DOMINGOS DE 1:30 PM A 2:30 PM POR CANAL 4 RD. CORRESP. AL PERIODO DEL 12 DE JULIO  AL 12 DE AGOSTO/2021.</t>
  </si>
  <si>
    <t xml:space="preserve">061378 </t>
  </si>
  <si>
    <t>PAGO FACT. NO.B1500000681/27-07-2021, ORDEN DE SERVICIO NO.OS2021-0449,  COLOCACION DE PUBLICIDAD INSTITUCIONAL DURANTE 03 (TRES) MESES, EN EL PROGRAMA DE TELEVISION ¨FORO 45¨ TRANSMITIDO LOS SABADOS DE 6:00 AM A 6:55 AM POR MULTIMEDIO TELERADIO AMERICA, CANAL 12  Y 45 EN TODOS LOS SISTEMAS DE CABLE DEL PAIS.   CORRESP. AL PERIODO DEL 26 DE ABRIL  AL 26 DE JULIO DEL 2021.</t>
  </si>
  <si>
    <t xml:space="preserve">061379 </t>
  </si>
  <si>
    <t>PAGO DE FACT. NO B1500000231/29-06-2021 ORDEN DE SERVICIO OS2021-0383, SERVICIO DE 126 DESAYUNOS PREEMPACADOS, QUE SERAN SERVIDOS AL EQUIPO TECNICO DURANTE LOS VIAJES INSTITUCIONALES DE LA DIRECCION EJECUTIVA DEL INAPA.</t>
  </si>
  <si>
    <t xml:space="preserve">061380 </t>
  </si>
  <si>
    <t>PAGO FACT. NO.B1500012126 ORDEN DE SERVICIO OS2021-0491, SERVICIO DE REPARACION PARA CAMIONETA TOYOTA HILUX, FICHA 1038.</t>
  </si>
  <si>
    <t xml:space="preserve">061381 </t>
  </si>
  <si>
    <t>PAGO FACT. NOS.B1500000001, 02/19-07-2021, ORDEN DE SERVICIO NO.OS2021-0518 ,SERVICIO DE DISTRIBUCION DE AGUA CON CAMION CISTERNA EN DIFERENTES COMUNIDADES DE LA PROVINCIA MARIA TRINIDAD SANCHEZ,   CORRESP. A 15 DIAS DE MAYO  Y 26 DIAS DE JUNIO/2021.</t>
  </si>
  <si>
    <t xml:space="preserve">061382 </t>
  </si>
  <si>
    <t>SALDO, INDEMN. Y VAC. CORRESP. A (20 DIAS DEL AÑO 2019 Y 20 DEL 2020), QUIEN DESEMPEÑO EL CARGO DE ENCARGADO EN LA SECCION DE SEGURIDAD CIVIL.</t>
  </si>
  <si>
    <t xml:space="preserve">061383 </t>
  </si>
  <si>
    <t>PAGO FACT. NO.B1500003100/13-07-2021, ORDEN DE SERVICIO NO.OS2021-0438, PUBLICACION EN UN (01) MEDIO DE CIRCULACION NACIONAL DURANTE DOS (02) DIAS CONSECUTIVOS LA CONVOCATORIA A PARTICIPAR EN EL PROCESO DE LICITACION PUBLICA NACIONAL, NO.INAPA-CCC-LPN-2021-0020. EN UN PERIODO DESDE 05-07-2021 HASTA 06-07-2021.</t>
  </si>
  <si>
    <t xml:space="preserve">061384 </t>
  </si>
  <si>
    <t>PAGO FACT. NO.B1500000003/18-08-2021,  ALQUILER LOCAL COMERCIAL EN CARRETERA SAMANA LAS GALERAS, MUNICIPIO LOS CACAOS, PROVINCIA SAMANA, ADENDA 01/2020, CORRESP. A LOS MESES DE JULIO Y AGOSTO/2021.</t>
  </si>
  <si>
    <t xml:space="preserve">061385 </t>
  </si>
  <si>
    <t>3ER ABONO, INDEMN. Y VAC. CORRESP. A (30 DIAS DEL AÑO 2019 Y 30 DEL 2020), QUIEN DESEMPEÑO EL CARGO DE ENCARGADO EN EL DEPARTAMENTO REGIONAL ALINO.</t>
  </si>
  <si>
    <t xml:space="preserve">061386 </t>
  </si>
  <si>
    <t>SALDO, INDEMN. Y VAC. CORRESP. A (30 DIAS DEL AÑO 2019 Y 30 AL 2020), QUIEN DESEMPEÑO EL CARGO DE ENCARGADO (A), DEPARTAMENTO PROVINCIAL ELIAS PIÑA.</t>
  </si>
  <si>
    <t xml:space="preserve">061387 </t>
  </si>
  <si>
    <t>PAGO FACT. NO.B1500000082/09-08-2021, ORDEN DE SERVICIO NO.OS2021-0465, COLOCACION DE PUBLICIDAD INSTITUCIONAL DURANTE 03 (TRES) MESES EN EL PROGRAMA TELEVISIVO  ¨METRO POR METRO¨,  TRANSMITIDO DE LUNES A VIERNES DE 7:00 AM A 8:00 AM POR EL CANAL 06 Y 65 UHF CANAL DEL SOL Y TRANSMISION EN VIVO POR LAS REDES SOCIALES FACEBOOK: HECTOR METRO POR METRO, YOUTUBE: METROPORMETRO Y EN INSTAGRAM Y TWITTER: METRO POR METRO. DURANTE UN PERIODO DEL 06 DE MAYO AL 06 DE AGOSTO/2021.-</t>
  </si>
  <si>
    <t xml:space="preserve">061388 </t>
  </si>
  <si>
    <t>PAGO FACT. NO.B1500000444/20-08-2021, ORDEN DE SERVICIO OS2021-0544, COLOCACION PUBLICIDAD INSTITUCIONAL DURANTE 03 (TRES) MESES, EN EL PROGRAMA RADIAL "AUDIENCIA PUBLICA", TRANSMITIDO LOS SABADOS  DE 9:00 AM A 9:30 AM POR HIJB, 8:30 AM, CORRESP. AL PERIODO DESDE EL 10 DE MAYO HASTA EL 10 DE AGOSTO/2021.</t>
  </si>
  <si>
    <t xml:space="preserve">061389 </t>
  </si>
  <si>
    <t>2DO ABONO, INDEMN. Y VAC. CORRESP. A (30 DIAS DEL AÑO 2019 Y 30 DEL 2020), QUIEN DESEMPEÑO EL CARGO DE ENCARGADO (A), DEPARTAMENTO DE DESARROLLO RURAL EN APS.</t>
  </si>
  <si>
    <t xml:space="preserve">EFT-6473 </t>
  </si>
  <si>
    <t>PAGO FACT. NO. B1500000008/30-06--2021, ORDEN DE SERVICIO NO. OS2021-0206, DISTRIBUCION DE AGUA EN DIFERENTES SECTORES Y COMUNIDADES DE LA PROVINCIA MONTECRISTI, CORRESP. A 26 DIAS  DE JUNIO/2021.</t>
  </si>
  <si>
    <t>EFT-6474</t>
  </si>
  <si>
    <t>PAGO FACTURA NO.B1500000101/01-08-2021,  ALQUILER LOCAL COMERCIAL Y MANTENIMIENTO EN EL MUNICIPIO LAS TERRENAS, PROVINCIA SAMANA, ADENDUM NO.03/2021, CORRESP. AL MES DE AGOSTO/2021.</t>
  </si>
  <si>
    <t>EFT-6475</t>
  </si>
  <si>
    <t>PAGO FACT. NO. B1500002635/01-08-2021, CUENTA NO. (50017176) SERVICIO C&amp;W INTERNET ASIGNADO A SAN CRISTOBAL, CORRESP. A LA FACTURACION DEL 01-08- AL 31-08/2021.</t>
  </si>
  <si>
    <t xml:space="preserve">061391 </t>
  </si>
  <si>
    <t>PAGO FACT. NO. B1500000096/25-08-2021, ORDEN DE SERVICIO OS2021-0540,   PUBLICIDAD INSTITUCIONAL DURANTE 03 (TRES) MESES DE COLOCACION MEDIANTE  1 BANNER FIJO DIMENSION 980 X 180,   EN  LAS REVISTAS "BUSINESS Y GALA" ,  DEL 24 DE MAYO HASTA 24 DE AGOSTO/2021.</t>
  </si>
  <si>
    <t xml:space="preserve">061392 </t>
  </si>
  <si>
    <t>PAGO FACT. NO.B1500000003/13-08-2021, ORDEN DE SERVICIO NO.OS2021-0539, COLOCACION DE PUBLICIDAD INSTITUCIONAL DURANTE 03 (TRES) MESES EN EL PROGRAMA DE TELEVISION  ¨LA CARACOLA¨, QUE ES  TRANSMITIDO DE LUNES A VIERNES DE 7:00 PM A 8:00 PM, POR LA PLATAFORMA CACHICHA.COM Y POR EL PORTAL DIGITAL WWW.LACARACOLA.COM,  DICHO ESPACIO TAMBIEN SE COMPROMETE A COLOCARLO EN EL PORTAL DIGITAL LA TINTA CRIOLLA ¨TODA LA VERDAD ESCRITA ¨, WWW.TINTACRIOLLA.COM. DURANTE UN PERIODO DEL 02 DE MARZO  AL 02 DE JUNIO/2021.</t>
  </si>
  <si>
    <t xml:space="preserve">061393 </t>
  </si>
  <si>
    <t>8VO ABONO DE LA INDEMN. Y VAC. CORRESP. A (30 DIAS DEL AÑO 2019 Y 25 DIAS DEL 2020), QUIEN DESEMPEÑO EL CARGO DE ENCARGADA EN EL DEPTO. DE MEDICION DE CONSUMO.</t>
  </si>
  <si>
    <t xml:space="preserve">061394 </t>
  </si>
  <si>
    <t>PAGO VAC. (30 DIAS CORRESP. AL AÑO 2019 Y 27 AL 2020), QUIEN DESEMPEÑO EL CARGO DE AUXILIAR DE FACTURACION, EN TRAMITE DE PENSION.</t>
  </si>
  <si>
    <t xml:space="preserve">061395 </t>
  </si>
  <si>
    <t>7MO ABONO DE INDEMN. Y VAC. CORRESP. A (30 DIAS DEL AÑO 2019 Y 29 DEL 2020), QUIEN DESEMPEÑO EL CARGO DE ENCARGADO EN EL DEPARTAMENTO DE DESARROLLO RURAL EN APS.</t>
  </si>
  <si>
    <t xml:space="preserve">061396 </t>
  </si>
  <si>
    <t>SALDO, INDEMN. Y VAC. CORRESP. A (30 DIAS DEL AÑO 2019 Y 30 DEL 2020), QUIEN DESEMPEÑO EL CARGO DE ENCARGADO EN EL DEPARTAMENTO DE HIDROLOGIA.</t>
  </si>
  <si>
    <t xml:space="preserve">061397 </t>
  </si>
  <si>
    <t>PAGO INDEMN. Y VAC. (15 DIAS CORRESP. AL AÑO 2019 Y 14 DEL 2020), QUIEN DESEMPEÑO EL CARGO DE MENSAJERO EXTERNO EN LA DIVISION DE TRANSPORTACION.</t>
  </si>
  <si>
    <t xml:space="preserve">061398 </t>
  </si>
  <si>
    <t>PAGO INDEMN. Y VAC. (15 DIAS CORRESP. AL AÑO 2019 Y 14 AL 2020), QUIEN DESEMPEÑO EL CARGO DE MENSAJERO EXTERNO EN LA DIVISION DE TRANSPORTACION.</t>
  </si>
  <si>
    <t xml:space="preserve">061399 </t>
  </si>
  <si>
    <t>PAGO FACT. NO. B1500000102/11-08-2021 ALQUILER LOCAL COMERCIAL EN EL MUNICIPIO NAGUA, PROVINCIA  MARIA TRINIDAD SANCHEZ, (ADENDA 001/2020), CORRESP. A LOS MESES FEBRERO, MARZO, ABRIL, MAYO, JUNIO Y JULIO/2021.</t>
  </si>
  <si>
    <t xml:space="preserve">061400 </t>
  </si>
  <si>
    <t>PAGO FACT. NO.B1500000025/28-07-2021, ALQUILER LOCAL COMERCIAL PARA NUESTRA OFICINA EN EL MUNICIPIO Y PROVINCIA SANTIAGO RODRIGUEZ, CORRESP. AL MES JULIO/2021.</t>
  </si>
  <si>
    <t xml:space="preserve">EFT-6476 </t>
  </si>
  <si>
    <t>PAGO FACT. NOS. B1500000030/01-02, 36/08-04, 37/05-08-2021, ORDENES  DE SERVICIO NOS. OS2021-0014, DISTRIBUCION DE AGUA EN DIFERENTES SECTORES Y COMUNIDADES DE LA PROVINCIA BARAHONA, ADENDA NO.01/2020. CORRESP. A 28  DIAS  DE DICIEMBRE/2020, 27 DIAS DE ENERO, 14 DIAS DE FEBRERO/2021.</t>
  </si>
  <si>
    <t>EFT-6477</t>
  </si>
  <si>
    <t>PAGO FACT. NO.B1500003119/27-07-2021, ORDEN DE SERVICIO NO.OS2021-0460, PUBLICACION EN UN (01) MEDIO DE CIRCULACION NACIONAL DURANTE DOS (02) DIAS CONSECUTIVOS LA CONVOCATORIA A PARTICIPAR EN EL PROCESO DE LICITACION PUBLICA NACIONAL, NO. INAPA-CCC-LPN-2021-0022.</t>
  </si>
  <si>
    <t>EFT-6478</t>
  </si>
  <si>
    <t>PAGO FACT. NO. B1500000007/02-08-2021, ALQUILER LOCAL COMERCIAL EN EL MUNICIPIO SAN FRANCISCO DE MACORIS, PROVINCIA DUARTE, CORRESP. AL MES DE AGOSTO/2021.</t>
  </si>
  <si>
    <t xml:space="preserve">061401 </t>
  </si>
  <si>
    <t>PAGO UNICO POR ACUERDO DE COLABORACION PARA EJECUTAR Y DESARROLLAR ACTIVIDADES CONJUNTAS Y RECIPROCAS, EN PROCURA DE CONCIENTIZAR A LA POBLACION DEL USO RACIONAL Y CUIDADO DE RECURSO AGUA, ASI COMO TAMBIEN EL PAGO DEL PRECIADO LIQUIDO.</t>
  </si>
  <si>
    <t xml:space="preserve">EFT-6479 </t>
  </si>
  <si>
    <t>PAGO FACT. NOS. B1500000040, 41/02-08-2021, ORDEN DE SERVICIO NO. OS2021-0536,  DISTRIBUCION DE AGUA CON CAMION CISTERNA EN DIFERENTES SECTORES Y COMUNIDADES DE LA PROVINCIA SAN CRISTOBAL, CORRESP. A 22 DIAS  DE JUNIO , 31 DIAS DE JULIO/2021.</t>
  </si>
  <si>
    <t>EFT-6480</t>
  </si>
  <si>
    <t>PAGO FACT. NOS. B1500000039, 40,41,42/02-08-2021,  ORDEN DE SERVICIO NO. OS2021-0537  DISTRIBUCION  DE AGUA EN DIFERENTES SECTORES Y COMUNIDADES DE LA PROVINCIA SAN CRISTOBAL,  CORRESP. A 22 DIAS DE ABRIL, 30 DIAS DE MAYO, 30 DIAS DE JUNIO, 31 DIAS DE JULIO/2021.</t>
  </si>
  <si>
    <t xml:space="preserve">061402 </t>
  </si>
  <si>
    <t>COMPLETIVO, INDEMN. Y VAC. (20 DIAS CORRESP. AL AÑO 2019 Y 20 DEL 2020), QUIEN DESEMPEÑO EL CARGO DE OPERADOR DE SISTEMA APS, EN LA SECCION DE OPERACIONES DE BARAHONA.</t>
  </si>
  <si>
    <t xml:space="preserve">061403 </t>
  </si>
  <si>
    <t>REPOSICION FONDO CAJA CHICA DE LA OFICINA EN BOTONCILLO ZONA I CORRESP. AL PERIODO DEL 13-05 AL 23-07-2021, RECIBOS DE DESEMBOLSO DEL 0130 AL 0139 SEGUN RELACION DE GASTOS.</t>
  </si>
  <si>
    <t xml:space="preserve">061404 </t>
  </si>
  <si>
    <t>REPOSICION FONDO CAJA CHICA DE LA UNIDAD ADMINISTRATIVA DE NAVARRETE ZONA V CORRESP. AL PERIODO DEL 17-06 AL 12-08-2021, RECIBOS DE DESEMBOLSO DEL 0035 AL 0051.</t>
  </si>
  <si>
    <t xml:space="preserve">061405 </t>
  </si>
  <si>
    <t>PAGO FACT. NO. B1500000015/07-07-21 ORDEN  DE COMPRA OC2021-0166,COMPRA DE MATERIALES  SANITARIOS PARA SER UTILIZADO EN MONTECRISTI, ESPERANZA, MICHES, NAVARRETE, SAMANA, EL SEIBO, COTUI, VILLA LA MATA, SAN PEDRO DE MACORIS Y AZUA DE LAS ZONAS DEL INAPA.</t>
  </si>
  <si>
    <t xml:space="preserve">061406 </t>
  </si>
  <si>
    <t>PAGO FACT. NO. B1100009000/25-08-2021, ALQUILER LOCAL COMERCIAL EN EL MUNICIPIO QUISQUEYA, PROVINCIA SAN PEDRO DE MACORIS, CORRESP. A LOS MESES DE JUNIO, JULIO, AGOSTO/2021.</t>
  </si>
  <si>
    <t xml:space="preserve">061407 </t>
  </si>
  <si>
    <t>PAGO FACT. NO.B1100008943/23-08-2021 ALQUILER LOCAL COMERCIAL EN COTUI PROVINCIA  SANCHEZ RAMIREZ, CORRESP. AL MES DE AGOSTO/2021.</t>
  </si>
  <si>
    <t xml:space="preserve">061408 </t>
  </si>
  <si>
    <t>PAGO FACT. NO.B1100008973/24-08-2021 ALQUILER DE LOCAL COMERCIAL EN EL MUNICIPIO NAGUA, PROVINCIA MARIA TRINIDAD SANCHEZ, CORRESP. AL MES DE AGOSTO/2021.</t>
  </si>
  <si>
    <t xml:space="preserve">061409 </t>
  </si>
  <si>
    <t>PAGO FACT. NO.B1100008946/23-08-2021,  ALQUILER LOCAL COMERCIAL  EN EL MUNICIPIO  LAGUNA SALADA, PROVINCIA VALVERDE, CORRESP. AL MES DE AGOSTO/2021.</t>
  </si>
  <si>
    <t xml:space="preserve">061410 </t>
  </si>
  <si>
    <t>PAGO FACT. NO.B1100008945/23-08-2021 ALQUILER LOCAL COMERCIAL EN PIMENTEL, PROVINCIA DUARTE, CORRESP. AL MES DE AGOSTO/2021.</t>
  </si>
  <si>
    <t xml:space="preserve">061411 </t>
  </si>
  <si>
    <t>PAGO FACT. NO. B1100008947/23-08-2021, ALQUILER DE LOCAL COMERCIAL UBICADO EN EL DISTRITO MUNICIPAL PALMAR DE OCOA, MUNICIPIO AZUA, PROVINCIA AZUA,  CORRESP. AL MES DE AGOSTO/2021.</t>
  </si>
  <si>
    <t xml:space="preserve">061412 </t>
  </si>
  <si>
    <t>PAGO FACT. NO. B1500000123/19-08-2021 ORDEN DE SERVICIO OS2021-0464, COLOCACION DE PUBLICIDAD INSTITUCIONAL DURANTE 03 (TRES) MESES DE 02 (DOS) CUÑAS DIARIAS EN EL PROGRAMA  TELEVISIVO " A LAS 7:00 AM", TRANSMITIDO DE LUNES A VIERNES DE 7:00 AM A 8:00 AM POR METROVISION,  CANAL 62 DE ASTER Y CLARO, ASI COMO LA PLATAFORMA DIGITAL WWW.METROVISION.COM.DO, CORRESP. AL PERIODO DEL 27 DE ABRIL  AL 27 JULIO/2021.</t>
  </si>
  <si>
    <t xml:space="preserve">061413 </t>
  </si>
  <si>
    <t>REPOSICION FONDO CAJA CHICA DE LA PROVINCIA LA ALTAGRACIA ZONA VI CORRESP. AL PERIODO DEL 06-07 AL 19-08-2021, RECIBOS DE DESEMBOLSO DEL 1127 AL 1207 SEGUN RELACION DE GASTOS.</t>
  </si>
  <si>
    <t xml:space="preserve">061414 </t>
  </si>
  <si>
    <t>PAGO FACT. NO.B1100008979/24-08-2021, ALQUILER LOCAL COMERCIAL, MUNICIPIO SABANA GRANDE DE BOYA, PROVINCIA MONTE PLATA, CORRESP. AL MES DE AGOSTO/2021.</t>
  </si>
  <si>
    <t xml:space="preserve">061415 </t>
  </si>
  <si>
    <t>PAGO FACT. NO.B1100008976/24-08-2021, ALQUILER LOCAL COMERCIAL EN  LAS YAYAS, PROVINCIA  AZUA, CORRESP. AL MES DE AGOSTO/2021.</t>
  </si>
  <si>
    <t xml:space="preserve">061416 </t>
  </si>
  <si>
    <t>PAGO FACT. NO.B1500000036/07-08-2021,  ALQUILER LOCAL COMERCIAL EN RIO SAN JUAN, PROVINCIA MARIA TRINIDAD SANCHEZ, ADENDA NO.01/2020, CORRESP. AL MES AGOSTO/2021.</t>
  </si>
  <si>
    <t xml:space="preserve">061417 </t>
  </si>
  <si>
    <t>PAGO FACT. NO.B1100008955/23-08-2021,  ALQUILER LOCAL COMERCIAL EN JICOME ARRIBA, MUNICIPIO ESPERANZA, PROVINCIA VALVERDE, CORRESP. AL MES DE AGOSTO/2021.</t>
  </si>
  <si>
    <t xml:space="preserve">061418 </t>
  </si>
  <si>
    <t>PAGO FACT. NO.B1500000055/07-09-2021  ALQUILER LOCAL COMERCIAL EN EL MUNICIPIO Y PROVINCIA EL SEIBO, (ADENDA 01/2020) CORRESP. A LOS MESES DE JULIO Y AGOSTO/2021.</t>
  </si>
  <si>
    <t xml:space="preserve">EFT-6481 </t>
  </si>
  <si>
    <t>PAGO FACT. NO. B1500000032/03-08-2021, ORDEN DE SERVICIO NO. OS2021-0204,  ABASTECIMIENTO DE AGUA EN DIFERENTES SECTORES Y COMUNIDADES DE LA PROVINCIA MAO, VALVERDE, CORRESP. A 29 DIAS  DEL MES DE JULIO/2021.</t>
  </si>
  <si>
    <t>EFT-6482</t>
  </si>
  <si>
    <t>PAGO FACT. NOS. B1500000124/01-07, 129/02-08-2021, ORDEN DE SERVICIO NO. OS2021-0566, DISTRIBUCION DE AGUA EN DIFERENTES SECTORES Y COMUNIDADES DE LA PROVINCIA DUARTE CORRESP. A 30 DIAS DEL MES DE JUNIO Y 30 DIAS DEL MES DE JULIO/2021.</t>
  </si>
  <si>
    <t>EFT-6483</t>
  </si>
  <si>
    <t>PAGO FACT. NOS.B1500004123, 4124, 4125 4126, 4127, 4129, 4111, 4145, 4146 4147, 4148, 4149, 4150, 4151, 4152/31-08-2021, CONSUMO ENERGETICO CORRESP. AL MES DE AGOSTO/2021.</t>
  </si>
  <si>
    <t>EFT-6484</t>
  </si>
  <si>
    <t>PAGO FACT. NO.B1500003118/27-07-2021, ORDEN DE SERVICIO NO.OS2021-0437, PUBLICACION EN UN (01) MEDIO DE CIRCULACION NACIONAL DURANTE DOS (02) DIAS CONSECUTIVOS LA CONVOCATORIA A PARTICIPAR EN EL PROCESO DE LICITACION PUBLICA NACIONAL, NO. INAPA-CCC-LPN-2021-0018.</t>
  </si>
  <si>
    <t>EFT-6485</t>
  </si>
  <si>
    <t>APORTES PATRONALES DE LA INSTITUCION AL SISTEMA DE SEGURIDAD SOCIAL, COMPLETIVO DEL MES  DE AGOSTO/2021  DE NOVEDADES ATRASADAS CORRESP. A LOS MESES DE MARZO Y ABRIL/2021 REPORTADAS EN EL MES DE AGOSTO Y RECARGOS E INTERESES GENERADOS SEGUN FACTURA S/N  D/F 06-09-2021, REFERENCIA NOS. 0420-2120-9964-3393, 0320-2120-9964-3379.</t>
  </si>
  <si>
    <t>EFT-6486</t>
  </si>
  <si>
    <t>PAGO FACT. NOS B1500000057/01-07, 58/02-08-2021, ORDEN DE SERVICIO NO. OS2021-0527, DISTRIBUCION DE AGUA EN DIFERENTES SECTORES Y COMUNIDADES DE LA PROVINCIA DUARTE, CORRESP. 30  DIAS DE JUNIO Y 30 DIAS DE JULIO/2021.</t>
  </si>
  <si>
    <t>EFT-6487</t>
  </si>
  <si>
    <t>PAGO FACT. NOS. B1500000034/01-06, 35/05-07,  36/03-08-2021, ORDEN DE SERVICIO NO. OS2021-0533,  DISTRIBUCION DE AGUA EN DIFERENTES SECTORES Y COMUNIDADES DE LA PROVINCIA SAN JUAN DE LA MAGUANA, CORRESP. A 31  DIAS  DE MAYO, 29 DIAS DE JUNIO,  Y 31   DIAS DE JULIO /2021.</t>
  </si>
  <si>
    <t>EFT-6488</t>
  </si>
  <si>
    <t>PAGO FACT. NO.B1100008944/23-08-2021, ALQUILER LOCAL COMERCIAL EN SAN JUAN DE LA MAGUANA, PROVINCIA SAN JUAN, CORRESP. AL MES DE AGOSTO/2021.</t>
  </si>
  <si>
    <t>EFT-6489</t>
  </si>
  <si>
    <t>PAGO FACT. NO. B1100008996/25-08-2021, ALQUILER DE VIVIENDA FAMILIAR HABITADA POR EL PERSONAL DE SUPERVISION DEL ACUEDUCTO JUANA VICENTA, EL LIMON, PROVINCIA SAMANA CORRESP. AL MES DE AGOSTO/2021.</t>
  </si>
  <si>
    <t>EFT-6490</t>
  </si>
  <si>
    <t>PAGO FACT. NO. B1100008995/25-08-2021,  ALQUILER DE UNA CASA, EN EL MUNICIPIO BANI, PROVINCIA PERAVIA CORRESP. AL MES DE AGOSTO/2021.</t>
  </si>
  <si>
    <t>EFT-6491</t>
  </si>
  <si>
    <t>PAGO FACT. NO. B1100008999/25-8-2021,  ALQUILER VIVIENDA FAMILIAR HABITADA POR EL PERSONAL DE SUPERVISION DE OBRAS EN MONTECRISTI, CORRESP. AL MES DE AGOSTO/2021.</t>
  </si>
  <si>
    <t>EFT-6492</t>
  </si>
  <si>
    <t>PAGO FACT. NOS.B1100008939/10-08, 8134/29-4, 7834/31-03, 7358/23-2-2021,  ALQUILER LOCAL COMERCIAL EN EL MUNICIPIO COTUI, PROVINCIA SANCHEZ RAMIREZ, CORRESP. A LOS MESES DE FEBRERO, MARZO, ABRIL, MAYO. JUNIO, JULIO, AGOSTO/2021.</t>
  </si>
  <si>
    <t>EFT-6493</t>
  </si>
  <si>
    <t>PAGO VIATICOS DE LA DIRECCION COMERCIAL, CORRESP. A JUNIO/2021, ELABORADA EN AGOSTO/2021.</t>
  </si>
  <si>
    <t>EFT-6494</t>
  </si>
  <si>
    <t>PAGO FACT. NO. B1500105993 (CUENTA NO.744281798), SERVICIO DE INTERNET BANDA (S) ANCHA DE LA DIRECCION EJECUTIVA,  DIRECCION DE TRATAMIENTO, DIRECCION DE RECURSOS HUMANOS, DEPTO. COMUNICACIONES, TRANSPORTACION, SISMOPA,  DIRECCION ADMINISTRATIVA,  TOPOGRAFIA, UEPE, BANDA ANCHA DE IPAD Y BANDA ANCHA PROVINCIA SAN PEDRO DE MACORIS, CORRESP. AL MES DE AGOSTO/2021.</t>
  </si>
  <si>
    <t>EFT-6495</t>
  </si>
  <si>
    <t>PAGO FACT. NO.B1500105990/28-08-2021, CUENTA NO.709494508, SERVICIOS TELEFONICOS E INTERNET, CORRESP. AL MES DE AGOSTO/2021.</t>
  </si>
  <si>
    <t>EFT-6496</t>
  </si>
  <si>
    <t>PAGO FACT. NOS. B1500000073, 74, 75, 76/02-08-2021, ORDEN DE SERVICIO NO. OS2021-0538, DISTRIBUCION DE AGUA EN DIFERENTES SECTORES Y COMUNIDADES DE LA PROVINCIA SAN CRISTOBAL, SEGUN CONTRATO NO. 030/2021, CORRESP. A 30 DIAS DE ABRIL, 31  DIAS DE MAYO,  30  DIAS DE JUNIO, 31 DIAS DE JULIO/2021.</t>
  </si>
  <si>
    <t>EFT-6497</t>
  </si>
  <si>
    <t>PAGO FACT. NO.B1500105278/28-08-2021 (721621338) SERVICIO DE LAS FLOTAS SISMOPA, CORRESP. AL MES DE AGOSTO DEL 2021.</t>
  </si>
  <si>
    <t>EFT-6498</t>
  </si>
  <si>
    <t>PAGO FACTURA NO.B1100008978/24-08-2021, ALQUILER DE LOCAL COMERCIAL EN EL DISTRITO MUNICIPAL HATILLO PALMA , MUNICIPIO GUAYUBIN, PROVINCIA  MONTE CRISTI, CORRESP. AL MES AGOSTO/2021.-</t>
  </si>
  <si>
    <t>EFT-6499</t>
  </si>
  <si>
    <t>PAGO FACT. NO. B1500000017/05-03-2021, ORDEN DE SERVICIO NO. OS2021-0245, DISTRIBUCION DE AGUA CON CAMION CISTERNA EN DIFERENTES SECTORES  Y COMUNIDADES DE LA PROVINCIA BARAHONA, ADENDA 01/2020, CORRESP. A 11 DIAS DE NOVIEMBRE/2020.</t>
  </si>
  <si>
    <t>EFT-6500</t>
  </si>
  <si>
    <t>PAGO FACT. NO.B1100008974/24-08-2021, ALQUILER LOCAL COMERCIAL,  MUNICIPIO EL VALLE, PROVINCIA HATO MAYOR, CORRESP. AL MES DE AGOSTO/2021.</t>
  </si>
  <si>
    <t>EFT-6501</t>
  </si>
  <si>
    <t>EFT-6502</t>
  </si>
  <si>
    <t>PAGO FACT. NO.B1100008977/24-08-2021,  ALQUILER DE LOCAL COMERCIAL EN EL MUNICIPIO DON GREGORIO, PROVINCIA PERAVIA, CORRESP. AL MES DE AGOSTO/2021.</t>
  </si>
  <si>
    <t xml:space="preserve">061419 </t>
  </si>
  <si>
    <t>REPOSICION FONDO CAJA CHICA DE LA DIRECCION DE TRATAMIENTO DE AGUA DESTINADO PARA LA LIMPIEZA, DESINFECCION,CORRECCION DE LOS SISTEMAS DE ABASTECIMIENTO DE AGUAS POTABLES Y RESIDUALES CORRESP. AL PERIODO DEL  19-07 AL 25-08-2021, RECIBOS DE DESEMBOLSO DEL 2754 AL 2813 SEGUN RELACION DE GASTOS.</t>
  </si>
  <si>
    <t xml:space="preserve">061420 </t>
  </si>
  <si>
    <t>REPOSICION FONDO CAJA CHICA DE LA PROVINCIA PERAVIA ZONA IV CORRESP. AL PERIODO DEL 29-06 AL 04-08-2021, RECIBOS DE DESEMBOLSO DEL 1557 AL 1625 SEGUN RELACION DE GASTOS.</t>
  </si>
  <si>
    <t xml:space="preserve">061421 </t>
  </si>
  <si>
    <t>PAGO FACT. NO.B1100008989/25-08-2021  ALQUILER LOCAL COMERCIAL MUNICIPIO COMENDADOR, PROVINCIA ELIAS PIÑA, CORRESP. AL MES DE AGOSTO/2021.</t>
  </si>
  <si>
    <t xml:space="preserve">061422 </t>
  </si>
  <si>
    <t xml:space="preserve">061423 </t>
  </si>
  <si>
    <t>PAGO FACT. NO. B1100008949/23-08-2021, ALQUILER LOCAL COMERCIAL EN EL MUNICIPIO RESTAURACION,  PROVINCIA DAJABON CORRESP. AL MES DE AGOSTO/2021.</t>
  </si>
  <si>
    <t xml:space="preserve">061424 </t>
  </si>
  <si>
    <t>PAGO FACT. NO. B1100008952/23-08-2021,  ALQUILER LOCAL COMERCIAL, MUNICIPIO SAN JUAN, PROVINCIA SAN JUAN, CORRESP. AL  MES DE AGOSTO/2021.</t>
  </si>
  <si>
    <t xml:space="preserve">061425 </t>
  </si>
  <si>
    <t>PAGO FACT. NO.B1100008951/23-08-2021,  ALQUILER LOCAL COMERCIAL EN EL MUNICIPIO LOMA DE CABRERA, PROVINCIA DAJABON, CORRESP. AL  MES DE AGOSTO/2021.</t>
  </si>
  <si>
    <t xml:space="preserve">061426 </t>
  </si>
  <si>
    <t>PAGO FACT. NOS. B1500000016/31-08, 15/03-08-2021, ALQUILER LOCAL COMERCIAL EN EL MUNICIPIO JUAN HERRERA, PROVINCIA SAN JUAN, CORRESP. A LOS MESES DE MAYO, JUNIO, JULIO, AGOSTO/2021.</t>
  </si>
  <si>
    <t xml:space="preserve">061427 </t>
  </si>
  <si>
    <t>PAGO FACT. NO. B1500000006/21-08-2021,  ALQUILER LOCAL OFICINA COMERCIAL EN EL MUNICIPIO VILLA LOS ALMACIGOS, PROVINCIA SANTIAGO RODRIGUEZ, CORRESP. A LOS MESES DESDE FEBRERO/2020 HASTA DICIEMBRE/2020 Y DESDE ENERO/2021 HASTA AGOSTO/2021.</t>
  </si>
  <si>
    <r>
      <t>061428</t>
    </r>
    <r>
      <rPr>
        <sz val="9"/>
        <color indexed="8"/>
        <rFont val="Arial"/>
        <family val="2"/>
      </rPr>
      <t/>
    </r>
  </si>
  <si>
    <t xml:space="preserve">061429 </t>
  </si>
  <si>
    <t>PAGO FACT. NO. B1100008988/25-08-2021,  ALQUILER LOCAL COMERCIAL EN EL MUNICIPIO SABANA LARGA, PROVINCIA SAN JOSE DE OCOA, CORRESP. AL MES DE AGOSTO/2021.</t>
  </si>
  <si>
    <t xml:space="preserve">061430 </t>
  </si>
  <si>
    <t>PAGO FACT. NO. B1100008987/25-08-2021, ALQUILER LOCAL COMERCIAL EN BOHECHIO, PROVINCIA SAN JUAN, CORRESP. AL MES DE AGOSTO/2021.</t>
  </si>
  <si>
    <t xml:space="preserve">061431 </t>
  </si>
  <si>
    <t>PAGO FACT. NO.B1100008948/23-08-2021, ALQUILER LOCAL COMERCIAL EN EL MUNICIPIO DE CABRERA, PROVINCIA MARIA TRINIDAD SANCHEZ, ADENDUM 02/2020, CORRES. AL MES DE AGOSTO/2021.</t>
  </si>
  <si>
    <t xml:space="preserve">061432 </t>
  </si>
  <si>
    <t>PAGO FACT. NO.B1100008975/24-08-2021, ALQUILER LOCAL COMERCIAL  EN BOCA CANASTA , MUNICIPIO BANI, PROVINCIA PERAVIA, CORRESP. AL MES DE AGOSTO/2021.</t>
  </si>
  <si>
    <t xml:space="preserve">061433 </t>
  </si>
  <si>
    <t>PAGO FACT. NO.B1100008990/25-08-2021,  ALQUILER LOCAL COMERCIAL EN EL MUNICIPIO CEVICOS, PROVINCIA  SANCHEZ RAMIREZ, ADENDUM 01/2020, CORRESP. AL  MES DE AGOSTO/2021.</t>
  </si>
  <si>
    <t xml:space="preserve">061434 </t>
  </si>
  <si>
    <t>PAGO FACT. NO.B1100008983/24-08-2021,  ALQUILER LOCAL COMERCIAL EN EL FACTOR, MUNICIPIO DE NAGUA, PROV. MARIA TRINIDAD SANCHEZ, CORRESP. A 15 DIAS DEL MES DE AGOSTO/2021.</t>
  </si>
  <si>
    <t xml:space="preserve">061435 </t>
  </si>
  <si>
    <t>PAGO FACT. NO.B1100008982/24-08-2021,  ALQUILER LOCAL COMERCIAL EN SABANA IGLESIA, PROVINCIA SANTIAGO, CORRESP. AL MES DE AGOSTO/2021.</t>
  </si>
  <si>
    <t xml:space="preserve">061436 </t>
  </si>
  <si>
    <t>PAGO FACT. NO. B1100008981/24-08-2021, ALQUILER LOCAL COMERCIAL EN CAÑAFISTOL-BANI, PROVINCIA PERAVIA  CORRESP. AL MES DE AGOSTO/2021.</t>
  </si>
  <si>
    <t xml:space="preserve">061437 </t>
  </si>
  <si>
    <t>SALDO, INDEMN. Y VAC. CORRESP. A (30 DIAS DEL AÑO 2019 Y 27 DIAS DEL 2020), QUIEN DESEMPEÑO EL CARGO DE ENCARGADO (A) INTERINO EN EL DEPARTAMENTO ADMINISTRATIVO.</t>
  </si>
  <si>
    <t xml:space="preserve">061438 </t>
  </si>
  <si>
    <t>PAGO FACT. NO. B1500000238/26-08-2021 ORDEN DE COMPRA OC2021-0235, ADQUISICION DE PAPEL TIMBRADO.</t>
  </si>
  <si>
    <t xml:space="preserve">EFT-6503 </t>
  </si>
  <si>
    <t>PAGO FACT. NO.B1500105997/28-08-2021 (771256670), SERVICIO DE LINEA TELEFONICA TIPO CELULAR FIJO, INSTALADA EN LA PLANTA DE TRATAMIENTO DE HIGUEY, CORRESP. AL MES DE AGOSTO/2021.</t>
  </si>
  <si>
    <t>EFT-6504</t>
  </si>
  <si>
    <t>PAGO FACT. NOS. B1500000064/01-07, 63/04-08-2021, ORDEN DE SERVICIO NO.OS2021-0530, DISTRIBUCION DE AGUA EN DIFERENTES SECTORES Y COMUNIDADES DE LA PROVINCIA  SAN CRISTOBAL, CORRESP. A 05 DIAS DEL MES DE JUNIO Y 31 DIAS DE JULIO/2021.</t>
  </si>
  <si>
    <t>EFT-6505</t>
  </si>
  <si>
    <t>PAGO FACT. NO. B1500000034/31-07-2021, ORDEN DE SERVICIO NO. OS2021-0420, DISTRIBUCION DE AGUA EN DIFERENTES SECTORES Y COMUNIDADES DE LA PROVINCIA EL SEIBO, SEGUN CONTRATO NO. 056/2019,  CORRESP. A 30  DIAS DE JULIO/2021.</t>
  </si>
  <si>
    <t>EFT-6506</t>
  </si>
  <si>
    <t>PAGO FACT. NO. B1500000005/05-08-2021,  ORDEN DE SERVICIO NO. OS2021-0360, SERVICIO DISTRIBUCION DE AGUA EN DIFERENTES SECTORES Y COMUNIDADES DE LA PROVINCIA ELIAS PIÑA. CORRESP. A   31 DIAS DE JULIO/2021.</t>
  </si>
  <si>
    <t>EFT-6507</t>
  </si>
  <si>
    <t>PAGO FACT. NOS. B1500001211, 1212, 1213,  1214, 1216/17-08-2021 CONTRATOS NOS. 6395, 6396, 6397, 6398, 6415,  CONSUMO ENERGETICO DE LAS LOCALIDADES ARROYO SULDIDO, LAS COLONIAS, RANCHO ESP, AGUA SABROSA,  LA BARBACOA,  LA COLONIA RANCHO ESPAÑOL,  PROVINCIA SAMANA, CORRESP. AL MES DE AGOSTO/2021.</t>
  </si>
  <si>
    <t>EFT-6508</t>
  </si>
  <si>
    <t>PAGO FACT. NO. B1500000020/30-08-2021, ALQUILER LOCAL COMERCIAL EN VILLA ELISA, MUNICIPIO GUAYUBIN, PROVINCIA MONTECRISTI, CORRESP. AL MES DE AGOSTO/2021.</t>
  </si>
  <si>
    <t>EFT-6509</t>
  </si>
  <si>
    <t>PAGO FACT. NO.B1100008956/23-08-2021, ALQUILER LOCAL COMERCIAL EN VILLA LA MATA, PROVINCIA SANCHEZ RAMIREZ, CORRESP. AL MES DE AGOSTO/2021.</t>
  </si>
  <si>
    <t>EFT-6510</t>
  </si>
  <si>
    <t>PAGO FACT. NO. B1500000013/12-08-2021, ORDEN DE SERVICIO NO. OS2021-0013, DISTRIBUCION DE AGUA EN DIFERENTES SECTORES Y COMUNIDADES DE LA PROVINCIA BARAHONA,ADENDA 01/2020, CORRESP. A 30 DIAS DE DICIEMBRE /2020.</t>
  </si>
  <si>
    <t>EFT-6511</t>
  </si>
  <si>
    <t>PAGO FACT. NO.B1100008984/24-08-2021,  ALQUILER LOCAL COMERCIAL  EN EL MUNICIPIO NIZAO, PROVINCIA PERAVIA ADENDUM 01/2021, CORRESP. AL MES DE AGOSTO/2021.</t>
  </si>
  <si>
    <t>EFT-6512</t>
  </si>
  <si>
    <t>PAGO FACT. NO. B1100008986/25-08-21, ALQUILER DE DOS LOCALES COMERCIALES EN EL MUNICIPIO DAJABON,  PROVINCIA DAJABON CORRESP. AL MES DE AGOSTO/2021.</t>
  </si>
  <si>
    <t>EFT-6513</t>
  </si>
  <si>
    <t>PAGO FACT. NO.B1500000035/08-08-2021, ORDEN DE SERVICIO NO. OS2021-0240, DISTRIBUCION DE AGUA EN DIFERENTES SECTORES Y COMUNIDADES DE LA PROVINCIA SAMANA,  CORRESP. A 30 DIAS DEL MES DE JULIO/2021.</t>
  </si>
  <si>
    <t>EFT-6514</t>
  </si>
  <si>
    <t>PAGO VIATICOS DEL DEPARTAMENTO DE COMUNICACIONES, CORRESP. A SEPTIEMBRE/2021, ELABORADA EN SEPTIEMBRE/2021.</t>
  </si>
  <si>
    <t xml:space="preserve">061439 </t>
  </si>
  <si>
    <t>PAGO FACT. NO.B1500000004/25-08-2021, ORDEN DE SERVICIO NO.OS2021-0551, COLOCACION DE PUBLICIDAD INSTITUCIONAL DURANTE EL PERIODO DEL 24 DE MAYO DEL 2021 AL 24 DE AGOSTO DEL 2021, DE 50 (CINCUENTA) CUÑAS MENSUAL MAS 04 (CUATRO) MENCIONES DIARIAS EN EL PROGRAMA RADIAL "ENFOQUE 4", TRANSMITIDO DE LUNES A VIERNES EN HORARIO DE 4:00 A 5:00 DE LA TARDE POR LA EMISORA PALOMA 103.9 FM Y POR LA PAGINA WEB WWW.PALOMAFM1039.COM,.</t>
  </si>
  <si>
    <t xml:space="preserve">061440 </t>
  </si>
  <si>
    <t>PAGO FACT. NO.B1500000120/19-08-2021, COLOCACION DE PUBLICIDAD INSTITUCIONAL DURANTE EL PERIODO DEL 18 DE MAYO DEL 2021 AL 18 DE AGOSTO2021, DE 02 (DOS) CUÑAS DIARIAS EN EL PROGRAMA RADIAL ¨SUPER JAIME INFORMA¨, TRANSMITIDO DE LUNES A VIERNES DE 4:00 PM A 5:00 PM POR RAMBO 98.7 FM, EN ESPIGA TV, CANAL 10 DE 10:00 AM A 11:00 AM Y RETRANSMITIDO DE 8:00 PM A 9:00 PM POR EL MISMO CANAL Y LOS SABADOS DE 11:00 AM A 12:00 AM POR EL CANAL 14 (TIERRA VISION CASTAÑUELA).</t>
  </si>
  <si>
    <t xml:space="preserve">061441 </t>
  </si>
  <si>
    <t>PAGO INDEMN. Y VAC. (30 DIAS CORRESP. AL AÑO 2019 Y 24 DEL 2020), QUIEN DESEMPEÑO EL CARGO DE OPERADOR DE SISTEMA APS, EN LA SECCION DE OPERACIONES DE BARAHONA,.</t>
  </si>
  <si>
    <t xml:space="preserve">061442 </t>
  </si>
  <si>
    <t>PAGO INDEMN. Y VAC. (30 DIAS CORRESP. AL AÑO 2019 Y 24 AL 2020), QUIEN DESEMPEÑO EL CARGO DE OPERADOR DE SISTEMA APS, EN LA SECCION DE OPERACIONES DE BARAHONA.</t>
  </si>
  <si>
    <t xml:space="preserve">EFT-6515 </t>
  </si>
  <si>
    <t>PAGO FACT. NOS. B1500000364, 363/05-07-2021 ORDEN DE COMPRA NOS. OC2021-0174, 0165, ADQUISICION DE JUNTAS PARA SER UTILIZADAS EN LOS ACUEDUCTOS DE LAS PROVINCIAS: HERMANAS MIRABAL, VALVERDE, BARAHONA, SAMANA Y MARIA TRINIDAD SANCHEZ,  Y COMPRA DE MATERIALES PARA SER UTILIZADOS EN LOS ACUEDUCTOS DE LAS PROVINCIAS HERMANAS MIRABAL, VALVERDE Y BARAHONA.</t>
  </si>
  <si>
    <t>EFT-6516</t>
  </si>
  <si>
    <t>PAGO FACT. NO.B1500003129/26-07-2021, ORDEN DE SERVICIO NO.OS2021-0459, PUBLICACION EN UN (01) MEDIO DE CIRCULACION NACIONAL DURANTE DOS (02) DIAS CONSECUTIVOS LA CONVOCATORIA A PARTICIPAR EN EL PROCESO DE LICITACION PUBLICA NACIONAL, NO.INAPA-CCC-LPN-2021-0022, RESOLUCION ADMINISTRATIVA.</t>
  </si>
  <si>
    <t xml:space="preserve">061443 </t>
  </si>
  <si>
    <t>PAGO FACT. NO. B1500000060/05-06-2021, ORDEN DE SERVICIO NO. OS2021-0056, DISTRIBUCION DE AGUA EN DIFERENTES SECTORES Y COMUNIDADES DE LA  PROVINCIA SAN CRISTOBAL, CORRESP. A 30 DIAS DE  JUNIO/2021.</t>
  </si>
  <si>
    <t xml:space="preserve">061444 </t>
  </si>
  <si>
    <t>REPOSICION FONDO CAJA CHICA DE LA PROVINCIA DUARTE ZONA III CORRESP. AL PERIODO DEL 14-07 AL 18-08-2021, RECIBOS DE DESEMBOLSO DEL 0839 AL 0864.</t>
  </si>
  <si>
    <t xml:space="preserve">061445 </t>
  </si>
  <si>
    <t>REPOSICION FONDO CAJA CHICA DE LA UNIDAD COMERCIAL DEL ACUEDUCTO DE SANCHEZ ZONA III CORRESP. AL PERIODO DEL 02 AL 24-08-2021, RECIBOS DE DESEMBOLSO DEL 0151 AL 0156 SEGUN RELACION DE GASTOS.</t>
  </si>
  <si>
    <t xml:space="preserve">061446 </t>
  </si>
  <si>
    <t>PAGO FACT. NO. B1500003436/30-08-2021, ORDEN DE COMPRA NO. OC2021-0229,  COMPRA DE RECARGA ELECTRONICA DEL SISTEMA DE PAGO DE PEAJES (PASO RAPIDO)Y DISPOSITIVO DE PASE RAPIDO, PARA USO DE LOS VEHICULOS DE LA INSTITUCION.</t>
  </si>
  <si>
    <t xml:space="preserve">061447 </t>
  </si>
  <si>
    <t>PAGO FACT. NO. B1100008985/24-08-2021,  ALQUILER LOCAL COMERCIAL EN EL MUNICIPIO JUAN DOLIO, PROVINCIA SAN PEDRO DE MACORIS, CORRESP. AL MES DE AGOSTO/2021.</t>
  </si>
  <si>
    <t xml:space="preserve">EFT-6517 </t>
  </si>
  <si>
    <t>PAGO FACT. NOS. B1500000125/06, 127, 128/17-08-2021 ORDEN DE COMPRA OC2021-0206, ADQUISICION DE SUSTANCIA QUIMICAS (97,157.60 CLORO GAS DE 2, 000 LBS),  PARA SER UTILIZADOS  EN TODOS LOS ACUEDUCTOS DEL INAPA,  2DO ABONO.</t>
  </si>
  <si>
    <t>EFT-6518</t>
  </si>
  <si>
    <t>PAGO FACT. NO. B1500033168/05-09-2021, CUENTA NO.86797963, CORRESP. AL  SERVICIO DE USO GPS  DEL INAPA   FACTURACION  DESDE  01-08  AL 31-08-2021.</t>
  </si>
  <si>
    <t>EFT-6519</t>
  </si>
  <si>
    <t>PAGO FACT. NO. B1500033125/05-09-2021, CUENTA NO.86115926, POR SERVICIO DE TELECABLE E INTERNET, CORRESP. A LA FACTURACION  DESDE EL 01 DE AGOSTO AL 31 DE AGOSTO/2021.</t>
  </si>
  <si>
    <t>EFT-6520</t>
  </si>
  <si>
    <t>PAGO FACT. NO. B1500033122/05-09-2021, CUENTA NO.86082876, POR SERVICIO DE LAS FLOTAS DE INAPA, CORRESP. A LA FACTURACION DEL 01-08 AL 31-08-2021.</t>
  </si>
  <si>
    <t>EFT-6521</t>
  </si>
  <si>
    <t>PAGO FACT. NOS.B1500027444 (CODIGO DE SISTEMA NO.77100), 30261  (6091) 01-09-2021, SERVICIOS RECOGIDA DE BASURA EN EL NIVEL CENTRAL Y OFICINAS  ACUEDUCTOS RURALES, CORRESP. AL PERIODO DESDE EL 01 AL 30 DE SEPTIEMBRE/2021.</t>
  </si>
  <si>
    <t>EFT-6522</t>
  </si>
  <si>
    <t>PAGO FACT. NO.B1100008950/23-08-2021,  ALQUILER LOCAL COMERCIAL EN LAS TARANAS VILLA RIVAS, PROVINCIA DUARTE, CORRESP. AL MES AGOSTO/2021.</t>
  </si>
  <si>
    <t xml:space="preserve">061448 </t>
  </si>
  <si>
    <t>PAGO FACT. NO.B1500000016/24-06-2021, ORDEN DE SERVICIO NO.OS2021-0552, PUBLICACION INSTITUCIONAL DURANTE EL PERIODO DEL 24 DE MAYO DEL 2021 AL 24 DE AGOSTO DEL 2021, EN EL PROGRAMA TELEVISIVO "CONCLUSIONES NEWS", TRANSMITIDO DE LUNES A VIERNES EN HORARIO DE 10:00 PM A 11:00 PM POR LOS CANALES BAHIA VISION Y TELENORD.</t>
  </si>
  <si>
    <t xml:space="preserve">061449 </t>
  </si>
  <si>
    <t>PAGO FACT. NO. B1100009002/10-09-2021,  ALQUILER  LOCAL  DE LA OFICINA COMERCIAL EN EL MUNICIPIO DE VALLEJUELOS, PROVINCIA SAN JUAN, CORRESP. AL MES DE AGOSTO/2021.</t>
  </si>
  <si>
    <t xml:space="preserve">061450 </t>
  </si>
  <si>
    <t>PAGO FACT. NO.B1100008980/24-08-2021,  ALQUILER LOCAL COMERCIAL EN LA PROVINCIA PEDERNALES, ADENDUM 01/2020, CORRESP. AL MES DE AGOSTO/2021.</t>
  </si>
  <si>
    <t xml:space="preserve">061451 </t>
  </si>
  <si>
    <t>PAGO FACT. NO. B1100008954/23-08-2021,  ALQUILER LOCAL COMERCIAL, MUNICIPIO SAN JOSE DE OCOA, PROVINCIA  DE SAN JOSE DE OCOA, CORRESP. AL MES DE AGOSTO/2021.</t>
  </si>
  <si>
    <t xml:space="preserve">061452 </t>
  </si>
  <si>
    <t>PAGO FACT. NO. B1100008993/25-08-2021, ALQUILER DE LOCAL  COMERCIAL, MUNICIPIO MICHES, PROVINCIA EL SEIBO, CORRESP. AL MES DE AGOSTO/2021.</t>
  </si>
  <si>
    <t xml:space="preserve">061453 </t>
  </si>
  <si>
    <t>PAGO FACT. NO. B1500000004/12-08-2021 OS2021-0397, SERVICIO DE NOTARIO PARA EL ACTO DE APERTURA DE LA LICITACION PUBLICA NACIONAL NO. INAPA-CCC-LPN-2021-0011, OFERTAS TECNICAS (SOBRE A), PARA LA "ADQUISICION DE CLORADORES.</t>
  </si>
  <si>
    <t xml:space="preserve">061454 </t>
  </si>
  <si>
    <t>PAGO FACT. NO.B1500000136/25-08-2021, ORDEN DE SERVICIO NO.OS2021-0480, COLOCACION DE PUBLICIDAD INSTITUCIONAL DURANTE EL PERIODO DEL 24 DE MAYO AL 24 DE AGOSTO DEL 2021, 02 (DOS) CUÑAS DIARIAS EN EL PROGRAMA TELEVISIVO "LA VOZ DE SAMANA TV", TRANSMITIDO DE LUNES A VIERNES DE 6:00 PM A 7:00 PM POR BAHIA VISION, CANAL 3 Y 35 DE TELENORD Y LOS PERIODICOS DIGITALES WWW.LAVOZDESAMANA.COM Y WWW.NOTASRD.COM.</t>
  </si>
  <si>
    <t xml:space="preserve">061455 </t>
  </si>
  <si>
    <t>PAGO FACT. NO. B1100008991/25-08-2021,  ALQUILER LOCAL COMERCIAL EN EL MUNICIPIO MONCION, PROVINCIA SANTIAGO RODRIGUEZ, CORRESP.  AL MES DE AGOSTO/2021.</t>
  </si>
  <si>
    <t xml:space="preserve">061456 </t>
  </si>
  <si>
    <t>PAGO EQUIVALENTES A DOS (2) MESES DE DEPOSITOS POR CONCEPTO DE ALQUILER DEL LOCAL PARA LA INSTALACION DE LA OFICINA COMERCIAL, UBICADO EN LA CALLE DUARTE NO.09,  MUNICIPIO RANCHO ARRIBA,  PROVINCIA SAN JOSE DE OCOA.</t>
  </si>
  <si>
    <t xml:space="preserve">061457 </t>
  </si>
  <si>
    <t>PAGO FACT. NO.B1100008997/25-08-2021,  ALQUILER LOCAL COMERCIAL EN EL MUNICIPIO SAN RAFAEL DEL YUMA, PROVINCIA LA ALTAGRACIA, CORRESP. AL MES DE AGOSTO/2021.</t>
  </si>
  <si>
    <t xml:space="preserve">061458 </t>
  </si>
  <si>
    <t>PAGO FACT. NO.B1100008992/25-08-2021 ALQUILER LOCAL COMERCIAL EN EL MUNICIPIO CASTAÑUELA, PROVINCIA MONTECRISTI, CORRESP. AL MES DE AGOSTO/2021.</t>
  </si>
  <si>
    <t xml:space="preserve">061459 </t>
  </si>
  <si>
    <t>2DO ABONO, INDEMN. Y VAC. CORRESP. A (25 DIAS DEL AÑO 2019 Y 27 DEL 2020), QUIEN DESEMPEÑO LA FUNCION DE ENCARGADO (A) EN LA DIVISION DE OPERACIONES DE PLANTAS DE AGUAS RESIDUALES.</t>
  </si>
  <si>
    <t xml:space="preserve">061460 </t>
  </si>
  <si>
    <t>PAGO FACT. NOS. B1500000151,152/28-01-2021, ORDEN DE SERVICIO NO. OS2020-0538, DISTRIBUCION DE AGUA EN DIFERENTES SECTORES Y COMUNIDADES DE LA PROVINCIA MONTE CRISTI, CORREP. A  13 DIAS DE SEPTIEMBRE Y 9 DIAS DE OCTUBRE/2020.</t>
  </si>
  <si>
    <t xml:space="preserve">061461 </t>
  </si>
  <si>
    <t>PAGO FACT. NO. B1500000032/23-07-2021, OS2021-0562, SERVICIO DE NOTARIO PARA EL ACTO DE APERTURA DE  LA COMPARACION  DE PRECIOS NO. INAPA-CCC-CP-2021-0027, OFERTAS TECNICAS (SOBRE A), PARA LA "ADQUISICION DE TUBERIAS EN HG Y HN PARA SER UTILIZADOS EN TODOS LOS ACUEDUCTOS Y SISTEMAS DEL INAPA.</t>
  </si>
  <si>
    <t xml:space="preserve">061462 </t>
  </si>
  <si>
    <t>PAGO EQUIVALENTES A DOS (2) MESES DE DEPOSITOS POR CONCEPTO DE ALQUILER DE APARTAMENTO PARA SER UTILIZADO COMO VIVIENDA FAMILIAR, UBICADO EN LA AVENIDA CORREA Y CIDRON, IVETTE A, APARTAMENTO 4A,  DISTRITO NACIONAL, SANTO DOMINGO.</t>
  </si>
  <si>
    <t xml:space="preserve">EFT-6523 </t>
  </si>
  <si>
    <t>PAGO FACT. NO. B1500000050/01-07-2021, ORDEN DE SERVICIO NO, OS2021-0323 SERVICIO DE DISTRIBUCION DE AGUA EN DIFERENTES SECTORES Y COMUNIDADES DE LA PROVINCIA PEDERNALES, CORRESP. A  30  DIAS DE JUNIO/2021.</t>
  </si>
  <si>
    <t>EFT-6524</t>
  </si>
  <si>
    <t>PAGO FACT. NO.B1500000007/13-08-2021, ORDEN DE SERVICIO NO.OS2021-0569, SERVICIO DE NOTARIO PARA EL ACTO DE APERTURA DE COMPARACION DE PRECIOS NO.INAPA-CCC-CP-2021-0037 OFERTAS TECNICAS (SOBRE A) PARA LA ¨CONSTRUCCION DE DEPOSITO REGULADOR 2,000 M3, H.A. SUPERFICIAL, CIRCULAR ACUEDUCTO PEDERNALES, PROVINCIA PEDERNALES¨.</t>
  </si>
  <si>
    <t>EFT-6525</t>
  </si>
  <si>
    <t>PAGO FACT. NO.B1500000009/20-08-2021, ORDEN DE SERVICIO NO.OS2021-0576, SERVICIO DE NOTARIO PARA EL ACTO DE APERTURA DE LA LICITACION PUBLICA NACIONAL NO.INAPA-CCC-LPN-2021-0016, OFERTAS TECNICAS (SOBRE A) PARA LA ¨ADQUISICION DE TUBOS Y TUBERIAS DE ACERO Y PVC PARA SER UTILIZADOS EN TODOS LOS ACUEDUCTOS DEL INAPA¨.</t>
  </si>
  <si>
    <t>EFT-6526</t>
  </si>
  <si>
    <t>PAGO FACT. NOS.B1500000001/30-04, 02/31-05, 03/30-06-2021,ORDEN DE SERVICIO NO.OS2021-0531 ,SERVICIO DE DISTRIBUCION DE AGUA CON CAMION CISTERNA EN DIFERENTES COMUNIDADES DE LA PROVINCIA BAHORUCO,  CORRESP. A 30 DIAS DEL MES DE ABRIL, 31 DIAS DEL MES DE MAYO Y  30 DIAS DEL MES DE JUNIO/2021.</t>
  </si>
  <si>
    <t>EFT-6527</t>
  </si>
  <si>
    <t>PAGO FACT. NOS B1500057932/26-03, 90208/05, 90210/14, 90212/20, 90214/27-04, 90220/10, 90224/24, 90227/31-05, 90229/07, 90232/14, 90233/22, 90236/28-06-, 90241/12-07-2021 ORDEN DE COMPRA OC2021-0075 COMPRA DE 1,625 UNIDADES BOTELLONES DE AGUA, LOS CUALES SERAN UTILIZADOS EN EL NIVEL CENTRAL, ACUEDUCTO RURALES, EDIFICIO MARCOS RODRIGUEZ Y EL ALMACEN DEL KM.18.</t>
  </si>
  <si>
    <t>EFT-6528</t>
  </si>
  <si>
    <t>PAGO FACT. NO.B1100008953/23-08-2021  ALQUILER LOCAL COMERCIAL EN EL MUNICIPIO DE BAYAGUANA, PROVINCIA MONTE PLATA, CORRESP. AL MES DE AGOSTO/2021.-</t>
  </si>
  <si>
    <t>EFT-6529</t>
  </si>
  <si>
    <t>PAGO FACT. NO.B1100008998/25-08-2021,  ALQUILER LOCAL COMERCIAL  EN EL SECTOR PIZARRETE, MUNICIPIO BANI, PROVINCIA PERAVIA SEGUN ADENDA 01/2021,  CORRESP. AL MES DE AGOSTO/2021.</t>
  </si>
  <si>
    <t>EFT-6530</t>
  </si>
  <si>
    <t>PAGO FACT. NO.B1100008994/25-08-2021,  ALQUILER LOCAL COMERCIAL EN EL MUNICIPIO SANCHEZ, PROVINCIA SAMANA, CORRESP. AL MES DE AGOSTO/2021.</t>
  </si>
  <si>
    <t>EFT-6531</t>
  </si>
  <si>
    <t>PAGO FACT. NO.B1500000022/03-08-2021, ORDEN DE SERVICIO OS2021-0561, SERVICIO DE NOTARIO PARA EL ACTO DE APERTURA EL PROCESO DE LA COMPARACION DE PRECIOS, NO. INAPA-CCC-CP-2021-0026, OFERTAS ECONOMINCAS (SOBRE B), PARA LA  ¨ADQUISICION DE DIFERENCIALES Y TURBIDIMETROS PARA SER UTILIZADOS EN EL INAPA¨.</t>
  </si>
  <si>
    <t>EFT-6532</t>
  </si>
  <si>
    <t>PAGO FACT. NOS. B1500000059/06-08, 57/14-07, 35/06-08, 34/6-08-2021,  ALQUILER LOCAL COMERCIAL EN GUAYUBIN, PROVINCIA MONTECRISTI, CORRESP. A LOS MESES DE MARZO, ABRIL, MAYO, JUNIO, JULIO, AGOSTO/2021.</t>
  </si>
  <si>
    <t>EFT-6533</t>
  </si>
  <si>
    <t>PAGO FACT. NO.B1500003084/13-07-2021, ORDEN DE SERVICIO NO.OS2021-0430, PUBLICACION EN UN (01) MEDIO DE CIRCULACION NACIONAL DURANTE DOS (02) DIAS CONSECUTIVOS LA CONVOCATORIA A PARTICIPAR EN EL PROCESO DE LICITACION PUBLICA NACIONAL, NO.INAPA-CCC-LPN-2021-0016, RESOLUCION ADMINISTRATIVA NO.35/2021.</t>
  </si>
  <si>
    <t>EFT-6534</t>
  </si>
  <si>
    <t>PAGO FACT. NO. B1500000034/05-07-2021  ORDENES DE SERVICIO NOS. OS2021-0334,   OS2021-0532, DISTRIBUCION DE AGUA EN DIFERENTES SECTORES Y COMUNIDADES DE LA PROVINCIA MONTE PLATA, CORRESP. A  22 DIAS DE JUNIO/ 2021.</t>
  </si>
  <si>
    <t>EFT-6535</t>
  </si>
  <si>
    <t>PAGO FACT. NOS.B1500230751,44,43,46,38,33/27-07, 762/28-07-2021, POR IRREGULARIDADES EN LAS MEDIDAS DE CONSUMOS ELECTRICOS.</t>
  </si>
  <si>
    <t xml:space="preserve">061463 </t>
  </si>
  <si>
    <t>PLAN DE LEVANTAMIENTO DE CONTRATOS EN LAS PROVINCIAS DE: BARAHONA, PERAVIA (BANI), EL SEIBO, HATO MAYOR, SAN PEDRO DE MACORIS, SAN FRANCISCO DE MACORIS, MARIA TRINIDAD SANCHEZ Y HERMANAS MIRABAL, EN FECHA DEL 20 AL 24 DE SEPTIEMBRE/2021, LIQUIDABLE A PRESENTACION DE RECIBO Y NOMINA FIRMADAS POR LOS JORNALEROS.</t>
  </si>
  <si>
    <t xml:space="preserve">061464 </t>
  </si>
  <si>
    <t>PAGO FACT. NO. B1500000336/13-09-2021, ORDEN DE SERVICIO NO.OS2021-0607, X1X CONGRESO REGIONAL DE AUDITORIA INTERNA, CONTROL DE GESTION, RIESGO Y FINANZAS "GENERANDO VALOR EN UN ENTORNO RESILIENTE.</t>
  </si>
  <si>
    <t xml:space="preserve">061465 </t>
  </si>
  <si>
    <t>APORTE DE LA INSTITUCION CONFORME AL ACUERDO DE COLABORACION ENTRE EL INSTITUTO NACIONAL DE AGUAS POTABLES Y ALCANTARILLADOS (INAPA) Y LA FUNDACION FRANCINA HUNGRIA, EN FECHA DE 28 DE JUNIO DEL AÑO 2021, PARA LA EJECUCION Y DESARROLLO DE ACTIVIDADES CONJUNTAS Y RECIPROCAS EN PROCURA DE FORMAR A LOS COLABORADORES DEL INAPA, PROMOVIENDO ESPACIOS DE COMUNICACION DE LAS ACCIONES DE MANEJOS RESPONSABLE DE LOS RECURSOS DEL AGUA, CORRESP. A LOS MESES JULIO, AGOSTO Y SEPTIEMBRE/2021. SEGUN ACUERDO DE FECHA 28 DE JUNIO DEL  AÑO 2021.</t>
  </si>
  <si>
    <t xml:space="preserve">061466 </t>
  </si>
  <si>
    <t>PAGO FACT. NO.B1500000048/10-08-2021, ORDEN  DE SERVICIO NO.OS2021-0573,  SERVICIO DE NOTARIO PARA EL ACTO  DE APERTURA DE LA COMPARACION DE PRECIOS NO.INAPA-CCC-CP-2021-0024, OFERTAS ECONOMICAS  (SOBRE B), PARA LA ¨ADQUISICION DE ELECTROBOMBAS Y  MOTOR ELECTRICO SUMERGIBLES, PARA SER UTILIZADOS EN DIFERENTES PROVINCIAS Y ACUEDUCTOS DEL PAIS..</t>
  </si>
  <si>
    <t xml:space="preserve">061467 </t>
  </si>
  <si>
    <t>PAGO FACT. NO.B1500000050/20-08-2021, ORDEN  DE SERVICIO NO.OS2021-0580,  SERVICIO DE NOTARIO PARA EL ACTO  DE APERTURA DE LA  LICITACION PUBLICA NACIONAL NO.INAPA-CCC-LPN-2021-0013, OFERTAS TECNICAS   (SOBRE A), PARA LA ¨ADQUISICION DE  EQUIPOS (ELECTROBOMBAS ELEVADORAS, BOMBAS TURBINA VERTICAL Y  ELECTROBOMBAS  SUMERGIBLES), PARA SER UTILIZADOS EN DIFERENTES ACUEDUCTOS DEL INAPA.</t>
  </si>
  <si>
    <t xml:space="preserve">061468 </t>
  </si>
  <si>
    <t>PAGO FACT. NO. B1500000015/09-04-2021, ORDEN DE SERVICIO OS2021-0143. CONTRATACION  SERVICIO DE CAPACITACION CURSO VERIFICACION DE MATERIAL VOLUMETRICO.</t>
  </si>
  <si>
    <t xml:space="preserve">061469 </t>
  </si>
  <si>
    <t>PAGO FACT. NOS. B1500000298/10, 304/17-06-2021 ORDEN DE COMPRA OC2021-0112, ADQUISICION DE MEDICAMENTOS PARA SER UTILIZADOS EN EL DISPENSARIO MEDICO, NIVEL CENTRAL.</t>
  </si>
  <si>
    <t xml:space="preserve">EFT-6536 </t>
  </si>
  <si>
    <t>PAGO FACT. NOS. B1500001157/14, 1158/18-05-2021 ORDEN DE COMPRA NOS.OC2021-0076, 0081, COMPRA DE MATERIALES DE REFERENCIA CERTIFICADOS (CESPAS), Y REACTIVOS  PARA SER UTILIZADOS EN EL LABORATORIO ING. MARCOS RODRIGUEZ, SEDE CENTRAL DEL INAPA.</t>
  </si>
  <si>
    <t>EFT-6537</t>
  </si>
  <si>
    <t>PAGO FACT. NOS. B1500000706/07-06, 733/27-07-2021 ORDENES DE COMPRA NOS. OC2021-0187, 0148, ADQUISICION DE MATERIALES, PARA SER UTILIZADOS EN LOS CAMIONES SUCCIONADORES DEL INAPA, Y ADQUISICION DE CINCO (5) PULIDORA PARA SER UTILIZADO EN LOS ACUEDUCTOS A NIVEL NACIONAL DEL INAPA.</t>
  </si>
  <si>
    <t xml:space="preserve">061470 </t>
  </si>
  <si>
    <t>PAGO FACT. NO.B1500000034/02-07-2021, ORDEN DE SERVICIO NO. OS2021-0428, SERVICIO DE NOTARIO, PARA EL ACTO DE APERTURAR EL   PROCESO DE  EXCEPCION DE URGENCIA  DE REFERENCIA  NO. INAPA-MAE-PEUR -2021-0002, OFERTAS TECNICAS ECONOMICAS  (SOBRE A Y B), PARA LA ADQUISICION DE SUSTANCIAS QUIMICAS,  PARA SER UTILIZADOS EN TODOS LOS ACUEDUCTOS DEL INAPA.</t>
  </si>
  <si>
    <t xml:space="preserve">061471 </t>
  </si>
  <si>
    <t>REPOSICION FONDO CAJA CHICA DE LA DIVISION DE TRANSPORTACION DESTINADO PARA CUBRIR GASTOS DE REPARACIONES, COMPRAS DE REPUESTOS Y PAGO DE PEAJES DE LA FLOTILLA DE VEHICULOS DE LA INSTITUCION. CORRESP. AL PERIODO DEL 03-02 AL 03-08-2021, RECIBOS DE DESEMBOLSO DEL 12382 AL 12562.</t>
  </si>
  <si>
    <t xml:space="preserve">061472 </t>
  </si>
  <si>
    <t>PAGO FACT. NO. B1500000335/18-08-2021, ORDEN DE SERVICIO NO. OS2021-0577,  HONORARIOS PROFESIONALES POR PARTICIPAR COMO NOTARIO PARA EL ACTO DE APERTURA  DE LA  COMPARACION DE PRECIOS, NO. INAPA-CCC-CP-2021-0036, OFERTAS TECNICAS (SOBRE A) PARA LA  ¨CONSTRUCCION ACUEDUCTO CAÑADA CIMARRONA, PROVINCIA AZUA ¨.</t>
  </si>
  <si>
    <t xml:space="preserve">061473 </t>
  </si>
  <si>
    <t>REPOSICION FONDO CAJA CHICA DE LA PROVINCIA MONTE PLATA ZONA IV CORRESP.E AL PERIODO DEL 04-08 AL 07-09-2021,  RECIBOS DE DESEMBOLSO DEL 1481 AL 1502 SEGUN RELACION DE GASTOS.</t>
  </si>
  <si>
    <t xml:space="preserve">061474 </t>
  </si>
  <si>
    <t>PAGO FACT. NO.B1500000139/31-03-2021, ORDEN DE SERVICIO NO.OS2021-0156, SUMINISTRO E INSTALACION PUERTA DOBLE EN PERFILARIA P40 COLOR BLANCO Y FACHADA EN CRISTAL COLOR BLANCO CRUDO 3/8 PARA SER UTILIZADO EN EL LAB. DEL EDIF. MARCO RODRIGUEZ SEDE CENTRAL DEL INAPA.</t>
  </si>
  <si>
    <t xml:space="preserve">061475 </t>
  </si>
  <si>
    <t>PAGO FACT. NO. B1500000039/30-07-2021 ORDEN DE SERVICIO  OS2021-0434, CONTRATACION DE SERVICIOS PARA TAPIZADO DE 2  MUEBLES.</t>
  </si>
  <si>
    <t xml:space="preserve">061476 </t>
  </si>
  <si>
    <t>REPOSICION FONDO CAJA CHICA DE LA PROVINCIA SAN JOSE DE OCOA ZONA IV CORRESP. AL PERIODO DEL 26-07 AL 03-09-2021, RECIBOS DE DESEMBOLSO DEL 0510 AL 0542 SEGUN RELACION DE GASTOS.</t>
  </si>
  <si>
    <t xml:space="preserve">061477 </t>
  </si>
  <si>
    <t>PAGO INDEMN. Y VAC. (25 DIAS CORRESP. AL AÑO 2019 Y 23 DEL 2020), QUIEN DESEMPEÑO LA FUNCION DE AYUDANTE DE OPERACIONES Y MANTENIMIENTO EN LA DIVISION DE TRATAMIENTO SAN JUAN.</t>
  </si>
  <si>
    <t xml:space="preserve">061478 </t>
  </si>
  <si>
    <t>AVANCE 20% AL CONTRATO NO. 038/2021 ORDEN DE SERVICIO OS2021-0509, SERVICIO DE CATERING DE ALMUERZO PRE EMPACADOS O MONTAJE TIPO BUFFET Y REFRIGERIOS PRE EMPACADOS QUE SERAN UTILIZADOS EN LAS ACTIVIDADES PROGRAMADAS, TALLERES Y CAPACITACIONES DE NUESTRA INSTITUCION, DURANTE EL AÑO EN CURSO.</t>
  </si>
  <si>
    <t xml:space="preserve">061479 </t>
  </si>
  <si>
    <t>PAGO VAC. (30 DIAS CORRESPONDIENTE AL AÑO 2019 Y 28 DEL 2020), QUIEN DESEMPEÑO LA FUNCION DE ANALISTA DE COSTO, EN EL DEPTO. DE DESARROLLO RURAL EN APS.</t>
  </si>
  <si>
    <t xml:space="preserve">061480 </t>
  </si>
  <si>
    <t>PAGO VAC. (30 DIAS CORRESPONDIENTE AL AÑO 2019 Y 30 DEL 2020), QUIEN DESEMPEÑO LA FUNCION DE SUPERVISOR DE OBRAS, EN LA DIRECCION DE FISCALIZACION.</t>
  </si>
  <si>
    <t xml:space="preserve">061481 </t>
  </si>
  <si>
    <t>PAGO FACT. NO.B1500000003/25-08-2021, ORDEN DE SERVICIO NO.OS2021-0550, COLOCACION DE PUBLICIDAD INSTITUCIONAL DURANTE EL PERIODO DEL 24 DE MAYO DEL 2021 AL 24 DE AGOSTO DEL 2021, MEDIANTE LA COLOCACION DE 01 (UN) BANNER TAMAÑO 300 X 300, EN LAS PLATAFORMAS DIGITALES, PAGINA WEB ¨REDESDELNORDESTE.COM¨, Y LA FANPAGE WWW.FACEBOOK.COM/REDESDELNORDESTE, VINCULADA A INSTAGRAM, TWITTER, YOUTUBE Y EN PLAY STORE.</t>
  </si>
  <si>
    <t xml:space="preserve">EFT-6538 </t>
  </si>
  <si>
    <t>PAGO FACT. NOS.B1100007342/23-02, 7832/31-03, 8117/29-4, 8972/24-8-2021,  ALQUILER LOCAL COMERCIAL EN MANZANILLO, MUNICIPIO PEPILLO SALCEDO, PROVINCIA MONTECRISTI, SEGUN CONTRATO NO.011/2017, CORRESP. A LOS MESES DE FEBRERO, MARZO, ABRIL, MAYO, JUNIO, JULIO, AGOSTO/2021.</t>
  </si>
  <si>
    <t>EFT-6539</t>
  </si>
  <si>
    <t>PAGO FACT. NOS. B1500000008/05-07, 09/02-08-2021, ORDEN DE SERVICIO NO. OS2021-0524,  ABASTECIMIENTO DE AGUA EN DIFERENTES SECTORES Y COMUNIDADES DE LA PROVINCIA SAN JUAN DE LA MAGUANA, CORRESP. A 30  DIAS DEL MES DE JUNIO, 29 DIAS DEL MES  JULIO/2021.</t>
  </si>
  <si>
    <t>EFT-6540</t>
  </si>
  <si>
    <t>PAGO FACT. NO. B1500033135/05-09-2021, CUENTA NO.86273266, POR SERVICIO DE USO INTERNET MOVIL TABLET,  ASIGNADO AL DEPTO. DE CATASTRO AL USUARIO DEL INAPA, CORRESP. A LA FACTURACION  DESDE EL 01 DE AGOSTO AL 31  DE AGOSTO/2021.</t>
  </si>
  <si>
    <t>EFT-6541</t>
  </si>
  <si>
    <t>PAGO FACT. NO. B1500000054/06-08-2021, ORDEN DE SERVICIO NO. OS2021-0359,  ABASTECIMIENTO DE AGUA EN DIFERENTES SECTORES Y COMUNIDADES DE LA  PROVINCIA BARAHONA , CORRESP. A 31 DIAS DE JULIO/2021.</t>
  </si>
  <si>
    <t>EFT-6542</t>
  </si>
  <si>
    <t>PAGO FACT. NO.B1500000015/09-08-2021, ORDEN DE SERVICIO NO.OS2021-0482, COLOCACION DE PUBLICIDAD INSTITUCIONAL EN EL PROGRAMA TELEVISIVO ¨JAQUE AL REY ¨, TRANSMITIDO POR TELEVISION DEL ESTE, CANAL 49, 65 BLOOM TELECOM, 86 DE VIVA LIVE TV Y 133 DE WIND TVO, PAG. WEB WWW.TELEVISIONDELESTE.COM,  DURANTE EL PERIODO DEL 12 DE ABRIL DEL 2021 AL 12 DE JULIO DEL 2021.</t>
  </si>
  <si>
    <t>EFT-6543</t>
  </si>
  <si>
    <t>PAGO FACT. NO. B1500002713/01-09-2021, CUENTA NO. (50017176) SERVICIO C&amp;W INTERNET ASIGNADO A SAN CRISTOBAL, CORRESP. A LA FACTURACION DEL 01-09  AL 30-09/2021.</t>
  </si>
  <si>
    <t>EFT-6544</t>
  </si>
  <si>
    <t>PAGO FACT. NO. B1500002706/01-09-2021, CUENTA NO. (50015799) SERVICIO C&amp;W INTERNET 155 MBPS IP ASIGNADO A NIVEL CENTRAL, CORRESP. A LA FACTURACION DE 01-09 AL 30-09/2021.</t>
  </si>
  <si>
    <t xml:space="preserve">061482 </t>
  </si>
  <si>
    <t>REPOSICION FONDO CAJA CHICA DE LA UNIDAD ADMINISTRATIVA DE SABANA GRANDE DE BOYA ZONA IV CORRESP. AL PERIODO DEL 20-07 AL 07-09-2021, RECIBOS DE DESEMBOLSO DEL 0156 AL 0161.</t>
  </si>
  <si>
    <t xml:space="preserve">061483 </t>
  </si>
  <si>
    <t>PAGO INDEMN. Y VAC. (25 DIAS CORRESP. AL AÑO 2019 Y 21 DEL 2020), QUIEN DESEMPEÑO LA FUNCION DE OPERADOR DE SISTEMA APS, EN LA DIVISION DE OPERACIONES SANCHEZ RAMIREZ.</t>
  </si>
  <si>
    <t xml:space="preserve">061484 </t>
  </si>
  <si>
    <t>REPOSICION FONDO CAJA CHICA DE LA DIRECCION COMERCIAL CORRESP. AL PERIODO DEL 02-08 AL 06-09-2021, RECIBOS DE DESEMBOLSO DEL 48683 AL 48705 SEGUN RELACION DE GASTOS.</t>
  </si>
  <si>
    <t xml:space="preserve">EFT-6545 </t>
  </si>
  <si>
    <t>PAGO FACT. DE CONSUMO ENERGETICO EN LA ZONA SUR DEL PAIS CORRESP. AL MES DE AGOSTO/2021.</t>
  </si>
  <si>
    <t>EFT-6546</t>
  </si>
  <si>
    <t>PAGO FACT. NO. B1500000004/03-08-2021, ORDEN DE SERVICIO NO. OS2021-0421, DISTRIBUCION DE AGUA EN DIFERENTES SECTORES Y COMUNIDADES DE LA  PROVINCIA MONTE PLATA, CORRESP. A 24 DIAS DE JULIO/2021.</t>
  </si>
  <si>
    <t>EFT-6547</t>
  </si>
  <si>
    <t>PAGO FACT. DE CONSUMO DE ENERGETICO EN LA ZONA ESTE DEL PAIS CORRESP. AL MES DE AGOSTO/2021.</t>
  </si>
  <si>
    <t>EFT-6548</t>
  </si>
  <si>
    <t>PAGO FACT. NO.B1500000021/03-08-2021, ORDEN DE SERVICIO NO. OS2021-0444, DISTRIBUCION DE AGUA EN DIFERENTES SECTORES Y COMUNIDADES  DE LA PROVINCIA BARAHONA , CORRESP.  A 30 DIAS DE JULIO/2021.</t>
  </si>
  <si>
    <t>EFT-6549</t>
  </si>
  <si>
    <t>PAGO FACT. NO.B1500211047/08-04-2021, CAMBIO DE POTENCIA REALIZADO AL PROYECTO "ESTACION DE BOMBEO SABANA LARGA".</t>
  </si>
  <si>
    <t>EFT-6550</t>
  </si>
  <si>
    <t>PAGO FACT. NO.B1500230142/20-07-2021, COMPLETIVO DEL MES DE MAYO/2021.</t>
  </si>
  <si>
    <t xml:space="preserve">061485 </t>
  </si>
  <si>
    <t>REPOSICION FONDO CAJA CHICA DE LA PROVINCIA ELIAS PIÑA ZONA II CORRESP. AL PERIODO DEL 24-07 AL 30-08-2021, RECIBOS DE DESEMBOLSO DEL 3662 AL 3683 SEGUN RELACION DE GASTOS,.</t>
  </si>
  <si>
    <t xml:space="preserve">061486 </t>
  </si>
  <si>
    <t>REPOSICION FONDO CAJA CHICA DE LA DIRECCION EJECUTIVA CORRESP. AL PERIODO DEL 07-07 AL 09-09-2021, RECIBOS DE DESEMBOLSO DEL 10287 AL 10373 SEGUN RELACION DE GASTOS.</t>
  </si>
  <si>
    <t xml:space="preserve">061487 </t>
  </si>
  <si>
    <t>PAGO FACT. NOS.B1500001210, 1211, 1212, 1213, 1214,/31-08-2021 CONTRATO NO. 1178,1179, 1180, 1181, 3066),  SERVICIO ENERGETICO A NUESTRAS INSTALACIONES EN BAYAHIBE, PROVINCIA LA ROMANA, CORRESP. AL MES DE AGOSTO/2021.</t>
  </si>
  <si>
    <t xml:space="preserve">061488 </t>
  </si>
  <si>
    <t>PAGO INDEMN. Y VAC. (30 DIAS CORRESP. AL AÑO 2019 Y 30 DEL 2020), QUIEN DESEMPEÑO EL CARGO DE AYUDANTE DE FONTANERIA, EN LA DIVISION DE OPERACIONES PROV. SAN JUAN DE LA MAGUANA.</t>
  </si>
  <si>
    <t xml:space="preserve">061489 </t>
  </si>
  <si>
    <t>PAGO VAC. (30 DIAS CORRESP. AL AÑO 2019 Y 28 DEL 2020), QUIEN DESEMPEÑO EL CARGO DE SUPERVISOR DE OBRAS EN EL DEPARTAMENTO SUPERVISION DE OBRAS CIVILES.</t>
  </si>
  <si>
    <t xml:space="preserve">061490 </t>
  </si>
  <si>
    <t>PAGO INDEMN. Y VAC. (25 DIAS CORRESP. AL AÑO 2018 Y 25 DEL 2019), QUIEN DESEMPEÑO LA FUNCION DE CHOFER I, EN LA DIVISION ADMINISTRATIVA PROV. SAN JUAN DE LA MAGUANA.</t>
  </si>
  <si>
    <t>061491</t>
  </si>
  <si>
    <t>PAGO RETENCION 10%  DEL IMPUESTO SOBRE LA RENTA. DESCONTADO A ALQUILERES DE LOCALES COMERCIALES. SEGUN LEY NO. 253/12 CORRESP. AL MES DE AGOSTO/2021.</t>
  </si>
  <si>
    <t xml:space="preserve">061492 </t>
  </si>
  <si>
    <t>RETENCION DEL (10%)  DEL IMPUESTO SOBRE LA RENTA, DESCONTADO A HONORARIOS PROFESIONALES, CORRESP. AL MES DE AGOSTO/2021.</t>
  </si>
  <si>
    <t xml:space="preserve">061493 </t>
  </si>
  <si>
    <t>APORTE ECONOMICO PARA LA CONSTRUCCION DE SALONES Y BAÑOS LOS CUALES SERAN UTILIZADOS PARA LAS ACTIVIDADES EDUCATIVAS DE LOS CUALES SERAN UTILIZADAS CON LA MISION DE LA IGLESIA CATOLICA.</t>
  </si>
  <si>
    <t xml:space="preserve">061494 </t>
  </si>
  <si>
    <t>PAGO AVANCE 20% AL CONTRATO NO.019/2021 ORDEN DE COMPRA OC2021-0240, ADQUISICION DE TUBERIAS PARA SER UTILIZADAS EN LOS ACUEDUCTOS Y PLANTAS DE TRATAMIENTOS.</t>
  </si>
  <si>
    <t xml:space="preserve">061495 </t>
  </si>
  <si>
    <t>PAGO FACT. NO.B1500000234/06-08-2021, COLOCACION PUBLICIDAD INSTITUCIONAL DURANTE 03 (TRES) MESES EN EL PROGRAMA RADIAL ¨KONTROL DE LA MAÑANA¨ DE LA COMPAÑIA AZUCAR FM SRL, TRANSMITIDO DE LUNES A VIERNES DE 7:00 AM A 9:00 AM, PROGRAMACION REGULAR,  DE LUNES A SABADOS DE 9:00 AM A 11:00 PM, EN LA EMISORA LA 89.1 FM, REPRESENTADO POR CARMEN XIOMARA MARTINEZ,  DURANTE EL PERIODO DEL 05 DE MAYO AL 05 DE AGOSTO/2021.</t>
  </si>
  <si>
    <t xml:space="preserve">061496 </t>
  </si>
  <si>
    <t>PAGO INDEMN. Y VAC. (25 DIAS CORRESP. AL AÑO 2019 Y 25 DEL 2020), QUIEN DESEMPEÑO EL CARGO DE CONSERJE EN LA DIVISION ADMINISTRATIVA PROVINCIA DUARTE.</t>
  </si>
  <si>
    <t xml:space="preserve">061497 </t>
  </si>
  <si>
    <t>RETENCION DEL ITBIS (18% A PERSONA FISICA), SEGUN LEY 253/12, CORRESP. AL MES DE AGOSTO/2021.</t>
  </si>
  <si>
    <t xml:space="preserve">061498 </t>
  </si>
  <si>
    <t>RETENCION DEL ( 5%) DEL IMPUESTO SOBRE LA RENTA DESCONTADO A CONTRATISTAS Y PROVEEDORES DE BIENES Y SERVICIOS, SEGUN LEY 253/12, CORRESP. AL MES DE AGOSTO-2021.</t>
  </si>
  <si>
    <t xml:space="preserve">061499 </t>
  </si>
  <si>
    <t>PAGO INDEMN. Y VAC. (25 DIAS CORRESP. AL AÑO 2019 Y 30 DEL 2020), QUIEN DESEMPEÑO EL CARGO DE OPERADOR DE SISTEMA APS, EN LA SECCION DE OPERACIONES  DE BARAHONA.</t>
  </si>
  <si>
    <t xml:space="preserve">061500 </t>
  </si>
  <si>
    <t>PAGO INDEMN. Y VAC. (25 DIAS CORRESP. AL AÑO 2019 Y 30 AL 2020), QUIEN DESEMPEÑO EL CARGO DE OPERADOR DE SISTEMA APS, DE BARAHONA.</t>
  </si>
  <si>
    <t xml:space="preserve">061501 </t>
  </si>
  <si>
    <t>PAGO VAC. (30 DIAS CORRESP. AL AÑO 2019 Y 30 DIAS DEL AÑO 2020) A NOMBRE DE SANTO LENY DIAZ POLANCO, QUIEN ES EL APODERADO DE LOS BENEFICIOS DEL FALLECIDO, QUIEN DESEMPEÑO EL CARGO DE VIGILANTE EN AC. NAVARRETE.</t>
  </si>
  <si>
    <t xml:space="preserve">061502 </t>
  </si>
  <si>
    <t>PAGO INDEMN. POR CAUSA DEL DESBORDAMIENTO DEL ACUEDUCTO DE JAQUIMEYES, D.M. JINOVA PROVINCIA SAN JUAN, DONDE LE ARRASTRO 16 M3 DE ARENA LUGAR DONDE ESTABA CONSTRUYENDO SU HOGAR.</t>
  </si>
  <si>
    <t xml:space="preserve">061503 </t>
  </si>
  <si>
    <t>PAGO FACT. NO.B1500000417/26-08-2021, ORDEN DE SERVICIO OS2021-0542, COLOCACION DE PUBLICIDAD INSTITUCIONAL DURANTE 03 (TRES) MESES, EN EL PROGRAMA DE TELEVISION " ENTERO CREDITO", QUE ES  TRANSMITIDO  DE LUNES A VIERNES A LAS 11:00 PM, POR RED NACIONAL DE NOTICIAS RNN, CANAL 27, CON REPETICION DE MARTES A SABADOS DE 5:00 AM A 6:00 AM Y EN EL CANAL DE YOUTUBE (PASO POR PASO, CANAL DE NOTICIAS)  A LAS 9:00 PM, CORRESP. AL PERIODO DEL 25 DE MAYO HASTA EL 25 DE AGOSTO/2021.</t>
  </si>
  <si>
    <t xml:space="preserve">061504 </t>
  </si>
  <si>
    <t>PAGO FACT. NOS.B1100009005/13-09-, 8135/29-04, 7805/31-03-2021,  ALQUILER LOCAL COMERCIAL EN EL MUNICIPIO JAIBON, PROVINCIA VALVERDE  CORRESP. A  LOS  MESES DE MARZO, ABRIL, MAYO, JUNIO, JULIO, AGOSTO/2021.</t>
  </si>
  <si>
    <t xml:space="preserve">061505 </t>
  </si>
  <si>
    <t>PAGO FACT. NO.B1500000209/20-07-2021, ORDEN DE SERVICIO NO. OS2021-0487, COLOCACION DE PUBLICIDAD INSTITUCIONAL DURANTE 03 (TRES) MESES EN EL  PROGRAMA TELEVISIVO ¨ENCUENTRO MATINAL¨ TRANSMITIDO DE LUNES A VIERNES 8:00 AM A 9:00 AM, CORRESP. AL PERIODO DEL 06 DE ABRIL AL 06 DE JULIO/2021.</t>
  </si>
  <si>
    <t xml:space="preserve">061506 </t>
  </si>
  <si>
    <t>PAGO FACT. NO.B1500000003/25-08-2021, ORDEN DE SERVICIO NO.OS2021-0518 ,SERVICIO DE DISTRIBUCION DE AGUA CON CAMION CISTERNA EN DIFERENTES COMUNIDADES DE LA PROVINCIA MARIA TRINIDAD SANCHEZ, CORRESP.  27 DIAS DE JULIO/2021.</t>
  </si>
  <si>
    <t xml:space="preserve">061507 </t>
  </si>
  <si>
    <t>RETENCION  DEL ITBIS  (30%) , DESCONTADO A SUPLIDORES DE SERVICIOS, SEGUN LEY 253/2012, CORRESP. AL MES DE AGOSTO/2021.</t>
  </si>
  <si>
    <t xml:space="preserve">061508 </t>
  </si>
  <si>
    <t>PAGO FACT. NO. B1500000128/24-08-2021 ORDEN SERVICIO NO. OS2021-0555 COLOCACION DE PUBLICIDAD INSTITUCIONAL DURANTE 03 (TRES) MESES DE 04 (CUATRO) CUÑAS DIARIAS PARA CREAR CONCIENCIA SOBRE EL USO DE LOS RECURSOS NATURALES Y LA IMPORTANCIA DE LOS MISMOS EN EL PROGRAMA RADIAL´´RITMO 96´ TRANSMITIDO DE LUNES A VIERNES, CORRESP. AL PERIODO DEL 14 DE ABRIL  AL 14 DE JULIO/2021.</t>
  </si>
  <si>
    <t xml:space="preserve">EFT-6551 </t>
  </si>
  <si>
    <t>PAGO VIATICOS REVISION Y CONTROL, CORRESP. A JULIO/2021, ELABORADA EN SEPTIEMBRE/2021.</t>
  </si>
  <si>
    <t>EFT-6552</t>
  </si>
  <si>
    <t>PAGO VIATICOS DE LA DIRECCION DE RECURSOS HUMANOS, CORRESP. A JULIO/2021, ELABORADA EN SEPTIEMBRE/2021..</t>
  </si>
  <si>
    <t>EFT-6553</t>
  </si>
  <si>
    <t>PAGO VIATICOS DE LA DIRECCION DE LA CALIDAD DEL AGUA, CORRESP. AL MES DE JULIO/2021, ELABORADA EN SEPTIEMBRE/2021.</t>
  </si>
  <si>
    <t>EFT-6554</t>
  </si>
  <si>
    <t>PAGO VIATICOS DIRECCION DE TECNOLOGIA DE LA INF. Y COM, CORRESP. A JULIO/2021, ELABORADA EN SEPTIEMBRE/2021.</t>
  </si>
  <si>
    <t>EFT-6555</t>
  </si>
  <si>
    <t>PAGO FACT. NO.B1500004992/25-08-2021, SERVICIOS A EMPLEADOS VIGENTES Y EN TRAMITE DE PENSION, CORRESP. AL MES DE SEPTIEMBRE/2021.</t>
  </si>
  <si>
    <t>EFT-6556</t>
  </si>
  <si>
    <t>PAGO FACT. PENDIENTES NOS. B1500192758,59/16-01, 7208,7529/31-01, 2448/06-01, 217037/03-05-2021.</t>
  </si>
  <si>
    <t>EFT-6557</t>
  </si>
  <si>
    <t>PAGO FACT. NOS. B1500000740/24-06,769/20-07-2021 ORDEN DE COMPRA  OC2021- 0170, 0161 ADQUISICION DE JUNTAS REDUCTORAS, MATERIALES PARA SER UTILIZADOS EN CORRECCION DE AVERIAS EN LAS PROVINCIAS SAN PEDRO DE MACORIS Y SAN CRISTOBAL, Y HATO MAYOR.</t>
  </si>
  <si>
    <t>EFT-6558</t>
  </si>
  <si>
    <t>PAGO FACT. NO. B1500000008/01-07-2021,  ORDEN DE SERVICIO NO. OS2021-0278,  DISTRIBUCION DE AGUA CON CAMION CISTERNA EN DIFERENTES SECTORES Y COMUNIDADES DE LAS  PROVINCIAS SAN JUAN DE LA MAGUANA, CORRESP. A 30  DIAS DE JUNIO/2021.</t>
  </si>
  <si>
    <t>EFT-6559</t>
  </si>
  <si>
    <t>PAGO FACT. NO.B1500000005/06-08-2021, ORDEN DE SERVICIO NO.OS2021-0559, SERVICIO DE NOTARIO PARA EL ACTO DE APERTURA DE LA COMPARACION DE PRECIOS NO.INAPA-CCC-CP-2021-0025 OFERTAS ECONOMICAS  (SOBRE B) PARA LA ¨ADQUISICION DE MATERIALES ELECTRICOS ( LUCES LED) PARA SER UTILIZADOS EN TODOS LOS ACUEDUCTOS Y SISTEMAS DEL INAPA¨.</t>
  </si>
  <si>
    <t>EFT-6560</t>
  </si>
  <si>
    <t>PAGO DE FACT. NO.B1500000010/27-08-2021, ORDEN DE SERVICIO NO. OS2021-0581, SERVICIO DE NOTARIO PARA EL ACTO DE APERTURA DE LICITACION PUBLICA NACIONAL, NO. INAPA-CCC-LPN-2021-0014 OFERTAS ECONOMICAS (SOBRE B) PARA LA ¨ADQUISICION DE JUNTAS TIPO DRESSER PARA SER UTILIZADAS EN LOS ACUEDUCTOS DE TODAS LAS PROVINCIAS¨,.</t>
  </si>
  <si>
    <t>EFT-6561</t>
  </si>
  <si>
    <t>PAGO FACT. NO. B1500000036/27-08-2021, OS2021-0583, SERVICIO DE NOTARIO PARA EL ACTO DE APERTURA DE  LA COMPARACION  DE PRECIOS NO. INAPA-CCC-CP-2021-0049, OFERTAS TECNICAS (SOBRE A), PARA LA "ADQUISICION DE TUBERIAS EN HG Y HN PARA SER UTILIZADOS EN TODOS LOS ACUEDUCTOS Y SISTEMAS DEL INAPA.</t>
  </si>
  <si>
    <t>EFT-6562</t>
  </si>
  <si>
    <t>PAGO FACT. NOS. B1500000008/04-06, 09/05-07, 10/04-08-2021, ORDEN DE SERVICIO NO.OS2021-0525, SERVICIO DISTRIBUCION DE AGUA, EN DIFERENTES BARRIOS Y COMUNIDADES DE LA PROVINCIA DE MONTECRISTI, CORRESP. A 26 DIAS  DE MAYO, 26 DIAS DE JUNIO, 27 DIAS DE JULIO/2021.</t>
  </si>
  <si>
    <t>EFT-6563</t>
  </si>
  <si>
    <t>PAGO FACT. NO. B1500000035/27-08-2021, OS2021-0582, SERVICIO DE NOTARIO PARA EL ACTO DE APERTURA DE  LA COMPARACION  DE PRECIOS NO. INAPA-CCC-CP-2021-0023, OFERTAS ECONOMICAS (SOBRE B), PARA LA "ADQUISICION DE AIRES ACONDICIONADOS PARA SER UTILIZADOS EN EL SEGUNDO NIVEL DE LA CAFETERIA DEL NIVEL CENTRAL Y EN LOS DIFERENTES ACUEDUCTOS DEL INAPA.</t>
  </si>
  <si>
    <t>EFT-6564</t>
  </si>
  <si>
    <t>PAGO FACT. NO. B1500000034/13-08-2021, OS2021-0575, SERVICIO DE NOTARIO PARA EL ACTO DE APERTURA DE  LA COMPARACION  DE PRECIOS NO. INAPA-CCC-CP-2021-0034, OFERTAS TECNICAS (SOBRE A), PARA EL "MEJORAMIENTO ACUEDUCTO PEDERNALES ( EQUIPAMIENTO Y ELECTRIFICACION DE POZOS), PROVINCIA PEDERNALES.</t>
  </si>
  <si>
    <t>EFT-6565</t>
  </si>
  <si>
    <t>PAGO FACT. NO.B1500000049/10-08-2021, ORDEN DE SERVICIO NO.OS2021-0574, PARA LOS SERVICIOS DE NOTARIO PARA EL ACTO DE APERTURA DE LA LICITACION PUBLICA NACIONAL  NO.INAPA-CCC-LPN-2021-0015, OFERTAS TECNICAS (SOBRE A), PARA LA ¨ADQUISICION DE MATERIALES ( COLUMNAS DE ACERO, BARRAS LISAS ACERO INOXIDABLE Y GUIAS DE BRONCE), PARA SER UTILIZADOS EN LOS DIFERENTES ACUEDUCTOS DEL INAPA¨.</t>
  </si>
  <si>
    <t>EFT-6566</t>
  </si>
  <si>
    <t>PAGO TRANSPORTE DEPTO. REVISION Y CONTROL, CORRESP. A AGOSTO/2021, ELABORADA EN SEPTIEMBRE/2021.</t>
  </si>
  <si>
    <t xml:space="preserve">EFT-6567 </t>
  </si>
  <si>
    <t>PAGO VIATICOS DIRECCION ADMINISTRATIVA, CORRESP. AL MES DE JULIO/2021, ELABORADA EN SEPTIEMBRE/2021.</t>
  </si>
  <si>
    <t>EFT-6568</t>
  </si>
  <si>
    <t>PAGO VIATICOS DE LA DIRECCION DESARROLLO PROVINCIAL, CORRESP. A JULIO/2021, ELABORADA EN SEPTIEMBRE/2021.</t>
  </si>
  <si>
    <t>EFT-6569</t>
  </si>
  <si>
    <t>PAGO VIATICOS DIRECCION DE PROGRAMAS Y PROYECTOS ESPECIALES, CORRESP. AL MES DE JULIO/2021, ELABORADA EN SEPTIEMBRE/2021.</t>
  </si>
  <si>
    <t>EFT-6570</t>
  </si>
  <si>
    <t>PAGO FACT. NO. B1500030896/02-09-2021,  COLECTIVO DE VIDA CORRESP. AL MES DE SEPTIEMBRE/2021, POLIZA NO.2-2-102-0064318.</t>
  </si>
  <si>
    <t xml:space="preserve">061509 </t>
  </si>
  <si>
    <t>REPOSICION FONDO CAJA CHICA DEL DEPARTAMENTO JURIDICO CORRESP. AL PERIODO DEL 21-05 AL 13-08-2021, RECIBOS DE DESEMBOLSO DEL 33 AL 47 SEGUN RELACION DE GASTOS.</t>
  </si>
  <si>
    <t xml:space="preserve">061510 </t>
  </si>
  <si>
    <t>PAGO FACT. NO. B1500000001/13-08-2021, ALQUILER LOCAL COMERCIAL EN LA CALLE LIBERTAD ESQUINA ANACAONA, MUNICIPIO EUGENIO MARIA DE HOSTOS, PROVINCIA DUARTE, CORRESP. A 18 DIAS DE DICIEMBRE/2020 Y  LOS MESES ENERO, FEBRERO, MARZO, ABRIL, MAYO, JUNIO, JULIO Y AGOSTO/2021.</t>
  </si>
  <si>
    <t xml:space="preserve">EFT-6571 </t>
  </si>
  <si>
    <t>PAGO FACT. NO.B1500020322/01-09-2021, POLIZA NO. 30-95-214327, (MENOS NOTA DE CREDITO B0400242389), SERVICIOS MEDICOS A EMPLEADOS VIGENTES Y EN TRAMITES DE PENSION, CONJUNTAMENTE CON SUS DEPENDIENTES DIRECTOS, (CONYUGES, HIJOS E HIJASTROS), CORRESP. AL MES DE SEPTIEMBRE/2021.</t>
  </si>
  <si>
    <t>EFT-6572</t>
  </si>
  <si>
    <t>PAGO FACT. NO. B1500033258/15-09-2021, CUENTA NO.4236435, POR SERVICIO DE  INTERNET  PRINCIPAL 200 MBPS Y TELECABLE, CORRESP. AL PERIODO DEL 11-08  AL 10-09-2021.</t>
  </si>
  <si>
    <t>EFT-6573</t>
  </si>
  <si>
    <t>PAGO FACT. NO. B1500039064/18-08-2021, SUMINISTRO TRATAMIENTOS DE USO CONTINUO PRESCRITOS, QUIEN DESEMPEÑA EL CARGO DE AUXILIAR ADMINISTRATIVO EN EL DEPART. ADMINISTRATIVO, CORRESP. AL  MES DE AGOSTO/2021.</t>
  </si>
  <si>
    <t>EFT-6574</t>
  </si>
  <si>
    <t>PAGO FACT. NOS.B1500015931/29-07-, 16487/31-08-2021 SUMINISTRO MEDICAMENTOS DE USO CONTINUO PRESCRITOS AL JOVEN EDDISON JAVIER PEREZ SANTOS, QUIEN DESEMPEÑA EL CARGO DE SECRETARIA EN LA SECCION DE MAYORDOMIA, DICHO CONSUMOS CORRESPONDE A LOS MESES DE JULIO Y AGOSTO/2021.</t>
  </si>
  <si>
    <t>EFT-6575</t>
  </si>
  <si>
    <t>PAGO FACT. NOS. B1500000122/03-08, 123/01-09-2021,  ORDEN DE SERVICIO NO. OS2021-0602, SERVICIO DISTRIBUCION DE AGUA EN DIFERENTES SECTORES Y COMUNIDADES DE LA PROVINCIA SAN CRISTOBAL.  CORRESP. A 27  DIAS DE  JULIO Y 31 DIAS DE AGOSTO/2021.</t>
  </si>
  <si>
    <t>EFT-6576</t>
  </si>
  <si>
    <t>PAGO FACT. NO. B1500000130/01-09-2021, ORDEN DE SERVICIO NO. OS2021-0566, DISTRIBUCION DE AGUA EN DIFERENTES SECTORES Y COMUNIDADES DE LA PROVINCIA DUARTE  CORRESP. A 30 DIAS DEL MES DE AGOSTO/2021.</t>
  </si>
  <si>
    <t>EFT-6577</t>
  </si>
  <si>
    <t>PAGO FACT. NO. B1500000043/01-09-2021,  ORDEN DE SERVICIO NO. OS2021-0537  DISTRIBUCION  DE AGUA EN DIFERENTES SECTORES Y COMUNIDADES DE LA PROVINCIA SAN CRISTOBAL  CORRESP. A  31 DIAS DE AGOSTO/2021.</t>
  </si>
  <si>
    <t>EFT-6578</t>
  </si>
  <si>
    <t>PAGO FACTU. NOS.B1500000045, 46/25-08, 47/09-09-2021, ORDEN DE SERVICIO NO.OS2021-0594, DISTRIBUCION DE AGUA EN DIFERENTES COMUNIDADES DE LA PROVINCIA SAN CRISTOBAL, SEGUN CONTRATO NO.040/2021, CORRESP. A 20 DIAS  DE  JUNIO, 31 DIAS DE JULIO Y 31 DIAS DE AGOSTO/2021.</t>
  </si>
  <si>
    <t>EFT-6579</t>
  </si>
  <si>
    <t>PAGO FACT. NO. B1500000042/01-09-2021, ORDEN DE SERVICIO NO. OS2021-0536,  DISTRIBUCION DE AGUA CON CAMION CISTERNA EN DIFERENTES SECTORES Y COMUNIDADES DE LA PROVINCIA SAN CRISTOBAL, CORRESP.E A  31 DIAS DE AGOSTO/2021.</t>
  </si>
  <si>
    <t>EFT-6580</t>
  </si>
  <si>
    <t>PAGO FACT. NO. B1500000006/03-09-2021,  ORDEN DE SERVICIO NO. OS2021-0360, SERVICIO DISTRIBUCION DE AGUA EN DIFERENTES SECTORES Y COMUNIDADES DE LA PROVINCIA ELIAS PIÑA. CORRESP. A   31 DIAS DE AGOSTO/2021.</t>
  </si>
  <si>
    <t xml:space="preserve">061511 </t>
  </si>
  <si>
    <t>REPOSICION FONDO CAJA CHICA DEL ACUEDUCTO DE CASTILLO ZONA III CORRESP. AL PERIODO DEL 08-07 AL 27-08-2021, RECIBOS DE DESEMBOLSO DEL 0121 AL 0127 SEGUN RELACION DE GASTOS.</t>
  </si>
  <si>
    <t xml:space="preserve">061512 </t>
  </si>
  <si>
    <t>REPOSICION FONDO CAJA CHICA DE LA UNIDAD ADMINISTRATIVA DE SABANA IGLESIA ZONA V CORRESP. AL PERIODO DEL 01-07 AL 17-08-2021, RECIBOS DE DESEMBOLSO DEL 0332  AL 0354.</t>
  </si>
  <si>
    <t xml:space="preserve">061513 </t>
  </si>
  <si>
    <t>REPOSICION FONDO CAJA CHICA DE LA DIRECCION DE TECNOLOGIA DE LA INFORMACION Y COMUNICACION CORRESP. AL PERIODO DEL 19-07 AL 10-09-2021, RECIBOS DE DESEMBOLSO DEL 0024 AL 0063 SEGUN RELACION DE GASTOS.</t>
  </si>
  <si>
    <t xml:space="preserve">EFT-06581 </t>
  </si>
  <si>
    <t>PAGO FACT. NO B1500000059/01-09-2021, ORDEN DE SERVICIO NO. OS2021-0527, DISTRIBUCION DE AGUA EN DIFERENTES SECTORES Y COMUNIDADES DE LA PROVINCIA DUARTE,CORRESP. 30  DIAS DE AGOSTO/2021.</t>
  </si>
  <si>
    <t>EFT-06582</t>
  </si>
  <si>
    <t>PAGO FACT. NO. B1500000059/01-09-2021, ORDEN DE SERVICIO NO. OS2021-0298 SERVICIO DE DISTRIBUCION DE AGUA CON CAMION CISTERNA EN DIFERENTES SECTORES Y COMUNIDADES DE LA PROVINCIA DUARTE,  CORRESP. A 30  DIAS DEL MES DE AGOSTO/2021.</t>
  </si>
  <si>
    <t>EFT-06583</t>
  </si>
  <si>
    <t>PAGO FACT. NOS. B1500000110, 111, 112, 113, 114, 115, 116/17-08-2021, ORDEN DE SERVICIO NO. OS2021-0592,  ABASTECIMIENTO DE AGUA EN DIFERENTES SECTORES Y COMUNIDADES DE LAS PROVINCIAS BAHORUCO Y  SAN PEDRO DE MACORIS, CORRESP. A 22  DIAS  DE DICIEMBRE/2020, 20 DIAS DE ENERO, 23 DE FEBRERO, 27 DIAS DE MARZO, 25 DIAS DE ABRIL, 26 DIAS DE MAYO,  25 DIAS DE JUNIO/2021.</t>
  </si>
  <si>
    <t>EFT-06584</t>
  </si>
  <si>
    <t>PAGO FACT. NOS.B1500020041, 20031/01-09-2021 POLIZA NO.30-93-015147, SERVICIOS PLAN MASTER INTERNACIONAL AL SERVIDOR VIGENTE Y SUS DEPENDIENTES DIRECTOS (CONYUGE E HIJOS), CORRESP. AL MES DE SEPTIEMBRE/2021.</t>
  </si>
  <si>
    <t>EFT-06585</t>
  </si>
  <si>
    <t>PAGO FACT. NO. B1500000736/09-08-2021 ORDEN DE COMPRA OC2021-0193 ADQUISICION MATERIALES DE OFICINA, QUE SERAN UTILIZADOS EN NUESTRA INSTITUCION POR LA DIRECCION EJECUTIVA Y LA DIVISION DE PROTOCOLO Y EVENTOS.</t>
  </si>
  <si>
    <t>EFT-06586</t>
  </si>
  <si>
    <t>PAGO FACT. DE CONSUMO ENERGETICO EN LA ZONA NORTE DEL PAIS CORRESP. AL MES DE AGOSTO/2021.</t>
  </si>
  <si>
    <t>EFT-06587</t>
  </si>
  <si>
    <t>PAGO FACT. NO. B1500000033/31-07-2021, ORDENES DE SERVICIO NOS. OS2021-0097, OS2021-0596, DISTRIBUCION DE AGUA EN DIFERENTES SECTORES Y COMUNIDADES DE LA PROVINCIA EL SEIBO, CORRESP. A 31  DIAS DEL MES DE JULIO/2021.</t>
  </si>
  <si>
    <t xml:space="preserve">061514 </t>
  </si>
  <si>
    <t>PAGO FACT. NO.B1500000151/13-09-2021.  ALQUILER LOCAL COMERCIAL EN EL MUNICIPIO BANI, PROVINCIA PERAVIA CORRESP. A LOS MESES DE FEBRERO, MARZO, ABRIL, MAYO, JUNIO, JULIO, AGOSTO/2021.</t>
  </si>
  <si>
    <t xml:space="preserve">061515 </t>
  </si>
  <si>
    <t>PAGO FACT. NOS. B1500000173, 174, 175/07-09-2021, ORDEN DE SERVICIO OS2021-0305, COLOCACION DE PUBLICIDAD INSTITUCIONAL DURANTE 03 (TRES) MESES EN EL  PROGRAMA DE RADIO  " COLUMNA RADIAL", TRANSMITIDO LOS SABADOS DE 2:00 PM A 3:00 PM POR LA EMISORA HIJB. CORRESP. AL PERIODO DEL 04 DE MARZO  AL 04 DE JUNIO/2021.</t>
  </si>
  <si>
    <t xml:space="preserve">061516 </t>
  </si>
  <si>
    <t>PAGO FACT. NO.B1500000211/09-08-2021, ORDEN DE COMPRA NO.OC2021-0202, ADQUISICION DE MEDIOS DE CULTIVO COLILERT, PSEUDALERT Y PARRILLAS (BANDEJAS), PARA USO DEL LABORATORIO DE INAPA.</t>
  </si>
  <si>
    <t xml:space="preserve">061517 </t>
  </si>
  <si>
    <t>PAGO FACT. NO. B1500000361/07-06-2021, PRIMER  MODULO DE LA CAPACITACION CISCO CERTIFIED NETWORK ASSOCIATE CCNA 1, EN LA CUAL ESTAN PARTICIPANDO (5) SERVIDORES,  ESTA CAPACITACION INICIA EL 08 DE MAYO  Y FINALIZA EL 10  DE JULIO DEL 2021.</t>
  </si>
  <si>
    <t xml:space="preserve">EFT-6588 </t>
  </si>
  <si>
    <t>PAGO FACT. B1500000017/06-07-2021 ORDEN DE COMPRA OC2021-0175 ADQUISICION DE ELECTROBOMBAS SUMERGIBLES, PARA SER UTILIZADAS EN LOS ACUEDUCTOS DAJABON, PALO BLANCO PROVINCIA DAJABON Y AC. COTUI, ALTO DE CASIANO PLATANAL PROV. SANCHEZ RAMIREZ.</t>
  </si>
  <si>
    <t>EFT-6589</t>
  </si>
  <si>
    <t>PAGO FACT. NO. B1500000117/17-08-2021, ORDEN DE SERVICIO NO. OS2021-0593, ABASTECIMIENTO DE AGUA EN DIFERENTES SECTORES Y COMUNIDADES DE LA PROVINCIA SAN PEDRO DE MACORIS, CORRESP.   A 27 DIAS DEL MES DE JULIO/2021.</t>
  </si>
  <si>
    <t>EFT-6590</t>
  </si>
  <si>
    <t>PAGO FACT. NO. B1500000009/02-08-2021,  ORDEN DE SERVICIO NO. OS2021-0589,  DISTRIBUCION DE AGUA CON CAMION CISTERNA EN DIFERENTES SECTORES Y COMUNIDADES DE LAS  PROVINCIAS SAN JUAN DE LA MAGUANA, CORRESP. A 31  DIAS DE JULIO/2021.</t>
  </si>
  <si>
    <t>EFT-6591</t>
  </si>
  <si>
    <t>PAGO FACT. NO.B1500000004/03-09-2021 ALQUILER LOCAL COMERCIAL, UBICADO EN LA AVENIDA DUARTE NO.220, PLAZA DURAN, MUNICIPIO VILLA BISONO ( NAVARRETE) PROVINCIA SANTIAGO, CORRESP. AL MES DE AGOSTO/21.</t>
  </si>
  <si>
    <t>EFT-6592</t>
  </si>
  <si>
    <t>PAGO FACT. NOS. B1500000009/03-08, 10/01-09-2021,ORDENES  DE SERVICIO NO.  OS2021-0408 DISTRIBUCION DE AGUA EN DIFERENTES SECTORES Y COMUNIDADES DEL MUNICIPIO VILLA ALTAGRACIA,   PROVINCIA SAN CRISTOBAL CORRESP. A 31 DIAS  DE JULIO, 31 DIAS  DE AGOSTO/2021.</t>
  </si>
  <si>
    <t>EFT-6593</t>
  </si>
  <si>
    <t>PAGO FACT. NOS. B1500000309, 310/02-08-2021 ORDENES DE COMPRA OC2021-0155, 0182  ADQUISICION DE MATERIALES (LECTREROS, STICKERS, TALONARIOS PARA DESEMBOLSO DE CAJA CHICA) QUE SERAN UTILIZADOS NIVEL CENTRAL, EN LAS PROVINCIAS, MONTE PLATA, EL FACTOR, ( MARIA TRINIDAD SANCHEZ),  MONTE CRISTI Y LOS VEHICULOS DE LA INSTITUCION.</t>
  </si>
  <si>
    <t>EFT-6594</t>
  </si>
  <si>
    <t>PAGO FACT. NO.B1500001183/16-06-2021, ORDEN DE COMPRA NO.OC2021-0092, COMPRA DE REACTIVOS Y MATERIALES PARA USO EN EL LABORATORIO NIVEL CENTRAL.</t>
  </si>
  <si>
    <t>EFT-6595</t>
  </si>
  <si>
    <t>PAGO FACT. NO.B1500002546/31-08-2021, ORDEN DE COMPRA NO.OC2021-0159, ADQUISICION DE TONER Y CARTUCHOS PARA EQUIPOS DE INAPA.</t>
  </si>
  <si>
    <t>EFT-6596</t>
  </si>
  <si>
    <t>PAGO FACT. NO. B1500000020/01-09-2021, ORDEN DE SERVICIO NO. OS2021-0270 SERVICIO DE DISTRIBUCION DE AGUA CON CAMION CISTERNA EN DIFERENTES SECTORES Y COMUNIDADES DE LA PROVINCIA DUARTE, CORRESP. A   30 DIAS DEL MES DE AGOSTO/2021.</t>
  </si>
  <si>
    <t>EFT-6597</t>
  </si>
  <si>
    <t>PAGO FACT. NO. B1500000065/01-09-2021, ORDEN DE SERVICIO NO.OS2021-0530, DISTRIBUCION DE AGUA EN DIFERENTES SECTORES Y COMUNIDADES DE LA PROVINCIA  SAN CRISTOBAL, CORRESP. A  30 DIAS DE AGOSTO/2021.</t>
  </si>
  <si>
    <t>EFT-6598</t>
  </si>
  <si>
    <t>PAGO FACT. NOS. B1500000014, 15, 16, 17, 18, 19, 20/26-08-2021, ORDEN DE SERVICIO NO. OS2021-0598, DISTRIBUCION DE AGUA EN DIFERENTES SECTORES Y COMUNIDADES DE LA PROVINCIA BARAHONA, CORRESP. A 30 DIAS ENERO, 28 DIAS DE FEBRERO, 30 DIAS DE MARZO, 29 DIAS DE ABRIL, 30 DIAS DE MAYO, 30 DIAS DE JUNIO, 30 DIAS DE JULIO /2021.</t>
  </si>
  <si>
    <t>EFT-6599</t>
  </si>
  <si>
    <t>PAGO DE FACT. NO.B1500000008/13-08-2021, ORDEN DE SERVICIO NO. OS2021-0591, SERVICIO DE NOTARIO PARA EL ACTO DE APERTURA DE LICITACION PUBLICA NACIONAL, NO. INAPA-CCC-LPN-2021-0012 OFERTAS ECONOMICAS (SOBRE B) PARA LA ¨ADQUISICION DE EQUIPOS TECNOLOGICOS PARA SER UTILIZADOS EN DIFERENTES OFICINAS DE LA .</t>
  </si>
  <si>
    <t>EFT-6600</t>
  </si>
  <si>
    <t>PAGO FACT. NO.B1500000002/14-08-2021,  ALQUILER LOCAL COMERCIAL CALLE DUARTE, MUNICIPIO SANCHEZ, PROVINCIA SANTA BARBARA DE SAMANA, CORRESP. AL MES DE AGOSTO/2021.</t>
  </si>
  <si>
    <t xml:space="preserve">061518 </t>
  </si>
  <si>
    <t>REPOSICION FONDO CAJA CHICA DE LA PROVINCIA VALVERDE ZONA I CORRESP. AL PERIODO DEL 15-07 AL 03-09-2021, RECIBOS DE DESEMBOLSO DEL  1583 AL 1657.</t>
  </si>
  <si>
    <t xml:space="preserve">061519 </t>
  </si>
  <si>
    <t>PAGO FACT. NO. B1500000123/08-09-2021, ORDEN DE SERVICIO OS2021-0553, COLOCACION DE PUBLICIDAD INSTITUCIONAL DURANTE 03 (TRES) MESES DE 18 (DIECIOCHO) CUÑAS EN LA  PROGRAMACION  REGULAR DE LA EMISORA " SUR 91.9 FM", Y A TRAVES DE A PAGINA WEB Y REDES SOCIALES COMO FACEBOOK, TWITTER, INSTAGRAM Y YOUTUBE, CORRESP. AL PERIODO DEL 21 DE JUNIO  AL 21 DE AGOSTO/2021.</t>
  </si>
  <si>
    <t xml:space="preserve">061520 </t>
  </si>
  <si>
    <t>PAGO FACT. NO.B1500000161/20-07-2021, ORDEN DE SERVICIO NO.OS2021-0484, COLOCACION DE PUBLICIDAD INSTITUCIONAL EN EL PERIODO DEL 20 DE ABRIL  DEL 2021 AL 20 DE JULIO DEL 2021, EN EL PERIODICO DIGITAL ¨ELJACAGUERO.COM¨.</t>
  </si>
  <si>
    <t xml:space="preserve">061521 </t>
  </si>
  <si>
    <t>PAGO FACT. NO. B1500000169/06-09-2021, ORDEN SERVICIO NO. OS2021-0545 COLOCACION DE PUBLICIDAD INSTITUCIONAL  DURANTE 03 (TRES) MESES DE 05 (CINCO) CUÑAS EN EL PROGRAMA RADIAL " ABRIENDO EL JUEGO", QUE SE TRANSMITE DE LUNES A VIERNES EN HORARIO DE 7:00 AM A 9:00 AM POR LAS EMISORAS KISS 94.9, EN SANTO DOMINGO, ZONA METROPOLITANA Y EL ESTE, PARA  LA ZONA NORTE POR TREMENDA 97.5 Y ECLIPSE 96.9 EN EL SUR POR ULTRA 106.7. CORRESP. AL PERIODO DESDE EL 02 DE JUNIO  HASTA EL 02 DE SEPTIEMBRE/2021.</t>
  </si>
  <si>
    <t xml:space="preserve">EFT-6601 </t>
  </si>
  <si>
    <t>PAGO FACT. NOS. B1500000109/16, 110/24-06, 111/01-07-2021 ORDEN DE COMPRA NO. OC2021-0031 '' ADQUISICION DE (7,280.00 FUNDAS) DE SULFATO DE ALUMINIO GRADO A (50 KGS) CADA UNA O SU EQUIVALENTE EN FUNDAS, PARA SER UTILIZADAS EN TODOS LOS ACUEDUCTOS DEL INAPA.</t>
  </si>
  <si>
    <t>EFT-6602</t>
  </si>
  <si>
    <t>PAGO FACT. NO.B1500000036/07-09-2021, ORDEN DE SERVICIO NO. OS2021-0240, DISTRIBUCION DE AGUA EN DIFERENTES SECTORES Y COMUNIDADES DE LA PROVINCIA SAMANA, CORRESP. A 30 DIAS DEL MES DE AGOSTO/2021.</t>
  </si>
  <si>
    <t>EFT-6603</t>
  </si>
  <si>
    <t>PAGO FACT. NO. B1500000077/01-09-2021, ORDEN DE SERVICIO NO. OS2021-0538, DISTRIBUCION DE AGUA EN DIFERENTES SECTORES Y COMUNIDADES DE LA PROVINCIA SAN CRISTOBAL, CORRESP. A  31 DIAS DE AGOSTO/2021.</t>
  </si>
  <si>
    <t>EFT-6604</t>
  </si>
  <si>
    <t>PAGO FACT. NO. B1500000051/03-08-2021, ORDEN DE SERVICIO NO, OS2021-0323 SERVICIO DE DISTRIBUCION DE AGUA EN DIFERENTES SECTORES Y COMUNIDADES DE LA PROVINCIA PEDERNALES, CORRESP. A  30  DIAS DE JULIO/2021.</t>
  </si>
  <si>
    <t>EFT-6605</t>
  </si>
  <si>
    <t>PAGO FACT. NO. B1500000003/10-08-2021 ALQUILER LOCAL COMERCIAL, UBICADO EN LA AVENIDA DUARTE NO.220, PLAZA DURAN, MUNICIPIO VILLA BISONO ( NAVARRETE) PROVINCIA SANTIAGO, CORRESP. AL MES DE JULIO/21.</t>
  </si>
  <si>
    <t>EFT-6606</t>
  </si>
  <si>
    <t>PAGO FACT. NO.B1500000062/01-07-2021,ORDEN DE SERVICIO NO.OS2021-0335 ,SERVICIO DE DISTRIBUCION DE AGUA CON CAMION CISTERNA EN DIFERENTES COMUNIDADES DE LA PROVINCIA PEDERNALES, CORRESP. A   30 DIAS DEL MES DE JUNIO/2021.</t>
  </si>
  <si>
    <t>EFT-6607</t>
  </si>
  <si>
    <t>PAGO FACT. NO. B1500000029/02-08-2021, ORDEN DE SERVICIO NO. OS2021-0055,  ABASTECIMIENTO DE AGUA EN DIFERENTES SECTORES Y COMUNIDADES DE LA PROVINCIA AZUA,  CORRESP. A 15 DIAS DEL MES DE JULIO/2021.</t>
  </si>
  <si>
    <t>EFT-6608</t>
  </si>
  <si>
    <t>PAGO FACT. NOS. B1500001249,1250,1251,1252,1257/15-09-2021 CONTRATOS NOS. 6395, 6396, 6397, 6398, 6415,  CONSUMO ENERGETICO DE LAS LOCALIDADES ARROYO SULDIDO, LAS COLONIAS, RANCHO ESP, AGUA SABROSA,  LA BARBACOA,  LA COLONIA RANCHO ESPAÑOL,  PROVINCIA SAMANA, CORRESP. AL MES DE SEPTIEMBRE/2021.</t>
  </si>
  <si>
    <t>EFT-6609</t>
  </si>
  <si>
    <t>PAGO FACT. NO. B1500000046/31-08-2021, ORDEN DE SERVICIO NO. OS2021-0387, DISTRIBUCION DE AGUA CON CAMION CISTERNA EN DIFERENTES SECTORES Y COMUNIDADES DE LA PROVINCIA SAN CRISTOBAL CORRESP. A 31 DIAS DEL MES DE AGOSTO/2021.</t>
  </si>
  <si>
    <t>EFT-6610</t>
  </si>
  <si>
    <t>PAGO FACT. NO. B1500011693/02-06-2021 ORDEN DE COMPRA OC2020-0304, AQUISICION DE UN (01) SERVIDOR PARA SOLUCION DE INFRAESTRUCTURA.</t>
  </si>
  <si>
    <t>EFT-6611</t>
  </si>
  <si>
    <t>PAGO FACT. NO.B1500000030/08-08-2021 , ORDEN SERVICIO NO. OS2021-0560 HONORARIOS PROFESIONALES, SERVICIO DE NOTARIO PARA EL ACTO DE APERTURA DE LA COMPARACION DE PRECIOS NO.INAPA-CCC-CP-2021-0018, OFERTAS ECONOMICAS (SOBRE B) PARA LA ''ADQUISICION LICENCIA DE PRUEBAS PSICOMETRICAS PARA SER UTILIZADAS POR LA DIRECCION DE RECURSOS HUMANOS.</t>
  </si>
  <si>
    <t xml:space="preserve">EFT-6612 </t>
  </si>
  <si>
    <t>PAGO FACT. NO. B15000311075/14-09-2021, SERVICIOS ODONTOLOGICOS AL SERVIDOR VIGENTE Y SUS DEPENDIENTES DIRECTOS ( CONYUGE E HIJOS) AFILIADOS A SENASA CORRESP. AL MES DE SEPTIEMBRE 2021.</t>
  </si>
  <si>
    <t>Cuenta Bancaria 160-50003-2</t>
  </si>
  <si>
    <t>Descripcion</t>
  </si>
  <si>
    <t xml:space="preserve">Balance </t>
  </si>
  <si>
    <t>TRANSFERENCIAS INTERNAS</t>
  </si>
  <si>
    <t>DEPOSITO</t>
  </si>
  <si>
    <t>RECIBO DE INGRESO</t>
  </si>
  <si>
    <t>REINTEGRO</t>
  </si>
  <si>
    <t>PAGO DE FACT. NO.B1500000001/26-08-2021 (CUB. NO. 01), DE  LOS TRABAJOS LINEA DE CONDUCCION 08´ PVC DESDE EST. 7+435.60 HASTA 9+435.60, PROV. SANTO DOMINGO-MONTE PLATA.</t>
  </si>
  <si>
    <t xml:space="preserve">EFT-2325 </t>
  </si>
  <si>
    <t>PAGO CUB. NO.04 (FINAL) Y DEVOLUCION DE RETENIDO EN GARANTIA, DE LOS TRABAJOS CONSTRUCCION, PERFORACION Y AFORO DE POZOS EN DIFERENTES COMUNIDADES DE LAS  PROV. SAN CRISTOBAL Y PERAVIA.</t>
  </si>
  <si>
    <t xml:space="preserve">EFT-2326 </t>
  </si>
  <si>
    <t>PAGO FACT. NO.B1500000132/20-08-2021 (CUB. NO.03 FINAL Y DEVOLUCION DE RETENIDO EN GARANTIA) DE LOS TRABAJOS DE CONSTRUCCION DEPOSITO REGULADOR E INSTALACION VALVULAS EN LINEA CONDUCCION DEL AC. CANOA COMO EXTENSION DEL AC. MULTIPLE ASURO, PROV. BARAHONA .</t>
  </si>
  <si>
    <t xml:space="preserve">EFT-2327 </t>
  </si>
  <si>
    <t>PAGO FACT. NO.B1500000005/26-08-2021 (CUB. NO.05 ) DE LOS TRABAJOS HABILITACION DEPOSITO REGULADOR ACERO VITRIFICADO STAND PIPE 500 M3 EL PEZCOZON ( INSTALACION ENTRADA, REBOSE, DESAGUE, SALIDA Y By- PASS), PROV. DUARTE.</t>
  </si>
  <si>
    <t>PAGO COMPENSACION DE TERRENO A PERPETUIDAD, 420.00 METROS CUADRADOS, PARA EL PASO DE TUBERIAS DE CONDUCCION DESDE LA PLANTA POTABILIZADORA HASTA DEPOSITO REGULADOR DE LAS CHARCAS, PARA EL PROYECTO AC. MULTIPLE, ESTEBANIA LAS CHARCAS, PROV.AZUA.</t>
  </si>
  <si>
    <t>PAGO COMPENSACION DE TERRENO A PERPETUIDAD, 2,170.00 METROS CUADRADOS, PARA SER USADO EN EL PASO DE LAS TUBERIAS DE CONDUCCION, DESDE LA PLANTA POTABILIZADORA HASTA EL DEPOSITO REGULADOR DE LAS CHARCAS, PARA EL PROYECTO AC. MULTIPLE, ESTEBANIA LAS CHARCAS, PROV. AZUA.</t>
  </si>
  <si>
    <t>PAGO COMPENSACION DE TERRENO A PERPETUIDAD, 1,190.00 METROS CUADRADOS, PARA EL PASO DE LAS TUBERIAS DE CONDUCCION DESDE LA PLANTA POTABILIZADORA HASTA EL DEPOSITO REGULADOR DE LAS CHARCAS, PROYECTO AC. MULTIPLE, PROV. AZUA.</t>
  </si>
  <si>
    <t xml:space="preserve">EFT-2328 </t>
  </si>
  <si>
    <t>PAGO FACT- B1500000189/03-09-2021, (CUB. NO.02) DE LOS TRAB. CONSTRUCCION ALCANTARILLADO SANITARIO DE MONTE CRISTI (ESTACION DE BOMBEO, ELECTRIFICACION Y LINEA DE IMPULSION)  PROV. MONTE CRISTI.</t>
  </si>
  <si>
    <t xml:space="preserve">EFT-2329 </t>
  </si>
  <si>
    <t>PAGO FACT. NO. B1500000002/27-08-2021 ( CUB. NO.01) DE LOS TRABAJOS, REDES  DISTRIBUCION  EL RODEO,  PROV. BAHORUCO.</t>
  </si>
  <si>
    <t xml:space="preserve">EFT-2330 </t>
  </si>
  <si>
    <t>PAGO FACTURA NO.B1500000023/23-08-2021 (CUBICACION NO.05 ) DE LOS TRABAJOS CONSTRUCCION LINEAS  DE CONDUCCION DE 010¨  EN LA COLONIA Y DE 08¨ DESDE OVIEDO HASTA LOS TRES CHARCOS, ACUEDUCTO MULTIPLE LOS PATOS- ENRIQUILLO-OVIEDO, PROVINCIA BARAHONA- PEDERNALES.</t>
  </si>
  <si>
    <t>PAGO COMPENSACION DE TERRENO A PERPETUIDAD, 1,365.00 METROS CUADRADOS, PARA EL PASO DE LAS TUBERIAS DE CONDUCCION, DESDE LA PLANTA POTABILIZADORA HASTA EL DEPOSITO REGULADOR DE LAS CHARCAS, PARA EL PROYECTO AC. MULTIPLE, ESTEBANIA LAS CHARCAS, PROV. AZUA.</t>
  </si>
  <si>
    <t xml:space="preserve">EFT-2331 </t>
  </si>
  <si>
    <t xml:space="preserve">PAGO FACT. NO.B1500000032/06-09-2021 ( CUB. NO.01 ) DE LOS TRAB.  PERFORACION, AFOROS Y LIMPIEZAS DE POZOS PARA MEJORAR EL FUNCIONAMIENTO DE AC. EN DIFERENTES PROVINCIAS DEL PAIS. </t>
  </si>
  <si>
    <t>PAGO COMPENSACION DE TERRENO A PERPETUIDAD, 700 METROS CUADRADOS, PARA EL PASO DE LAS TUBERIAS DE CONDUCCION DESDE LA PLANTA POTABILIZADORA HASTA EL DEPOSITO REGULADOR DE LAS CHARCAS, PARA EL PROYECTO ACUEDUCTO MULTIPLE, ESTEBANIA LAS CHARCAS, PROVINCIA AZUA.</t>
  </si>
  <si>
    <t xml:space="preserve">EFT-2332 </t>
  </si>
  <si>
    <t>PAGO FACTU. NO. B1500000078/05-08-2021 ( CUB. NO.01) PARA LOS TRABAJOS DE CAMPO DE POZOS, LINEA DE IMPULSION, REDES Y DEPOSITO REGULADOR, AMPLIACION ACUEDUCTO LAS YAYAS, EXTENSION SECTOR VIETNAM, ALTO LAS FLORES Y LAS FLORES,  PROV. AZUA.</t>
  </si>
  <si>
    <t xml:space="preserve">EFT-2333 </t>
  </si>
  <si>
    <t>PAGO FACTURA NO. B1500000001/07-09-2021 ( CUB. NO.01) DE LOS TRABAJOS AMPLIACION ACUEDUCTO SAN JUAN, EXTENSION SECTOR EL CORBANO NORTE (BARRIO LOS MILITARES)  PROV. SAN JUAN,   LOTE III.</t>
  </si>
  <si>
    <t xml:space="preserve">EFT-2334 </t>
  </si>
  <si>
    <t>PAGO FACTURA NO. B1500000001/07-09-2021 ( CUBICACION NO.01)DE LOS TRABAJOS AMPLIACION REDES DISTRIBUCION ACUEDUCTO HIGUEY A LOS SECTORES PRADOS I Y II, PROVINCIA LA ALTAGRACIA,  LOTE VIII.</t>
  </si>
  <si>
    <t xml:space="preserve">EFT-2335 </t>
  </si>
  <si>
    <t>PAGO FACT. NO.B1500000190/09-09-2021 (CUB. NO.02) DE LOS TRABAJOS AMPLIACION ALCANT. SANITARIO DE MONTECRISTI, PROV. MONTECRISTI.</t>
  </si>
  <si>
    <t xml:space="preserve">EFT-2336 </t>
  </si>
  <si>
    <t>PAGO FACT.NO.B1500000003/07-09-2021, (CUB. NO.03) DE LOS TRABAJOS MEJORAMIENTO AC. JIMANI, PROV. INDEPENDENCIA.</t>
  </si>
  <si>
    <t xml:space="preserve">EFT-2337 </t>
  </si>
  <si>
    <t>PAGO FACT.NO.B1500000001/13-09-2021, ( CUB. NO. 01) DE LOS TRABAJOS LINEA DE CONDUCCION TRAMO DESDE EST. 1+340.80 HASTA EST.2+356.60, PROVINCIAS SANTO DOMINGO - MONTE PLATA,  LOTE VII.</t>
  </si>
  <si>
    <t>17//09/2021</t>
  </si>
  <si>
    <t xml:space="preserve">EFT-2338 </t>
  </si>
  <si>
    <t>PAGO FACT. NO.B1500000006/13-09-2021 ( CUB. NO. 06)  DE LOS TRABAJOS CONSTRUCCION Y EQUIPAMIENTO, CAMPO DE POZO AZUA, LINEA ELECTRICA  PRIMARIA 12.5 Kv Y LINEA DE IMPULSION, PROV. AZUA, LOTE  II.</t>
  </si>
  <si>
    <t xml:space="preserve">EFT-2339 </t>
  </si>
  <si>
    <t>PAGO FACT.NO.B1500000051/13-09-2021 (CUB. NO.04 FINAL) DE LOS TRABAJOS REHABILITACION ACUEDUCTO MULTIPLE POLO -LOS ARROYOS, PROV. BARAHONA .</t>
  </si>
  <si>
    <t xml:space="preserve">CODIA                                                            </t>
  </si>
  <si>
    <t xml:space="preserve">COLECTOR DE IMPUESTOS INTERNOS                                   </t>
  </si>
  <si>
    <t xml:space="preserve">FONDO PENS. DE TRABAJ.D/LA CONST.Y AFINES                        </t>
  </si>
  <si>
    <t xml:space="preserve">EFT-2340 </t>
  </si>
  <si>
    <t>PAGO FACT. NO.B1500000060/20-09-2021 (CUB. NO.08) DE LOS TRABAJOS DE RECONSTRUCCION CAFETERIA DEL NIVEL CENTRAL DE INAPA, DISTRITO NACIONAL.</t>
  </si>
  <si>
    <t xml:space="preserve">EFT-2341 </t>
  </si>
  <si>
    <t>PAGO FACT. NO.B1500000192/22-09-2021 (CUB. NO.05) DE LOS TRABAJOS CONSTRUCCION  ALCANTARILLADO SANITARIO  VILLA VASQUEZ , PROV. MONTECRISTI.</t>
  </si>
  <si>
    <t xml:space="preserve">EFT-2342 </t>
  </si>
  <si>
    <t>PAGO FACT. NO.B1500000007/22-09-2021 (CUB. NO.07) DE LOS TRABAJOS REHABILITACION DEPOSITO REGULADOR ZONA ALTA Y AMPLIACION DE LA RED DISTRIB. A LAS COLINAS, AC. SAN FRANCISCO DE MACORIS, ZONA III, LOTE XI,  PROV.  DUARTE.</t>
  </si>
  <si>
    <t xml:space="preserve">EFT-2343 </t>
  </si>
  <si>
    <t>PAGO FACT. NO.B1500000049/14-09-2021 (CUB.NO.05 FINAL  Y DEVOLUCION DE RETENIDO EN GARANTIA) DE LOS TRABAJOS DE CONSTRUCCION CASETAS PARA GENERADORES, SOPORTES PARA DEPOSITOS DE COMBUST.DE LAS ESTACIONES DE BOMBEO NO.1 Y NO.2, ELECTRIFICACION  ESTACION NO.2 Y TRAMO LINEA DE IMPULSION, AC. MULTIPLE LOMA DE GUAYACANES,  PROV.  VALVERDE.</t>
  </si>
  <si>
    <t xml:space="preserve">EFT-2344 </t>
  </si>
  <si>
    <t>PAGO FACT. NO.B1500000028/02-09-2021 (CUB.NO.04) DE LOS TRABAJOS EQUIPAMIENTO PLANTA DE TRATAMIENTO DE AGUAS RESIDUALES Y CONSTRUCCION NUEVO COLECTOR ALCANT. SAN CRISTOBAL, PROV. SAN CRISTOBAL .</t>
  </si>
  <si>
    <t xml:space="preserve">EFT-2345 </t>
  </si>
  <si>
    <t>PAGO FACT. B1500000001/17-09-2021, (CUB. NO.01) DE LOS TRABAJOS LINEA DE CONDUCCION 8¨ PVC TRAMO DESDE EST. 0+892 HASTA EST. 3.785,  PROVINCIAS SANTO DOMINGO- MONTE PLATA, LOTE X .</t>
  </si>
  <si>
    <t xml:space="preserve">EFT-2346 </t>
  </si>
  <si>
    <t>PAGO FACT. B1500000106/16-09-2021, (CUB. NO.01) DE LOS TRABAJOS LINEA DE CONDUCCION 12¨ PVC DESDE EST. 2+359 HASTA EST. 3+162, PROVINCIAS SANTO DOMINGO - MONTE PLATA,  LOTE VI.</t>
  </si>
  <si>
    <t>Cuenta Bancaria 020-500003-7</t>
  </si>
  <si>
    <t xml:space="preserve">                       Descripcion</t>
  </si>
  <si>
    <t>TRANSFERECIAS INTERNAS</t>
  </si>
  <si>
    <t xml:space="preserve"> REINTEGROS </t>
  </si>
  <si>
    <t>PAGO PRESTAMO DE ELECTRODOMESTICO</t>
  </si>
  <si>
    <t>AVD  EMPLEADOS PAGO DE MAS DESDE EL BCO. SEPT/2021</t>
  </si>
  <si>
    <t>AVISO DE DEBITO</t>
  </si>
  <si>
    <t xml:space="preserve">EFT-1242 </t>
  </si>
  <si>
    <t xml:space="preserve"> INCENTIVO POR RENDIMIENTO INDIVIDUAL PERSONAL ACTIVO 2020 2DA. PARTE.</t>
  </si>
  <si>
    <t xml:space="preserve">EFT-1243 </t>
  </si>
  <si>
    <t>PAGO  DE LA 2DA. PARTE DE INCENTIVO POR RENDIMIENTO INDIVIDUAL PERSONAL INACTIVO/2020, SEGUN MEMO-DF-281/2021.</t>
  </si>
  <si>
    <t>103435-103436</t>
  </si>
  <si>
    <t>RETENCIONES</t>
  </si>
  <si>
    <t>103438-103444</t>
  </si>
  <si>
    <t xml:space="preserve">EFT-1244 </t>
  </si>
  <si>
    <t>PAGO DE DESCUENTO, CORRESPONDIENTE A  NOMINA DEL  NIVEL CENTRAL Y PERSONAS EN TRAMITES DE PENSION NC Y AC. CORRESPONDIENTE AL MES DE AGOSTO/2021.</t>
  </si>
  <si>
    <t xml:space="preserve">EFT-1245 </t>
  </si>
  <si>
    <t>PAGO DE DESCUENTO COOP. INAPA (FIJO Y NO FIJO), CORRESPONDIENTE A LAS NOMINAS NIVEL CENTRAL, ACUEDUCTOS, PERSONAL TRAMITES DE PENSION NC Y AC. PROVINCIAS SANTIAGO Y SAN CRISTOBAL, PERSONAL CONTRATADO E IGUALADO AGOSTO/2021.</t>
  </si>
  <si>
    <t xml:space="preserve">EFT-1246 </t>
  </si>
  <si>
    <t>PAGO DE CREDITO EDUCATIVO DE LAS RETENCIONES, CORREP. A NOMINA DEL NIVEL CENTRAL Y PERSONAL EN TRAMITES DE PENSION NC. Y AC.  DEL MES DE AGOSTO /2021.</t>
  </si>
  <si>
    <t xml:space="preserve">103446 </t>
  </si>
  <si>
    <t>RETENCION AGOSTO/2021</t>
  </si>
  <si>
    <t xml:space="preserve">103447 </t>
  </si>
  <si>
    <t>NOMINA PERSONAL EN TRAMITE DE PENSION NC Y AC, CORRESP.  AGOSTO 2021</t>
  </si>
  <si>
    <t xml:space="preserve">103449 </t>
  </si>
  <si>
    <t>NOMINA PROV. SAN CRISTOBAL, CORRESP.  AGOSTO 2021.</t>
  </si>
  <si>
    <t xml:space="preserve">103450 </t>
  </si>
  <si>
    <t xml:space="preserve"> NOMINA ACUEDUCTOS, CORRESP.  AGOSTO 2021.</t>
  </si>
  <si>
    <t xml:space="preserve">103451 </t>
  </si>
  <si>
    <t>NOMINA PERSONAL EN TRAMITE DE PENSION NC Y AC, CORRESP.  AGOSTO 2021.</t>
  </si>
  <si>
    <t xml:space="preserve">103452 </t>
  </si>
  <si>
    <t>NOMINA PERSONAL EN TRAMITES DE PENSION NC Y AC, CORRESPONDIENTE AL MES DE JULIO/2021.</t>
  </si>
  <si>
    <t xml:space="preserve">103453 </t>
  </si>
  <si>
    <t xml:space="preserve"> NOMINA PERSONAL EN TRAMITES DE PENSION NC Y AC, CORRESPONDIENTE AL MES DE JULIO/2021.</t>
  </si>
  <si>
    <t xml:space="preserve">EFT-1247 </t>
  </si>
  <si>
    <t xml:space="preserve">PAGO DEVOLUCION DE CUOTA QUE POSEIA CON EL BANRESERVAS POR CONCEPTO DE CONSUMOS EN LA FERIA DE MUEBLES Y ELECTRODOMESTICOS, FUE SALDADO EN ESTATUS NORMAL EN FECHA 28-05-2021. DICHO SALDO NO FUE REPORTADO DE MANERA OPORTUNA, EL DESCUENTO NO FUE ELIMINADO EN EL MES SIGUIENTE. </t>
  </si>
  <si>
    <t xml:space="preserve">EFT-1248 </t>
  </si>
  <si>
    <t xml:space="preserve"> NOMINA ACUEDUCTOS, CORRESP.AL MES DE SEPTIEMBRE/2021.</t>
  </si>
  <si>
    <t xml:space="preserve">EFT-1249 </t>
  </si>
  <si>
    <t xml:space="preserve"> NOMINA PERSONAL EN TRAMITES DE PENSION NC Y AC, CORRESP. AL MES DE SEPTIEMBRE/2021.</t>
  </si>
  <si>
    <t>EFT-1250</t>
  </si>
  <si>
    <t xml:space="preserve">EFT-1251 </t>
  </si>
  <si>
    <t xml:space="preserve"> NOMINA OCASIONAL SEGURIDAD MILITAR, CORRESPONDIENTE AL MES DE SEPTIEMBRE/2021.</t>
  </si>
  <si>
    <t xml:space="preserve">EFT-1252 </t>
  </si>
  <si>
    <t xml:space="preserve"> NOMINA DE CANCELADOS NC. Y AC. CORRESPONDIENTE AL MES DE SEPTIEMBE/2021.</t>
  </si>
  <si>
    <t xml:space="preserve">EFT-1253 </t>
  </si>
  <si>
    <t>NOMINA ADICIONAL DEL PERSONAL CONTRATADO E IGUALADO, CORRESP. AL MES DE JULIO/2021, ELAB. EN SEPTIEMBRE/2021.</t>
  </si>
  <si>
    <t xml:space="preserve">EFT-1254 </t>
  </si>
  <si>
    <t>NOMINA ADICIONAL DEL PERSONAL CONTRATADO E IGUALADO, CORRESP. AL MES DE JUNIO/2021, ELAB. EN SEPTIEMBRE/2021.</t>
  </si>
  <si>
    <t xml:space="preserve">EFT-1255 </t>
  </si>
  <si>
    <t>NOMINA PERSONAL CONTRATADO E IGUALADO PROV. SAN CRISTOBAL CORRESP. AL MES DE SEPTIEMBRE/2021.</t>
  </si>
  <si>
    <t xml:space="preserve">EFT-1256 </t>
  </si>
  <si>
    <t>NOMINA PERSONAL CONTRATADO SUPERVISORES DE PROYECTOS, CORRESPONDIENTE AL MES DE SEPTIEMBRE/2021.</t>
  </si>
  <si>
    <t>103454 -103456</t>
  </si>
  <si>
    <t>NOMINA NIVEL CENTRAL</t>
  </si>
  <si>
    <t>103457 -103459</t>
  </si>
  <si>
    <t>NOMINA DE ACUEDUCTOS</t>
  </si>
  <si>
    <t>103461 -103466</t>
  </si>
  <si>
    <t>103467-103468</t>
  </si>
  <si>
    <t>NOMINA SAN CRISTOBAL</t>
  </si>
  <si>
    <t xml:space="preserve">103469-103506 </t>
  </si>
  <si>
    <t>NOMINA PERSONAL EN TRAMITES DE PENSION NC Y AC SEPT/2021</t>
  </si>
  <si>
    <t xml:space="preserve">EFT-1257 </t>
  </si>
  <si>
    <t xml:space="preserve">EFT-1258 </t>
  </si>
  <si>
    <t>INCENTIVOS POR RENDIMIENTO INDIVIDUAL PERSONAL INACTIVO/2020 ELAB.EN SEPTIEMBRE/2021.</t>
  </si>
  <si>
    <t xml:space="preserve">EFT-1259 </t>
  </si>
  <si>
    <t>ADICIONAL DEL PERSONAL  CONTRATADO E IGUALADO, CORRESP. A MAYO/2021, ELAB. EN SEPTIEMBRE/2021</t>
  </si>
  <si>
    <t xml:space="preserve">EFT-1260 </t>
  </si>
  <si>
    <t>NOMINA DEL PERSONAL CONTRATADO E IGUALADO, CORRESP. A  SEPTIEMBRE/2021.</t>
  </si>
  <si>
    <t xml:space="preserve">EFT-1261 </t>
  </si>
  <si>
    <t>NOMINA PROVINCIA SANTIAGO CORRESP. A SEPTIEMBRE/2021</t>
  </si>
  <si>
    <t xml:space="preserve">EFT-1262 </t>
  </si>
  <si>
    <t>NOMINA ADICIONAL NIVEL CENTRAL Y ACS, CORRESP.  AGOSTO/2021, ELAB.EN SEPTIEMBRE/2021.</t>
  </si>
  <si>
    <t xml:space="preserve">EFT-1263 </t>
  </si>
  <si>
    <t>NOMINA ADICIONAL OCASIONAL SEGURIDAD MILITAR, CORRESP. AL MES DE AGOSTO/2021, ELAB. EN SEPTIEMBRE/2021.</t>
  </si>
  <si>
    <t xml:space="preserve">EFT-1264 </t>
  </si>
  <si>
    <t>NOMINA ADICIONAL OCASIONAL SEGURIDAD MILITAR, CORRESP. A JULIO/2021, ELAB. EN SEPTIEMBRE/2021.</t>
  </si>
  <si>
    <t xml:space="preserve">EFT-1265 </t>
  </si>
  <si>
    <t>NOMINA BONO POR DESEMPEÑO/2020, 3RA. PARTE PERSONAL DE CARRERA ADMTIVA, ELAB.EN SEPTIEMBRE/2021.</t>
  </si>
  <si>
    <t xml:space="preserve">EFT-1266 </t>
  </si>
  <si>
    <t>NOMINA ADICIONAL DEL PERSONAL CONTRATADO E IGUALADO, CORRESP. AL MES DE AGOSTO/2021, ELAB. EN SEPTIEMBRE/2021.</t>
  </si>
  <si>
    <t xml:space="preserve">EFT-1267 </t>
  </si>
  <si>
    <t>NOMINA ADICIONAL CANCELADOS DEL PERSONAL CONTRATADO E IGUALADO, CORRESP. A SEPTIEMBRE/2021 .</t>
  </si>
  <si>
    <t xml:space="preserve">EFT-1268 </t>
  </si>
  <si>
    <t xml:space="preserve"> NOMINA PROVINCIA SAN CRISTOBAL CORRESPONDIENTE AL MES DE SEPTIEMBRE/2021, MEMO-DF-310/2021.</t>
  </si>
  <si>
    <t xml:space="preserve">EFT-1269 </t>
  </si>
  <si>
    <t>PAGO INCENTIVOS POR RENDIMIENTO INDIVIDUAL PERSONAL INACTIVO/2020 4TA PARTE, ELABORADA EN SEPTIEMBRE/2021.</t>
  </si>
  <si>
    <t xml:space="preserve">EFT-1270 </t>
  </si>
  <si>
    <t>PAGO INCENTIVOS POR RENDIMIENTO INDIVIDUAL PERSONAL ACTIVO/2020, 3RA. PARTE, ELABORADA EN SEPTIEMBRE/2021.</t>
  </si>
  <si>
    <t>Cuenta Bancaria 030-204893-6</t>
  </si>
  <si>
    <t xml:space="preserve">TRANSFERENCIAS </t>
  </si>
  <si>
    <t>AVISO DE DEBITO  ( COMISIONES BANCARIAS)</t>
  </si>
  <si>
    <t>Cuenta Bancaria 720689421</t>
  </si>
  <si>
    <t>DB PAGO TC</t>
  </si>
  <si>
    <t>DF AFILIACION</t>
  </si>
  <si>
    <t>COMISION POR TRANSFERENCIA</t>
  </si>
  <si>
    <t xml:space="preserve"> PAGO IMPUESTO 0.15%</t>
  </si>
  <si>
    <t>COMISION POR 0.15</t>
  </si>
  <si>
    <t>CARGO POR SERVICIOS GENERADOS</t>
  </si>
  <si>
    <t>COMPENSACION POR BALANCE</t>
  </si>
  <si>
    <t>RETIRO CTA. CTE. PAGO TC</t>
  </si>
  <si>
    <t>REVERSO  BALANCE  DE TC.</t>
  </si>
  <si>
    <t>Cuenta Bancaria 100-203197-1</t>
  </si>
  <si>
    <t>No.ck/transf.</t>
  </si>
  <si>
    <t>CHEQUES CERTIFICADOS</t>
  </si>
  <si>
    <t>Cuenta Bancaria 240-013939-8</t>
  </si>
  <si>
    <t>TRANSFERENCIA</t>
  </si>
  <si>
    <t>Cuenta Bancaria 040-0003580-4</t>
  </si>
  <si>
    <t>COMISION  BANCARIA COBRO IMPUESTO 0.15%</t>
  </si>
  <si>
    <t>PAGO CONFECCION DE  TUERCA, BARRENAR TUERCA GALLETA, CONFECCION DE CASQUILLO ROSCADO INTERIR Y EXTERIOR</t>
  </si>
  <si>
    <t>PAGO FACT. B1100008963 PAGO ALQUILER COMERCIAL NEYBA CORRESPONDIENTE AL MES DE AGOSTO/21</t>
  </si>
  <si>
    <t>PAGO FACT. B1100008965 PAGO ALQUILER COMERCIAL CABRAL, CORRESPONDIENTE AGOSTO/21</t>
  </si>
  <si>
    <t>PAGO FACT. B1100008961 PAGO ALQUILER COMERCIAL VICENTE NOBLE CORRESPONDIENTE DE AGOSTO/21</t>
  </si>
  <si>
    <t>PAGO FACT. B1100008970 PAGO ALQUILER COMERCIAL DUVERGE CORRESPONDIENTE AL MES DE AGOSTO/21</t>
  </si>
  <si>
    <t>PAGO FACT. B1100008971 PAGO ALQUILER COMERCIAL VILLA JARAGUA CORRESPONDIENTE AL MES DE AGOSTO/21</t>
  </si>
  <si>
    <t>PAGO FACT. B1100008962 PAGO ALQUILER COMERCIAL JIMANI , CORRESPONDIENTE AL MES DE AGOSO/21</t>
  </si>
  <si>
    <t>PAGO FACT. B1100008966 PAGO ALQUILER COMERCIAL PARAISO, CORRESPONDIENTE AL MES DE AGOSTO/21</t>
  </si>
  <si>
    <t xml:space="preserve">PAGO VIATICO POR VIAJAR A STO. DGO. EL DIA 30/7/21 CON EL OBJETIVO DE IR A LLEVAR AL ING. ELSON PENA A ENTREGAR DOCUMENTOS A LA DIRECCION DE OPERACIONES </t>
  </si>
  <si>
    <t xml:space="preserve">PAGO VARIAS FACTURAS ALQUILER COMERCIAL MUNICIPIO DE GALVAN, CORRESPONDIENTE A LOS MESES ABRIL HASTA AGOSTO 2021 </t>
  </si>
  <si>
    <t>COMPRA DE TONER HP BLACK LASERJET PRO M275, PARA SER UTILIZADO EN LA OFICINA ADMINISTRATIVA EN BARAHONA</t>
  </si>
  <si>
    <t>Cuenta Bancaria 080-500021-6</t>
  </si>
  <si>
    <t>4063</t>
  </si>
  <si>
    <t>SERV. APLICACION DE 146 M2  DE HORMIGON ASFALTICO CALIENTE, USADO EN BACHEO EN LAS CALLES DONDE SE ROMPIO PARA CORREGIR AVERIAS DE INAPA, PROV. SAN CRISTOBAL</t>
  </si>
  <si>
    <t>4064</t>
  </si>
  <si>
    <t>PAGO ALQUILER LOCAL COMERCIAL  DE HAINA, INAPA PROV. SAN CRISTOBAL, CORRESPONDIENTE  AL MES DE JUNIO 2021</t>
  </si>
  <si>
    <t>4065</t>
  </si>
  <si>
    <t xml:space="preserve">REPOSICION FALTANTE CAJA  CHICA POR ROBO COMETIDO EN  LA  OFICINA ADMINISTRATIVA Y FINANCIERA EN FECHA 14/05/2021, INAPA  PROV.  SAN CRISTOBAL </t>
  </si>
  <si>
    <t>4066</t>
  </si>
  <si>
    <t xml:space="preserve">COMPRA DE DOS AIRES ACONDICIONADOS  PARA HAINA Y HATILLO, INAPA PROV. SAN CRISTOBAL </t>
  </si>
  <si>
    <t>4067</t>
  </si>
  <si>
    <t>RETENCIONES A PROVEEDORES DE BIENES Y SERVICIOS, DEL 5%, 10%  ISR  Y 18%, 30%  ITBIS, CORRESPONDIENTE AL MES DE AGOSTO 2021</t>
  </si>
  <si>
    <t>4068</t>
  </si>
  <si>
    <t>PAGO SERV. DE FLOTAS, MES DE AGOSTO 2021</t>
  </si>
  <si>
    <t>4069</t>
  </si>
  <si>
    <t>SERV. MANTENIMIENTO BOMBA POZO 1 DE INAPA PROV. SAN CRISTOBAL</t>
  </si>
  <si>
    <t>4070</t>
  </si>
  <si>
    <t>SERV. DE RETROEXCAVADORA UTILIZADA EN DIFERENTES PUNTOS DE INAPA PROV. SAN CRISTOBAL.</t>
  </si>
  <si>
    <t>4071</t>
  </si>
  <si>
    <t>4072</t>
  </si>
  <si>
    <t>4073</t>
  </si>
  <si>
    <t>SERV. DE 146 M2 DE HORMIGON ASFALTICO CALIENTE PARA SER USADO EN BACHEO DE LAS CALLES DONDE SE ROMPIO PARA CORREGIR AVERIAS DE INAPA PROV. SAN CRISTOBAL.</t>
  </si>
  <si>
    <t>4074</t>
  </si>
  <si>
    <t>SERV. DE 38 HORA DE GRUA USADA EN TRABAJOS EN DIVERSOS EQUIPOS  BOMBEO DE INAPA PROV. SAN CRISTOBAL.</t>
  </si>
  <si>
    <t>4075</t>
  </si>
  <si>
    <t>PAGO ALQUILER LOCAL COMERCIAL  DE HATILLO, INAPA PROV. SAN CRISTOBAL, CORRESPONDIENTE  AL MES DE AGOSTO 2021</t>
  </si>
  <si>
    <t>4076</t>
  </si>
  <si>
    <t>PAGO ALQUILER LOCAL COMERCIAL  DE PALENQUE, INAPA PROV. SAN CRISTOBAL, CORRESPONDIENTE  AL MES DE AGOSTO 2021</t>
  </si>
  <si>
    <t>4077</t>
  </si>
  <si>
    <t>PAGO ALQUILER LOCAL COMERCIAL  DE YAGUATE, INAPA PROV. SAN CRISTOBAL, CORRESPONDIENTE  AL MES DE AGOSTO 2021</t>
  </si>
  <si>
    <t>4078</t>
  </si>
  <si>
    <t>PAGO ALQUILER LOCAL COMERCIAL  DE HAINA, INAPA PROV. SAN CRISTOBAL, CORRESPONDIENTE  AL MES DE AGOSTO 2021</t>
  </si>
  <si>
    <t>4079</t>
  </si>
  <si>
    <t>PAGO ALQUILER LOCAL COMERCIAL  DE VILLA, INAPA PROV. SAN CRISTOBAL, CORRESPONDIENTE  AL MES DE AGOSTO 2021</t>
  </si>
  <si>
    <t>4080</t>
  </si>
  <si>
    <t>PAGO ALQUILER LOCAL COMERCIAL  DE EL PUERTO, INAPA PROV. SAN CRISTOBAL, CORRESPONDIENTE  AL MES DE  JULIO 2021</t>
  </si>
  <si>
    <t>4081</t>
  </si>
  <si>
    <t>SERV. DE RETRO CON RODAJE DE ESTERA Y MARTILLO, PARA USO EN CANALIZACION DE LA CAÑADA Y LIMPIEZA DE LA LAGUNA DE LODOS #1 DE LA PTAPSC</t>
  </si>
  <si>
    <t>4082</t>
  </si>
  <si>
    <t>SERV. DE RETRO , PARA USO EN  LIMPIEZA DE LA LAGUNA DE LODOS #2 DE LA PTAPSC</t>
  </si>
  <si>
    <t>4083</t>
  </si>
  <si>
    <t>SERV. DE REPARACION DEL MINITRUCK F-2163 DE VILLA ALTAGRACIA, INAPA PROV. SAN CISTOBAL</t>
  </si>
  <si>
    <t>4084</t>
  </si>
  <si>
    <t>COMPRA DE CONSUMIBLES PARA IMPRESORAS DE LA OFICINA COMERCIAL DE INAPA SAN CRISTOBAL.</t>
  </si>
  <si>
    <t>4085</t>
  </si>
  <si>
    <t>COMPRA DE MATERIALES PARA SER USADOS EN LA OFICINA COMERCIAL DE INAPA SAN CRISTOBAL.</t>
  </si>
  <si>
    <t>4086</t>
  </si>
  <si>
    <t>COMPRA DE MATERIALES DE CORTE Y RECONEXION PARA SER USADOS EN LA OFICINA COMERCIAL DE INAPA SAN CRISTOBAL.</t>
  </si>
  <si>
    <t>4087</t>
  </si>
  <si>
    <t>COMPRA DE 8 CONOS PLASTICOS Y UNA LIB. DE SOGA PARA SER USADA EN EL AREA  DEL PARQUEO DE LA OFICINA COMERCIAL DE INAPA SAN CRISTOBAL.</t>
  </si>
  <si>
    <t>4088</t>
  </si>
  <si>
    <t>COMPRA DE 4 GOMAS PARA LA CAMIONETA F-1047 DE LA OFICINA COMERCIAL DE INAPA SAN CRISTOBAL</t>
  </si>
  <si>
    <t>4089</t>
  </si>
  <si>
    <t>SERV. COLOCACION DE UNA PUERTA DE CRISTAL DE PAÑO FIJO PARA LA ENTRADA, UNA PUERTA EN EL BAÑO Y LEVANTAR  UNA PARED EN SHEETROCK, PARA LA ESTAFETA COMERCIAL DE HAINA, INAPA PROV. SAN CRISTOBAL.</t>
  </si>
  <si>
    <t>4090</t>
  </si>
  <si>
    <t>COMPRA DE MATERIALES PARA REHABILITAR LAS TAPAS EN LA GALERIA DE LOS FILTROS EN LA PTSC.</t>
  </si>
  <si>
    <t>4091</t>
  </si>
  <si>
    <t>COMPRA DE CATUCHOS PARA LA IMPRESORA MULTIFUNCIONAL  DE LOS ING. Y ENCARGADOS DE TRATAIENTO, OPERACIONES DE REDES Y ELECTROMECANICA  DE INAPA SAN CRISTOBAL.</t>
  </si>
  <si>
    <t>4092</t>
  </si>
  <si>
    <t>SERV. ALQUILER DE GRUA PARA USO EN DIFERENTES TABAJOS DE ELECTROMECANICA EN LOS DISTINTOS AC. DE LA PRV. SAN CRISTOBAL</t>
  </si>
  <si>
    <t>4093</t>
  </si>
  <si>
    <t>COMPRA D MATERIALES PARA CORRECION DE AVERAIS POR LA BRIGADA DE TRABAJOS ESPECIALES DE INAPA PRV. SAN CRISTOBAL.</t>
  </si>
  <si>
    <t>4094</t>
  </si>
  <si>
    <t>SERV. REALIZADO COMO AUX. DE TERRENO, PARA REALIZAR TRABAJOS DE NORMALIZACION Y GESTION DE COBROS EN SAN CRISTOBAL Y SUS  MUNICIPIOS, INAPA.</t>
  </si>
  <si>
    <t>4095</t>
  </si>
  <si>
    <t>4096</t>
  </si>
  <si>
    <t>4097</t>
  </si>
  <si>
    <t>SERV. REALIZADO COMO TECNICO EN EL AREA DE LABORATORIO ,CONTROL DE CALIDAD DE AGUA EN INAPA PROV. SAN CRISTOBAL.</t>
  </si>
  <si>
    <t>4098</t>
  </si>
  <si>
    <t>4099</t>
  </si>
  <si>
    <t>4100</t>
  </si>
  <si>
    <t>4101</t>
  </si>
  <si>
    <t>SERV. REALIZADO COMO DISTRIBUIDRA DE FACTURAS DE INAPA SAN CRISTOBAL</t>
  </si>
  <si>
    <t>4102</t>
  </si>
  <si>
    <t>4103</t>
  </si>
  <si>
    <t>4104</t>
  </si>
  <si>
    <t>4105</t>
  </si>
  <si>
    <t>COMPRA DE MATERIALES DESECHABLES DE COCINA  PARA SER USADOS EN LA PTAP, LA OFICINA COMERCIAL Y PTAR, INAPA PROV. SAN CRISTOBAL.</t>
  </si>
  <si>
    <t>4106</t>
  </si>
  <si>
    <t>SERV. DE RETROEXCAVADORA PARA SER UTILIZADA EN DIFERENTES PUNTOS DE LA PROV. SAN CRISTOBAL.</t>
  </si>
  <si>
    <t>4107</t>
  </si>
  <si>
    <t>COMPRA URGENTE DE TUBERIA DE 6¨ PARA ATENDER EMERGENCIA EN VILLA ALTAGRACIA Y DEJAR UN STOP PARA LOS REQUERIMIENTOS DE LAS  BRIGADAS DE INAPA PROV. SAN CRISTOBAL</t>
  </si>
  <si>
    <t>4108</t>
  </si>
  <si>
    <t>COMPRA DE MATERIALES PARA LA COLOCACION DE MURALES INFORMATIVOS EN LA PTAPSC</t>
  </si>
  <si>
    <t>4109</t>
  </si>
  <si>
    <t>COMPRA DE MATERIALES DE PINTURA PARA SER USADOS EN LAS TUBERIAS, PAREDES, TANQUES, ESTRUCTURAS  METALICAS  Y MOTORES DE LOS SOPLADORES  DE LA PTAPSC.</t>
  </si>
  <si>
    <t>4110</t>
  </si>
  <si>
    <t>COMPRA DE MOBILIARIOS DE OFICINA, PARA SER USADOS EN LAS ESTAFETAS  DE HATILLO Y VILLA ALTAGRACIA, INAPA PROV. SAN CRISTOBAL.</t>
  </si>
  <si>
    <t>4111</t>
  </si>
  <si>
    <t>COMPRA DE 50 RESMA DE PAPEL  PARA SER USADAS POR EL DEPARTAMENTO  DE INAPA  PROV. SAN CRISTOBAL.</t>
  </si>
  <si>
    <t>4112</t>
  </si>
  <si>
    <t>COMPRA DE MATERIALES  PARA SER USADOS EN DIFERENTES TRABAJOS ESPECIALES  PENDIENTES EN DISTINTAS LOCALIDADES DE LA PROV. SAN CRISTOBAL.</t>
  </si>
  <si>
    <t>4113</t>
  </si>
  <si>
    <t>TRANSPORTE ADMINISTRACION, AGOSTO 21</t>
  </si>
  <si>
    <t>4114</t>
  </si>
  <si>
    <t>TRANSPORTE COMERCIAL Y OPERACIONES, AGOSTO  21</t>
  </si>
  <si>
    <t>4115</t>
  </si>
  <si>
    <t>SERV. 41 HORAS DE GRUA PARA TRABAJOS EN DIVERSOS EQUIPOS DE BOMBEOS DE INAPA PROV. SAN CRISTOBAL.</t>
  </si>
  <si>
    <t>4116</t>
  </si>
  <si>
    <t>SERV. DE PINTURA  A LAS PAREDES, TANQUES, TUBERIAS, ESTRUCTURAS  Y MOTORES  EN EL AREA DE SOPLADORES  DE LA PTAP INAPA SAN CRISTOBAL.</t>
  </si>
  <si>
    <t>4117</t>
  </si>
  <si>
    <t>SERV. DE RETROPALA   PARA TRABAJOS EN LA PROV. SAN CISTOBAL. FACT. #23</t>
  </si>
  <si>
    <t>4118</t>
  </si>
  <si>
    <t>PAGO ALQUILER LOCAL COMERCIAL DE EL PUESTO, CORRESP. AL MES DE AGOSTO 2021</t>
  </si>
  <si>
    <t>4119</t>
  </si>
  <si>
    <t>REPOSICION FONDO CAJA CHICA DE LA DIVISION  ADM. Y FINANCIERA DE INAPA SAN CRISTOBAL,  CORRESPONDIENTE  AL PERIODO  4/08/2021  AL  9/08/2021</t>
  </si>
  <si>
    <t>4120</t>
  </si>
  <si>
    <t>SERV. DE TRABAJOS REALIZADOS EL MOTOR  DE ARRANQUE  Y MANTENIMIENTO EN EL GENERADOR UTILIZADO EN LA  ESTACION DE BOMBEO PSPI, PROXIMO A LA CARRETERA  6 DE NOVIEMBRE, INAPA  PROV. SAN CRISTOBAL.</t>
  </si>
  <si>
    <t>4121</t>
  </si>
  <si>
    <t>SERV. DE TRABAJOS REALIZADO COMO SOPORTE TECNICO EN LOS DISTINTOS ACUEDUCTOS, REDES, ELECTROMECANICA Y TRATAMIENTO, INAPA PROV. SAN CRISTOBAL</t>
  </si>
  <si>
    <t>4122</t>
  </si>
  <si>
    <t>COMPRA DE COMBUSTIBLE EN TICKETS  DENOMINACION DE 200 PESOS  PARA LA PRIMERA QUINCENA DE OCTUBRE 2021 PARA SER UTILIZADOS EN LOS DIFERENTES VEHICULOS DE INAPA PROV. SAN CRISTOBAL.</t>
  </si>
  <si>
    <t xml:space="preserve">Cuenta Bancaria: 960-390849-4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</si>
</sst>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11C0A]dd\-mmm\-yy"/>
    <numFmt numFmtId="165" formatCode="[$-11C0A]dd/mm/yyyy"/>
    <numFmt numFmtId="166" formatCode="[$-11C0A]#,##0.00;\-#,##0.00"/>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b/>
      <sz val="9"/>
      <color theme="1"/>
      <name val="Calibri"/>
      <family val="2"/>
      <scheme val="minor"/>
    </font>
    <font>
      <sz val="8"/>
      <color indexed="8"/>
      <name val="Calibri"/>
      <family val="2"/>
      <scheme val="minor"/>
    </font>
    <font>
      <b/>
      <sz val="8"/>
      <color theme="1"/>
      <name val="Calibri"/>
      <family val="2"/>
      <scheme val="minor"/>
    </font>
    <font>
      <b/>
      <sz val="8"/>
      <name val="Calibri"/>
      <family val="2"/>
      <scheme val="minor"/>
    </font>
    <font>
      <sz val="8"/>
      <color rgb="FF000000"/>
      <name val="Calibri"/>
      <family val="2"/>
      <scheme val="minor"/>
    </font>
    <font>
      <sz val="8"/>
      <color rgb="FFFF0000"/>
      <name val="Calibri"/>
      <family val="2"/>
      <scheme val="minor"/>
    </font>
    <font>
      <sz val="9"/>
      <color indexed="8"/>
      <name val="Arial"/>
      <family val="2"/>
    </font>
    <font>
      <sz val="8"/>
      <name val="Calibri"/>
      <family val="2"/>
      <scheme val="minor"/>
    </font>
    <font>
      <b/>
      <sz val="8"/>
      <color indexed="8"/>
      <name val="Calibri"/>
      <family val="2"/>
      <scheme val="minor"/>
    </font>
    <font>
      <sz val="9"/>
      <color theme="1"/>
      <name val="Calibri"/>
      <family val="2"/>
      <scheme val="minor"/>
    </font>
    <font>
      <i/>
      <sz val="8"/>
      <color indexed="8"/>
      <name val="Calibri"/>
      <family val="2"/>
      <scheme val="minor"/>
    </font>
    <font>
      <sz val="11"/>
      <name val="Calibri"/>
      <family val="2"/>
      <scheme val="minor"/>
    </font>
    <font>
      <sz val="11"/>
      <color indexed="8"/>
      <name val="Calibri"/>
      <family val="2"/>
      <scheme val="minor"/>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2">
    <xf numFmtId="0" fontId="0" fillId="0" borderId="0"/>
    <xf numFmtId="43" fontId="1" fillId="0" borderId="0" applyFont="0" applyFill="0" applyBorder="0" applyAlignment="0" applyProtection="0"/>
  </cellStyleXfs>
  <cellXfs count="230">
    <xf numFmtId="0" fontId="0" fillId="0" borderId="0" xfId="0"/>
    <xf numFmtId="0" fontId="3" fillId="0" borderId="0" xfId="0" applyFont="1" applyBorder="1"/>
    <xf numFmtId="0" fontId="3" fillId="0" borderId="0" xfId="0" applyFont="1"/>
    <xf numFmtId="0" fontId="0" fillId="0" borderId="0" xfId="0" applyFont="1" applyAlignment="1">
      <alignment vertical="center"/>
    </xf>
    <xf numFmtId="0" fontId="0" fillId="0" borderId="0" xfId="0" applyFont="1" applyAlignment="1">
      <alignment horizontal="left"/>
    </xf>
    <xf numFmtId="0" fontId="0" fillId="0" borderId="0" xfId="0" applyFont="1"/>
    <xf numFmtId="0" fontId="0" fillId="0" borderId="0" xfId="0" applyFont="1" applyAlignment="1">
      <alignment horizontal="center"/>
    </xf>
    <xf numFmtId="0" fontId="0" fillId="0" borderId="0" xfId="0" applyFont="1" applyAlignment="1">
      <alignment horizontal="right"/>
    </xf>
    <xf numFmtId="0" fontId="0" fillId="0" borderId="0" xfId="0" applyFont="1" applyAlignment="1"/>
    <xf numFmtId="4" fontId="4" fillId="2" borderId="4" xfId="0" applyNumberFormat="1" applyFont="1" applyFill="1" applyBorder="1" applyAlignment="1"/>
    <xf numFmtId="0" fontId="4" fillId="2" borderId="5" xfId="0" applyFont="1" applyFill="1" applyBorder="1" applyAlignment="1">
      <alignment horizontal="center" vertical="center"/>
    </xf>
    <xf numFmtId="164" fontId="5" fillId="0" borderId="5" xfId="0" applyNumberFormat="1" applyFont="1" applyBorder="1" applyAlignment="1" applyProtection="1">
      <alignment horizontal="left" wrapText="1"/>
      <protection locked="0"/>
    </xf>
    <xf numFmtId="0" fontId="6" fillId="3" borderId="5" xfId="0" applyFont="1" applyFill="1" applyBorder="1" applyAlignment="1">
      <alignment horizontal="left" wrapText="1"/>
    </xf>
    <xf numFmtId="0" fontId="6" fillId="3" borderId="5" xfId="0" applyFont="1" applyFill="1" applyBorder="1" applyAlignment="1">
      <alignment horizontal="left"/>
    </xf>
    <xf numFmtId="4" fontId="3" fillId="0" borderId="5" xfId="0" applyNumberFormat="1" applyFont="1" applyBorder="1" applyAlignment="1">
      <alignment horizontal="right"/>
    </xf>
    <xf numFmtId="4" fontId="3" fillId="0" borderId="5" xfId="0" applyNumberFormat="1" applyFont="1" applyBorder="1" applyAlignment="1"/>
    <xf numFmtId="0" fontId="6" fillId="0" borderId="5" xfId="0" applyFont="1" applyBorder="1" applyAlignment="1">
      <alignment horizontal="left"/>
    </xf>
    <xf numFmtId="43" fontId="5" fillId="3" borderId="0" xfId="1" applyFont="1" applyFill="1" applyBorder="1" applyAlignment="1"/>
    <xf numFmtId="0" fontId="7" fillId="3" borderId="5" xfId="0" applyFont="1" applyFill="1" applyBorder="1" applyAlignment="1">
      <alignment horizontal="left"/>
    </xf>
    <xf numFmtId="4" fontId="3" fillId="0" borderId="5" xfId="0" applyNumberFormat="1" applyFont="1" applyBorder="1" applyAlignment="1">
      <alignment horizontal="right" wrapText="1"/>
    </xf>
    <xf numFmtId="4" fontId="3" fillId="0" borderId="5" xfId="0" applyNumberFormat="1" applyFont="1" applyBorder="1" applyAlignment="1">
      <alignment horizontal="left"/>
    </xf>
    <xf numFmtId="4" fontId="8" fillId="0" borderId="5" xfId="0" applyNumberFormat="1" applyFont="1" applyFill="1" applyBorder="1" applyAlignment="1">
      <alignment horizontal="right"/>
    </xf>
    <xf numFmtId="0" fontId="7" fillId="0" borderId="5" xfId="0" applyFont="1" applyBorder="1" applyAlignment="1">
      <alignment horizontal="left"/>
    </xf>
    <xf numFmtId="165" fontId="5" fillId="0" borderId="6" xfId="0" applyNumberFormat="1" applyFont="1" applyBorder="1" applyAlignment="1" applyProtection="1">
      <alignment horizontal="left" wrapText="1" readingOrder="1"/>
      <protection locked="0"/>
    </xf>
    <xf numFmtId="0" fontId="5" fillId="0" borderId="6" xfId="0" applyFont="1" applyBorder="1" applyAlignment="1" applyProtection="1">
      <alignment wrapText="1" readingOrder="1"/>
      <protection locked="0"/>
    </xf>
    <xf numFmtId="0" fontId="5" fillId="0" borderId="6" xfId="0" applyFont="1" applyBorder="1" applyAlignment="1" applyProtection="1">
      <alignment vertical="top" wrapText="1" readingOrder="1"/>
      <protection locked="0"/>
    </xf>
    <xf numFmtId="0" fontId="9" fillId="0" borderId="7" xfId="0" applyFont="1" applyFill="1" applyBorder="1" applyAlignment="1" applyProtection="1">
      <alignment horizontal="left" wrapText="1"/>
      <protection locked="0"/>
    </xf>
    <xf numFmtId="166" fontId="5" fillId="0" borderId="6" xfId="0" applyNumberFormat="1" applyFont="1" applyBorder="1" applyAlignment="1" applyProtection="1">
      <alignment horizontal="right" wrapText="1" readingOrder="1"/>
      <protection locked="0"/>
    </xf>
    <xf numFmtId="0" fontId="9" fillId="0" borderId="0" xfId="0" applyFont="1" applyFill="1" applyBorder="1" applyAlignment="1">
      <alignment wrapText="1"/>
    </xf>
    <xf numFmtId="0" fontId="9" fillId="0" borderId="3" xfId="0" applyFont="1" applyFill="1" applyBorder="1" applyAlignment="1">
      <alignment wrapText="1"/>
    </xf>
    <xf numFmtId="0" fontId="9" fillId="0" borderId="5" xfId="0" applyFont="1" applyFill="1" applyBorder="1" applyAlignment="1">
      <alignment wrapText="1"/>
    </xf>
    <xf numFmtId="165" fontId="5" fillId="0" borderId="8" xfId="0" applyNumberFormat="1" applyFont="1" applyBorder="1" applyAlignment="1" applyProtection="1">
      <alignment horizontal="left" wrapText="1" readingOrder="1"/>
      <protection locked="0"/>
    </xf>
    <xf numFmtId="0" fontId="5" fillId="0" borderId="8" xfId="0" applyFont="1" applyBorder="1" applyAlignment="1" applyProtection="1">
      <alignment wrapText="1" readingOrder="1"/>
      <protection locked="0"/>
    </xf>
    <xf numFmtId="0" fontId="5" fillId="0" borderId="8" xfId="0" applyFont="1" applyBorder="1" applyAlignment="1" applyProtection="1">
      <alignment vertical="top" wrapText="1" readingOrder="1"/>
      <protection locked="0"/>
    </xf>
    <xf numFmtId="0" fontId="9" fillId="0" borderId="5" xfId="0" applyFont="1" applyFill="1" applyBorder="1" applyAlignment="1" applyProtection="1">
      <alignment horizontal="left" wrapText="1" readingOrder="1"/>
      <protection locked="0"/>
    </xf>
    <xf numFmtId="166" fontId="5" fillId="0" borderId="8" xfId="0" applyNumberFormat="1" applyFont="1" applyBorder="1" applyAlignment="1" applyProtection="1">
      <alignment horizontal="right" wrapText="1" readingOrder="1"/>
      <protection locked="0"/>
    </xf>
    <xf numFmtId="0" fontId="9" fillId="0" borderId="5" xfId="0" applyFont="1" applyFill="1" applyBorder="1" applyAlignment="1" applyProtection="1">
      <alignment horizontal="left" wrapText="1"/>
      <protection locked="0"/>
    </xf>
    <xf numFmtId="165" fontId="5" fillId="0" borderId="9" xfId="0" applyNumberFormat="1" applyFont="1" applyBorder="1" applyAlignment="1" applyProtection="1">
      <alignment horizontal="left" wrapText="1" readingOrder="1"/>
      <protection locked="0"/>
    </xf>
    <xf numFmtId="0" fontId="5" fillId="0" borderId="9" xfId="0" applyFont="1" applyBorder="1" applyAlignment="1" applyProtection="1">
      <alignment wrapText="1" readingOrder="1"/>
      <protection locked="0"/>
    </xf>
    <xf numFmtId="166" fontId="5" fillId="0" borderId="5" xfId="0" applyNumberFormat="1" applyFont="1" applyBorder="1" applyAlignment="1" applyProtection="1">
      <alignment horizontal="right" wrapText="1" readingOrder="1"/>
      <protection locked="0"/>
    </xf>
    <xf numFmtId="0" fontId="5" fillId="0" borderId="8" xfId="0" applyFont="1" applyBorder="1" applyAlignment="1" applyProtection="1">
      <alignment horizontal="left" wrapText="1" readingOrder="1"/>
      <protection locked="0"/>
    </xf>
    <xf numFmtId="0" fontId="9" fillId="3" borderId="5" xfId="0" applyFont="1" applyFill="1" applyBorder="1" applyAlignment="1" applyProtection="1">
      <alignment horizontal="left" wrapText="1"/>
      <protection locked="0"/>
    </xf>
    <xf numFmtId="0" fontId="9" fillId="3" borderId="0" xfId="0" applyFont="1" applyFill="1" applyBorder="1" applyAlignment="1">
      <alignment wrapText="1"/>
    </xf>
    <xf numFmtId="0" fontId="9" fillId="0" borderId="5" xfId="0" applyFont="1" applyBorder="1" applyAlignment="1" applyProtection="1">
      <alignment horizontal="left" wrapText="1"/>
      <protection locked="0"/>
    </xf>
    <xf numFmtId="0" fontId="9" fillId="0" borderId="0" xfId="0" applyFont="1" applyBorder="1" applyAlignment="1">
      <alignment wrapText="1"/>
    </xf>
    <xf numFmtId="165" fontId="5" fillId="0" borderId="0" xfId="0" applyNumberFormat="1" applyFont="1" applyBorder="1" applyAlignment="1" applyProtection="1">
      <alignment horizontal="left" readingOrder="1"/>
      <protection locked="0"/>
    </xf>
    <xf numFmtId="0" fontId="5" fillId="0" borderId="0" xfId="0" applyFont="1" applyBorder="1" applyAlignment="1" applyProtection="1">
      <alignment wrapText="1"/>
      <protection locked="0"/>
    </xf>
    <xf numFmtId="0" fontId="5" fillId="0" borderId="0" xfId="0" applyFont="1" applyBorder="1" applyAlignment="1" applyProtection="1">
      <alignment vertical="top" wrapText="1" readingOrder="1"/>
      <protection locked="0"/>
    </xf>
    <xf numFmtId="0" fontId="9" fillId="0" borderId="0" xfId="0" applyFont="1" applyBorder="1" applyAlignment="1" applyProtection="1">
      <alignment horizontal="left" readingOrder="1"/>
      <protection locked="0"/>
    </xf>
    <xf numFmtId="166" fontId="5" fillId="0" borderId="0" xfId="0" applyNumberFormat="1" applyFont="1" applyBorder="1" applyAlignment="1" applyProtection="1">
      <alignment horizontal="right" wrapText="1" readingOrder="1"/>
      <protection locked="0"/>
    </xf>
    <xf numFmtId="4" fontId="3" fillId="0" borderId="0" xfId="0" applyNumberFormat="1" applyFont="1" applyBorder="1" applyAlignment="1">
      <alignment readingOrder="1"/>
    </xf>
    <xf numFmtId="0" fontId="6" fillId="2" borderId="5" xfId="0" applyFont="1" applyFill="1" applyBorder="1" applyAlignment="1">
      <alignment vertical="center" readingOrder="1"/>
    </xf>
    <xf numFmtId="0" fontId="6" fillId="2" borderId="5" xfId="0" applyFont="1" applyFill="1" applyBorder="1" applyAlignment="1"/>
    <xf numFmtId="4" fontId="6" fillId="2" borderId="5" xfId="0" applyNumberFormat="1" applyFont="1" applyFill="1" applyBorder="1" applyAlignment="1">
      <alignment readingOrder="1"/>
    </xf>
    <xf numFmtId="0" fontId="4" fillId="2" borderId="5" xfId="0" applyFont="1" applyFill="1" applyBorder="1" applyAlignment="1">
      <alignment horizontal="center" vertical="center" readingOrder="1"/>
    </xf>
    <xf numFmtId="0" fontId="3" fillId="0" borderId="0" xfId="0" applyFont="1" applyBorder="1" applyAlignment="1">
      <alignment horizontal="center"/>
    </xf>
    <xf numFmtId="0" fontId="3" fillId="0" borderId="0" xfId="0" applyFont="1" applyAlignment="1">
      <alignment horizontal="center"/>
    </xf>
    <xf numFmtId="0" fontId="7" fillId="2" borderId="5" xfId="0" applyFont="1" applyFill="1" applyBorder="1" applyAlignment="1"/>
    <xf numFmtId="0" fontId="6" fillId="2" borderId="5" xfId="0" applyFont="1" applyFill="1" applyBorder="1" applyAlignment="1">
      <alignment readingOrder="1"/>
    </xf>
    <xf numFmtId="14" fontId="7" fillId="3" borderId="5" xfId="0" applyNumberFormat="1" applyFont="1" applyFill="1" applyBorder="1" applyAlignment="1">
      <alignment horizontal="left" readingOrder="1"/>
    </xf>
    <xf numFmtId="0" fontId="7" fillId="3" borderId="5" xfId="0" applyFont="1" applyFill="1" applyBorder="1" applyAlignment="1">
      <alignment horizontal="left" readingOrder="1"/>
    </xf>
    <xf numFmtId="4" fontId="11" fillId="3" borderId="5" xfId="0" applyNumberFormat="1" applyFont="1" applyFill="1" applyBorder="1" applyAlignment="1">
      <alignment horizontal="right" readingOrder="1"/>
    </xf>
    <xf numFmtId="4" fontId="8" fillId="0" borderId="5" xfId="0" applyNumberFormat="1" applyFont="1" applyBorder="1" applyAlignment="1">
      <alignment horizontal="right" readingOrder="1"/>
    </xf>
    <xf numFmtId="4" fontId="11" fillId="3" borderId="5" xfId="0" applyNumberFormat="1" applyFont="1" applyFill="1" applyBorder="1" applyAlignment="1">
      <alignment readingOrder="1"/>
    </xf>
    <xf numFmtId="164" fontId="11" fillId="0" borderId="5" xfId="0" applyNumberFormat="1" applyFont="1" applyBorder="1" applyAlignment="1" applyProtection="1">
      <alignment horizontal="left" readingOrder="1"/>
      <protection locked="0"/>
    </xf>
    <xf numFmtId="0" fontId="5" fillId="0" borderId="5" xfId="0" applyFont="1" applyBorder="1" applyAlignment="1" applyProtection="1">
      <alignment horizontal="left"/>
      <protection locked="0"/>
    </xf>
    <xf numFmtId="4" fontId="11" fillId="3" borderId="5" xfId="0" applyNumberFormat="1" applyFont="1" applyFill="1" applyBorder="1" applyAlignment="1">
      <alignment horizontal="center" readingOrder="1"/>
    </xf>
    <xf numFmtId="4" fontId="11" fillId="3" borderId="5" xfId="0" applyNumberFormat="1" applyFont="1" applyFill="1" applyBorder="1" applyAlignment="1">
      <alignment horizontal="right" wrapText="1" readingOrder="1"/>
    </xf>
    <xf numFmtId="165" fontId="11" fillId="0" borderId="5" xfId="0" applyNumberFormat="1" applyFont="1" applyBorder="1" applyAlignment="1" applyProtection="1">
      <alignment horizontal="left" readingOrder="1"/>
      <protection locked="0"/>
    </xf>
    <xf numFmtId="0" fontId="6" fillId="3" borderId="5" xfId="0" applyFont="1" applyFill="1" applyBorder="1" applyAlignment="1">
      <alignment horizontal="left" readingOrder="1"/>
    </xf>
    <xf numFmtId="4" fontId="8" fillId="0" borderId="5" xfId="0" applyNumberFormat="1" applyFont="1" applyBorder="1" applyAlignment="1">
      <alignment horizontal="right" vertical="top" readingOrder="1"/>
    </xf>
    <xf numFmtId="4" fontId="8" fillId="0" borderId="5" xfId="0" applyNumberFormat="1" applyFont="1" applyBorder="1" applyAlignment="1">
      <alignment horizontal="right" wrapText="1" readingOrder="1"/>
    </xf>
    <xf numFmtId="0" fontId="7" fillId="0" borderId="5" xfId="0" applyFont="1" applyBorder="1" applyAlignment="1">
      <alignment horizontal="left" readingOrder="1"/>
    </xf>
    <xf numFmtId="0" fontId="3" fillId="0" borderId="0" xfId="0" applyFont="1" applyBorder="1" applyAlignment="1"/>
    <xf numFmtId="0" fontId="11" fillId="0" borderId="5" xfId="0" applyFont="1" applyBorder="1" applyAlignment="1" applyProtection="1">
      <alignment horizontal="left" readingOrder="1"/>
      <protection locked="0"/>
    </xf>
    <xf numFmtId="0" fontId="3" fillId="0" borderId="0" xfId="0" applyFont="1" applyBorder="1" applyAlignment="1">
      <alignment wrapText="1" readingOrder="1"/>
    </xf>
    <xf numFmtId="0" fontId="3" fillId="0" borderId="0" xfId="0" applyFont="1" applyBorder="1" applyAlignment="1">
      <alignment readingOrder="1"/>
    </xf>
    <xf numFmtId="0" fontId="3" fillId="0" borderId="0" xfId="0" applyFont="1" applyAlignment="1">
      <alignment wrapText="1" readingOrder="1"/>
    </xf>
    <xf numFmtId="0" fontId="3" fillId="0" borderId="0" xfId="0" applyFont="1" applyBorder="1" applyAlignment="1">
      <alignment horizontal="right" wrapText="1" readingOrder="1"/>
    </xf>
    <xf numFmtId="0" fontId="11" fillId="0" borderId="5" xfId="0" applyFont="1" applyBorder="1" applyAlignment="1" applyProtection="1">
      <alignment horizontal="left" wrapText="1" readingOrder="1"/>
      <protection locked="0"/>
    </xf>
    <xf numFmtId="0" fontId="5" fillId="0" borderId="8" xfId="0" applyFont="1" applyBorder="1" applyAlignment="1" applyProtection="1">
      <alignment horizontal="left" readingOrder="1"/>
      <protection locked="0"/>
    </xf>
    <xf numFmtId="165" fontId="11" fillId="0" borderId="5" xfId="0" applyNumberFormat="1" applyFont="1" applyBorder="1" applyAlignment="1" applyProtection="1">
      <alignment horizontal="left" wrapText="1"/>
      <protection locked="0"/>
    </xf>
    <xf numFmtId="165" fontId="3" fillId="0" borderId="5" xfId="0" applyNumberFormat="1" applyFont="1" applyBorder="1" applyAlignment="1" applyProtection="1">
      <alignment horizontal="left" wrapText="1"/>
      <protection locked="0"/>
    </xf>
    <xf numFmtId="165" fontId="11" fillId="0" borderId="0" xfId="0" applyNumberFormat="1" applyFont="1" applyBorder="1" applyAlignment="1" applyProtection="1">
      <alignment horizontal="left" wrapText="1"/>
      <protection locked="0"/>
    </xf>
    <xf numFmtId="0" fontId="5" fillId="0" borderId="0" xfId="0" applyFont="1" applyBorder="1" applyAlignment="1" applyProtection="1">
      <alignment horizontal="left" wrapText="1" readingOrder="1"/>
      <protection locked="0"/>
    </xf>
    <xf numFmtId="0" fontId="11" fillId="0" borderId="0" xfId="0" applyFont="1" applyBorder="1" applyAlignment="1" applyProtection="1">
      <alignment horizontal="left" wrapText="1" readingOrder="1"/>
      <protection locked="0"/>
    </xf>
    <xf numFmtId="4" fontId="11" fillId="3" borderId="0" xfId="0" applyNumberFormat="1" applyFont="1" applyFill="1" applyBorder="1" applyAlignment="1"/>
    <xf numFmtId="4" fontId="4" fillId="2" borderId="5" xfId="0" applyNumberFormat="1" applyFont="1" applyFill="1" applyBorder="1" applyAlignment="1"/>
    <xf numFmtId="0" fontId="6" fillId="0" borderId="5" xfId="0" applyFont="1" applyFill="1" applyBorder="1" applyAlignment="1">
      <alignment horizontal="center" vertical="center"/>
    </xf>
    <xf numFmtId="0" fontId="6" fillId="0" borderId="5" xfId="0" applyFont="1" applyFill="1" applyBorder="1" applyAlignment="1">
      <alignment horizontal="left" wrapText="1"/>
    </xf>
    <xf numFmtId="0" fontId="6" fillId="0" borderId="5" xfId="0" applyFont="1" applyFill="1" applyBorder="1" applyAlignment="1">
      <alignment vertical="center"/>
    </xf>
    <xf numFmtId="43" fontId="11" fillId="0" borderId="5" xfId="1" applyFont="1" applyFill="1" applyBorder="1" applyAlignment="1">
      <alignment horizontal="center"/>
    </xf>
    <xf numFmtId="0" fontId="3" fillId="0" borderId="5" xfId="0" applyFont="1" applyFill="1" applyBorder="1" applyAlignment="1">
      <alignment horizontal="right"/>
    </xf>
    <xf numFmtId="43" fontId="3" fillId="0" borderId="5" xfId="0" applyNumberFormat="1" applyFont="1" applyFill="1" applyBorder="1" applyAlignment="1"/>
    <xf numFmtId="4" fontId="11" fillId="0" borderId="5" xfId="0" applyNumberFormat="1" applyFont="1" applyBorder="1" applyAlignment="1">
      <alignment horizontal="right"/>
    </xf>
    <xf numFmtId="4" fontId="8" fillId="0" borderId="5" xfId="0" applyNumberFormat="1" applyFont="1" applyBorder="1" applyAlignment="1">
      <alignment horizontal="right"/>
    </xf>
    <xf numFmtId="4" fontId="3" fillId="0" borderId="5" xfId="0" applyNumberFormat="1" applyFont="1" applyFill="1" applyBorder="1" applyAlignment="1">
      <alignment horizontal="right"/>
    </xf>
    <xf numFmtId="43" fontId="3" fillId="0" borderId="0" xfId="1" applyFont="1" applyBorder="1"/>
    <xf numFmtId="0" fontId="3" fillId="3" borderId="5" xfId="0" applyFont="1" applyFill="1" applyBorder="1" applyAlignment="1">
      <alignment horizontal="left" wrapText="1"/>
    </xf>
    <xf numFmtId="0" fontId="5" fillId="0" borderId="5" xfId="0" applyFont="1" applyBorder="1" applyAlignment="1" applyProtection="1">
      <alignment horizontal="left" wrapText="1"/>
      <protection locked="0"/>
    </xf>
    <xf numFmtId="0" fontId="12" fillId="0" borderId="5" xfId="0" applyFont="1" applyBorder="1" applyAlignment="1" applyProtection="1">
      <alignment horizontal="left" wrapText="1" readingOrder="1"/>
      <protection locked="0"/>
    </xf>
    <xf numFmtId="0" fontId="12" fillId="0" borderId="8" xfId="0" applyFont="1" applyBorder="1" applyAlignment="1" applyProtection="1">
      <alignment vertical="center" readingOrder="1"/>
      <protection locked="0"/>
    </xf>
    <xf numFmtId="43" fontId="11" fillId="0" borderId="5" xfId="1" applyFont="1" applyBorder="1" applyAlignment="1" applyProtection="1">
      <alignment horizontal="left" wrapText="1" readingOrder="1"/>
      <protection locked="0"/>
    </xf>
    <xf numFmtId="0" fontId="3" fillId="0" borderId="0" xfId="0" applyFont="1" applyBorder="1" applyAlignment="1">
      <alignment vertical="top"/>
    </xf>
    <xf numFmtId="0" fontId="5" fillId="0" borderId="8" xfId="0" applyNumberFormat="1" applyFont="1" applyBorder="1" applyAlignment="1" applyProtection="1">
      <alignment vertical="top" wrapText="1" readingOrder="1"/>
      <protection locked="0"/>
    </xf>
    <xf numFmtId="0" fontId="11" fillId="0" borderId="4" xfId="0" applyFont="1" applyBorder="1" applyAlignment="1" applyProtection="1">
      <alignment horizontal="left" wrapText="1" readingOrder="1"/>
      <protection locked="0"/>
    </xf>
    <xf numFmtId="0" fontId="3" fillId="0" borderId="3" xfId="0" applyFont="1" applyBorder="1"/>
    <xf numFmtId="0" fontId="3" fillId="0" borderId="5" xfId="0" applyFont="1" applyBorder="1"/>
    <xf numFmtId="0" fontId="3" fillId="0" borderId="1" xfId="0" applyFont="1" applyBorder="1"/>
    <xf numFmtId="0" fontId="5" fillId="0" borderId="8" xfId="0" applyFont="1" applyBorder="1" applyAlignment="1" applyProtection="1">
      <alignment horizontal="left" vertical="top" wrapText="1" readingOrder="1"/>
      <protection locked="0"/>
    </xf>
    <xf numFmtId="0" fontId="3" fillId="0" borderId="0" xfId="0" applyFont="1" applyBorder="1" applyAlignment="1">
      <alignment wrapText="1"/>
    </xf>
    <xf numFmtId="0" fontId="5" fillId="0" borderId="5" xfId="0" applyFont="1" applyBorder="1" applyAlignment="1" applyProtection="1">
      <alignment wrapText="1" readingOrder="1"/>
      <protection locked="0"/>
    </xf>
    <xf numFmtId="0" fontId="5" fillId="0" borderId="5" xfId="0" applyFont="1" applyBorder="1" applyAlignment="1" applyProtection="1">
      <alignment horizontal="left" vertical="top" wrapText="1" readingOrder="1"/>
      <protection locked="0"/>
    </xf>
    <xf numFmtId="0" fontId="5" fillId="0" borderId="0" xfId="0" applyFont="1" applyBorder="1" applyAlignment="1" applyProtection="1">
      <alignment wrapText="1" readingOrder="1"/>
      <protection locked="0"/>
    </xf>
    <xf numFmtId="43" fontId="3" fillId="0" borderId="0" xfId="0" applyNumberFormat="1" applyFont="1" applyFill="1" applyBorder="1" applyAlignment="1"/>
    <xf numFmtId="0" fontId="3" fillId="0" borderId="0" xfId="0" applyFont="1" applyFill="1" applyBorder="1"/>
    <xf numFmtId="0" fontId="3" fillId="0" borderId="0" xfId="0" applyFont="1" applyAlignment="1">
      <alignment horizontal="left" vertical="center"/>
    </xf>
    <xf numFmtId="0" fontId="3" fillId="0" borderId="0" xfId="0" applyFont="1" applyAlignment="1">
      <alignment horizontal="left"/>
    </xf>
    <xf numFmtId="0" fontId="3" fillId="0" borderId="0" xfId="0" applyFont="1" applyAlignment="1">
      <alignment horizontal="right"/>
    </xf>
    <xf numFmtId="0" fontId="3" fillId="0" borderId="0" xfId="0" applyFont="1" applyAlignment="1"/>
    <xf numFmtId="0" fontId="3" fillId="0" borderId="5" xfId="0" applyFont="1" applyBorder="1" applyAlignment="1">
      <alignment horizontal="left"/>
    </xf>
    <xf numFmtId="39" fontId="3" fillId="0" borderId="5" xfId="1" applyNumberFormat="1" applyFont="1" applyBorder="1" applyAlignment="1">
      <alignment horizontal="right"/>
    </xf>
    <xf numFmtId="43" fontId="3" fillId="0" borderId="5" xfId="1" applyFont="1" applyBorder="1" applyAlignment="1"/>
    <xf numFmtId="164" fontId="11" fillId="0" borderId="5" xfId="0" applyNumberFormat="1" applyFont="1" applyBorder="1" applyAlignment="1" applyProtection="1">
      <alignment horizontal="left" wrapText="1"/>
      <protection locked="0"/>
    </xf>
    <xf numFmtId="164" fontId="11" fillId="0" borderId="0" xfId="0" applyNumberFormat="1" applyFont="1" applyBorder="1" applyAlignment="1" applyProtection="1">
      <alignment horizontal="left" wrapText="1"/>
      <protection locked="0"/>
    </xf>
    <xf numFmtId="0" fontId="3" fillId="0" borderId="0" xfId="0" applyFont="1" applyBorder="1" applyAlignment="1">
      <alignment horizontal="left"/>
    </xf>
    <xf numFmtId="0" fontId="6" fillId="3" borderId="0" xfId="0" applyFont="1" applyFill="1" applyBorder="1" applyAlignment="1">
      <alignment horizontal="left"/>
    </xf>
    <xf numFmtId="4" fontId="3" fillId="0" borderId="0" xfId="0" applyNumberFormat="1" applyFont="1" applyBorder="1" applyAlignment="1">
      <alignment horizontal="left"/>
    </xf>
    <xf numFmtId="4" fontId="8" fillId="0" borderId="0" xfId="0" applyNumberFormat="1" applyFont="1" applyBorder="1" applyAlignment="1">
      <alignment horizontal="right"/>
    </xf>
    <xf numFmtId="43" fontId="3" fillId="0" borderId="0" xfId="1" applyFont="1" applyBorder="1" applyAlignment="1"/>
    <xf numFmtId="0" fontId="0" fillId="0" borderId="0" xfId="0" applyFont="1" applyBorder="1"/>
    <xf numFmtId="0" fontId="0" fillId="0" borderId="0" xfId="0" applyFont="1" applyFill="1" applyBorder="1"/>
    <xf numFmtId="0" fontId="0" fillId="0" borderId="0" xfId="0" applyFont="1" applyFill="1"/>
    <xf numFmtId="0" fontId="0" fillId="0" borderId="0" xfId="0" applyFont="1" applyAlignment="1">
      <alignment horizontal="left" vertical="center"/>
    </xf>
    <xf numFmtId="0" fontId="13" fillId="0" borderId="0" xfId="0" applyFont="1" applyBorder="1"/>
    <xf numFmtId="0" fontId="13" fillId="0" borderId="0" xfId="0" applyFont="1"/>
    <xf numFmtId="166" fontId="5" fillId="0" borderId="5" xfId="0" applyNumberFormat="1" applyFont="1" applyBorder="1" applyAlignment="1" applyProtection="1">
      <alignment vertical="top" wrapText="1"/>
      <protection locked="0"/>
    </xf>
    <xf numFmtId="0" fontId="9" fillId="0" borderId="0" xfId="0" applyFont="1" applyBorder="1"/>
    <xf numFmtId="4" fontId="8" fillId="0" borderId="0" xfId="0" applyNumberFormat="1" applyFont="1" applyBorder="1" applyAlignment="1">
      <alignment horizontal="right" vertical="top" readingOrder="1"/>
    </xf>
    <xf numFmtId="0" fontId="6" fillId="3" borderId="0" xfId="0" applyFont="1" applyFill="1" applyBorder="1" applyAlignment="1">
      <alignment horizontal="left" wrapText="1"/>
    </xf>
    <xf numFmtId="39" fontId="3" fillId="0" borderId="0" xfId="1" applyNumberFormat="1" applyFont="1" applyBorder="1" applyAlignment="1">
      <alignment horizontal="center"/>
    </xf>
    <xf numFmtId="39" fontId="3" fillId="0" borderId="0" xfId="1" applyNumberFormat="1" applyFont="1" applyBorder="1" applyAlignment="1">
      <alignment horizontal="right"/>
    </xf>
    <xf numFmtId="166" fontId="5" fillId="0" borderId="5" xfId="0" applyNumberFormat="1" applyFont="1" applyBorder="1" applyAlignment="1" applyProtection="1">
      <alignment horizontal="left" wrapText="1"/>
      <protection locked="0"/>
    </xf>
    <xf numFmtId="166" fontId="5" fillId="0" borderId="5" xfId="0" applyNumberFormat="1" applyFont="1" applyBorder="1" applyAlignment="1" applyProtection="1">
      <alignment horizontal="right" wrapText="1"/>
      <protection locked="0"/>
    </xf>
    <xf numFmtId="14" fontId="11" fillId="0" borderId="5" xfId="0" applyNumberFormat="1" applyFont="1" applyBorder="1" applyAlignment="1">
      <alignment horizontal="left" wrapText="1"/>
    </xf>
    <xf numFmtId="0" fontId="3" fillId="0" borderId="5" xfId="0" applyFont="1" applyBorder="1" applyAlignment="1">
      <alignment horizontal="left" wrapText="1"/>
    </xf>
    <xf numFmtId="4" fontId="14" fillId="3" borderId="5" xfId="0" applyNumberFormat="1" applyFont="1" applyFill="1" applyBorder="1" applyAlignment="1">
      <alignment horizontal="right"/>
    </xf>
    <xf numFmtId="43" fontId="11" fillId="0" borderId="5" xfId="1" applyFont="1" applyBorder="1" applyAlignment="1">
      <alignment horizontal="right" wrapText="1"/>
    </xf>
    <xf numFmtId="43" fontId="3" fillId="0" borderId="5" xfId="0" applyNumberFormat="1" applyFont="1" applyBorder="1" applyAlignment="1">
      <alignment horizontal="right" wrapText="1"/>
    </xf>
    <xf numFmtId="166" fontId="5" fillId="0" borderId="9" xfId="0" applyNumberFormat="1" applyFont="1" applyBorder="1" applyAlignment="1" applyProtection="1">
      <alignment horizontal="right" wrapText="1" readingOrder="1"/>
      <protection locked="0"/>
    </xf>
    <xf numFmtId="14" fontId="11" fillId="0" borderId="4" xfId="0" applyNumberFormat="1" applyFont="1" applyBorder="1" applyAlignment="1">
      <alignment horizontal="left" wrapText="1"/>
    </xf>
    <xf numFmtId="0" fontId="3" fillId="0" borderId="0" xfId="0" applyFont="1" applyBorder="1" applyAlignment="1">
      <alignment horizontal="left" wrapText="1"/>
    </xf>
    <xf numFmtId="0" fontId="3" fillId="3" borderId="5" xfId="0" applyFont="1" applyFill="1" applyBorder="1" applyAlignment="1">
      <alignment horizontal="left"/>
    </xf>
    <xf numFmtId="0" fontId="11" fillId="3" borderId="5" xfId="0" applyFont="1" applyFill="1" applyBorder="1" applyAlignment="1">
      <alignment horizontal="left" wrapText="1"/>
    </xf>
    <xf numFmtId="0" fontId="11" fillId="3" borderId="5" xfId="0" applyFont="1" applyFill="1" applyBorder="1" applyAlignment="1">
      <alignment vertical="top" wrapText="1"/>
    </xf>
    <xf numFmtId="43" fontId="3" fillId="3" borderId="10" xfId="1" applyFont="1" applyFill="1" applyBorder="1" applyAlignment="1">
      <alignment horizontal="right" wrapText="1"/>
    </xf>
    <xf numFmtId="164" fontId="5" fillId="0" borderId="0" xfId="0" applyNumberFormat="1" applyFont="1" applyBorder="1" applyAlignment="1" applyProtection="1">
      <alignment horizontal="left" wrapText="1"/>
      <protection locked="0"/>
    </xf>
    <xf numFmtId="0" fontId="5" fillId="0" borderId="0" xfId="0" applyFont="1" applyBorder="1" applyAlignment="1" applyProtection="1">
      <alignment horizontal="left" wrapText="1"/>
      <protection locked="0"/>
    </xf>
    <xf numFmtId="0" fontId="3" fillId="0" borderId="0" xfId="0" applyFont="1" applyBorder="1" applyAlignment="1">
      <alignment horizontal="center" wrapText="1"/>
    </xf>
    <xf numFmtId="166" fontId="5" fillId="0" borderId="0" xfId="0" applyNumberFormat="1" applyFont="1" applyBorder="1" applyAlignment="1" applyProtection="1">
      <alignment horizontal="right" wrapText="1"/>
      <protection locked="0"/>
    </xf>
    <xf numFmtId="4" fontId="3" fillId="0" borderId="0" xfId="0" applyNumberFormat="1" applyFont="1" applyBorder="1" applyAlignment="1">
      <alignment wrapText="1"/>
    </xf>
    <xf numFmtId="0" fontId="3" fillId="0" borderId="0" xfId="0" applyFont="1" applyBorder="1" applyAlignment="1">
      <alignment horizontal="right"/>
    </xf>
    <xf numFmtId="4" fontId="4" fillId="2" borderId="5" xfId="0" applyNumberFormat="1" applyFont="1" applyFill="1" applyBorder="1" applyAlignment="1">
      <alignment horizontal="right"/>
    </xf>
    <xf numFmtId="14" fontId="5" fillId="0" borderId="5" xfId="0" applyNumberFormat="1" applyFont="1" applyBorder="1" applyAlignment="1" applyProtection="1">
      <alignment horizontal="left" wrapText="1"/>
      <protection locked="0"/>
    </xf>
    <xf numFmtId="4" fontId="3" fillId="0" borderId="5" xfId="0" applyNumberFormat="1" applyFont="1" applyBorder="1" applyAlignment="1">
      <alignment horizontal="left" wrapText="1"/>
    </xf>
    <xf numFmtId="0" fontId="5" fillId="3" borderId="0" xfId="0" applyFont="1" applyFill="1" applyBorder="1" applyAlignment="1" applyProtection="1">
      <alignment horizontal="left" wrapText="1" readingOrder="1"/>
      <protection locked="0"/>
    </xf>
    <xf numFmtId="4" fontId="3" fillId="0" borderId="0" xfId="0" applyNumberFormat="1" applyFont="1" applyBorder="1" applyAlignment="1">
      <alignment horizontal="center" wrapText="1"/>
    </xf>
    <xf numFmtId="0" fontId="0" fillId="0" borderId="0" xfId="0" applyFont="1" applyBorder="1" applyAlignment="1">
      <alignment wrapText="1"/>
    </xf>
    <xf numFmtId="164" fontId="15" fillId="0" borderId="0" xfId="0" applyNumberFormat="1" applyFont="1" applyBorder="1" applyAlignment="1" applyProtection="1">
      <alignment horizontal="left" wrapText="1"/>
      <protection locked="0"/>
    </xf>
    <xf numFmtId="0" fontId="16" fillId="0" borderId="0" xfId="0" applyFont="1" applyBorder="1" applyAlignment="1" applyProtection="1">
      <alignment horizontal="left" wrapText="1"/>
      <protection locked="0"/>
    </xf>
    <xf numFmtId="0" fontId="16" fillId="3" borderId="0" xfId="0" applyFont="1" applyFill="1" applyBorder="1" applyAlignment="1" applyProtection="1">
      <alignment horizontal="left" wrapText="1" readingOrder="1"/>
      <protection locked="0"/>
    </xf>
    <xf numFmtId="4" fontId="0" fillId="0" borderId="0" xfId="0" applyNumberFormat="1" applyFont="1" applyBorder="1" applyAlignment="1">
      <alignment horizontal="center" wrapText="1"/>
    </xf>
    <xf numFmtId="166" fontId="16" fillId="0" borderId="0" xfId="0" applyNumberFormat="1" applyFont="1" applyBorder="1" applyAlignment="1" applyProtection="1">
      <alignment horizontal="right" wrapText="1"/>
      <protection locked="0"/>
    </xf>
    <xf numFmtId="4" fontId="0" fillId="0" borderId="0" xfId="0" applyNumberFormat="1" applyFont="1" applyBorder="1" applyAlignment="1">
      <alignment wrapText="1"/>
    </xf>
    <xf numFmtId="0" fontId="3" fillId="0" borderId="0" xfId="0" applyFont="1" applyAlignment="1">
      <alignment wrapText="1"/>
    </xf>
    <xf numFmtId="166" fontId="12" fillId="0" borderId="5" xfId="0" applyNumberFormat="1" applyFont="1" applyBorder="1" applyAlignment="1" applyProtection="1">
      <alignment horizontal="right" wrapText="1"/>
      <protection locked="0"/>
    </xf>
    <xf numFmtId="165" fontId="5" fillId="0" borderId="5" xfId="0" applyNumberFormat="1" applyFont="1" applyBorder="1" applyAlignment="1" applyProtection="1">
      <alignment horizontal="left" wrapText="1"/>
      <protection locked="0"/>
    </xf>
    <xf numFmtId="0" fontId="8" fillId="0" borderId="5" xfId="0" applyFont="1" applyBorder="1" applyAlignment="1">
      <alignment horizontal="left"/>
    </xf>
    <xf numFmtId="0" fontId="8" fillId="0" borderId="5" xfId="0" applyFont="1" applyBorder="1" applyAlignment="1">
      <alignment vertical="top"/>
    </xf>
    <xf numFmtId="2" fontId="8" fillId="0" borderId="5" xfId="1" applyNumberFormat="1" applyFont="1" applyBorder="1" applyAlignment="1">
      <alignment horizontal="right"/>
    </xf>
    <xf numFmtId="0" fontId="8" fillId="0" borderId="5" xfId="0" applyFont="1" applyBorder="1" applyAlignment="1">
      <alignment vertical="top" wrapText="1"/>
    </xf>
    <xf numFmtId="0" fontId="8" fillId="0" borderId="5" xfId="0" applyFont="1" applyBorder="1" applyAlignment="1">
      <alignment horizontal="left" wrapText="1"/>
    </xf>
    <xf numFmtId="0" fontId="3" fillId="0" borderId="5" xfId="0" applyFont="1" applyBorder="1" applyAlignment="1">
      <alignment horizontal="center"/>
    </xf>
    <xf numFmtId="0" fontId="9" fillId="0" borderId="0" xfId="0" applyFont="1" applyBorder="1" applyAlignment="1"/>
    <xf numFmtId="165" fontId="5" fillId="0" borderId="5" xfId="0" applyNumberFormat="1" applyFont="1" applyBorder="1" applyAlignment="1" applyProtection="1">
      <alignment horizontal="left" wrapText="1" readingOrder="1"/>
      <protection locked="0"/>
    </xf>
    <xf numFmtId="0" fontId="0" fillId="0" borderId="0" xfId="0" applyFont="1" applyAlignment="1">
      <alignment wrapText="1"/>
    </xf>
    <xf numFmtId="165" fontId="5" fillId="0" borderId="1" xfId="0" applyNumberFormat="1" applyFont="1" applyBorder="1" applyAlignment="1" applyProtection="1">
      <alignment horizontal="left" readingOrder="1"/>
      <protection locked="0"/>
    </xf>
    <xf numFmtId="49" fontId="3" fillId="3" borderId="5" xfId="0" applyNumberFormat="1" applyFont="1" applyFill="1" applyBorder="1" applyAlignment="1">
      <alignment horizontal="left"/>
    </xf>
    <xf numFmtId="0" fontId="3" fillId="0" borderId="5" xfId="0" applyFont="1" applyBorder="1" applyAlignment="1">
      <alignment horizontal="right"/>
    </xf>
    <xf numFmtId="43" fontId="3" fillId="3" borderId="11" xfId="1" applyFont="1" applyFill="1" applyBorder="1" applyAlignment="1">
      <alignment horizontal="right" wrapText="1"/>
    </xf>
    <xf numFmtId="43" fontId="3" fillId="3" borderId="12" xfId="1" applyFont="1" applyFill="1" applyBorder="1" applyAlignment="1">
      <alignment horizontal="right" wrapText="1"/>
    </xf>
    <xf numFmtId="14" fontId="3" fillId="3" borderId="11" xfId="0" applyNumberFormat="1" applyFont="1" applyFill="1" applyBorder="1" applyAlignment="1">
      <alignment horizontal="left"/>
    </xf>
    <xf numFmtId="0" fontId="3" fillId="3" borderId="5" xfId="0" applyFont="1" applyFill="1" applyBorder="1" applyAlignment="1">
      <alignment vertical="top" wrapText="1"/>
    </xf>
    <xf numFmtId="43" fontId="3" fillId="3" borderId="11" xfId="1" applyFont="1" applyFill="1" applyBorder="1" applyAlignment="1">
      <alignment wrapText="1"/>
    </xf>
    <xf numFmtId="14" fontId="11" fillId="0" borderId="11" xfId="0" applyNumberFormat="1" applyFont="1" applyFill="1" applyBorder="1" applyAlignment="1">
      <alignment horizontal="left"/>
    </xf>
    <xf numFmtId="49" fontId="11" fillId="0" borderId="5" xfId="0" applyNumberFormat="1" applyFont="1" applyFill="1" applyBorder="1" applyAlignment="1">
      <alignment horizontal="left"/>
    </xf>
    <xf numFmtId="0" fontId="11" fillId="0" borderId="5" xfId="0" applyFont="1" applyFill="1" applyBorder="1" applyAlignment="1">
      <alignment vertical="top" wrapText="1"/>
    </xf>
    <xf numFmtId="0" fontId="11" fillId="0" borderId="5" xfId="0" applyFont="1" applyFill="1" applyBorder="1" applyAlignment="1">
      <alignment horizontal="center"/>
    </xf>
    <xf numFmtId="43" fontId="11" fillId="0" borderId="11" xfId="1" applyFont="1" applyFill="1" applyBorder="1" applyAlignment="1">
      <alignment wrapText="1"/>
    </xf>
    <xf numFmtId="43" fontId="11" fillId="0" borderId="0" xfId="1" applyFont="1" applyFill="1" applyBorder="1"/>
    <xf numFmtId="0" fontId="3" fillId="0" borderId="0" xfId="0" applyFont="1" applyFill="1"/>
    <xf numFmtId="0" fontId="3" fillId="3" borderId="5" xfId="0" applyFont="1" applyFill="1" applyBorder="1" applyAlignment="1">
      <alignment horizontal="left" vertical="top" wrapText="1"/>
    </xf>
    <xf numFmtId="43" fontId="3" fillId="3" borderId="13" xfId="1" applyFont="1" applyFill="1" applyBorder="1" applyAlignment="1">
      <alignment wrapText="1"/>
    </xf>
    <xf numFmtId="0" fontId="11" fillId="3" borderId="5" xfId="0" applyFont="1" applyFill="1" applyBorder="1" applyAlignment="1">
      <alignment horizontal="left" vertical="top" wrapText="1"/>
    </xf>
    <xf numFmtId="43" fontId="3" fillId="3" borderId="13" xfId="1" applyFont="1" applyFill="1" applyBorder="1" applyAlignment="1">
      <alignment horizontal="right" wrapText="1"/>
    </xf>
    <xf numFmtId="0" fontId="3" fillId="3" borderId="3" xfId="0" applyFont="1" applyFill="1" applyBorder="1" applyAlignment="1">
      <alignment vertical="top" wrapText="1"/>
    </xf>
    <xf numFmtId="165" fontId="5" fillId="0" borderId="1" xfId="0" applyNumberFormat="1" applyFont="1" applyFill="1" applyBorder="1" applyAlignment="1" applyProtection="1">
      <alignment horizontal="left" readingOrder="1"/>
      <protection locked="0"/>
    </xf>
    <xf numFmtId="49" fontId="3" fillId="0" borderId="5" xfId="0" applyNumberFormat="1" applyFont="1" applyFill="1" applyBorder="1" applyAlignment="1">
      <alignment horizontal="left"/>
    </xf>
    <xf numFmtId="0" fontId="3" fillId="0" borderId="3" xfId="0" applyFont="1" applyFill="1" applyBorder="1" applyAlignment="1">
      <alignment vertical="top" wrapText="1"/>
    </xf>
    <xf numFmtId="0" fontId="3" fillId="0" borderId="5" xfId="0" applyFont="1" applyFill="1" applyBorder="1" applyAlignment="1">
      <alignment horizontal="center"/>
    </xf>
    <xf numFmtId="43" fontId="3" fillId="0" borderId="13" xfId="1" applyFont="1" applyFill="1" applyBorder="1" applyAlignment="1">
      <alignment horizontal="right" wrapText="1"/>
    </xf>
    <xf numFmtId="0" fontId="3" fillId="0" borderId="3" xfId="0" applyFont="1" applyFill="1" applyBorder="1"/>
    <xf numFmtId="0" fontId="3" fillId="0" borderId="5" xfId="0" applyFont="1" applyFill="1" applyBorder="1"/>
    <xf numFmtId="49" fontId="3" fillId="3" borderId="14" xfId="0" applyNumberFormat="1" applyFont="1" applyFill="1" applyBorder="1" applyAlignment="1">
      <alignment horizontal="left" vertical="top" wrapText="1"/>
    </xf>
    <xf numFmtId="165" fontId="5" fillId="0" borderId="1" xfId="0" applyNumberFormat="1" applyFont="1" applyBorder="1" applyAlignment="1" applyProtection="1">
      <alignment horizontal="left" wrapText="1" readingOrder="1"/>
      <protection locked="0"/>
    </xf>
    <xf numFmtId="165" fontId="5" fillId="0" borderId="0" xfId="0" applyNumberFormat="1" applyFont="1" applyBorder="1" applyAlignment="1" applyProtection="1">
      <alignment horizontal="left" wrapText="1" readingOrder="1"/>
      <protection locked="0"/>
    </xf>
    <xf numFmtId="49" fontId="3" fillId="3" borderId="0" xfId="0" applyNumberFormat="1" applyFont="1" applyFill="1" applyBorder="1" applyAlignment="1">
      <alignment horizontal="left"/>
    </xf>
    <xf numFmtId="0" fontId="3" fillId="3" borderId="0" xfId="0" applyFont="1" applyFill="1" applyBorder="1" applyAlignment="1">
      <alignment vertical="top" wrapText="1"/>
    </xf>
    <xf numFmtId="43" fontId="3" fillId="3" borderId="0" xfId="1" applyFont="1" applyFill="1" applyBorder="1" applyAlignment="1">
      <alignment horizontal="right" wrapText="1"/>
    </xf>
    <xf numFmtId="4" fontId="3" fillId="0" borderId="0" xfId="0" applyNumberFormat="1" applyFont="1" applyBorder="1" applyAlignment="1"/>
    <xf numFmtId="0" fontId="2" fillId="0" borderId="0" xfId="0" applyFont="1" applyAlignment="1">
      <alignment horizontal="center"/>
    </xf>
    <xf numFmtId="0" fontId="2" fillId="0" borderId="0" xfId="0" applyFont="1" applyAlignment="1">
      <alignment horizont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5" xfId="0" applyFont="1" applyFill="1" applyBorder="1" applyAlignment="1">
      <alignment horizontal="center" vertical="center" readingOrder="1"/>
    </xf>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0</xdr:row>
      <xdr:rowOff>76200</xdr:rowOff>
    </xdr:from>
    <xdr:to>
      <xdr:col>1</xdr:col>
      <xdr:colOff>899622</xdr:colOff>
      <xdr:row>3</xdr:row>
      <xdr:rowOff>142875</xdr:rowOff>
    </xdr:to>
    <xdr:pic>
      <xdr:nvPicPr>
        <xdr:cNvPr id="2" name="2 Imagen" descr="Resultado de imagen para logo de inapa">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 y="76200"/>
          <a:ext cx="794847" cy="63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123826</xdr:colOff>
      <xdr:row>443</xdr:row>
      <xdr:rowOff>0</xdr:rowOff>
    </xdr:from>
    <xdr:ext cx="857250" cy="830669"/>
    <xdr:pic>
      <xdr:nvPicPr>
        <xdr:cNvPr id="3" name="2 Imagen" descr="Resultado de imagen para logo de inapa">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248735850"/>
          <a:ext cx="857250" cy="83066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200026</xdr:colOff>
      <xdr:row>579</xdr:row>
      <xdr:rowOff>114301</xdr:rowOff>
    </xdr:from>
    <xdr:ext cx="793866" cy="657224"/>
    <xdr:pic>
      <xdr:nvPicPr>
        <xdr:cNvPr id="4" name="2 Imagen" descr="Resultado de imagen para logo de inapa">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90601" y="287969326"/>
          <a:ext cx="793866" cy="6572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352425</xdr:colOff>
      <xdr:row>592</xdr:row>
      <xdr:rowOff>171451</xdr:rowOff>
    </xdr:from>
    <xdr:ext cx="747845" cy="619124"/>
    <xdr:pic>
      <xdr:nvPicPr>
        <xdr:cNvPr id="5" name="2 Imagen" descr="Resultado de imagen para logo de inapa">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143000" y="291103051"/>
          <a:ext cx="747845" cy="6191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209551</xdr:colOff>
      <xdr:row>637</xdr:row>
      <xdr:rowOff>142877</xdr:rowOff>
    </xdr:from>
    <xdr:ext cx="800099" cy="662384"/>
    <xdr:pic>
      <xdr:nvPicPr>
        <xdr:cNvPr id="6" name="2 Imagen" descr="Resultado de imagen para logo de inapa">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00126" y="305495327"/>
          <a:ext cx="800099" cy="66238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528</xdr:row>
      <xdr:rowOff>38101</xdr:rowOff>
    </xdr:from>
    <xdr:ext cx="838200" cy="812210"/>
    <xdr:pic>
      <xdr:nvPicPr>
        <xdr:cNvPr id="7" name="2 Imagen" descr="Resultado de imagen para logo de inapa">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3451" y="276815551"/>
          <a:ext cx="838200" cy="8122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257176</xdr:colOff>
      <xdr:row>541</xdr:row>
      <xdr:rowOff>47625</xdr:rowOff>
    </xdr:from>
    <xdr:ext cx="857250" cy="830669"/>
    <xdr:pic>
      <xdr:nvPicPr>
        <xdr:cNvPr id="8" name="2 Imagen" descr="Resultado de imagen para logo de inapa">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7751" y="279806400"/>
          <a:ext cx="857250" cy="83066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371476</xdr:colOff>
      <xdr:row>562</xdr:row>
      <xdr:rowOff>19051</xdr:rowOff>
    </xdr:from>
    <xdr:ext cx="714374" cy="692223"/>
    <xdr:pic>
      <xdr:nvPicPr>
        <xdr:cNvPr id="9" name="2 Imagen" descr="Resultado de imagen para logo de inapa">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162051" y="284092651"/>
          <a:ext cx="714374" cy="69222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257176</xdr:colOff>
      <xdr:row>377</xdr:row>
      <xdr:rowOff>38101</xdr:rowOff>
    </xdr:from>
    <xdr:ext cx="762000" cy="716380"/>
    <xdr:pic>
      <xdr:nvPicPr>
        <xdr:cNvPr id="10" name="2 Imagen" descr="Resultado de imagen para logo de inapa">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47751" y="221199076"/>
          <a:ext cx="762000" cy="71638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200025</xdr:colOff>
      <xdr:row>713</xdr:row>
      <xdr:rowOff>114301</xdr:rowOff>
    </xdr:from>
    <xdr:ext cx="816877" cy="676274"/>
    <xdr:pic>
      <xdr:nvPicPr>
        <xdr:cNvPr id="11" name="2 Imagen" descr="Resultado de imagen para logo de inapa">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990600" y="347405326"/>
          <a:ext cx="816877" cy="6762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I726"/>
  <sheetViews>
    <sheetView tabSelected="1" workbookViewId="0">
      <selection activeCell="K722" sqref="K722"/>
    </sheetView>
  </sheetViews>
  <sheetFormatPr baseColWidth="10" defaultRowHeight="11.25" x14ac:dyDescent="0.2"/>
  <cols>
    <col min="1" max="1" width="11.85546875" style="2" customWidth="1"/>
    <col min="2" max="2" width="16.28515625" style="117" customWidth="1"/>
    <col min="3" max="3" width="51.140625" style="2" customWidth="1"/>
    <col min="4" max="4" width="14.7109375" style="56" customWidth="1"/>
    <col min="5" max="5" width="16.85546875" style="118" customWidth="1"/>
    <col min="6" max="6" width="16" style="119" customWidth="1"/>
    <col min="7" max="60" width="11.42578125" style="1"/>
    <col min="61" max="16384" width="11.42578125" style="2"/>
  </cols>
  <sheetData>
    <row r="1" spans="1:7" ht="15" x14ac:dyDescent="0.25">
      <c r="A1" s="220" t="s">
        <v>0</v>
      </c>
      <c r="B1" s="220"/>
      <c r="C1" s="220"/>
      <c r="D1" s="220"/>
      <c r="E1" s="220"/>
      <c r="F1" s="220"/>
    </row>
    <row r="2" spans="1:7" ht="15" x14ac:dyDescent="0.25">
      <c r="A2" s="220" t="s">
        <v>1</v>
      </c>
      <c r="B2" s="220"/>
      <c r="C2" s="220"/>
      <c r="D2" s="220"/>
      <c r="E2" s="220"/>
      <c r="F2" s="220"/>
    </row>
    <row r="3" spans="1:7" ht="15" customHeight="1" x14ac:dyDescent="0.25">
      <c r="A3" s="221" t="s">
        <v>2</v>
      </c>
      <c r="B3" s="221"/>
      <c r="C3" s="221"/>
      <c r="D3" s="221"/>
      <c r="E3" s="221"/>
      <c r="F3" s="221"/>
    </row>
    <row r="4" spans="1:7" ht="15" customHeight="1" x14ac:dyDescent="0.25">
      <c r="A4" s="221" t="s">
        <v>3</v>
      </c>
      <c r="B4" s="221"/>
      <c r="C4" s="221"/>
      <c r="D4" s="221"/>
      <c r="E4" s="221"/>
      <c r="F4" s="221"/>
      <c r="G4" s="1" t="s">
        <v>4</v>
      </c>
    </row>
    <row r="5" spans="1:7" ht="15" x14ac:dyDescent="0.25">
      <c r="A5" s="3"/>
      <c r="B5" s="4"/>
      <c r="C5" s="5"/>
      <c r="D5" s="6"/>
      <c r="E5" s="7"/>
      <c r="F5" s="8"/>
    </row>
    <row r="6" spans="1:7" ht="33" customHeight="1" x14ac:dyDescent="0.2">
      <c r="A6" s="227" t="s">
        <v>5</v>
      </c>
      <c r="B6" s="228"/>
      <c r="C6" s="228"/>
      <c r="D6" s="228"/>
      <c r="E6" s="228"/>
      <c r="F6" s="229"/>
    </row>
    <row r="7" spans="1:7" ht="30" customHeight="1" x14ac:dyDescent="0.2">
      <c r="A7" s="227" t="s">
        <v>6</v>
      </c>
      <c r="B7" s="228"/>
      <c r="C7" s="228"/>
      <c r="D7" s="228"/>
      <c r="E7" s="229"/>
      <c r="F7" s="9">
        <v>96363819.109999999</v>
      </c>
    </row>
    <row r="8" spans="1:7" ht="12" x14ac:dyDescent="0.2">
      <c r="A8" s="10" t="s">
        <v>7</v>
      </c>
      <c r="B8" s="10" t="s">
        <v>8</v>
      </c>
      <c r="C8" s="10" t="s">
        <v>9</v>
      </c>
      <c r="D8" s="10" t="s">
        <v>10</v>
      </c>
      <c r="E8" s="10" t="s">
        <v>11</v>
      </c>
      <c r="F8" s="10" t="s">
        <v>12</v>
      </c>
    </row>
    <row r="9" spans="1:7" ht="15" customHeight="1" x14ac:dyDescent="0.2">
      <c r="A9" s="11"/>
      <c r="B9" s="12"/>
      <c r="C9" s="13" t="s">
        <v>13</v>
      </c>
      <c r="D9" s="14">
        <v>59900972.600000001</v>
      </c>
      <c r="E9" s="14"/>
      <c r="F9" s="15">
        <f>F7+D9</f>
        <v>156264791.71000001</v>
      </c>
    </row>
    <row r="10" spans="1:7" ht="15" customHeight="1" x14ac:dyDescent="0.2">
      <c r="A10" s="11"/>
      <c r="B10" s="12"/>
      <c r="C10" s="16" t="s">
        <v>14</v>
      </c>
      <c r="D10" s="14">
        <v>99086981.019999996</v>
      </c>
      <c r="E10" s="14"/>
      <c r="F10" s="15">
        <f>F9+D10</f>
        <v>255351772.73000002</v>
      </c>
    </row>
    <row r="11" spans="1:7" ht="15" customHeight="1" x14ac:dyDescent="0.2">
      <c r="A11" s="11"/>
      <c r="B11" s="12"/>
      <c r="C11" s="13" t="s">
        <v>15</v>
      </c>
      <c r="D11" s="17">
        <v>789937303.48000002</v>
      </c>
      <c r="E11" s="14"/>
      <c r="F11" s="15">
        <f>F10+D11</f>
        <v>1045289076.21</v>
      </c>
    </row>
    <row r="12" spans="1:7" ht="15" customHeight="1" x14ac:dyDescent="0.2">
      <c r="A12" s="11"/>
      <c r="B12" s="12"/>
      <c r="C12" s="18" t="s">
        <v>16</v>
      </c>
      <c r="D12" s="19">
        <v>1567333.5</v>
      </c>
      <c r="E12" s="19"/>
      <c r="F12" s="15">
        <f>F11+D12</f>
        <v>1046856409.71</v>
      </c>
    </row>
    <row r="13" spans="1:7" ht="15" customHeight="1" x14ac:dyDescent="0.2">
      <c r="A13" s="11"/>
      <c r="B13" s="12"/>
      <c r="C13" s="16" t="s">
        <v>14</v>
      </c>
      <c r="D13" s="20"/>
      <c r="E13" s="14">
        <v>683140078.03999996</v>
      </c>
      <c r="F13" s="15">
        <f>F12-E13</f>
        <v>363716331.67000008</v>
      </c>
    </row>
    <row r="14" spans="1:7" ht="15" customHeight="1" x14ac:dyDescent="0.2">
      <c r="A14" s="11"/>
      <c r="B14" s="12"/>
      <c r="C14" s="16" t="s">
        <v>17</v>
      </c>
      <c r="D14" s="20"/>
      <c r="E14" s="14">
        <v>7963.75</v>
      </c>
      <c r="F14" s="15">
        <f t="shared" ref="F14:F77" si="0">F13-E14</f>
        <v>363708367.92000008</v>
      </c>
    </row>
    <row r="15" spans="1:7" ht="15" customHeight="1" x14ac:dyDescent="0.2">
      <c r="A15" s="11"/>
      <c r="B15" s="12"/>
      <c r="C15" s="13" t="s">
        <v>18</v>
      </c>
      <c r="D15" s="20"/>
      <c r="E15" s="21">
        <v>271713.21999999997</v>
      </c>
      <c r="F15" s="15">
        <f t="shared" si="0"/>
        <v>363436654.70000005</v>
      </c>
    </row>
    <row r="16" spans="1:7" ht="15" customHeight="1" x14ac:dyDescent="0.2">
      <c r="A16" s="11"/>
      <c r="B16" s="12"/>
      <c r="C16" s="22" t="s">
        <v>19</v>
      </c>
      <c r="D16" s="20"/>
      <c r="E16" s="21">
        <v>97019</v>
      </c>
      <c r="F16" s="15">
        <f t="shared" si="0"/>
        <v>363339635.70000005</v>
      </c>
    </row>
    <row r="17" spans="1:61" ht="15" customHeight="1" x14ac:dyDescent="0.2">
      <c r="A17" s="11"/>
      <c r="B17" s="12"/>
      <c r="C17" s="22" t="s">
        <v>20</v>
      </c>
      <c r="D17" s="20"/>
      <c r="E17" s="21">
        <v>560</v>
      </c>
      <c r="F17" s="15">
        <f t="shared" si="0"/>
        <v>363339075.70000005</v>
      </c>
    </row>
    <row r="18" spans="1:61" ht="15" customHeight="1" x14ac:dyDescent="0.2">
      <c r="A18" s="11"/>
      <c r="B18" s="12"/>
      <c r="C18" s="13" t="s">
        <v>21</v>
      </c>
      <c r="D18" s="20"/>
      <c r="E18" s="21">
        <v>5500</v>
      </c>
      <c r="F18" s="15">
        <f t="shared" si="0"/>
        <v>363333575.70000005</v>
      </c>
    </row>
    <row r="19" spans="1:61" ht="15" customHeight="1" x14ac:dyDescent="0.2">
      <c r="A19" s="11"/>
      <c r="B19" s="12"/>
      <c r="C19" s="13" t="s">
        <v>22</v>
      </c>
      <c r="D19" s="20"/>
      <c r="E19" s="21">
        <v>700</v>
      </c>
      <c r="F19" s="15">
        <f t="shared" si="0"/>
        <v>363332875.70000005</v>
      </c>
    </row>
    <row r="20" spans="1:61" ht="15" customHeight="1" x14ac:dyDescent="0.2">
      <c r="A20" s="11"/>
      <c r="B20" s="12"/>
      <c r="C20" s="13" t="s">
        <v>23</v>
      </c>
      <c r="D20" s="20"/>
      <c r="E20" s="21">
        <v>175</v>
      </c>
      <c r="F20" s="15">
        <f t="shared" si="0"/>
        <v>363332700.70000005</v>
      </c>
    </row>
    <row r="21" spans="1:61" ht="15" customHeight="1" x14ac:dyDescent="0.2">
      <c r="A21" s="11"/>
      <c r="B21" s="12"/>
      <c r="C21" s="13" t="s">
        <v>24</v>
      </c>
      <c r="D21" s="20"/>
      <c r="E21" s="21">
        <v>1800</v>
      </c>
      <c r="F21" s="15">
        <f t="shared" si="0"/>
        <v>363330900.70000005</v>
      </c>
    </row>
    <row r="22" spans="1:61" ht="15" customHeight="1" x14ac:dyDescent="0.2">
      <c r="A22" s="11"/>
      <c r="B22" s="12"/>
      <c r="C22" s="13" t="s">
        <v>25</v>
      </c>
      <c r="D22" s="20"/>
      <c r="E22" s="21">
        <v>2970</v>
      </c>
      <c r="F22" s="15">
        <f t="shared" si="0"/>
        <v>363327930.70000005</v>
      </c>
    </row>
    <row r="23" spans="1:61" s="30" customFormat="1" ht="31.5" customHeight="1" x14ac:dyDescent="0.2">
      <c r="A23" s="23">
        <v>44440</v>
      </c>
      <c r="B23" s="24" t="s">
        <v>26</v>
      </c>
      <c r="C23" s="25" t="s">
        <v>27</v>
      </c>
      <c r="D23" s="26"/>
      <c r="E23" s="27">
        <v>86155.95</v>
      </c>
      <c r="F23" s="15">
        <f t="shared" si="0"/>
        <v>363241774.75000006</v>
      </c>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9"/>
    </row>
    <row r="24" spans="1:61" s="28" customFormat="1" ht="29.25" customHeight="1" x14ac:dyDescent="0.2">
      <c r="A24" s="31">
        <v>44440</v>
      </c>
      <c r="B24" s="32" t="s">
        <v>28</v>
      </c>
      <c r="C24" s="33" t="s">
        <v>29</v>
      </c>
      <c r="D24" s="34"/>
      <c r="E24" s="35">
        <v>27977.24</v>
      </c>
      <c r="F24" s="15">
        <f t="shared" si="0"/>
        <v>363213797.51000005</v>
      </c>
    </row>
    <row r="25" spans="1:61" s="28" customFormat="1" ht="31.5" customHeight="1" x14ac:dyDescent="0.2">
      <c r="A25" s="31">
        <v>44440</v>
      </c>
      <c r="B25" s="32" t="s">
        <v>30</v>
      </c>
      <c r="C25" s="33" t="s">
        <v>29</v>
      </c>
      <c r="D25" s="36"/>
      <c r="E25" s="35">
        <v>104582.06</v>
      </c>
      <c r="F25" s="15">
        <f t="shared" si="0"/>
        <v>363109215.45000005</v>
      </c>
    </row>
    <row r="26" spans="1:61" s="28" customFormat="1" ht="41.25" customHeight="1" x14ac:dyDescent="0.2">
      <c r="A26" s="31">
        <v>44440</v>
      </c>
      <c r="B26" s="32" t="s">
        <v>31</v>
      </c>
      <c r="C26" s="33" t="s">
        <v>32</v>
      </c>
      <c r="D26" s="36"/>
      <c r="E26" s="35">
        <v>110935.92</v>
      </c>
      <c r="F26" s="15">
        <f t="shared" si="0"/>
        <v>362998279.53000003</v>
      </c>
    </row>
    <row r="27" spans="1:61" s="28" customFormat="1" ht="52.5" customHeight="1" x14ac:dyDescent="0.2">
      <c r="A27" s="31">
        <v>44440</v>
      </c>
      <c r="B27" s="32" t="s">
        <v>33</v>
      </c>
      <c r="C27" s="33" t="s">
        <v>34</v>
      </c>
      <c r="D27" s="36"/>
      <c r="E27" s="35">
        <v>450700.5</v>
      </c>
      <c r="F27" s="15">
        <f t="shared" si="0"/>
        <v>362547579.03000003</v>
      </c>
    </row>
    <row r="28" spans="1:61" s="28" customFormat="1" ht="40.5" customHeight="1" x14ac:dyDescent="0.2">
      <c r="A28" s="31">
        <v>44440</v>
      </c>
      <c r="B28" s="32" t="s">
        <v>35</v>
      </c>
      <c r="C28" s="33" t="s">
        <v>36</v>
      </c>
      <c r="D28" s="36"/>
      <c r="E28" s="35">
        <v>149125.07999999999</v>
      </c>
      <c r="F28" s="15">
        <f t="shared" si="0"/>
        <v>362398453.95000005</v>
      </c>
    </row>
    <row r="29" spans="1:61" s="28" customFormat="1" ht="36.75" customHeight="1" x14ac:dyDescent="0.2">
      <c r="A29" s="31">
        <v>44440</v>
      </c>
      <c r="B29" s="32" t="s">
        <v>37</v>
      </c>
      <c r="C29" s="33" t="s">
        <v>38</v>
      </c>
      <c r="D29" s="36"/>
      <c r="E29" s="35">
        <v>11179.49</v>
      </c>
      <c r="F29" s="15">
        <f t="shared" si="0"/>
        <v>362387274.46000004</v>
      </c>
    </row>
    <row r="30" spans="1:61" s="28" customFormat="1" ht="41.25" customHeight="1" x14ac:dyDescent="0.2">
      <c r="A30" s="31">
        <v>44440</v>
      </c>
      <c r="B30" s="32" t="s">
        <v>39</v>
      </c>
      <c r="C30" s="33" t="s">
        <v>40</v>
      </c>
      <c r="D30" s="36"/>
      <c r="E30" s="35">
        <v>142766.57999999999</v>
      </c>
      <c r="F30" s="15">
        <f t="shared" si="0"/>
        <v>362244507.88000005</v>
      </c>
    </row>
    <row r="31" spans="1:61" s="28" customFormat="1" ht="41.25" customHeight="1" x14ac:dyDescent="0.2">
      <c r="A31" s="31">
        <v>44440</v>
      </c>
      <c r="B31" s="32" t="s">
        <v>41</v>
      </c>
      <c r="C31" s="33" t="s">
        <v>42</v>
      </c>
      <c r="D31" s="36"/>
      <c r="E31" s="35">
        <v>44921.47</v>
      </c>
      <c r="F31" s="15">
        <f t="shared" si="0"/>
        <v>362199586.41000003</v>
      </c>
    </row>
    <row r="32" spans="1:61" s="28" customFormat="1" ht="32.25" customHeight="1" x14ac:dyDescent="0.2">
      <c r="A32" s="31">
        <v>44440</v>
      </c>
      <c r="B32" s="32" t="s">
        <v>43</v>
      </c>
      <c r="C32" s="33" t="s">
        <v>44</v>
      </c>
      <c r="D32" s="36"/>
      <c r="E32" s="35">
        <v>36241.85</v>
      </c>
      <c r="F32" s="15">
        <f t="shared" si="0"/>
        <v>362163344.56</v>
      </c>
    </row>
    <row r="33" spans="1:6" s="28" customFormat="1" ht="32.25" customHeight="1" x14ac:dyDescent="0.2">
      <c r="A33" s="31">
        <v>44440</v>
      </c>
      <c r="B33" s="32" t="s">
        <v>45</v>
      </c>
      <c r="C33" s="33" t="s">
        <v>46</v>
      </c>
      <c r="D33" s="36"/>
      <c r="E33" s="35">
        <v>34138.11</v>
      </c>
      <c r="F33" s="15">
        <f t="shared" si="0"/>
        <v>362129206.44999999</v>
      </c>
    </row>
    <row r="34" spans="1:6" s="28" customFormat="1" ht="42" customHeight="1" x14ac:dyDescent="0.2">
      <c r="A34" s="31">
        <v>44440</v>
      </c>
      <c r="B34" s="32" t="s">
        <v>47</v>
      </c>
      <c r="C34" s="33" t="s">
        <v>48</v>
      </c>
      <c r="D34" s="36"/>
      <c r="E34" s="35">
        <v>56845.08</v>
      </c>
      <c r="F34" s="15">
        <f t="shared" si="0"/>
        <v>362072361.37</v>
      </c>
    </row>
    <row r="35" spans="1:6" s="28" customFormat="1" ht="19.5" customHeight="1" x14ac:dyDescent="0.2">
      <c r="A35" s="31">
        <v>44440</v>
      </c>
      <c r="B35" s="32" t="s">
        <v>49</v>
      </c>
      <c r="C35" s="33" t="s">
        <v>50</v>
      </c>
      <c r="D35" s="36"/>
      <c r="E35" s="35">
        <v>0</v>
      </c>
      <c r="F35" s="15">
        <f t="shared" si="0"/>
        <v>362072361.37</v>
      </c>
    </row>
    <row r="36" spans="1:6" s="28" customFormat="1" ht="34.5" customHeight="1" x14ac:dyDescent="0.2">
      <c r="A36" s="31">
        <v>44440</v>
      </c>
      <c r="B36" s="32" t="s">
        <v>51</v>
      </c>
      <c r="C36" s="33" t="s">
        <v>52</v>
      </c>
      <c r="D36" s="36"/>
      <c r="E36" s="35">
        <v>104801.85</v>
      </c>
      <c r="F36" s="15">
        <f t="shared" si="0"/>
        <v>361967559.51999998</v>
      </c>
    </row>
    <row r="37" spans="1:6" s="28" customFormat="1" ht="73.5" customHeight="1" x14ac:dyDescent="0.2">
      <c r="A37" s="31">
        <v>44440</v>
      </c>
      <c r="B37" s="32" t="s">
        <v>53</v>
      </c>
      <c r="C37" s="33" t="s">
        <v>54</v>
      </c>
      <c r="D37" s="36"/>
      <c r="E37" s="35">
        <v>731357.5</v>
      </c>
      <c r="F37" s="15">
        <f t="shared" si="0"/>
        <v>361236202.01999998</v>
      </c>
    </row>
    <row r="38" spans="1:6" s="28" customFormat="1" ht="40.5" customHeight="1" x14ac:dyDescent="0.2">
      <c r="A38" s="31">
        <v>44440</v>
      </c>
      <c r="B38" s="32" t="s">
        <v>55</v>
      </c>
      <c r="C38" s="33" t="s">
        <v>56</v>
      </c>
      <c r="D38" s="36"/>
      <c r="E38" s="35">
        <v>14960228.83</v>
      </c>
      <c r="F38" s="15">
        <f t="shared" si="0"/>
        <v>346275973.19</v>
      </c>
    </row>
    <row r="39" spans="1:6" s="28" customFormat="1" ht="43.5" customHeight="1" x14ac:dyDescent="0.2">
      <c r="A39" s="31">
        <v>44440</v>
      </c>
      <c r="B39" s="32" t="s">
        <v>57</v>
      </c>
      <c r="C39" s="33" t="s">
        <v>58</v>
      </c>
      <c r="D39" s="36"/>
      <c r="E39" s="35">
        <v>240292.8</v>
      </c>
      <c r="F39" s="15">
        <f t="shared" si="0"/>
        <v>346035680.38999999</v>
      </c>
    </row>
    <row r="40" spans="1:6" s="28" customFormat="1" ht="96" customHeight="1" x14ac:dyDescent="0.2">
      <c r="A40" s="31">
        <v>44440</v>
      </c>
      <c r="B40" s="32" t="s">
        <v>59</v>
      </c>
      <c r="C40" s="33" t="s">
        <v>60</v>
      </c>
      <c r="D40" s="36"/>
      <c r="E40" s="35">
        <v>50000</v>
      </c>
      <c r="F40" s="15">
        <f t="shared" si="0"/>
        <v>345985680.38999999</v>
      </c>
    </row>
    <row r="41" spans="1:6" s="28" customFormat="1" ht="39" customHeight="1" x14ac:dyDescent="0.2">
      <c r="A41" s="31">
        <v>44440</v>
      </c>
      <c r="B41" s="32" t="s">
        <v>61</v>
      </c>
      <c r="C41" s="33" t="s">
        <v>62</v>
      </c>
      <c r="D41" s="36"/>
      <c r="E41" s="35">
        <v>4876.12</v>
      </c>
      <c r="F41" s="15">
        <f t="shared" si="0"/>
        <v>345980804.26999998</v>
      </c>
    </row>
    <row r="42" spans="1:6" s="28" customFormat="1" ht="39" customHeight="1" x14ac:dyDescent="0.2">
      <c r="A42" s="31">
        <v>44440</v>
      </c>
      <c r="B42" s="32" t="s">
        <v>63</v>
      </c>
      <c r="C42" s="33" t="s">
        <v>64</v>
      </c>
      <c r="D42" s="36"/>
      <c r="E42" s="35">
        <v>84550</v>
      </c>
      <c r="F42" s="15">
        <f t="shared" si="0"/>
        <v>345896254.26999998</v>
      </c>
    </row>
    <row r="43" spans="1:6" s="28" customFormat="1" ht="40.5" customHeight="1" x14ac:dyDescent="0.2">
      <c r="A43" s="31">
        <v>44440</v>
      </c>
      <c r="B43" s="32" t="s">
        <v>65</v>
      </c>
      <c r="C43" s="33" t="s">
        <v>66</v>
      </c>
      <c r="D43" s="36"/>
      <c r="E43" s="35">
        <v>1962.68</v>
      </c>
      <c r="F43" s="15">
        <f t="shared" si="0"/>
        <v>345894291.58999997</v>
      </c>
    </row>
    <row r="44" spans="1:6" s="28" customFormat="1" ht="31.5" customHeight="1" x14ac:dyDescent="0.2">
      <c r="A44" s="31">
        <v>44440</v>
      </c>
      <c r="B44" s="32" t="s">
        <v>67</v>
      </c>
      <c r="C44" s="33" t="s">
        <v>68</v>
      </c>
      <c r="D44" s="36"/>
      <c r="E44" s="35">
        <v>65000</v>
      </c>
      <c r="F44" s="15">
        <f t="shared" si="0"/>
        <v>345829291.58999997</v>
      </c>
    </row>
    <row r="45" spans="1:6" s="28" customFormat="1" ht="33" customHeight="1" x14ac:dyDescent="0.2">
      <c r="A45" s="31">
        <v>44440</v>
      </c>
      <c r="B45" s="32" t="s">
        <v>69</v>
      </c>
      <c r="C45" s="33" t="s">
        <v>70</v>
      </c>
      <c r="D45" s="36"/>
      <c r="E45" s="35">
        <v>356647.52</v>
      </c>
      <c r="F45" s="15">
        <f t="shared" si="0"/>
        <v>345472644.06999999</v>
      </c>
    </row>
    <row r="46" spans="1:6" s="28" customFormat="1" ht="19.5" customHeight="1" x14ac:dyDescent="0.2">
      <c r="A46" s="31">
        <v>44440</v>
      </c>
      <c r="B46" s="32" t="s">
        <v>71</v>
      </c>
      <c r="C46" s="33" t="s">
        <v>72</v>
      </c>
      <c r="D46" s="36"/>
      <c r="E46" s="35">
        <v>17686901.670000002</v>
      </c>
      <c r="F46" s="15">
        <f t="shared" si="0"/>
        <v>327785742.39999998</v>
      </c>
    </row>
    <row r="47" spans="1:6" s="28" customFormat="1" ht="41.25" customHeight="1" x14ac:dyDescent="0.2">
      <c r="A47" s="31">
        <v>44440</v>
      </c>
      <c r="B47" s="32" t="s">
        <v>73</v>
      </c>
      <c r="C47" s="33" t="s">
        <v>74</v>
      </c>
      <c r="D47" s="36"/>
      <c r="E47" s="35">
        <v>126825</v>
      </c>
      <c r="F47" s="15">
        <f t="shared" si="0"/>
        <v>327658917.39999998</v>
      </c>
    </row>
    <row r="48" spans="1:6" s="28" customFormat="1" ht="57" customHeight="1" x14ac:dyDescent="0.2">
      <c r="A48" s="31">
        <v>44440</v>
      </c>
      <c r="B48" s="32" t="s">
        <v>75</v>
      </c>
      <c r="C48" s="33" t="s">
        <v>76</v>
      </c>
      <c r="D48" s="36"/>
      <c r="E48" s="35">
        <v>88777.5</v>
      </c>
      <c r="F48" s="15">
        <f t="shared" si="0"/>
        <v>327570139.89999998</v>
      </c>
    </row>
    <row r="49" spans="1:6" s="28" customFormat="1" ht="27" customHeight="1" x14ac:dyDescent="0.2">
      <c r="A49" s="31">
        <v>44440</v>
      </c>
      <c r="B49" s="32" t="s">
        <v>77</v>
      </c>
      <c r="C49" s="33" t="s">
        <v>78</v>
      </c>
      <c r="D49" s="36"/>
      <c r="E49" s="35">
        <v>696524.19</v>
      </c>
      <c r="F49" s="15">
        <f t="shared" si="0"/>
        <v>326873615.70999998</v>
      </c>
    </row>
    <row r="50" spans="1:6" s="28" customFormat="1" ht="28.5" customHeight="1" x14ac:dyDescent="0.2">
      <c r="A50" s="31">
        <v>44440</v>
      </c>
      <c r="B50" s="32" t="s">
        <v>79</v>
      </c>
      <c r="C50" s="33" t="s">
        <v>80</v>
      </c>
      <c r="D50" s="36"/>
      <c r="E50" s="35">
        <v>430864</v>
      </c>
      <c r="F50" s="15">
        <f t="shared" si="0"/>
        <v>326442751.70999998</v>
      </c>
    </row>
    <row r="51" spans="1:6" s="28" customFormat="1" ht="30" customHeight="1" x14ac:dyDescent="0.2">
      <c r="A51" s="31">
        <v>44440</v>
      </c>
      <c r="B51" s="32" t="s">
        <v>81</v>
      </c>
      <c r="C51" s="33" t="s">
        <v>82</v>
      </c>
      <c r="D51" s="36"/>
      <c r="E51" s="35">
        <v>1351622.98</v>
      </c>
      <c r="F51" s="15">
        <f t="shared" si="0"/>
        <v>325091128.72999996</v>
      </c>
    </row>
    <row r="52" spans="1:6" s="28" customFormat="1" ht="39.75" customHeight="1" x14ac:dyDescent="0.2">
      <c r="A52" s="31">
        <v>44440</v>
      </c>
      <c r="B52" s="32" t="s">
        <v>83</v>
      </c>
      <c r="C52" s="33" t="s">
        <v>84</v>
      </c>
      <c r="D52" s="36"/>
      <c r="E52" s="35">
        <v>355725</v>
      </c>
      <c r="F52" s="15">
        <f t="shared" si="0"/>
        <v>324735403.72999996</v>
      </c>
    </row>
    <row r="53" spans="1:6" s="28" customFormat="1" ht="27.75" customHeight="1" x14ac:dyDescent="0.2">
      <c r="A53" s="31">
        <v>44440</v>
      </c>
      <c r="B53" s="32" t="s">
        <v>85</v>
      </c>
      <c r="C53" s="33" t="s">
        <v>86</v>
      </c>
      <c r="D53" s="36"/>
      <c r="E53" s="35">
        <v>2280940.79</v>
      </c>
      <c r="F53" s="15">
        <f t="shared" si="0"/>
        <v>322454462.93999994</v>
      </c>
    </row>
    <row r="54" spans="1:6" s="28" customFormat="1" ht="51.75" customHeight="1" x14ac:dyDescent="0.2">
      <c r="A54" s="31">
        <v>44440</v>
      </c>
      <c r="B54" s="32" t="s">
        <v>87</v>
      </c>
      <c r="C54" s="33" t="s">
        <v>88</v>
      </c>
      <c r="D54" s="36"/>
      <c r="E54" s="35">
        <v>118370</v>
      </c>
      <c r="F54" s="15">
        <f t="shared" si="0"/>
        <v>322336092.93999994</v>
      </c>
    </row>
    <row r="55" spans="1:6" s="28" customFormat="1" ht="96.75" customHeight="1" x14ac:dyDescent="0.2">
      <c r="A55" s="31">
        <v>44440</v>
      </c>
      <c r="B55" s="32" t="s">
        <v>89</v>
      </c>
      <c r="C55" s="33" t="s">
        <v>90</v>
      </c>
      <c r="D55" s="36"/>
      <c r="E55" s="35">
        <v>8584572.0500000007</v>
      </c>
      <c r="F55" s="15">
        <f t="shared" si="0"/>
        <v>313751520.88999993</v>
      </c>
    </row>
    <row r="56" spans="1:6" s="28" customFormat="1" ht="42" customHeight="1" x14ac:dyDescent="0.2">
      <c r="A56" s="31">
        <v>44441</v>
      </c>
      <c r="B56" s="32" t="s">
        <v>91</v>
      </c>
      <c r="C56" s="33" t="s">
        <v>92</v>
      </c>
      <c r="D56" s="36"/>
      <c r="E56" s="35">
        <v>118871</v>
      </c>
      <c r="F56" s="15">
        <f t="shared" si="0"/>
        <v>313632649.88999993</v>
      </c>
    </row>
    <row r="57" spans="1:6" s="28" customFormat="1" ht="38.25" customHeight="1" x14ac:dyDescent="0.2">
      <c r="A57" s="31">
        <v>44442</v>
      </c>
      <c r="B57" s="32" t="s">
        <v>93</v>
      </c>
      <c r="C57" s="33" t="s">
        <v>94</v>
      </c>
      <c r="D57" s="36"/>
      <c r="E57" s="35">
        <v>89207.26</v>
      </c>
      <c r="F57" s="15">
        <f t="shared" si="0"/>
        <v>313543442.62999994</v>
      </c>
    </row>
    <row r="58" spans="1:6" s="28" customFormat="1" ht="41.25" customHeight="1" x14ac:dyDescent="0.2">
      <c r="A58" s="31">
        <v>44442</v>
      </c>
      <c r="B58" s="32" t="s">
        <v>95</v>
      </c>
      <c r="C58" s="33" t="s">
        <v>96</v>
      </c>
      <c r="D58" s="36"/>
      <c r="E58" s="35">
        <v>59042.63</v>
      </c>
      <c r="F58" s="15">
        <f t="shared" si="0"/>
        <v>313484399.99999994</v>
      </c>
    </row>
    <row r="59" spans="1:6" s="28" customFormat="1" ht="42" customHeight="1" x14ac:dyDescent="0.2">
      <c r="A59" s="31">
        <v>44442</v>
      </c>
      <c r="B59" s="32" t="s">
        <v>97</v>
      </c>
      <c r="C59" s="33" t="s">
        <v>98</v>
      </c>
      <c r="D59" s="36"/>
      <c r="E59" s="35">
        <v>89849.02</v>
      </c>
      <c r="F59" s="15">
        <f t="shared" si="0"/>
        <v>313394550.97999996</v>
      </c>
    </row>
    <row r="60" spans="1:6" s="28" customFormat="1" ht="76.5" customHeight="1" x14ac:dyDescent="0.2">
      <c r="A60" s="31">
        <v>44442</v>
      </c>
      <c r="B60" s="32" t="s">
        <v>99</v>
      </c>
      <c r="C60" s="33" t="s">
        <v>100</v>
      </c>
      <c r="D60" s="36"/>
      <c r="E60" s="35">
        <v>20834367.41</v>
      </c>
      <c r="F60" s="15">
        <f t="shared" si="0"/>
        <v>292560183.56999993</v>
      </c>
    </row>
    <row r="61" spans="1:6" s="28" customFormat="1" ht="30" customHeight="1" x14ac:dyDescent="0.2">
      <c r="A61" s="31">
        <v>44442</v>
      </c>
      <c r="B61" s="32" t="s">
        <v>101</v>
      </c>
      <c r="C61" s="33" t="s">
        <v>102</v>
      </c>
      <c r="D61" s="36"/>
      <c r="E61" s="35">
        <v>26335</v>
      </c>
      <c r="F61" s="15">
        <f t="shared" si="0"/>
        <v>292533848.56999993</v>
      </c>
    </row>
    <row r="62" spans="1:6" s="28" customFormat="1" ht="87.75" customHeight="1" x14ac:dyDescent="0.2">
      <c r="A62" s="31">
        <v>44442</v>
      </c>
      <c r="B62" s="32" t="s">
        <v>103</v>
      </c>
      <c r="C62" s="33" t="s">
        <v>104</v>
      </c>
      <c r="D62" s="36"/>
      <c r="E62" s="35">
        <v>744040</v>
      </c>
      <c r="F62" s="15">
        <f t="shared" si="0"/>
        <v>291789808.56999993</v>
      </c>
    </row>
    <row r="63" spans="1:6" s="28" customFormat="1" ht="99.75" customHeight="1" x14ac:dyDescent="0.2">
      <c r="A63" s="37">
        <v>44442</v>
      </c>
      <c r="B63" s="38" t="s">
        <v>105</v>
      </c>
      <c r="C63" s="33" t="s">
        <v>106</v>
      </c>
      <c r="D63" s="36"/>
      <c r="E63" s="35">
        <v>4223657.6100000003</v>
      </c>
      <c r="F63" s="15">
        <f t="shared" si="0"/>
        <v>287566150.95999992</v>
      </c>
    </row>
    <row r="64" spans="1:6" s="28" customFormat="1" ht="42.75" customHeight="1" x14ac:dyDescent="0.2">
      <c r="A64" s="31">
        <v>44445</v>
      </c>
      <c r="B64" s="32" t="s">
        <v>107</v>
      </c>
      <c r="C64" s="33" t="s">
        <v>108</v>
      </c>
      <c r="D64" s="36"/>
      <c r="E64" s="35">
        <v>297361.23</v>
      </c>
      <c r="F64" s="15">
        <f t="shared" si="0"/>
        <v>287268789.7299999</v>
      </c>
    </row>
    <row r="65" spans="1:6" s="28" customFormat="1" ht="44.25" customHeight="1" x14ac:dyDescent="0.2">
      <c r="A65" s="31">
        <v>44445</v>
      </c>
      <c r="B65" s="32" t="s">
        <v>109</v>
      </c>
      <c r="C65" s="33" t="s">
        <v>110</v>
      </c>
      <c r="D65" s="36"/>
      <c r="E65" s="35">
        <v>149987.35999999999</v>
      </c>
      <c r="F65" s="15">
        <f t="shared" si="0"/>
        <v>287118802.36999989</v>
      </c>
    </row>
    <row r="66" spans="1:6" s="28" customFormat="1" ht="50.25" customHeight="1" x14ac:dyDescent="0.2">
      <c r="A66" s="31">
        <v>44445</v>
      </c>
      <c r="B66" s="32" t="s">
        <v>111</v>
      </c>
      <c r="C66" s="33" t="s">
        <v>112</v>
      </c>
      <c r="D66" s="36"/>
      <c r="E66" s="35">
        <v>84750</v>
      </c>
      <c r="F66" s="15">
        <f t="shared" si="0"/>
        <v>287034052.36999989</v>
      </c>
    </row>
    <row r="67" spans="1:6" s="28" customFormat="1" ht="45" customHeight="1" x14ac:dyDescent="0.2">
      <c r="A67" s="31">
        <v>44445</v>
      </c>
      <c r="B67" s="32" t="s">
        <v>113</v>
      </c>
      <c r="C67" s="33" t="s">
        <v>114</v>
      </c>
      <c r="D67" s="36"/>
      <c r="E67" s="35">
        <v>20275.59</v>
      </c>
      <c r="F67" s="15">
        <f t="shared" si="0"/>
        <v>287013776.77999991</v>
      </c>
    </row>
    <row r="68" spans="1:6" s="28" customFormat="1" ht="66.75" customHeight="1" x14ac:dyDescent="0.2">
      <c r="A68" s="31">
        <v>44445</v>
      </c>
      <c r="B68" s="32" t="s">
        <v>115</v>
      </c>
      <c r="C68" s="33" t="s">
        <v>116</v>
      </c>
      <c r="D68" s="36"/>
      <c r="E68" s="35">
        <v>22500</v>
      </c>
      <c r="F68" s="15">
        <f t="shared" si="0"/>
        <v>286991276.77999991</v>
      </c>
    </row>
    <row r="69" spans="1:6" s="28" customFormat="1" ht="74.25" customHeight="1" x14ac:dyDescent="0.2">
      <c r="A69" s="31">
        <v>44445</v>
      </c>
      <c r="B69" s="32" t="s">
        <v>117</v>
      </c>
      <c r="C69" s="33" t="s">
        <v>118</v>
      </c>
      <c r="D69" s="36"/>
      <c r="E69" s="35">
        <v>169500</v>
      </c>
      <c r="F69" s="15">
        <f t="shared" si="0"/>
        <v>286821776.77999991</v>
      </c>
    </row>
    <row r="70" spans="1:6" s="28" customFormat="1" ht="53.25" customHeight="1" x14ac:dyDescent="0.2">
      <c r="A70" s="31">
        <v>44445</v>
      </c>
      <c r="B70" s="32" t="s">
        <v>119</v>
      </c>
      <c r="C70" s="33" t="s">
        <v>120</v>
      </c>
      <c r="D70" s="36"/>
      <c r="E70" s="35">
        <v>46985.4</v>
      </c>
      <c r="F70" s="15">
        <f t="shared" si="0"/>
        <v>286774791.37999994</v>
      </c>
    </row>
    <row r="71" spans="1:6" s="28" customFormat="1" ht="28.5" customHeight="1" x14ac:dyDescent="0.2">
      <c r="A71" s="31">
        <v>44445</v>
      </c>
      <c r="B71" s="32" t="s">
        <v>121</v>
      </c>
      <c r="C71" s="33" t="s">
        <v>122</v>
      </c>
      <c r="D71" s="36"/>
      <c r="E71" s="35">
        <v>75842.460000000006</v>
      </c>
      <c r="F71" s="15">
        <f t="shared" si="0"/>
        <v>286698948.91999996</v>
      </c>
    </row>
    <row r="72" spans="1:6" s="28" customFormat="1" ht="51" customHeight="1" x14ac:dyDescent="0.2">
      <c r="A72" s="31">
        <v>44445</v>
      </c>
      <c r="B72" s="32" t="s">
        <v>123</v>
      </c>
      <c r="C72" s="33" t="s">
        <v>124</v>
      </c>
      <c r="D72" s="36"/>
      <c r="E72" s="35">
        <v>173327.5</v>
      </c>
      <c r="F72" s="15">
        <f t="shared" si="0"/>
        <v>286525621.41999996</v>
      </c>
    </row>
    <row r="73" spans="1:6" s="28" customFormat="1" ht="41.25" customHeight="1" x14ac:dyDescent="0.2">
      <c r="A73" s="31">
        <v>44445</v>
      </c>
      <c r="B73" s="32" t="s">
        <v>125</v>
      </c>
      <c r="C73" s="33" t="s">
        <v>126</v>
      </c>
      <c r="D73" s="36"/>
      <c r="E73" s="35">
        <v>194455.93</v>
      </c>
      <c r="F73" s="15">
        <f t="shared" si="0"/>
        <v>286331165.48999995</v>
      </c>
    </row>
    <row r="74" spans="1:6" s="28" customFormat="1" ht="65.25" customHeight="1" x14ac:dyDescent="0.2">
      <c r="A74" s="31">
        <v>44445</v>
      </c>
      <c r="B74" s="32" t="s">
        <v>127</v>
      </c>
      <c r="C74" s="33" t="s">
        <v>128</v>
      </c>
      <c r="D74" s="36"/>
      <c r="E74" s="35">
        <v>38872</v>
      </c>
      <c r="F74" s="15">
        <f t="shared" si="0"/>
        <v>286292293.48999995</v>
      </c>
    </row>
    <row r="75" spans="1:6" s="28" customFormat="1" ht="42.75" customHeight="1" x14ac:dyDescent="0.2">
      <c r="A75" s="31">
        <v>44445</v>
      </c>
      <c r="B75" s="32" t="s">
        <v>129</v>
      </c>
      <c r="C75" s="33" t="s">
        <v>130</v>
      </c>
      <c r="D75" s="36"/>
      <c r="E75" s="35">
        <v>5400</v>
      </c>
      <c r="F75" s="15">
        <f t="shared" si="0"/>
        <v>286286893.48999995</v>
      </c>
    </row>
    <row r="76" spans="1:6" s="28" customFormat="1" ht="37.5" customHeight="1" x14ac:dyDescent="0.2">
      <c r="A76" s="31">
        <v>44445</v>
      </c>
      <c r="B76" s="32" t="s">
        <v>131</v>
      </c>
      <c r="C76" s="33" t="s">
        <v>132</v>
      </c>
      <c r="D76" s="36"/>
      <c r="E76" s="35">
        <v>398837.1</v>
      </c>
      <c r="F76" s="15">
        <f t="shared" si="0"/>
        <v>285888056.38999993</v>
      </c>
    </row>
    <row r="77" spans="1:6" s="28" customFormat="1" ht="41.25" customHeight="1" x14ac:dyDescent="0.2">
      <c r="A77" s="31">
        <v>44445</v>
      </c>
      <c r="B77" s="32" t="s">
        <v>133</v>
      </c>
      <c r="C77" s="33" t="s">
        <v>134</v>
      </c>
      <c r="D77" s="36"/>
      <c r="E77" s="35">
        <v>234610.06</v>
      </c>
      <c r="F77" s="15">
        <f t="shared" si="0"/>
        <v>285653446.32999992</v>
      </c>
    </row>
    <row r="78" spans="1:6" s="28" customFormat="1" ht="93" customHeight="1" x14ac:dyDescent="0.2">
      <c r="A78" s="31">
        <v>44445</v>
      </c>
      <c r="B78" s="32" t="s">
        <v>135</v>
      </c>
      <c r="C78" s="33" t="s">
        <v>136</v>
      </c>
      <c r="D78" s="36"/>
      <c r="E78" s="35">
        <v>84750</v>
      </c>
      <c r="F78" s="15">
        <f t="shared" ref="F78:F141" si="1">F77-E78</f>
        <v>285568696.32999992</v>
      </c>
    </row>
    <row r="79" spans="1:6" s="28" customFormat="1" ht="64.5" customHeight="1" x14ac:dyDescent="0.2">
      <c r="A79" s="31">
        <v>44445</v>
      </c>
      <c r="B79" s="32" t="s">
        <v>137</v>
      </c>
      <c r="C79" s="33" t="s">
        <v>138</v>
      </c>
      <c r="D79" s="36"/>
      <c r="E79" s="35">
        <v>67500</v>
      </c>
      <c r="F79" s="15">
        <f t="shared" si="1"/>
        <v>285501196.32999992</v>
      </c>
    </row>
    <row r="80" spans="1:6" s="28" customFormat="1" ht="47.25" customHeight="1" x14ac:dyDescent="0.2">
      <c r="A80" s="31">
        <v>44445</v>
      </c>
      <c r="B80" s="32" t="s">
        <v>139</v>
      </c>
      <c r="C80" s="33" t="s">
        <v>140</v>
      </c>
      <c r="D80" s="36"/>
      <c r="E80" s="35">
        <v>605756.80000000005</v>
      </c>
      <c r="F80" s="15">
        <f t="shared" si="1"/>
        <v>284895439.52999991</v>
      </c>
    </row>
    <row r="81" spans="1:6" s="28" customFormat="1" ht="37.5" customHeight="1" x14ac:dyDescent="0.2">
      <c r="A81" s="31">
        <v>44445</v>
      </c>
      <c r="B81" s="32" t="s">
        <v>141</v>
      </c>
      <c r="C81" s="33" t="s">
        <v>142</v>
      </c>
      <c r="D81" s="36"/>
      <c r="E81" s="35">
        <v>109915</v>
      </c>
      <c r="F81" s="15">
        <f t="shared" si="1"/>
        <v>284785524.52999991</v>
      </c>
    </row>
    <row r="82" spans="1:6" s="28" customFormat="1" ht="45" customHeight="1" x14ac:dyDescent="0.2">
      <c r="A82" s="31">
        <v>44445</v>
      </c>
      <c r="B82" s="32" t="s">
        <v>143</v>
      </c>
      <c r="C82" s="33" t="s">
        <v>144</v>
      </c>
      <c r="D82" s="39"/>
      <c r="E82" s="35">
        <v>43309</v>
      </c>
      <c r="F82" s="15">
        <f t="shared" si="1"/>
        <v>284742215.52999991</v>
      </c>
    </row>
    <row r="83" spans="1:6" s="28" customFormat="1" ht="39.75" customHeight="1" x14ac:dyDescent="0.2">
      <c r="A83" s="31">
        <v>44445</v>
      </c>
      <c r="B83" s="32" t="s">
        <v>145</v>
      </c>
      <c r="C83" s="33" t="s">
        <v>146</v>
      </c>
      <c r="D83" s="36"/>
      <c r="E83" s="35">
        <v>165600</v>
      </c>
      <c r="F83" s="15">
        <f t="shared" si="1"/>
        <v>284576615.52999991</v>
      </c>
    </row>
    <row r="84" spans="1:6" s="28" customFormat="1" ht="22.5" customHeight="1" x14ac:dyDescent="0.2">
      <c r="A84" s="31">
        <v>44446</v>
      </c>
      <c r="B84" s="40">
        <v>61390</v>
      </c>
      <c r="C84" s="33" t="s">
        <v>50</v>
      </c>
      <c r="D84" s="36"/>
      <c r="E84" s="35">
        <v>0</v>
      </c>
      <c r="F84" s="15">
        <f t="shared" si="1"/>
        <v>284576615.52999991</v>
      </c>
    </row>
    <row r="85" spans="1:6" s="28" customFormat="1" ht="58.5" customHeight="1" x14ac:dyDescent="0.2">
      <c r="A85" s="31">
        <v>44446</v>
      </c>
      <c r="B85" s="32" t="s">
        <v>147</v>
      </c>
      <c r="C85" s="33" t="s">
        <v>148</v>
      </c>
      <c r="D85" s="36"/>
      <c r="E85" s="35">
        <v>339000</v>
      </c>
      <c r="F85" s="15">
        <f t="shared" si="1"/>
        <v>284237615.52999991</v>
      </c>
    </row>
    <row r="86" spans="1:6" s="28" customFormat="1" ht="98.25" customHeight="1" x14ac:dyDescent="0.2">
      <c r="A86" s="31">
        <v>44446</v>
      </c>
      <c r="B86" s="32" t="s">
        <v>149</v>
      </c>
      <c r="C86" s="33" t="s">
        <v>150</v>
      </c>
      <c r="D86" s="36"/>
      <c r="E86" s="35">
        <v>169500</v>
      </c>
      <c r="F86" s="15">
        <f t="shared" si="1"/>
        <v>284068115.52999991</v>
      </c>
    </row>
    <row r="87" spans="1:6" s="28" customFormat="1" ht="45.75" customHeight="1" x14ac:dyDescent="0.2">
      <c r="A87" s="31">
        <v>44446</v>
      </c>
      <c r="B87" s="32" t="s">
        <v>151</v>
      </c>
      <c r="C87" s="33" t="s">
        <v>152</v>
      </c>
      <c r="D87" s="36"/>
      <c r="E87" s="35">
        <v>227694.3</v>
      </c>
      <c r="F87" s="15">
        <f t="shared" si="1"/>
        <v>283840421.2299999</v>
      </c>
    </row>
    <row r="88" spans="1:6" s="28" customFormat="1" ht="38.25" customHeight="1" x14ac:dyDescent="0.2">
      <c r="A88" s="31">
        <v>44446</v>
      </c>
      <c r="B88" s="32" t="s">
        <v>153</v>
      </c>
      <c r="C88" s="33" t="s">
        <v>154</v>
      </c>
      <c r="D88" s="36"/>
      <c r="E88" s="35">
        <v>26303.65</v>
      </c>
      <c r="F88" s="15">
        <f t="shared" si="1"/>
        <v>283814117.57999992</v>
      </c>
    </row>
    <row r="89" spans="1:6" s="28" customFormat="1" ht="50.25" customHeight="1" x14ac:dyDescent="0.2">
      <c r="A89" s="31">
        <v>44446</v>
      </c>
      <c r="B89" s="32" t="s">
        <v>155</v>
      </c>
      <c r="C89" s="33" t="s">
        <v>156</v>
      </c>
      <c r="D89" s="36"/>
      <c r="E89" s="35">
        <v>409558.14</v>
      </c>
      <c r="F89" s="15">
        <f t="shared" si="1"/>
        <v>283404559.43999994</v>
      </c>
    </row>
    <row r="90" spans="1:6" s="28" customFormat="1" ht="39" customHeight="1" x14ac:dyDescent="0.2">
      <c r="A90" s="31">
        <v>44446</v>
      </c>
      <c r="B90" s="32" t="s">
        <v>157</v>
      </c>
      <c r="C90" s="33" t="s">
        <v>158</v>
      </c>
      <c r="D90" s="36"/>
      <c r="E90" s="35">
        <v>389620.23</v>
      </c>
      <c r="F90" s="15">
        <f t="shared" si="1"/>
        <v>283014939.20999992</v>
      </c>
    </row>
    <row r="91" spans="1:6" s="28" customFormat="1" ht="38.25" customHeight="1" x14ac:dyDescent="0.2">
      <c r="A91" s="31">
        <v>44446</v>
      </c>
      <c r="B91" s="32" t="s">
        <v>159</v>
      </c>
      <c r="C91" s="33" t="s">
        <v>160</v>
      </c>
      <c r="D91" s="36"/>
      <c r="E91" s="35">
        <v>29824.75</v>
      </c>
      <c r="F91" s="15">
        <f t="shared" si="1"/>
        <v>282985114.45999992</v>
      </c>
    </row>
    <row r="92" spans="1:6" s="28" customFormat="1" ht="40.5" customHeight="1" x14ac:dyDescent="0.2">
      <c r="A92" s="31">
        <v>44446</v>
      </c>
      <c r="B92" s="32" t="s">
        <v>161</v>
      </c>
      <c r="C92" s="33" t="s">
        <v>162</v>
      </c>
      <c r="D92" s="36"/>
      <c r="E92" s="35">
        <v>20249.080000000002</v>
      </c>
      <c r="F92" s="15">
        <f t="shared" si="1"/>
        <v>282964865.37999994</v>
      </c>
    </row>
    <row r="93" spans="1:6" s="28" customFormat="1" ht="49.5" customHeight="1" x14ac:dyDescent="0.2">
      <c r="A93" s="31">
        <v>44446</v>
      </c>
      <c r="B93" s="32" t="s">
        <v>163</v>
      </c>
      <c r="C93" s="33" t="s">
        <v>164</v>
      </c>
      <c r="D93" s="36"/>
      <c r="E93" s="35">
        <v>255150</v>
      </c>
      <c r="F93" s="15">
        <f t="shared" si="1"/>
        <v>282709715.37999994</v>
      </c>
    </row>
    <row r="94" spans="1:6" s="28" customFormat="1" ht="44.25" customHeight="1" x14ac:dyDescent="0.2">
      <c r="A94" s="31">
        <v>44446</v>
      </c>
      <c r="B94" s="32" t="s">
        <v>165</v>
      </c>
      <c r="C94" s="33" t="s">
        <v>166</v>
      </c>
      <c r="D94" s="36"/>
      <c r="E94" s="35">
        <v>13500</v>
      </c>
      <c r="F94" s="15">
        <f t="shared" si="1"/>
        <v>282696215.37999994</v>
      </c>
    </row>
    <row r="95" spans="1:6" s="28" customFormat="1" ht="64.5" customHeight="1" x14ac:dyDescent="0.2">
      <c r="A95" s="31">
        <v>44446</v>
      </c>
      <c r="B95" s="32" t="s">
        <v>167</v>
      </c>
      <c r="C95" s="33" t="s">
        <v>168</v>
      </c>
      <c r="D95" s="36"/>
      <c r="E95" s="35">
        <v>291697.5</v>
      </c>
      <c r="F95" s="15">
        <f t="shared" si="1"/>
        <v>282404517.87999994</v>
      </c>
    </row>
    <row r="96" spans="1:6" s="28" customFormat="1" ht="55.5" customHeight="1" x14ac:dyDescent="0.2">
      <c r="A96" s="31">
        <v>44446</v>
      </c>
      <c r="B96" s="32" t="s">
        <v>169</v>
      </c>
      <c r="C96" s="33" t="s">
        <v>170</v>
      </c>
      <c r="D96" s="36"/>
      <c r="E96" s="35">
        <v>34380.93</v>
      </c>
      <c r="F96" s="15">
        <f t="shared" si="1"/>
        <v>282370136.94999993</v>
      </c>
    </row>
    <row r="97" spans="1:6" s="28" customFormat="1" ht="52.5" customHeight="1" x14ac:dyDescent="0.2">
      <c r="A97" s="31">
        <v>44446</v>
      </c>
      <c r="B97" s="32" t="s">
        <v>171</v>
      </c>
      <c r="C97" s="33" t="s">
        <v>172</v>
      </c>
      <c r="D97" s="36"/>
      <c r="E97" s="35">
        <v>54000</v>
      </c>
      <c r="F97" s="15">
        <f t="shared" si="1"/>
        <v>282316136.94999993</v>
      </c>
    </row>
    <row r="98" spans="1:6" s="28" customFormat="1" ht="54.75" customHeight="1" x14ac:dyDescent="0.2">
      <c r="A98" s="31">
        <v>44447</v>
      </c>
      <c r="B98" s="40" t="s">
        <v>173</v>
      </c>
      <c r="C98" s="33" t="s">
        <v>174</v>
      </c>
      <c r="D98" s="36"/>
      <c r="E98" s="35">
        <v>5882000</v>
      </c>
      <c r="F98" s="15">
        <f t="shared" si="1"/>
        <v>276434136.94999993</v>
      </c>
    </row>
    <row r="99" spans="1:6" s="28" customFormat="1" ht="54" customHeight="1" x14ac:dyDescent="0.2">
      <c r="A99" s="31">
        <v>44447</v>
      </c>
      <c r="B99" s="32" t="s">
        <v>175</v>
      </c>
      <c r="C99" s="33" t="s">
        <v>176</v>
      </c>
      <c r="D99" s="36"/>
      <c r="E99" s="35">
        <v>224057.5</v>
      </c>
      <c r="F99" s="15">
        <f t="shared" si="1"/>
        <v>276210079.44999993</v>
      </c>
    </row>
    <row r="100" spans="1:6" s="28" customFormat="1" ht="57" customHeight="1" x14ac:dyDescent="0.2">
      <c r="A100" s="31">
        <v>44447</v>
      </c>
      <c r="B100" s="32" t="s">
        <v>177</v>
      </c>
      <c r="C100" s="33" t="s">
        <v>178</v>
      </c>
      <c r="D100" s="36"/>
      <c r="E100" s="35">
        <v>477707.5</v>
      </c>
      <c r="F100" s="15">
        <f t="shared" si="1"/>
        <v>275732371.94999993</v>
      </c>
    </row>
    <row r="101" spans="1:6" s="28" customFormat="1" ht="48" customHeight="1" x14ac:dyDescent="0.2">
      <c r="A101" s="31">
        <v>44448</v>
      </c>
      <c r="B101" s="32" t="s">
        <v>179</v>
      </c>
      <c r="C101" s="33" t="s">
        <v>180</v>
      </c>
      <c r="D101" s="36"/>
      <c r="E101" s="35">
        <v>7447.81</v>
      </c>
      <c r="F101" s="15">
        <f t="shared" si="1"/>
        <v>275724924.13999993</v>
      </c>
    </row>
    <row r="102" spans="1:6" s="42" customFormat="1" ht="40.5" customHeight="1" x14ac:dyDescent="0.2">
      <c r="A102" s="31">
        <v>44448</v>
      </c>
      <c r="B102" s="32" t="s">
        <v>181</v>
      </c>
      <c r="C102" s="33" t="s">
        <v>182</v>
      </c>
      <c r="D102" s="41"/>
      <c r="E102" s="35">
        <v>5801.2</v>
      </c>
      <c r="F102" s="15">
        <f t="shared" si="1"/>
        <v>275719122.93999994</v>
      </c>
    </row>
    <row r="103" spans="1:6" s="28" customFormat="1" ht="41.25" customHeight="1" x14ac:dyDescent="0.2">
      <c r="A103" s="31">
        <v>44448</v>
      </c>
      <c r="B103" s="32" t="s">
        <v>183</v>
      </c>
      <c r="C103" s="33" t="s">
        <v>184</v>
      </c>
      <c r="D103" s="36"/>
      <c r="E103" s="35">
        <v>2880.95</v>
      </c>
      <c r="F103" s="15">
        <f t="shared" si="1"/>
        <v>275716241.98999995</v>
      </c>
    </row>
    <row r="104" spans="1:6" s="28" customFormat="1" ht="54" customHeight="1" x14ac:dyDescent="0.2">
      <c r="A104" s="31">
        <v>44448</v>
      </c>
      <c r="B104" s="32" t="s">
        <v>185</v>
      </c>
      <c r="C104" s="33" t="s">
        <v>186</v>
      </c>
      <c r="D104" s="36"/>
      <c r="E104" s="35">
        <v>211807.2</v>
      </c>
      <c r="F104" s="15">
        <f t="shared" si="1"/>
        <v>275504434.78999996</v>
      </c>
    </row>
    <row r="105" spans="1:6" s="28" customFormat="1" ht="39" customHeight="1" x14ac:dyDescent="0.2">
      <c r="A105" s="31">
        <v>44448</v>
      </c>
      <c r="B105" s="32" t="s">
        <v>187</v>
      </c>
      <c r="C105" s="33" t="s">
        <v>188</v>
      </c>
      <c r="D105" s="36"/>
      <c r="E105" s="35">
        <v>18900</v>
      </c>
      <c r="F105" s="15">
        <f t="shared" si="1"/>
        <v>275485534.78999996</v>
      </c>
    </row>
    <row r="106" spans="1:6" s="28" customFormat="1" ht="35.25" customHeight="1" x14ac:dyDescent="0.2">
      <c r="A106" s="31">
        <v>44448</v>
      </c>
      <c r="B106" s="32" t="s">
        <v>189</v>
      </c>
      <c r="C106" s="33" t="s">
        <v>190</v>
      </c>
      <c r="D106" s="36"/>
      <c r="E106" s="35">
        <v>5400</v>
      </c>
      <c r="F106" s="15">
        <f t="shared" si="1"/>
        <v>275480134.78999996</v>
      </c>
    </row>
    <row r="107" spans="1:6" s="28" customFormat="1" ht="39" customHeight="1" x14ac:dyDescent="0.2">
      <c r="A107" s="31">
        <v>44448</v>
      </c>
      <c r="B107" s="32" t="s">
        <v>191</v>
      </c>
      <c r="C107" s="33" t="s">
        <v>192</v>
      </c>
      <c r="D107" s="36"/>
      <c r="E107" s="35">
        <v>6300</v>
      </c>
      <c r="F107" s="15">
        <f t="shared" si="1"/>
        <v>275473834.78999996</v>
      </c>
    </row>
    <row r="108" spans="1:6" s="28" customFormat="1" ht="36.75" customHeight="1" x14ac:dyDescent="0.2">
      <c r="A108" s="31">
        <v>44448</v>
      </c>
      <c r="B108" s="32" t="s">
        <v>193</v>
      </c>
      <c r="C108" s="33" t="s">
        <v>194</v>
      </c>
      <c r="D108" s="36"/>
      <c r="E108" s="35">
        <v>10800</v>
      </c>
      <c r="F108" s="15">
        <f t="shared" si="1"/>
        <v>275463034.78999996</v>
      </c>
    </row>
    <row r="109" spans="1:6" s="28" customFormat="1" ht="33.75" customHeight="1" x14ac:dyDescent="0.2">
      <c r="A109" s="31">
        <v>44448</v>
      </c>
      <c r="B109" s="32" t="s">
        <v>195</v>
      </c>
      <c r="C109" s="33" t="s">
        <v>196</v>
      </c>
      <c r="D109" s="36"/>
      <c r="E109" s="35">
        <v>20700</v>
      </c>
      <c r="F109" s="15">
        <f t="shared" si="1"/>
        <v>275442334.78999996</v>
      </c>
    </row>
    <row r="110" spans="1:6" s="28" customFormat="1" ht="41.25" customHeight="1" x14ac:dyDescent="0.2">
      <c r="A110" s="31">
        <v>44448</v>
      </c>
      <c r="B110" s="32" t="s">
        <v>197</v>
      </c>
      <c r="C110" s="33" t="s">
        <v>198</v>
      </c>
      <c r="D110" s="36"/>
      <c r="E110" s="35">
        <v>10890</v>
      </c>
      <c r="F110" s="15">
        <f t="shared" si="1"/>
        <v>275431444.78999996</v>
      </c>
    </row>
    <row r="111" spans="1:6" s="28" customFormat="1" ht="85.5" customHeight="1" x14ac:dyDescent="0.2">
      <c r="A111" s="31">
        <v>44448</v>
      </c>
      <c r="B111" s="32" t="s">
        <v>199</v>
      </c>
      <c r="C111" s="33" t="s">
        <v>200</v>
      </c>
      <c r="D111" s="36"/>
      <c r="E111" s="35">
        <v>169500</v>
      </c>
      <c r="F111" s="15">
        <f t="shared" si="1"/>
        <v>275261944.78999996</v>
      </c>
    </row>
    <row r="112" spans="1:6" s="28" customFormat="1" ht="41.25" customHeight="1" x14ac:dyDescent="0.2">
      <c r="A112" s="31">
        <v>44448</v>
      </c>
      <c r="B112" s="32" t="s">
        <v>201</v>
      </c>
      <c r="C112" s="33" t="s">
        <v>202</v>
      </c>
      <c r="D112" s="36"/>
      <c r="E112" s="35">
        <v>297493.78999999998</v>
      </c>
      <c r="F112" s="15">
        <f t="shared" si="1"/>
        <v>274964450.99999994</v>
      </c>
    </row>
    <row r="113" spans="1:6" s="28" customFormat="1" ht="42.75" customHeight="1" x14ac:dyDescent="0.2">
      <c r="A113" s="31">
        <v>44448</v>
      </c>
      <c r="B113" s="32" t="s">
        <v>203</v>
      </c>
      <c r="C113" s="33" t="s">
        <v>204</v>
      </c>
      <c r="D113" s="36"/>
      <c r="E113" s="35">
        <v>18000</v>
      </c>
      <c r="F113" s="15">
        <f t="shared" si="1"/>
        <v>274946450.99999994</v>
      </c>
    </row>
    <row r="114" spans="1:6" s="28" customFormat="1" ht="36.75" customHeight="1" x14ac:dyDescent="0.2">
      <c r="A114" s="31">
        <v>44448</v>
      </c>
      <c r="B114" s="32" t="s">
        <v>205</v>
      </c>
      <c r="C114" s="33" t="s">
        <v>206</v>
      </c>
      <c r="D114" s="36"/>
      <c r="E114" s="35">
        <v>4500</v>
      </c>
      <c r="F114" s="15">
        <f t="shared" si="1"/>
        <v>274941950.99999994</v>
      </c>
    </row>
    <row r="115" spans="1:6" s="28" customFormat="1" ht="41.25" customHeight="1" x14ac:dyDescent="0.2">
      <c r="A115" s="31">
        <v>44448</v>
      </c>
      <c r="B115" s="32" t="s">
        <v>207</v>
      </c>
      <c r="C115" s="33" t="s">
        <v>208</v>
      </c>
      <c r="D115" s="36"/>
      <c r="E115" s="35">
        <v>21520</v>
      </c>
      <c r="F115" s="15">
        <f t="shared" si="1"/>
        <v>274920430.99999994</v>
      </c>
    </row>
    <row r="116" spans="1:6" s="28" customFormat="1" ht="41.25" customHeight="1" x14ac:dyDescent="0.2">
      <c r="A116" s="31">
        <v>44448</v>
      </c>
      <c r="B116" s="32" t="s">
        <v>209</v>
      </c>
      <c r="C116" s="33" t="s">
        <v>210</v>
      </c>
      <c r="D116" s="36"/>
      <c r="E116" s="35">
        <v>3600</v>
      </c>
      <c r="F116" s="15">
        <f t="shared" si="1"/>
        <v>274916830.99999994</v>
      </c>
    </row>
    <row r="117" spans="1:6" s="28" customFormat="1" ht="41.25" customHeight="1" x14ac:dyDescent="0.2">
      <c r="A117" s="31">
        <v>44448</v>
      </c>
      <c r="B117" s="32" t="s">
        <v>211</v>
      </c>
      <c r="C117" s="33" t="s">
        <v>212</v>
      </c>
      <c r="D117" s="36"/>
      <c r="E117" s="35">
        <v>46800</v>
      </c>
      <c r="F117" s="15">
        <f t="shared" si="1"/>
        <v>274870030.99999994</v>
      </c>
    </row>
    <row r="118" spans="1:6" s="28" customFormat="1" ht="44.25" customHeight="1" x14ac:dyDescent="0.2">
      <c r="A118" s="31">
        <v>44448</v>
      </c>
      <c r="B118" s="32" t="s">
        <v>213</v>
      </c>
      <c r="C118" s="33" t="s">
        <v>214</v>
      </c>
      <c r="D118" s="36"/>
      <c r="E118" s="35">
        <v>122597.5</v>
      </c>
      <c r="F118" s="15">
        <f t="shared" si="1"/>
        <v>274747433.49999994</v>
      </c>
    </row>
    <row r="119" spans="1:6" s="28" customFormat="1" ht="50.25" customHeight="1" x14ac:dyDescent="0.2">
      <c r="A119" s="31">
        <v>44448</v>
      </c>
      <c r="B119" s="32" t="s">
        <v>215</v>
      </c>
      <c r="C119" s="33" t="s">
        <v>216</v>
      </c>
      <c r="D119" s="36"/>
      <c r="E119" s="35">
        <v>253650</v>
      </c>
      <c r="F119" s="15">
        <f t="shared" si="1"/>
        <v>274493783.49999994</v>
      </c>
    </row>
    <row r="120" spans="1:6" s="28" customFormat="1" ht="39" customHeight="1" x14ac:dyDescent="0.2">
      <c r="A120" s="31">
        <v>44448</v>
      </c>
      <c r="B120" s="32" t="s">
        <v>217</v>
      </c>
      <c r="C120" s="33" t="s">
        <v>218</v>
      </c>
      <c r="D120" s="36"/>
      <c r="E120" s="35">
        <v>4428738.9000000004</v>
      </c>
      <c r="F120" s="15">
        <f t="shared" si="1"/>
        <v>270065044.59999996</v>
      </c>
    </row>
    <row r="121" spans="1:6" s="28" customFormat="1" ht="51" customHeight="1" x14ac:dyDescent="0.2">
      <c r="A121" s="31">
        <v>44448</v>
      </c>
      <c r="B121" s="32" t="s">
        <v>219</v>
      </c>
      <c r="C121" s="33" t="s">
        <v>220</v>
      </c>
      <c r="D121" s="36"/>
      <c r="E121" s="35">
        <v>34380.93</v>
      </c>
      <c r="F121" s="15">
        <f t="shared" si="1"/>
        <v>270030663.66999996</v>
      </c>
    </row>
    <row r="122" spans="1:6" s="28" customFormat="1" ht="69" customHeight="1" x14ac:dyDescent="0.2">
      <c r="A122" s="31">
        <v>44448</v>
      </c>
      <c r="B122" s="32" t="s">
        <v>221</v>
      </c>
      <c r="C122" s="33" t="s">
        <v>222</v>
      </c>
      <c r="D122" s="36"/>
      <c r="E122" s="35">
        <v>20808.07</v>
      </c>
      <c r="F122" s="15">
        <f t="shared" si="1"/>
        <v>270009855.59999996</v>
      </c>
    </row>
    <row r="123" spans="1:6" s="28" customFormat="1" ht="55.5" customHeight="1" x14ac:dyDescent="0.2">
      <c r="A123" s="31">
        <v>44448</v>
      </c>
      <c r="B123" s="32" t="s">
        <v>223</v>
      </c>
      <c r="C123" s="33" t="s">
        <v>224</v>
      </c>
      <c r="D123" s="36"/>
      <c r="E123" s="35">
        <v>253650</v>
      </c>
      <c r="F123" s="15">
        <f t="shared" si="1"/>
        <v>269756205.59999996</v>
      </c>
    </row>
    <row r="124" spans="1:6" s="28" customFormat="1" ht="52.5" customHeight="1" x14ac:dyDescent="0.2">
      <c r="A124" s="31">
        <v>44448</v>
      </c>
      <c r="B124" s="32" t="s">
        <v>225</v>
      </c>
      <c r="C124" s="33" t="s">
        <v>226</v>
      </c>
      <c r="D124" s="36"/>
      <c r="E124" s="35">
        <v>384702.5</v>
      </c>
      <c r="F124" s="15">
        <f t="shared" si="1"/>
        <v>269371503.09999996</v>
      </c>
    </row>
    <row r="125" spans="1:6" s="28" customFormat="1" ht="46.5" customHeight="1" x14ac:dyDescent="0.2">
      <c r="A125" s="31">
        <v>44448</v>
      </c>
      <c r="B125" s="32" t="s">
        <v>227</v>
      </c>
      <c r="C125" s="33" t="s">
        <v>228</v>
      </c>
      <c r="D125" s="36"/>
      <c r="E125" s="35">
        <v>13500</v>
      </c>
      <c r="F125" s="15">
        <f t="shared" si="1"/>
        <v>269358003.09999996</v>
      </c>
    </row>
    <row r="126" spans="1:6" s="28" customFormat="1" ht="43.5" customHeight="1" x14ac:dyDescent="0.2">
      <c r="A126" s="31">
        <v>44448</v>
      </c>
      <c r="B126" s="32" t="s">
        <v>229</v>
      </c>
      <c r="C126" s="33" t="s">
        <v>230</v>
      </c>
      <c r="D126" s="36"/>
      <c r="E126" s="35">
        <v>18000</v>
      </c>
      <c r="F126" s="15">
        <f t="shared" si="1"/>
        <v>269340003.09999996</v>
      </c>
    </row>
    <row r="127" spans="1:6" s="28" customFormat="1" ht="39" customHeight="1" x14ac:dyDescent="0.2">
      <c r="A127" s="31">
        <v>44448</v>
      </c>
      <c r="B127" s="32" t="s">
        <v>231</v>
      </c>
      <c r="C127" s="33" t="s">
        <v>232</v>
      </c>
      <c r="D127" s="36"/>
      <c r="E127" s="35">
        <v>39600</v>
      </c>
      <c r="F127" s="15">
        <f t="shared" si="1"/>
        <v>269300403.09999996</v>
      </c>
    </row>
    <row r="128" spans="1:6" s="28" customFormat="1" ht="39" customHeight="1" x14ac:dyDescent="0.2">
      <c r="A128" s="31">
        <v>44448</v>
      </c>
      <c r="B128" s="32" t="s">
        <v>233</v>
      </c>
      <c r="C128" s="33" t="s">
        <v>234</v>
      </c>
      <c r="D128" s="36"/>
      <c r="E128" s="35">
        <v>27000</v>
      </c>
      <c r="F128" s="15">
        <f t="shared" si="1"/>
        <v>269273403.09999996</v>
      </c>
    </row>
    <row r="129" spans="1:6" s="28" customFormat="1" ht="54.75" customHeight="1" x14ac:dyDescent="0.2">
      <c r="A129" s="31">
        <v>44448</v>
      </c>
      <c r="B129" s="32" t="s">
        <v>235</v>
      </c>
      <c r="C129" s="33" t="s">
        <v>236</v>
      </c>
      <c r="D129" s="36"/>
      <c r="E129" s="35">
        <v>63000</v>
      </c>
      <c r="F129" s="15">
        <f t="shared" si="1"/>
        <v>269210403.09999996</v>
      </c>
    </row>
    <row r="130" spans="1:6" s="28" customFormat="1" ht="27" customHeight="1" x14ac:dyDescent="0.2">
      <c r="A130" s="31">
        <v>44448</v>
      </c>
      <c r="B130" s="32" t="s">
        <v>237</v>
      </c>
      <c r="C130" s="33" t="s">
        <v>238</v>
      </c>
      <c r="D130" s="36"/>
      <c r="E130" s="35">
        <v>1519094.18</v>
      </c>
      <c r="F130" s="15">
        <f t="shared" si="1"/>
        <v>267691308.91999996</v>
      </c>
    </row>
    <row r="131" spans="1:6" s="28" customFormat="1" ht="86.25" customHeight="1" x14ac:dyDescent="0.2">
      <c r="A131" s="31">
        <v>44448</v>
      </c>
      <c r="B131" s="32" t="s">
        <v>239</v>
      </c>
      <c r="C131" s="33" t="s">
        <v>240</v>
      </c>
      <c r="D131" s="36"/>
      <c r="E131" s="35">
        <v>128713.72</v>
      </c>
      <c r="F131" s="15">
        <f t="shared" si="1"/>
        <v>267562595.19999996</v>
      </c>
    </row>
    <row r="132" spans="1:6" s="28" customFormat="1" ht="30.75" customHeight="1" x14ac:dyDescent="0.2">
      <c r="A132" s="31">
        <v>44448</v>
      </c>
      <c r="B132" s="32" t="s">
        <v>241</v>
      </c>
      <c r="C132" s="33" t="s">
        <v>242</v>
      </c>
      <c r="D132" s="36"/>
      <c r="E132" s="35">
        <v>592245.19999999995</v>
      </c>
      <c r="F132" s="15">
        <f t="shared" si="1"/>
        <v>266970349.99999997</v>
      </c>
    </row>
    <row r="133" spans="1:6" s="28" customFormat="1" ht="65.25" customHeight="1" x14ac:dyDescent="0.2">
      <c r="A133" s="31">
        <v>44448</v>
      </c>
      <c r="B133" s="32" t="s">
        <v>243</v>
      </c>
      <c r="C133" s="33" t="s">
        <v>244</v>
      </c>
      <c r="D133" s="36"/>
      <c r="E133" s="35">
        <v>515755</v>
      </c>
      <c r="F133" s="15">
        <f t="shared" si="1"/>
        <v>266454594.99999997</v>
      </c>
    </row>
    <row r="134" spans="1:6" s="28" customFormat="1" ht="30" customHeight="1" x14ac:dyDescent="0.2">
      <c r="A134" s="31">
        <v>44448</v>
      </c>
      <c r="B134" s="32" t="s">
        <v>245</v>
      </c>
      <c r="C134" s="33" t="s">
        <v>246</v>
      </c>
      <c r="D134" s="36"/>
      <c r="E134" s="35">
        <v>44682.5</v>
      </c>
      <c r="F134" s="15">
        <f t="shared" si="1"/>
        <v>266409912.49999997</v>
      </c>
    </row>
    <row r="135" spans="1:6" s="28" customFormat="1" ht="41.25" customHeight="1" x14ac:dyDescent="0.2">
      <c r="A135" s="31">
        <v>44448</v>
      </c>
      <c r="B135" s="32" t="s">
        <v>247</v>
      </c>
      <c r="C135" s="33" t="s">
        <v>248</v>
      </c>
      <c r="D135" s="36"/>
      <c r="E135" s="35">
        <v>5850</v>
      </c>
      <c r="F135" s="15">
        <f t="shared" si="1"/>
        <v>266404062.49999997</v>
      </c>
    </row>
    <row r="136" spans="1:6" s="44" customFormat="1" ht="52.5" customHeight="1" x14ac:dyDescent="0.2">
      <c r="A136" s="31">
        <v>44448</v>
      </c>
      <c r="B136" s="32" t="s">
        <v>249</v>
      </c>
      <c r="C136" s="33" t="s">
        <v>250</v>
      </c>
      <c r="D136" s="43"/>
      <c r="E136" s="35">
        <v>46502.5</v>
      </c>
      <c r="F136" s="15">
        <f t="shared" si="1"/>
        <v>266357559.99999997</v>
      </c>
    </row>
    <row r="137" spans="1:6" s="44" customFormat="1" ht="44.25" customHeight="1" x14ac:dyDescent="0.2">
      <c r="A137" s="31">
        <v>44448</v>
      </c>
      <c r="B137" s="32" t="s">
        <v>251</v>
      </c>
      <c r="C137" s="33" t="s">
        <v>252</v>
      </c>
      <c r="D137" s="43"/>
      <c r="E137" s="35">
        <v>5850</v>
      </c>
      <c r="F137" s="15">
        <f t="shared" si="1"/>
        <v>266351709.99999997</v>
      </c>
    </row>
    <row r="138" spans="1:6" s="44" customFormat="1" ht="24.75" customHeight="1" x14ac:dyDescent="0.2">
      <c r="A138" s="31">
        <v>44448</v>
      </c>
      <c r="B138" s="32" t="s">
        <v>253</v>
      </c>
      <c r="C138" s="33" t="s">
        <v>50</v>
      </c>
      <c r="D138" s="43"/>
      <c r="E138" s="35">
        <v>0</v>
      </c>
      <c r="F138" s="15">
        <f t="shared" si="1"/>
        <v>266351709.99999997</v>
      </c>
    </row>
    <row r="139" spans="1:6" s="44" customFormat="1" ht="44.25" customHeight="1" x14ac:dyDescent="0.2">
      <c r="A139" s="31">
        <v>44448</v>
      </c>
      <c r="B139" s="32" t="s">
        <v>254</v>
      </c>
      <c r="C139" s="33" t="s">
        <v>255</v>
      </c>
      <c r="D139" s="43"/>
      <c r="E139" s="35">
        <v>5940</v>
      </c>
      <c r="F139" s="15">
        <f t="shared" si="1"/>
        <v>266345769.99999997</v>
      </c>
    </row>
    <row r="140" spans="1:6" s="44" customFormat="1" ht="63.75" customHeight="1" x14ac:dyDescent="0.2">
      <c r="A140" s="31">
        <v>44449</v>
      </c>
      <c r="B140" s="32" t="s">
        <v>256</v>
      </c>
      <c r="C140" s="33" t="s">
        <v>257</v>
      </c>
      <c r="D140" s="43"/>
      <c r="E140" s="35">
        <v>527033.16</v>
      </c>
      <c r="F140" s="15">
        <f t="shared" si="1"/>
        <v>265818736.83999997</v>
      </c>
    </row>
    <row r="141" spans="1:6" s="44" customFormat="1" ht="47.25" customHeight="1" x14ac:dyDescent="0.2">
      <c r="A141" s="31">
        <v>44449</v>
      </c>
      <c r="B141" s="32" t="s">
        <v>258</v>
      </c>
      <c r="C141" s="33" t="s">
        <v>259</v>
      </c>
      <c r="D141" s="43"/>
      <c r="E141" s="35">
        <v>70221.17</v>
      </c>
      <c r="F141" s="15">
        <f t="shared" si="1"/>
        <v>265748515.66999999</v>
      </c>
    </row>
    <row r="142" spans="1:6" s="44" customFormat="1" ht="41.25" customHeight="1" x14ac:dyDescent="0.2">
      <c r="A142" s="31">
        <v>44449</v>
      </c>
      <c r="B142" s="32" t="s">
        <v>260</v>
      </c>
      <c r="C142" s="33" t="s">
        <v>261</v>
      </c>
      <c r="D142" s="43"/>
      <c r="E142" s="35">
        <v>24750</v>
      </c>
      <c r="F142" s="15">
        <f t="shared" ref="F142:F205" si="2">F141-E142</f>
        <v>265723765.66999999</v>
      </c>
    </row>
    <row r="143" spans="1:6" s="44" customFormat="1" ht="23.25" customHeight="1" x14ac:dyDescent="0.2">
      <c r="A143" s="31">
        <v>44449</v>
      </c>
      <c r="B143" s="32" t="s">
        <v>262</v>
      </c>
      <c r="C143" s="33" t="s">
        <v>50</v>
      </c>
      <c r="D143" s="43"/>
      <c r="E143" s="35">
        <v>0</v>
      </c>
      <c r="F143" s="15">
        <f t="shared" si="2"/>
        <v>265723765.66999999</v>
      </c>
    </row>
    <row r="144" spans="1:6" s="44" customFormat="1" ht="43.5" customHeight="1" x14ac:dyDescent="0.2">
      <c r="A144" s="31">
        <v>44449</v>
      </c>
      <c r="B144" s="32" t="s">
        <v>263</v>
      </c>
      <c r="C144" s="33" t="s">
        <v>264</v>
      </c>
      <c r="D144" s="43"/>
      <c r="E144" s="35">
        <v>4050</v>
      </c>
      <c r="F144" s="15">
        <f t="shared" si="2"/>
        <v>265719715.66999999</v>
      </c>
    </row>
    <row r="145" spans="1:6" s="44" customFormat="1" ht="46.5" customHeight="1" x14ac:dyDescent="0.2">
      <c r="A145" s="31">
        <v>44449</v>
      </c>
      <c r="B145" s="32" t="s">
        <v>265</v>
      </c>
      <c r="C145" s="33" t="s">
        <v>266</v>
      </c>
      <c r="D145" s="43"/>
      <c r="E145" s="35">
        <v>7200</v>
      </c>
      <c r="F145" s="15">
        <f t="shared" si="2"/>
        <v>265712515.66999999</v>
      </c>
    </row>
    <row r="146" spans="1:6" s="44" customFormat="1" ht="41.25" customHeight="1" x14ac:dyDescent="0.2">
      <c r="A146" s="31">
        <v>44449</v>
      </c>
      <c r="B146" s="32" t="s">
        <v>267</v>
      </c>
      <c r="C146" s="33" t="s">
        <v>268</v>
      </c>
      <c r="D146" s="43"/>
      <c r="E146" s="35">
        <v>4500</v>
      </c>
      <c r="F146" s="15">
        <f t="shared" si="2"/>
        <v>265708015.66999999</v>
      </c>
    </row>
    <row r="147" spans="1:6" s="44" customFormat="1" ht="41.25" customHeight="1" x14ac:dyDescent="0.2">
      <c r="A147" s="31">
        <v>44449</v>
      </c>
      <c r="B147" s="32" t="s">
        <v>269</v>
      </c>
      <c r="C147" s="33" t="s">
        <v>270</v>
      </c>
      <c r="D147" s="43"/>
      <c r="E147" s="35">
        <v>23760</v>
      </c>
      <c r="F147" s="15">
        <f t="shared" si="2"/>
        <v>265684255.66999999</v>
      </c>
    </row>
    <row r="148" spans="1:6" s="44" customFormat="1" ht="60.75" customHeight="1" x14ac:dyDescent="0.2">
      <c r="A148" s="31">
        <v>44449</v>
      </c>
      <c r="B148" s="32" t="s">
        <v>271</v>
      </c>
      <c r="C148" s="33" t="s">
        <v>272</v>
      </c>
      <c r="D148" s="43"/>
      <c r="E148" s="35">
        <v>171000</v>
      </c>
      <c r="F148" s="15">
        <f t="shared" si="2"/>
        <v>265513255.66999999</v>
      </c>
    </row>
    <row r="149" spans="1:6" s="44" customFormat="1" ht="24" customHeight="1" x14ac:dyDescent="0.2">
      <c r="A149" s="31">
        <v>44449</v>
      </c>
      <c r="B149" s="32" t="s">
        <v>273</v>
      </c>
      <c r="C149" s="33" t="s">
        <v>50</v>
      </c>
      <c r="D149" s="43"/>
      <c r="E149" s="35">
        <v>0</v>
      </c>
      <c r="F149" s="15">
        <f t="shared" si="2"/>
        <v>265513255.66999999</v>
      </c>
    </row>
    <row r="150" spans="1:6" s="44" customFormat="1" ht="39" customHeight="1" x14ac:dyDescent="0.2">
      <c r="A150" s="31">
        <v>44449</v>
      </c>
      <c r="B150" s="32" t="s">
        <v>274</v>
      </c>
      <c r="C150" s="33" t="s">
        <v>275</v>
      </c>
      <c r="D150" s="43"/>
      <c r="E150" s="35">
        <v>15930</v>
      </c>
      <c r="F150" s="15">
        <f t="shared" si="2"/>
        <v>265497325.66999999</v>
      </c>
    </row>
    <row r="151" spans="1:6" s="44" customFormat="1" ht="27.75" customHeight="1" x14ac:dyDescent="0.2">
      <c r="A151" s="31">
        <v>44449</v>
      </c>
      <c r="B151" s="32" t="s">
        <v>276</v>
      </c>
      <c r="C151" s="33" t="s">
        <v>277</v>
      </c>
      <c r="D151" s="43"/>
      <c r="E151" s="35">
        <v>5400</v>
      </c>
      <c r="F151" s="15">
        <f t="shared" si="2"/>
        <v>265491925.66999999</v>
      </c>
    </row>
    <row r="152" spans="1:6" s="44" customFormat="1" ht="46.5" customHeight="1" x14ac:dyDescent="0.2">
      <c r="A152" s="31">
        <v>44449</v>
      </c>
      <c r="B152" s="32" t="s">
        <v>278</v>
      </c>
      <c r="C152" s="33" t="s">
        <v>279</v>
      </c>
      <c r="D152" s="43"/>
      <c r="E152" s="35">
        <v>13500</v>
      </c>
      <c r="F152" s="15">
        <f t="shared" si="2"/>
        <v>265478425.66999999</v>
      </c>
    </row>
    <row r="153" spans="1:6" s="44" customFormat="1" ht="39.75" customHeight="1" x14ac:dyDescent="0.2">
      <c r="A153" s="31">
        <v>44449</v>
      </c>
      <c r="B153" s="32" t="s">
        <v>280</v>
      </c>
      <c r="C153" s="33" t="s">
        <v>281</v>
      </c>
      <c r="D153" s="43"/>
      <c r="E153" s="35">
        <v>9000</v>
      </c>
      <c r="F153" s="15">
        <f t="shared" si="2"/>
        <v>265469425.66999999</v>
      </c>
    </row>
    <row r="154" spans="1:6" s="44" customFormat="1" ht="46.5" customHeight="1" x14ac:dyDescent="0.2">
      <c r="A154" s="31">
        <v>44449</v>
      </c>
      <c r="B154" s="32" t="s">
        <v>282</v>
      </c>
      <c r="C154" s="33" t="s">
        <v>283</v>
      </c>
      <c r="D154" s="43"/>
      <c r="E154" s="35">
        <v>3150</v>
      </c>
      <c r="F154" s="15">
        <f t="shared" si="2"/>
        <v>265466275.66999999</v>
      </c>
    </row>
    <row r="155" spans="1:6" s="44" customFormat="1" ht="45.75" customHeight="1" x14ac:dyDescent="0.2">
      <c r="A155" s="31">
        <v>44449</v>
      </c>
      <c r="B155" s="32" t="s">
        <v>284</v>
      </c>
      <c r="C155" s="33" t="s">
        <v>285</v>
      </c>
      <c r="D155" s="43"/>
      <c r="E155" s="35">
        <v>5400</v>
      </c>
      <c r="F155" s="15">
        <f t="shared" si="2"/>
        <v>265460875.66999999</v>
      </c>
    </row>
    <row r="156" spans="1:6" s="44" customFormat="1" ht="32.25" customHeight="1" x14ac:dyDescent="0.2">
      <c r="A156" s="31">
        <v>44449</v>
      </c>
      <c r="B156" s="32" t="s">
        <v>286</v>
      </c>
      <c r="C156" s="33" t="s">
        <v>287</v>
      </c>
      <c r="D156" s="43"/>
      <c r="E156" s="35">
        <v>5400</v>
      </c>
      <c r="F156" s="15">
        <f t="shared" si="2"/>
        <v>265455475.66999999</v>
      </c>
    </row>
    <row r="157" spans="1:6" s="44" customFormat="1" ht="30.75" customHeight="1" x14ac:dyDescent="0.2">
      <c r="A157" s="31">
        <v>44449</v>
      </c>
      <c r="B157" s="32" t="s">
        <v>288</v>
      </c>
      <c r="C157" s="33" t="s">
        <v>289</v>
      </c>
      <c r="D157" s="43"/>
      <c r="E157" s="35">
        <v>9000</v>
      </c>
      <c r="F157" s="15">
        <f t="shared" si="2"/>
        <v>265446475.66999999</v>
      </c>
    </row>
    <row r="158" spans="1:6" s="44" customFormat="1" ht="46.5" customHeight="1" x14ac:dyDescent="0.2">
      <c r="A158" s="31">
        <v>44449</v>
      </c>
      <c r="B158" s="32" t="s">
        <v>290</v>
      </c>
      <c r="C158" s="33" t="s">
        <v>291</v>
      </c>
      <c r="D158" s="43"/>
      <c r="E158" s="35">
        <v>179428.97</v>
      </c>
      <c r="F158" s="15">
        <f t="shared" si="2"/>
        <v>265267046.69999999</v>
      </c>
    </row>
    <row r="159" spans="1:6" s="44" customFormat="1" ht="38.25" customHeight="1" x14ac:dyDescent="0.2">
      <c r="A159" s="31">
        <v>44449</v>
      </c>
      <c r="B159" s="32" t="s">
        <v>292</v>
      </c>
      <c r="C159" s="33" t="s">
        <v>293</v>
      </c>
      <c r="D159" s="43"/>
      <c r="E159" s="35">
        <v>53901</v>
      </c>
      <c r="F159" s="15">
        <f t="shared" si="2"/>
        <v>265213145.69999999</v>
      </c>
    </row>
    <row r="160" spans="1:6" s="44" customFormat="1" ht="42.75" customHeight="1" x14ac:dyDescent="0.2">
      <c r="A160" s="31">
        <v>44449</v>
      </c>
      <c r="B160" s="32" t="s">
        <v>294</v>
      </c>
      <c r="C160" s="33" t="s">
        <v>295</v>
      </c>
      <c r="D160" s="43"/>
      <c r="E160" s="35">
        <v>642.85</v>
      </c>
      <c r="F160" s="15">
        <f t="shared" si="2"/>
        <v>265212502.84999999</v>
      </c>
    </row>
    <row r="161" spans="1:6" s="44" customFormat="1" ht="55.5" customHeight="1" x14ac:dyDescent="0.2">
      <c r="A161" s="31">
        <v>44449</v>
      </c>
      <c r="B161" s="32" t="s">
        <v>296</v>
      </c>
      <c r="C161" s="33" t="s">
        <v>297</v>
      </c>
      <c r="D161" s="43"/>
      <c r="E161" s="35">
        <v>152190</v>
      </c>
      <c r="F161" s="15">
        <f t="shared" si="2"/>
        <v>265060312.84999999</v>
      </c>
    </row>
    <row r="162" spans="1:6" s="44" customFormat="1" ht="57.75" customHeight="1" x14ac:dyDescent="0.2">
      <c r="A162" s="31">
        <v>44449</v>
      </c>
      <c r="B162" s="32" t="s">
        <v>298</v>
      </c>
      <c r="C162" s="33" t="s">
        <v>299</v>
      </c>
      <c r="D162" s="43"/>
      <c r="E162" s="35">
        <v>126825</v>
      </c>
      <c r="F162" s="15">
        <f t="shared" si="2"/>
        <v>264933487.84999999</v>
      </c>
    </row>
    <row r="163" spans="1:6" s="44" customFormat="1" ht="60.75" customHeight="1" x14ac:dyDescent="0.2">
      <c r="A163" s="31">
        <v>44449</v>
      </c>
      <c r="B163" s="32" t="s">
        <v>300</v>
      </c>
      <c r="C163" s="33" t="s">
        <v>301</v>
      </c>
      <c r="D163" s="43"/>
      <c r="E163" s="35">
        <v>131052.5</v>
      </c>
      <c r="F163" s="15">
        <f t="shared" si="2"/>
        <v>264802435.34999999</v>
      </c>
    </row>
    <row r="164" spans="1:6" s="44" customFormat="1" ht="67.5" customHeight="1" x14ac:dyDescent="0.2">
      <c r="A164" s="31">
        <v>44449</v>
      </c>
      <c r="B164" s="32" t="s">
        <v>302</v>
      </c>
      <c r="C164" s="33" t="s">
        <v>303</v>
      </c>
      <c r="D164" s="43"/>
      <c r="E164" s="35">
        <v>58008.480000000003</v>
      </c>
      <c r="F164" s="15">
        <f t="shared" si="2"/>
        <v>264744426.87</v>
      </c>
    </row>
    <row r="165" spans="1:6" s="44" customFormat="1" ht="51.75" customHeight="1" x14ac:dyDescent="0.2">
      <c r="A165" s="31">
        <v>44449</v>
      </c>
      <c r="B165" s="32" t="s">
        <v>304</v>
      </c>
      <c r="C165" s="33" t="s">
        <v>305</v>
      </c>
      <c r="D165" s="43"/>
      <c r="E165" s="35">
        <v>6300</v>
      </c>
      <c r="F165" s="15">
        <f t="shared" si="2"/>
        <v>264738126.87</v>
      </c>
    </row>
    <row r="166" spans="1:6" s="44" customFormat="1" ht="46.5" customHeight="1" x14ac:dyDescent="0.2">
      <c r="A166" s="31">
        <v>44449</v>
      </c>
      <c r="B166" s="32" t="s">
        <v>306</v>
      </c>
      <c r="C166" s="33" t="s">
        <v>307</v>
      </c>
      <c r="D166" s="43"/>
      <c r="E166" s="35">
        <v>6750</v>
      </c>
      <c r="F166" s="15">
        <f t="shared" si="2"/>
        <v>264731376.87</v>
      </c>
    </row>
    <row r="167" spans="1:6" s="44" customFormat="1" ht="54.75" customHeight="1" x14ac:dyDescent="0.2">
      <c r="A167" s="31">
        <v>44449</v>
      </c>
      <c r="B167" s="32" t="s">
        <v>308</v>
      </c>
      <c r="C167" s="33" t="s">
        <v>309</v>
      </c>
      <c r="D167" s="43"/>
      <c r="E167" s="35">
        <v>126825</v>
      </c>
      <c r="F167" s="15">
        <f t="shared" si="2"/>
        <v>264604551.87</v>
      </c>
    </row>
    <row r="168" spans="1:6" s="44" customFormat="1" ht="45.75" customHeight="1" x14ac:dyDescent="0.2">
      <c r="A168" s="31">
        <v>44449</v>
      </c>
      <c r="B168" s="32" t="s">
        <v>310</v>
      </c>
      <c r="C168" s="33" t="s">
        <v>311</v>
      </c>
      <c r="D168" s="43"/>
      <c r="E168" s="35">
        <v>6750</v>
      </c>
      <c r="F168" s="15">
        <f t="shared" si="2"/>
        <v>264597801.87</v>
      </c>
    </row>
    <row r="169" spans="1:6" s="44" customFormat="1" ht="41.25" customHeight="1" x14ac:dyDescent="0.2">
      <c r="A169" s="31">
        <v>44449</v>
      </c>
      <c r="B169" s="32" t="s">
        <v>312</v>
      </c>
      <c r="C169" s="33" t="s">
        <v>313</v>
      </c>
      <c r="D169" s="43"/>
      <c r="E169" s="35">
        <v>33300</v>
      </c>
      <c r="F169" s="15">
        <f t="shared" si="2"/>
        <v>264564501.87</v>
      </c>
    </row>
    <row r="170" spans="1:6" s="44" customFormat="1" ht="41.25" customHeight="1" x14ac:dyDescent="0.2">
      <c r="A170" s="31">
        <v>44449</v>
      </c>
      <c r="B170" s="32" t="s">
        <v>314</v>
      </c>
      <c r="C170" s="33" t="s">
        <v>315</v>
      </c>
      <c r="D170" s="43"/>
      <c r="E170" s="35">
        <v>126825</v>
      </c>
      <c r="F170" s="15">
        <f t="shared" si="2"/>
        <v>264437676.87</v>
      </c>
    </row>
    <row r="171" spans="1:6" s="44" customFormat="1" ht="35.25" customHeight="1" x14ac:dyDescent="0.2">
      <c r="A171" s="31">
        <v>44449</v>
      </c>
      <c r="B171" s="32" t="s">
        <v>316</v>
      </c>
      <c r="C171" s="33" t="s">
        <v>317</v>
      </c>
      <c r="D171" s="43"/>
      <c r="E171" s="35">
        <v>24002.2</v>
      </c>
      <c r="F171" s="15">
        <f t="shared" si="2"/>
        <v>264413674.67000002</v>
      </c>
    </row>
    <row r="172" spans="1:6" s="44" customFormat="1" ht="86.25" customHeight="1" x14ac:dyDescent="0.2">
      <c r="A172" s="31">
        <v>44452</v>
      </c>
      <c r="B172" s="32" t="s">
        <v>318</v>
      </c>
      <c r="C172" s="33" t="s">
        <v>319</v>
      </c>
      <c r="D172" s="43"/>
      <c r="E172" s="35">
        <v>40500</v>
      </c>
      <c r="F172" s="15">
        <f t="shared" si="2"/>
        <v>264373174.67000002</v>
      </c>
    </row>
    <row r="173" spans="1:6" s="44" customFormat="1" ht="91.5" customHeight="1" x14ac:dyDescent="0.2">
      <c r="A173" s="31">
        <v>44452</v>
      </c>
      <c r="B173" s="32" t="s">
        <v>320</v>
      </c>
      <c r="C173" s="33" t="s">
        <v>321</v>
      </c>
      <c r="D173" s="43"/>
      <c r="E173" s="35">
        <v>67500</v>
      </c>
      <c r="F173" s="15">
        <f t="shared" si="2"/>
        <v>264305674.67000002</v>
      </c>
    </row>
    <row r="174" spans="1:6" s="44" customFormat="1" ht="43.5" customHeight="1" x14ac:dyDescent="0.2">
      <c r="A174" s="31">
        <v>44452</v>
      </c>
      <c r="B174" s="32" t="s">
        <v>322</v>
      </c>
      <c r="C174" s="33" t="s">
        <v>323</v>
      </c>
      <c r="D174" s="43"/>
      <c r="E174" s="35">
        <v>171267.06</v>
      </c>
      <c r="F174" s="15">
        <f t="shared" si="2"/>
        <v>264134407.61000001</v>
      </c>
    </row>
    <row r="175" spans="1:6" s="44" customFormat="1" ht="42.75" customHeight="1" x14ac:dyDescent="0.2">
      <c r="A175" s="31">
        <v>44452</v>
      </c>
      <c r="B175" s="32" t="s">
        <v>324</v>
      </c>
      <c r="C175" s="33" t="s">
        <v>325</v>
      </c>
      <c r="D175" s="43"/>
      <c r="E175" s="35">
        <v>23652.18</v>
      </c>
      <c r="F175" s="15">
        <f t="shared" si="2"/>
        <v>264110755.43000001</v>
      </c>
    </row>
    <row r="176" spans="1:6" s="44" customFormat="1" ht="74.25" customHeight="1" x14ac:dyDescent="0.2">
      <c r="A176" s="31">
        <v>44452</v>
      </c>
      <c r="B176" s="32" t="s">
        <v>326</v>
      </c>
      <c r="C176" s="33" t="s">
        <v>327</v>
      </c>
      <c r="D176" s="43"/>
      <c r="E176" s="35">
        <v>216773.55</v>
      </c>
      <c r="F176" s="15">
        <f t="shared" si="2"/>
        <v>263893981.88</v>
      </c>
    </row>
    <row r="177" spans="1:6" s="44" customFormat="1" ht="69.75" customHeight="1" x14ac:dyDescent="0.2">
      <c r="A177" s="31">
        <v>44452</v>
      </c>
      <c r="B177" s="32" t="s">
        <v>328</v>
      </c>
      <c r="C177" s="33" t="s">
        <v>329</v>
      </c>
      <c r="D177" s="43"/>
      <c r="E177" s="35">
        <v>38872</v>
      </c>
      <c r="F177" s="15">
        <f t="shared" si="2"/>
        <v>263855109.88</v>
      </c>
    </row>
    <row r="178" spans="1:6" s="44" customFormat="1" ht="41.25" customHeight="1" x14ac:dyDescent="0.2">
      <c r="A178" s="31">
        <v>44453</v>
      </c>
      <c r="B178" s="32" t="s">
        <v>330</v>
      </c>
      <c r="C178" s="33" t="s">
        <v>331</v>
      </c>
      <c r="D178" s="43"/>
      <c r="E178" s="35">
        <v>126825</v>
      </c>
      <c r="F178" s="15">
        <f t="shared" si="2"/>
        <v>263728284.88</v>
      </c>
    </row>
    <row r="179" spans="1:6" s="44" customFormat="1" ht="44.25" customHeight="1" x14ac:dyDescent="0.2">
      <c r="A179" s="31">
        <v>44453</v>
      </c>
      <c r="B179" s="32" t="s">
        <v>332</v>
      </c>
      <c r="C179" s="33" t="s">
        <v>333</v>
      </c>
      <c r="D179" s="43"/>
      <c r="E179" s="35">
        <v>119781.04</v>
      </c>
      <c r="F179" s="15">
        <f t="shared" si="2"/>
        <v>263608503.84</v>
      </c>
    </row>
    <row r="180" spans="1:6" s="44" customFormat="1" ht="41.25" customHeight="1" x14ac:dyDescent="0.2">
      <c r="A180" s="31">
        <v>44453</v>
      </c>
      <c r="B180" s="32" t="s">
        <v>334</v>
      </c>
      <c r="C180" s="33" t="s">
        <v>335</v>
      </c>
      <c r="D180" s="43"/>
      <c r="E180" s="35">
        <v>1405</v>
      </c>
      <c r="F180" s="15">
        <f t="shared" si="2"/>
        <v>263607098.84</v>
      </c>
    </row>
    <row r="181" spans="1:6" s="44" customFormat="1" ht="50.25" customHeight="1" x14ac:dyDescent="0.2">
      <c r="A181" s="31">
        <v>44453</v>
      </c>
      <c r="B181" s="32" t="s">
        <v>336</v>
      </c>
      <c r="C181" s="33" t="s">
        <v>337</v>
      </c>
      <c r="D181" s="43"/>
      <c r="E181" s="35">
        <v>487825</v>
      </c>
      <c r="F181" s="15">
        <f t="shared" si="2"/>
        <v>263119273.84</v>
      </c>
    </row>
    <row r="182" spans="1:6" s="44" customFormat="1" ht="44.25" customHeight="1" x14ac:dyDescent="0.2">
      <c r="A182" s="31">
        <v>44453</v>
      </c>
      <c r="B182" s="32" t="s">
        <v>338</v>
      </c>
      <c r="C182" s="33" t="s">
        <v>339</v>
      </c>
      <c r="D182" s="43"/>
      <c r="E182" s="35">
        <v>18000</v>
      </c>
      <c r="F182" s="15">
        <f t="shared" si="2"/>
        <v>263101273.84</v>
      </c>
    </row>
    <row r="183" spans="1:6" s="44" customFormat="1" ht="54.75" customHeight="1" x14ac:dyDescent="0.2">
      <c r="A183" s="31">
        <v>44453</v>
      </c>
      <c r="B183" s="32" t="s">
        <v>340</v>
      </c>
      <c r="C183" s="33" t="s">
        <v>341</v>
      </c>
      <c r="D183" s="43"/>
      <c r="E183" s="35">
        <v>3333116.72</v>
      </c>
      <c r="F183" s="15">
        <f t="shared" si="2"/>
        <v>259768157.12</v>
      </c>
    </row>
    <row r="184" spans="1:6" s="44" customFormat="1" ht="42" customHeight="1" x14ac:dyDescent="0.2">
      <c r="A184" s="31">
        <v>44453</v>
      </c>
      <c r="B184" s="32" t="s">
        <v>342</v>
      </c>
      <c r="C184" s="33" t="s">
        <v>343</v>
      </c>
      <c r="D184" s="43"/>
      <c r="E184" s="35">
        <v>7202.15</v>
      </c>
      <c r="F184" s="15">
        <f t="shared" si="2"/>
        <v>259760954.97</v>
      </c>
    </row>
    <row r="185" spans="1:6" s="44" customFormat="1" ht="47.25" customHeight="1" x14ac:dyDescent="0.2">
      <c r="A185" s="31">
        <v>44453</v>
      </c>
      <c r="B185" s="32" t="s">
        <v>344</v>
      </c>
      <c r="C185" s="33" t="s">
        <v>345</v>
      </c>
      <c r="D185" s="43"/>
      <c r="E185" s="35">
        <v>24976.31</v>
      </c>
      <c r="F185" s="15">
        <f t="shared" si="2"/>
        <v>259735978.66</v>
      </c>
    </row>
    <row r="186" spans="1:6" s="44" customFormat="1" ht="40.5" customHeight="1" x14ac:dyDescent="0.2">
      <c r="A186" s="31">
        <v>44453</v>
      </c>
      <c r="B186" s="32" t="s">
        <v>346</v>
      </c>
      <c r="C186" s="33" t="s">
        <v>347</v>
      </c>
      <c r="D186" s="43"/>
      <c r="E186" s="35">
        <v>600338.94999999995</v>
      </c>
      <c r="F186" s="15">
        <f t="shared" si="2"/>
        <v>259135639.71000001</v>
      </c>
    </row>
    <row r="187" spans="1:6" s="44" customFormat="1" ht="54" customHeight="1" x14ac:dyDescent="0.2">
      <c r="A187" s="31">
        <v>44453</v>
      </c>
      <c r="B187" s="32" t="s">
        <v>348</v>
      </c>
      <c r="C187" s="33" t="s">
        <v>349</v>
      </c>
      <c r="D187" s="43"/>
      <c r="E187" s="35">
        <v>20471</v>
      </c>
      <c r="F187" s="15">
        <f t="shared" si="2"/>
        <v>259115168.71000001</v>
      </c>
    </row>
    <row r="188" spans="1:6" s="44" customFormat="1" ht="41.25" customHeight="1" x14ac:dyDescent="0.2">
      <c r="A188" s="31">
        <v>44453</v>
      </c>
      <c r="B188" s="32" t="s">
        <v>350</v>
      </c>
      <c r="C188" s="33" t="s">
        <v>351</v>
      </c>
      <c r="D188" s="43"/>
      <c r="E188" s="35">
        <v>1800</v>
      </c>
      <c r="F188" s="15">
        <f t="shared" si="2"/>
        <v>259113368.71000001</v>
      </c>
    </row>
    <row r="189" spans="1:6" s="44" customFormat="1" ht="69.75" customHeight="1" x14ac:dyDescent="0.2">
      <c r="A189" s="31">
        <v>44454</v>
      </c>
      <c r="B189" s="32" t="s">
        <v>352</v>
      </c>
      <c r="C189" s="33" t="s">
        <v>353</v>
      </c>
      <c r="D189" s="43"/>
      <c r="E189" s="35">
        <v>40500</v>
      </c>
      <c r="F189" s="15">
        <f t="shared" si="2"/>
        <v>259072868.71000001</v>
      </c>
    </row>
    <row r="190" spans="1:6" s="44" customFormat="1" ht="51.75" customHeight="1" x14ac:dyDescent="0.2">
      <c r="A190" s="31">
        <v>44454</v>
      </c>
      <c r="B190" s="32" t="s">
        <v>354</v>
      </c>
      <c r="C190" s="33" t="s">
        <v>355</v>
      </c>
      <c r="D190" s="43"/>
      <c r="E190" s="35">
        <v>2700</v>
      </c>
      <c r="F190" s="15">
        <f t="shared" si="2"/>
        <v>259070168.71000001</v>
      </c>
    </row>
    <row r="191" spans="1:6" s="44" customFormat="1" ht="41.25" customHeight="1" x14ac:dyDescent="0.2">
      <c r="A191" s="31">
        <v>44454</v>
      </c>
      <c r="B191" s="32" t="s">
        <v>356</v>
      </c>
      <c r="C191" s="33" t="s">
        <v>357</v>
      </c>
      <c r="D191" s="43"/>
      <c r="E191" s="35">
        <v>10890</v>
      </c>
      <c r="F191" s="15">
        <f t="shared" si="2"/>
        <v>259059278.71000001</v>
      </c>
    </row>
    <row r="192" spans="1:6" s="44" customFormat="1" ht="41.25" customHeight="1" x14ac:dyDescent="0.2">
      <c r="A192" s="31">
        <v>44454</v>
      </c>
      <c r="B192" s="32" t="s">
        <v>358</v>
      </c>
      <c r="C192" s="33" t="s">
        <v>359</v>
      </c>
      <c r="D192" s="43"/>
      <c r="E192" s="35">
        <v>53100</v>
      </c>
      <c r="F192" s="15">
        <f t="shared" si="2"/>
        <v>259006178.71000001</v>
      </c>
    </row>
    <row r="193" spans="1:6" s="44" customFormat="1" ht="41.25" customHeight="1" x14ac:dyDescent="0.2">
      <c r="A193" s="31">
        <v>44454</v>
      </c>
      <c r="B193" s="32" t="s">
        <v>360</v>
      </c>
      <c r="C193" s="33" t="s">
        <v>361</v>
      </c>
      <c r="D193" s="43"/>
      <c r="E193" s="35">
        <v>15930</v>
      </c>
      <c r="F193" s="15">
        <f t="shared" si="2"/>
        <v>258990248.71000001</v>
      </c>
    </row>
    <row r="194" spans="1:6" s="44" customFormat="1" ht="49.5" customHeight="1" x14ac:dyDescent="0.2">
      <c r="A194" s="31">
        <v>44454</v>
      </c>
      <c r="B194" s="32" t="s">
        <v>362</v>
      </c>
      <c r="C194" s="33" t="s">
        <v>363</v>
      </c>
      <c r="D194" s="43"/>
      <c r="E194" s="35">
        <v>9000</v>
      </c>
      <c r="F194" s="15">
        <f t="shared" si="2"/>
        <v>258981248.71000001</v>
      </c>
    </row>
    <row r="195" spans="1:6" s="44" customFormat="1" ht="84.75" customHeight="1" x14ac:dyDescent="0.2">
      <c r="A195" s="31">
        <v>44454</v>
      </c>
      <c r="B195" s="32" t="s">
        <v>364</v>
      </c>
      <c r="C195" s="33" t="s">
        <v>365</v>
      </c>
      <c r="D195" s="43"/>
      <c r="E195" s="35">
        <v>40500</v>
      </c>
      <c r="F195" s="15">
        <f t="shared" si="2"/>
        <v>258940748.71000001</v>
      </c>
    </row>
    <row r="196" spans="1:6" s="44" customFormat="1" ht="41.25" customHeight="1" x14ac:dyDescent="0.2">
      <c r="A196" s="31">
        <v>44454</v>
      </c>
      <c r="B196" s="32" t="s">
        <v>366</v>
      </c>
      <c r="C196" s="33" t="s">
        <v>367</v>
      </c>
      <c r="D196" s="43"/>
      <c r="E196" s="35">
        <v>13500</v>
      </c>
      <c r="F196" s="15">
        <f t="shared" si="2"/>
        <v>258927248.71000001</v>
      </c>
    </row>
    <row r="197" spans="1:6" s="44" customFormat="1" ht="57.75" customHeight="1" x14ac:dyDescent="0.2">
      <c r="A197" s="31">
        <v>44454</v>
      </c>
      <c r="B197" s="32" t="s">
        <v>368</v>
      </c>
      <c r="C197" s="33" t="s">
        <v>369</v>
      </c>
      <c r="D197" s="43"/>
      <c r="E197" s="35">
        <v>36000</v>
      </c>
      <c r="F197" s="15">
        <f t="shared" si="2"/>
        <v>258891248.71000001</v>
      </c>
    </row>
    <row r="198" spans="1:6" s="44" customFormat="1" ht="41.25" customHeight="1" x14ac:dyDescent="0.2">
      <c r="A198" s="31">
        <v>44454</v>
      </c>
      <c r="B198" s="32" t="s">
        <v>370</v>
      </c>
      <c r="C198" s="33" t="s">
        <v>371</v>
      </c>
      <c r="D198" s="43"/>
      <c r="E198" s="35">
        <v>4860</v>
      </c>
      <c r="F198" s="15">
        <f t="shared" si="2"/>
        <v>258886388.71000001</v>
      </c>
    </row>
    <row r="199" spans="1:6" s="44" customFormat="1" ht="51" customHeight="1" x14ac:dyDescent="0.2">
      <c r="A199" s="31">
        <v>44454</v>
      </c>
      <c r="B199" s="32" t="s">
        <v>372</v>
      </c>
      <c r="C199" s="33" t="s">
        <v>373</v>
      </c>
      <c r="D199" s="43"/>
      <c r="E199" s="35">
        <v>5400</v>
      </c>
      <c r="F199" s="15">
        <f t="shared" si="2"/>
        <v>258880988.71000001</v>
      </c>
    </row>
    <row r="200" spans="1:6" s="44" customFormat="1" ht="41.25" customHeight="1" x14ac:dyDescent="0.2">
      <c r="A200" s="31">
        <v>44454</v>
      </c>
      <c r="B200" s="32" t="s">
        <v>374</v>
      </c>
      <c r="C200" s="33" t="s">
        <v>375</v>
      </c>
      <c r="D200" s="43"/>
      <c r="E200" s="35">
        <v>367992.61</v>
      </c>
      <c r="F200" s="15">
        <f t="shared" si="2"/>
        <v>258512996.09999999</v>
      </c>
    </row>
    <row r="201" spans="1:6" s="44" customFormat="1" ht="51" customHeight="1" x14ac:dyDescent="0.2">
      <c r="A201" s="31">
        <v>44454</v>
      </c>
      <c r="B201" s="32" t="s">
        <v>376</v>
      </c>
      <c r="C201" s="33" t="s">
        <v>377</v>
      </c>
      <c r="D201" s="43"/>
      <c r="E201" s="35">
        <v>93005</v>
      </c>
      <c r="F201" s="15">
        <f t="shared" si="2"/>
        <v>258419991.09999999</v>
      </c>
    </row>
    <row r="202" spans="1:6" s="44" customFormat="1" ht="66" customHeight="1" x14ac:dyDescent="0.2">
      <c r="A202" s="31">
        <v>44454</v>
      </c>
      <c r="B202" s="32" t="s">
        <v>378</v>
      </c>
      <c r="C202" s="33" t="s">
        <v>379</v>
      </c>
      <c r="D202" s="43"/>
      <c r="E202" s="35">
        <v>9000</v>
      </c>
      <c r="F202" s="15">
        <f t="shared" si="2"/>
        <v>258410991.09999999</v>
      </c>
    </row>
    <row r="203" spans="1:6" s="44" customFormat="1" ht="51.75" customHeight="1" x14ac:dyDescent="0.2">
      <c r="A203" s="31">
        <v>44454</v>
      </c>
      <c r="B203" s="32" t="s">
        <v>380</v>
      </c>
      <c r="C203" s="33" t="s">
        <v>381</v>
      </c>
      <c r="D203" s="43"/>
      <c r="E203" s="35">
        <v>90000</v>
      </c>
      <c r="F203" s="15">
        <f t="shared" si="2"/>
        <v>258320991.09999999</v>
      </c>
    </row>
    <row r="204" spans="1:6" s="44" customFormat="1" ht="51.75" customHeight="1" x14ac:dyDescent="0.2">
      <c r="A204" s="31">
        <v>44454</v>
      </c>
      <c r="B204" s="32" t="s">
        <v>382</v>
      </c>
      <c r="C204" s="33" t="s">
        <v>383</v>
      </c>
      <c r="D204" s="43"/>
      <c r="E204" s="35">
        <v>126825</v>
      </c>
      <c r="F204" s="15">
        <f t="shared" si="2"/>
        <v>258194166.09999999</v>
      </c>
    </row>
    <row r="205" spans="1:6" s="44" customFormat="1" ht="66" customHeight="1" x14ac:dyDescent="0.2">
      <c r="A205" s="31">
        <v>44454</v>
      </c>
      <c r="B205" s="32" t="s">
        <v>384</v>
      </c>
      <c r="C205" s="33" t="s">
        <v>385</v>
      </c>
      <c r="D205" s="43"/>
      <c r="E205" s="35">
        <v>9000</v>
      </c>
      <c r="F205" s="15">
        <f t="shared" si="2"/>
        <v>258185166.09999999</v>
      </c>
    </row>
    <row r="206" spans="1:6" s="44" customFormat="1" ht="70.5" customHeight="1" x14ac:dyDescent="0.2">
      <c r="A206" s="31">
        <v>44454</v>
      </c>
      <c r="B206" s="32" t="s">
        <v>386</v>
      </c>
      <c r="C206" s="33" t="s">
        <v>387</v>
      </c>
      <c r="D206" s="43"/>
      <c r="E206" s="35">
        <v>9000</v>
      </c>
      <c r="F206" s="15">
        <f t="shared" ref="F206:F269" si="3">F205-E206</f>
        <v>258176166.09999999</v>
      </c>
    </row>
    <row r="207" spans="1:6" s="44" customFormat="1" ht="65.25" customHeight="1" x14ac:dyDescent="0.2">
      <c r="A207" s="31">
        <v>44454</v>
      </c>
      <c r="B207" s="32" t="s">
        <v>388</v>
      </c>
      <c r="C207" s="33" t="s">
        <v>389</v>
      </c>
      <c r="D207" s="43"/>
      <c r="E207" s="35">
        <v>384702.5</v>
      </c>
      <c r="F207" s="15">
        <f t="shared" si="3"/>
        <v>257791463.59999999</v>
      </c>
    </row>
    <row r="208" spans="1:6" s="44" customFormat="1" ht="80.25" customHeight="1" x14ac:dyDescent="0.2">
      <c r="A208" s="31">
        <v>44454</v>
      </c>
      <c r="B208" s="32" t="s">
        <v>390</v>
      </c>
      <c r="C208" s="33" t="s">
        <v>391</v>
      </c>
      <c r="D208" s="43"/>
      <c r="E208" s="35">
        <v>80275</v>
      </c>
      <c r="F208" s="15">
        <f t="shared" si="3"/>
        <v>257711188.59999999</v>
      </c>
    </row>
    <row r="209" spans="1:6" s="44" customFormat="1" ht="41.25" customHeight="1" x14ac:dyDescent="0.2">
      <c r="A209" s="31">
        <v>44454</v>
      </c>
      <c r="B209" s="32" t="s">
        <v>392</v>
      </c>
      <c r="C209" s="33" t="s">
        <v>393</v>
      </c>
      <c r="D209" s="43"/>
      <c r="E209" s="35">
        <v>25200</v>
      </c>
      <c r="F209" s="15">
        <f t="shared" si="3"/>
        <v>257685988.59999999</v>
      </c>
    </row>
    <row r="210" spans="1:6" s="44" customFormat="1" ht="41.25" customHeight="1" x14ac:dyDescent="0.2">
      <c r="A210" s="31">
        <v>44454</v>
      </c>
      <c r="B210" s="32" t="s">
        <v>394</v>
      </c>
      <c r="C210" s="33" t="s">
        <v>395</v>
      </c>
      <c r="D210" s="43"/>
      <c r="E210" s="35">
        <v>14400</v>
      </c>
      <c r="F210" s="15">
        <f t="shared" si="3"/>
        <v>257671588.59999999</v>
      </c>
    </row>
    <row r="211" spans="1:6" s="44" customFormat="1" ht="43.5" customHeight="1" x14ac:dyDescent="0.2">
      <c r="A211" s="31">
        <v>44454</v>
      </c>
      <c r="B211" s="32" t="s">
        <v>396</v>
      </c>
      <c r="C211" s="33" t="s">
        <v>397</v>
      </c>
      <c r="D211" s="43"/>
      <c r="E211" s="35">
        <v>12150</v>
      </c>
      <c r="F211" s="15">
        <f t="shared" si="3"/>
        <v>257659438.59999999</v>
      </c>
    </row>
    <row r="212" spans="1:6" s="44" customFormat="1" ht="67.5" customHeight="1" x14ac:dyDescent="0.2">
      <c r="A212" s="31">
        <v>44454</v>
      </c>
      <c r="B212" s="32" t="s">
        <v>398</v>
      </c>
      <c r="C212" s="33" t="s">
        <v>399</v>
      </c>
      <c r="D212" s="43"/>
      <c r="E212" s="35">
        <v>9000</v>
      </c>
      <c r="F212" s="15">
        <f t="shared" si="3"/>
        <v>257650438.59999999</v>
      </c>
    </row>
    <row r="213" spans="1:6" s="44" customFormat="1" ht="45.75" customHeight="1" x14ac:dyDescent="0.2">
      <c r="A213" s="31">
        <v>44454</v>
      </c>
      <c r="B213" s="32" t="s">
        <v>400</v>
      </c>
      <c r="C213" s="33" t="s">
        <v>401</v>
      </c>
      <c r="D213" s="43"/>
      <c r="E213" s="35">
        <v>66959.990000000005</v>
      </c>
      <c r="F213" s="15">
        <f t="shared" si="3"/>
        <v>257583478.60999998</v>
      </c>
    </row>
    <row r="214" spans="1:6" s="44" customFormat="1" ht="66" customHeight="1" x14ac:dyDescent="0.2">
      <c r="A214" s="31">
        <v>44454</v>
      </c>
      <c r="B214" s="32" t="s">
        <v>402</v>
      </c>
      <c r="C214" s="33" t="s">
        <v>403</v>
      </c>
      <c r="D214" s="43"/>
      <c r="E214" s="35">
        <v>34380.93</v>
      </c>
      <c r="F214" s="15">
        <f t="shared" si="3"/>
        <v>257549097.67999998</v>
      </c>
    </row>
    <row r="215" spans="1:6" s="44" customFormat="1" ht="52.5" customHeight="1" x14ac:dyDescent="0.2">
      <c r="A215" s="31">
        <v>44454</v>
      </c>
      <c r="B215" s="32" t="s">
        <v>404</v>
      </c>
      <c r="C215" s="33" t="s">
        <v>405</v>
      </c>
      <c r="D215" s="43"/>
      <c r="E215" s="35">
        <v>93005</v>
      </c>
      <c r="F215" s="15">
        <f t="shared" si="3"/>
        <v>257456092.67999998</v>
      </c>
    </row>
    <row r="216" spans="1:6" s="44" customFormat="1" ht="30" customHeight="1" x14ac:dyDescent="0.2">
      <c r="A216" s="31">
        <v>44454</v>
      </c>
      <c r="B216" s="32" t="s">
        <v>406</v>
      </c>
      <c r="C216" s="33" t="s">
        <v>407</v>
      </c>
      <c r="D216" s="43"/>
      <c r="E216" s="35">
        <v>541558.61</v>
      </c>
      <c r="F216" s="15">
        <f t="shared" si="3"/>
        <v>256914534.06999996</v>
      </c>
    </row>
    <row r="217" spans="1:6" s="44" customFormat="1" ht="67.5" customHeight="1" x14ac:dyDescent="0.2">
      <c r="A217" s="31">
        <v>44455</v>
      </c>
      <c r="B217" s="40" t="s">
        <v>408</v>
      </c>
      <c r="C217" s="33" t="s">
        <v>409</v>
      </c>
      <c r="D217" s="43"/>
      <c r="E217" s="35">
        <v>500000</v>
      </c>
      <c r="F217" s="15">
        <f t="shared" si="3"/>
        <v>256414534.06999996</v>
      </c>
    </row>
    <row r="218" spans="1:6" s="44" customFormat="1" ht="50.25" customHeight="1" x14ac:dyDescent="0.2">
      <c r="A218" s="31">
        <v>44455</v>
      </c>
      <c r="B218" s="40" t="s">
        <v>410</v>
      </c>
      <c r="C218" s="33" t="s">
        <v>411</v>
      </c>
      <c r="D218" s="43"/>
      <c r="E218" s="35">
        <v>88350</v>
      </c>
      <c r="F218" s="15">
        <f t="shared" si="3"/>
        <v>256326184.06999996</v>
      </c>
    </row>
    <row r="219" spans="1:6" s="44" customFormat="1" ht="108.75" customHeight="1" x14ac:dyDescent="0.2">
      <c r="A219" s="31">
        <v>44455</v>
      </c>
      <c r="B219" s="40" t="s">
        <v>412</v>
      </c>
      <c r="C219" s="33" t="s">
        <v>413</v>
      </c>
      <c r="D219" s="43"/>
      <c r="E219" s="35">
        <v>150000</v>
      </c>
      <c r="F219" s="15">
        <f t="shared" si="3"/>
        <v>256176184.06999996</v>
      </c>
    </row>
    <row r="220" spans="1:6" s="44" customFormat="1" ht="79.5" customHeight="1" x14ac:dyDescent="0.2">
      <c r="A220" s="31">
        <v>44455</v>
      </c>
      <c r="B220" s="40" t="s">
        <v>414</v>
      </c>
      <c r="C220" s="33" t="s">
        <v>415</v>
      </c>
      <c r="D220" s="43"/>
      <c r="E220" s="35">
        <v>9000</v>
      </c>
      <c r="F220" s="15">
        <f t="shared" si="3"/>
        <v>256167184.06999996</v>
      </c>
    </row>
    <row r="221" spans="1:6" s="44" customFormat="1" ht="78.75" customHeight="1" x14ac:dyDescent="0.2">
      <c r="A221" s="31">
        <v>44455</v>
      </c>
      <c r="B221" s="40" t="s">
        <v>416</v>
      </c>
      <c r="C221" s="33" t="s">
        <v>417</v>
      </c>
      <c r="D221" s="43"/>
      <c r="E221" s="35">
        <v>9000</v>
      </c>
      <c r="F221" s="15">
        <f t="shared" si="3"/>
        <v>256158184.06999996</v>
      </c>
    </row>
    <row r="222" spans="1:6" s="44" customFormat="1" ht="43.5" customHeight="1" x14ac:dyDescent="0.2">
      <c r="A222" s="31">
        <v>44455</v>
      </c>
      <c r="B222" s="40" t="s">
        <v>418</v>
      </c>
      <c r="C222" s="33" t="s">
        <v>419</v>
      </c>
      <c r="D222" s="43"/>
      <c r="E222" s="35">
        <v>44840</v>
      </c>
      <c r="F222" s="15">
        <f t="shared" si="3"/>
        <v>256113344.06999996</v>
      </c>
    </row>
    <row r="223" spans="1:6" s="44" customFormat="1" ht="47.25" customHeight="1" x14ac:dyDescent="0.2">
      <c r="A223" s="31">
        <v>44455</v>
      </c>
      <c r="B223" s="40" t="s">
        <v>420</v>
      </c>
      <c r="C223" s="33" t="s">
        <v>421</v>
      </c>
      <c r="D223" s="43"/>
      <c r="E223" s="35">
        <v>53934.9</v>
      </c>
      <c r="F223" s="15">
        <f t="shared" si="3"/>
        <v>256059409.16999996</v>
      </c>
    </row>
    <row r="224" spans="1:6" s="44" customFormat="1" ht="55.5" customHeight="1" x14ac:dyDescent="0.2">
      <c r="A224" s="31">
        <v>44455</v>
      </c>
      <c r="B224" s="32" t="s">
        <v>422</v>
      </c>
      <c r="C224" s="33" t="s">
        <v>423</v>
      </c>
      <c r="D224" s="43"/>
      <c r="E224" s="35">
        <v>94001.94</v>
      </c>
      <c r="F224" s="15">
        <f t="shared" si="3"/>
        <v>255965407.22999996</v>
      </c>
    </row>
    <row r="225" spans="1:6" s="44" customFormat="1" ht="61.5" customHeight="1" x14ac:dyDescent="0.2">
      <c r="A225" s="31">
        <v>44455</v>
      </c>
      <c r="B225" s="32" t="s">
        <v>424</v>
      </c>
      <c r="C225" s="33" t="s">
        <v>425</v>
      </c>
      <c r="D225" s="43"/>
      <c r="E225" s="35">
        <v>162494</v>
      </c>
      <c r="F225" s="15">
        <f t="shared" si="3"/>
        <v>255802913.22999996</v>
      </c>
    </row>
    <row r="226" spans="1:6" s="44" customFormat="1" ht="70.5" customHeight="1" x14ac:dyDescent="0.2">
      <c r="A226" s="31">
        <v>44456</v>
      </c>
      <c r="B226" s="32" t="s">
        <v>426</v>
      </c>
      <c r="C226" s="33" t="s">
        <v>427</v>
      </c>
      <c r="D226" s="43"/>
      <c r="E226" s="35">
        <v>9000</v>
      </c>
      <c r="F226" s="15">
        <f t="shared" si="3"/>
        <v>255793913.22999996</v>
      </c>
    </row>
    <row r="227" spans="1:6" s="44" customFormat="1" ht="65.25" customHeight="1" x14ac:dyDescent="0.2">
      <c r="A227" s="31">
        <v>44456</v>
      </c>
      <c r="B227" s="32" t="s">
        <v>428</v>
      </c>
      <c r="C227" s="33" t="s">
        <v>429</v>
      </c>
      <c r="D227" s="43"/>
      <c r="E227" s="35">
        <v>899207.86</v>
      </c>
      <c r="F227" s="15">
        <f t="shared" si="3"/>
        <v>254894705.36999995</v>
      </c>
    </row>
    <row r="228" spans="1:6" s="44" customFormat="1" ht="63" customHeight="1" x14ac:dyDescent="0.2">
      <c r="A228" s="31">
        <v>44456</v>
      </c>
      <c r="B228" s="32" t="s">
        <v>430</v>
      </c>
      <c r="C228" s="33" t="s">
        <v>431</v>
      </c>
      <c r="D228" s="43"/>
      <c r="E228" s="35">
        <v>9000</v>
      </c>
      <c r="F228" s="15">
        <f t="shared" si="3"/>
        <v>254885705.36999995</v>
      </c>
    </row>
    <row r="229" spans="1:6" s="44" customFormat="1" ht="40.5" customHeight="1" x14ac:dyDescent="0.2">
      <c r="A229" s="31">
        <v>44456</v>
      </c>
      <c r="B229" s="32" t="s">
        <v>432</v>
      </c>
      <c r="C229" s="33" t="s">
        <v>433</v>
      </c>
      <c r="D229" s="43"/>
      <c r="E229" s="35">
        <v>100775.18</v>
      </c>
      <c r="F229" s="15">
        <f t="shared" si="3"/>
        <v>254784930.18999994</v>
      </c>
    </row>
    <row r="230" spans="1:6" s="44" customFormat="1" ht="66" customHeight="1" x14ac:dyDescent="0.2">
      <c r="A230" s="31">
        <v>44456</v>
      </c>
      <c r="B230" s="32" t="s">
        <v>434</v>
      </c>
      <c r="C230" s="33" t="s">
        <v>435</v>
      </c>
      <c r="D230" s="43"/>
      <c r="E230" s="35">
        <v>72651.97</v>
      </c>
      <c r="F230" s="15">
        <f t="shared" si="3"/>
        <v>254712278.21999994</v>
      </c>
    </row>
    <row r="231" spans="1:6" s="44" customFormat="1" ht="31.5" customHeight="1" x14ac:dyDescent="0.2">
      <c r="A231" s="31">
        <v>44456</v>
      </c>
      <c r="B231" s="32" t="s">
        <v>436</v>
      </c>
      <c r="C231" s="33" t="s">
        <v>437</v>
      </c>
      <c r="D231" s="43"/>
      <c r="E231" s="35">
        <v>35508</v>
      </c>
      <c r="F231" s="15">
        <f t="shared" si="3"/>
        <v>254676770.21999994</v>
      </c>
    </row>
    <row r="232" spans="1:6" s="44" customFormat="1" ht="42" customHeight="1" x14ac:dyDescent="0.2">
      <c r="A232" s="31">
        <v>44456</v>
      </c>
      <c r="B232" s="32" t="s">
        <v>438</v>
      </c>
      <c r="C232" s="33" t="s">
        <v>439</v>
      </c>
      <c r="D232" s="43"/>
      <c r="E232" s="35">
        <v>179905.06</v>
      </c>
      <c r="F232" s="15">
        <f t="shared" si="3"/>
        <v>254496865.15999994</v>
      </c>
    </row>
    <row r="233" spans="1:6" s="44" customFormat="1" ht="44.25" customHeight="1" x14ac:dyDescent="0.2">
      <c r="A233" s="31">
        <v>44456</v>
      </c>
      <c r="B233" s="32" t="s">
        <v>440</v>
      </c>
      <c r="C233" s="33" t="s">
        <v>441</v>
      </c>
      <c r="D233" s="43"/>
      <c r="E233" s="35">
        <v>142150.44</v>
      </c>
      <c r="F233" s="15">
        <f t="shared" si="3"/>
        <v>254354714.71999994</v>
      </c>
    </row>
    <row r="234" spans="1:6" s="44" customFormat="1" ht="64.5" customHeight="1" x14ac:dyDescent="0.2">
      <c r="A234" s="31">
        <v>44456</v>
      </c>
      <c r="B234" s="32" t="s">
        <v>442</v>
      </c>
      <c r="C234" s="33" t="s">
        <v>443</v>
      </c>
      <c r="D234" s="43"/>
      <c r="E234" s="35">
        <v>170999.14</v>
      </c>
      <c r="F234" s="15">
        <f t="shared" si="3"/>
        <v>254183715.57999995</v>
      </c>
    </row>
    <row r="235" spans="1:6" s="44" customFormat="1" ht="44.25" customHeight="1" x14ac:dyDescent="0.2">
      <c r="A235" s="31">
        <v>44456</v>
      </c>
      <c r="B235" s="32" t="s">
        <v>444</v>
      </c>
      <c r="C235" s="33" t="s">
        <v>445</v>
      </c>
      <c r="D235" s="43"/>
      <c r="E235" s="35">
        <v>56937.43</v>
      </c>
      <c r="F235" s="15">
        <f t="shared" si="3"/>
        <v>254126778.14999995</v>
      </c>
    </row>
    <row r="236" spans="1:6" s="44" customFormat="1" ht="42" customHeight="1" x14ac:dyDescent="0.2">
      <c r="A236" s="31">
        <v>44456</v>
      </c>
      <c r="B236" s="32" t="s">
        <v>446</v>
      </c>
      <c r="C236" s="33" t="s">
        <v>447</v>
      </c>
      <c r="D236" s="43"/>
      <c r="E236" s="35">
        <v>110752.19</v>
      </c>
      <c r="F236" s="15">
        <f t="shared" si="3"/>
        <v>254016025.95999995</v>
      </c>
    </row>
    <row r="237" spans="1:6" s="44" customFormat="1" ht="92.25" customHeight="1" x14ac:dyDescent="0.2">
      <c r="A237" s="31">
        <v>44456</v>
      </c>
      <c r="B237" s="32" t="s">
        <v>448</v>
      </c>
      <c r="C237" s="33" t="s">
        <v>449</v>
      </c>
      <c r="D237" s="43"/>
      <c r="E237" s="35">
        <v>40500</v>
      </c>
      <c r="F237" s="15">
        <f t="shared" si="3"/>
        <v>253975525.95999995</v>
      </c>
    </row>
    <row r="238" spans="1:6" s="44" customFormat="1" ht="69.75" customHeight="1" x14ac:dyDescent="0.2">
      <c r="A238" s="31">
        <v>44456</v>
      </c>
      <c r="B238" s="32" t="s">
        <v>450</v>
      </c>
      <c r="C238" s="33" t="s">
        <v>451</v>
      </c>
      <c r="D238" s="43"/>
      <c r="E238" s="35">
        <v>37800</v>
      </c>
      <c r="F238" s="15">
        <f t="shared" si="3"/>
        <v>253937725.95999995</v>
      </c>
    </row>
    <row r="239" spans="1:6" s="44" customFormat="1" ht="55.5" customHeight="1" x14ac:dyDescent="0.2">
      <c r="A239" s="31">
        <v>44456</v>
      </c>
      <c r="B239" s="32" t="s">
        <v>452</v>
      </c>
      <c r="C239" s="33" t="s">
        <v>453</v>
      </c>
      <c r="D239" s="43"/>
      <c r="E239" s="35">
        <v>249422.5</v>
      </c>
      <c r="F239" s="15">
        <f t="shared" si="3"/>
        <v>253688303.45999995</v>
      </c>
    </row>
    <row r="240" spans="1:6" s="44" customFormat="1" ht="54.75" customHeight="1" x14ac:dyDescent="0.2">
      <c r="A240" s="31">
        <v>44456</v>
      </c>
      <c r="B240" s="32" t="s">
        <v>454</v>
      </c>
      <c r="C240" s="33" t="s">
        <v>455</v>
      </c>
      <c r="D240" s="43"/>
      <c r="E240" s="35">
        <v>75942.27</v>
      </c>
      <c r="F240" s="15">
        <f t="shared" si="3"/>
        <v>253612361.18999994</v>
      </c>
    </row>
    <row r="241" spans="1:6" s="44" customFormat="1" ht="54" customHeight="1" x14ac:dyDescent="0.2">
      <c r="A241" s="31">
        <v>44456</v>
      </c>
      <c r="B241" s="32" t="s">
        <v>456</v>
      </c>
      <c r="C241" s="33" t="s">
        <v>457</v>
      </c>
      <c r="D241" s="43"/>
      <c r="E241" s="35">
        <v>131052.5</v>
      </c>
      <c r="F241" s="15">
        <f t="shared" si="3"/>
        <v>253481308.68999994</v>
      </c>
    </row>
    <row r="242" spans="1:6" s="44" customFormat="1" ht="83.25" customHeight="1" x14ac:dyDescent="0.2">
      <c r="A242" s="31">
        <v>44456</v>
      </c>
      <c r="B242" s="32" t="s">
        <v>458</v>
      </c>
      <c r="C242" s="33" t="s">
        <v>459</v>
      </c>
      <c r="D242" s="43"/>
      <c r="E242" s="35">
        <v>203400</v>
      </c>
      <c r="F242" s="15">
        <f t="shared" si="3"/>
        <v>253277908.68999994</v>
      </c>
    </row>
    <row r="243" spans="1:6" s="44" customFormat="1" ht="51" customHeight="1" x14ac:dyDescent="0.2">
      <c r="A243" s="31">
        <v>44456</v>
      </c>
      <c r="B243" s="32" t="s">
        <v>460</v>
      </c>
      <c r="C243" s="33" t="s">
        <v>461</v>
      </c>
      <c r="D243" s="43"/>
      <c r="E243" s="35">
        <v>165600</v>
      </c>
      <c r="F243" s="15">
        <f t="shared" si="3"/>
        <v>253112308.68999994</v>
      </c>
    </row>
    <row r="244" spans="1:6" s="44" customFormat="1" ht="41.25" customHeight="1" x14ac:dyDescent="0.2">
      <c r="A244" s="31">
        <v>44456</v>
      </c>
      <c r="B244" s="32" t="s">
        <v>462</v>
      </c>
      <c r="C244" s="33" t="s">
        <v>463</v>
      </c>
      <c r="D244" s="43"/>
      <c r="E244" s="35">
        <v>355725</v>
      </c>
      <c r="F244" s="15">
        <f t="shared" si="3"/>
        <v>252756583.68999994</v>
      </c>
    </row>
    <row r="245" spans="1:6" s="44" customFormat="1" ht="42" customHeight="1" x14ac:dyDescent="0.2">
      <c r="A245" s="31">
        <v>44459</v>
      </c>
      <c r="B245" s="32" t="s">
        <v>464</v>
      </c>
      <c r="C245" s="33" t="s">
        <v>465</v>
      </c>
      <c r="D245" s="43"/>
      <c r="E245" s="35">
        <v>2318.3000000000002</v>
      </c>
      <c r="F245" s="15">
        <f t="shared" si="3"/>
        <v>252754265.38999993</v>
      </c>
    </row>
    <row r="246" spans="1:6" s="44" customFormat="1" ht="46.5" customHeight="1" x14ac:dyDescent="0.2">
      <c r="A246" s="31">
        <v>44459</v>
      </c>
      <c r="B246" s="32" t="s">
        <v>466</v>
      </c>
      <c r="C246" s="33" t="s">
        <v>467</v>
      </c>
      <c r="D246" s="43"/>
      <c r="E246" s="35">
        <v>171227.5</v>
      </c>
      <c r="F246" s="15">
        <f t="shared" si="3"/>
        <v>252583037.88999993</v>
      </c>
    </row>
    <row r="247" spans="1:6" s="44" customFormat="1" ht="44.25" customHeight="1" x14ac:dyDescent="0.2">
      <c r="A247" s="31">
        <v>44459</v>
      </c>
      <c r="B247" s="32" t="s">
        <v>468</v>
      </c>
      <c r="C247" s="33" t="s">
        <v>469</v>
      </c>
      <c r="D247" s="43"/>
      <c r="E247" s="35">
        <v>209221.78</v>
      </c>
      <c r="F247" s="15">
        <f t="shared" si="3"/>
        <v>252373816.10999992</v>
      </c>
    </row>
    <row r="248" spans="1:6" s="44" customFormat="1" ht="30" customHeight="1" x14ac:dyDescent="0.2">
      <c r="A248" s="31">
        <v>44459</v>
      </c>
      <c r="B248" s="40" t="s">
        <v>470</v>
      </c>
      <c r="C248" s="33" t="s">
        <v>471</v>
      </c>
      <c r="D248" s="43"/>
      <c r="E248" s="35">
        <v>40167807.850000001</v>
      </c>
      <c r="F248" s="15">
        <f t="shared" si="3"/>
        <v>212206008.25999993</v>
      </c>
    </row>
    <row r="249" spans="1:6" s="44" customFormat="1" ht="40.5" customHeight="1" x14ac:dyDescent="0.2">
      <c r="A249" s="31">
        <v>44459</v>
      </c>
      <c r="B249" s="40" t="s">
        <v>472</v>
      </c>
      <c r="C249" s="33" t="s">
        <v>473</v>
      </c>
      <c r="D249" s="43"/>
      <c r="E249" s="35">
        <v>101460</v>
      </c>
      <c r="F249" s="15">
        <f t="shared" si="3"/>
        <v>212104548.25999993</v>
      </c>
    </row>
    <row r="250" spans="1:6" s="44" customFormat="1" ht="31.5" customHeight="1" x14ac:dyDescent="0.2">
      <c r="A250" s="31">
        <v>44459</v>
      </c>
      <c r="B250" s="40" t="s">
        <v>474</v>
      </c>
      <c r="C250" s="33" t="s">
        <v>475</v>
      </c>
      <c r="D250" s="43"/>
      <c r="E250" s="35">
        <v>23783649.809999999</v>
      </c>
      <c r="F250" s="15">
        <f t="shared" si="3"/>
        <v>188320898.44999993</v>
      </c>
    </row>
    <row r="251" spans="1:6" s="44" customFormat="1" ht="41.25" customHeight="1" x14ac:dyDescent="0.2">
      <c r="A251" s="31">
        <v>44459</v>
      </c>
      <c r="B251" s="40" t="s">
        <v>476</v>
      </c>
      <c r="C251" s="33" t="s">
        <v>477</v>
      </c>
      <c r="D251" s="43"/>
      <c r="E251" s="35">
        <v>126825</v>
      </c>
      <c r="F251" s="15">
        <f t="shared" si="3"/>
        <v>188194073.44999993</v>
      </c>
    </row>
    <row r="252" spans="1:6" s="44" customFormat="1" ht="31.5" customHeight="1" x14ac:dyDescent="0.2">
      <c r="A252" s="31">
        <v>44459</v>
      </c>
      <c r="B252" s="40" t="s">
        <v>478</v>
      </c>
      <c r="C252" s="33" t="s">
        <v>479</v>
      </c>
      <c r="D252" s="43"/>
      <c r="E252" s="35">
        <v>48126.27</v>
      </c>
      <c r="F252" s="15">
        <f t="shared" si="3"/>
        <v>188145947.17999992</v>
      </c>
    </row>
    <row r="253" spans="1:6" s="44" customFormat="1" ht="31.5" customHeight="1" x14ac:dyDescent="0.2">
      <c r="A253" s="31">
        <v>44459</v>
      </c>
      <c r="B253" s="40" t="s">
        <v>480</v>
      </c>
      <c r="C253" s="33" t="s">
        <v>481</v>
      </c>
      <c r="D253" s="43"/>
      <c r="E253" s="35">
        <v>130.79</v>
      </c>
      <c r="F253" s="15">
        <f t="shared" si="3"/>
        <v>188145816.38999993</v>
      </c>
    </row>
    <row r="254" spans="1:6" s="44" customFormat="1" ht="48" customHeight="1" x14ac:dyDescent="0.2">
      <c r="A254" s="31">
        <v>44460</v>
      </c>
      <c r="B254" s="32" t="s">
        <v>482</v>
      </c>
      <c r="C254" s="33" t="s">
        <v>483</v>
      </c>
      <c r="D254" s="43"/>
      <c r="E254" s="35">
        <v>89992.8</v>
      </c>
      <c r="F254" s="15">
        <f t="shared" si="3"/>
        <v>188055823.58999991</v>
      </c>
    </row>
    <row r="255" spans="1:6" s="44" customFormat="1" ht="41.25" customHeight="1" x14ac:dyDescent="0.2">
      <c r="A255" s="31">
        <v>44460</v>
      </c>
      <c r="B255" s="32" t="s">
        <v>484</v>
      </c>
      <c r="C255" s="33" t="s">
        <v>485</v>
      </c>
      <c r="D255" s="43"/>
      <c r="E255" s="35">
        <v>294252.2</v>
      </c>
      <c r="F255" s="15">
        <f t="shared" si="3"/>
        <v>187761571.38999993</v>
      </c>
    </row>
    <row r="256" spans="1:6" s="44" customFormat="1" ht="50.25" customHeight="1" x14ac:dyDescent="0.2">
      <c r="A256" s="31">
        <v>44460</v>
      </c>
      <c r="B256" s="32" t="s">
        <v>486</v>
      </c>
      <c r="C256" s="33" t="s">
        <v>487</v>
      </c>
      <c r="D256" s="43"/>
      <c r="E256" s="35">
        <v>452525.38</v>
      </c>
      <c r="F256" s="15">
        <f t="shared" si="3"/>
        <v>187309046.00999993</v>
      </c>
    </row>
    <row r="257" spans="1:6" s="44" customFormat="1" ht="45" customHeight="1" x14ac:dyDescent="0.2">
      <c r="A257" s="31">
        <v>44460</v>
      </c>
      <c r="B257" s="32" t="s">
        <v>488</v>
      </c>
      <c r="C257" s="33" t="s">
        <v>489</v>
      </c>
      <c r="D257" s="43"/>
      <c r="E257" s="35">
        <v>187688.05</v>
      </c>
      <c r="F257" s="15">
        <f t="shared" si="3"/>
        <v>187121357.95999992</v>
      </c>
    </row>
    <row r="258" spans="1:6" s="44" customFormat="1" ht="41.25" customHeight="1" x14ac:dyDescent="0.2">
      <c r="A258" s="31">
        <v>44460</v>
      </c>
      <c r="B258" s="32" t="s">
        <v>490</v>
      </c>
      <c r="C258" s="33" t="s">
        <v>491</v>
      </c>
      <c r="D258" s="43"/>
      <c r="E258" s="35">
        <v>54038.76</v>
      </c>
      <c r="F258" s="15">
        <f t="shared" si="3"/>
        <v>187067319.19999993</v>
      </c>
    </row>
    <row r="259" spans="1:6" s="44" customFormat="1" ht="39" customHeight="1" x14ac:dyDescent="0.2">
      <c r="A259" s="31">
        <v>44460</v>
      </c>
      <c r="B259" s="32" t="s">
        <v>492</v>
      </c>
      <c r="C259" s="33" t="s">
        <v>493</v>
      </c>
      <c r="D259" s="43"/>
      <c r="E259" s="35">
        <v>123073.37</v>
      </c>
      <c r="F259" s="15">
        <f t="shared" si="3"/>
        <v>186944245.82999992</v>
      </c>
    </row>
    <row r="260" spans="1:6" s="44" customFormat="1" ht="43.5" customHeight="1" x14ac:dyDescent="0.2">
      <c r="A260" s="31">
        <v>44460</v>
      </c>
      <c r="B260" s="32" t="s">
        <v>494</v>
      </c>
      <c r="C260" s="33" t="s">
        <v>495</v>
      </c>
      <c r="D260" s="43"/>
      <c r="E260" s="35">
        <v>99238.33</v>
      </c>
      <c r="F260" s="15">
        <f t="shared" si="3"/>
        <v>186845007.49999991</v>
      </c>
    </row>
    <row r="261" spans="1:6" s="44" customFormat="1" ht="27" customHeight="1" x14ac:dyDescent="0.2">
      <c r="A261" s="31">
        <v>44460</v>
      </c>
      <c r="B261" s="32" t="s">
        <v>496</v>
      </c>
      <c r="C261" s="33" t="s">
        <v>497</v>
      </c>
      <c r="D261" s="43"/>
      <c r="E261" s="35">
        <v>150150</v>
      </c>
      <c r="F261" s="15">
        <f t="shared" si="3"/>
        <v>186694857.49999991</v>
      </c>
    </row>
    <row r="262" spans="1:6" s="44" customFormat="1" ht="42.75" customHeight="1" x14ac:dyDescent="0.2">
      <c r="A262" s="31">
        <v>44460</v>
      </c>
      <c r="B262" s="32" t="s">
        <v>498</v>
      </c>
      <c r="C262" s="33" t="s">
        <v>499</v>
      </c>
      <c r="D262" s="43"/>
      <c r="E262" s="35">
        <v>250000</v>
      </c>
      <c r="F262" s="15">
        <f t="shared" si="3"/>
        <v>186444857.49999991</v>
      </c>
    </row>
    <row r="263" spans="1:6" s="44" customFormat="1" ht="42" customHeight="1" x14ac:dyDescent="0.2">
      <c r="A263" s="31">
        <v>44460</v>
      </c>
      <c r="B263" s="32" t="s">
        <v>500</v>
      </c>
      <c r="C263" s="33" t="s">
        <v>501</v>
      </c>
      <c r="D263" s="43"/>
      <c r="E263" s="35">
        <v>3416210.51</v>
      </c>
      <c r="F263" s="15">
        <f t="shared" si="3"/>
        <v>183028646.98999992</v>
      </c>
    </row>
    <row r="264" spans="1:6" s="44" customFormat="1" ht="88.5" customHeight="1" x14ac:dyDescent="0.2">
      <c r="A264" s="31">
        <v>44460</v>
      </c>
      <c r="B264" s="32" t="s">
        <v>502</v>
      </c>
      <c r="C264" s="33" t="s">
        <v>503</v>
      </c>
      <c r="D264" s="43"/>
      <c r="E264" s="35">
        <v>169500</v>
      </c>
      <c r="F264" s="15">
        <f t="shared" si="3"/>
        <v>182859146.98999992</v>
      </c>
    </row>
    <row r="265" spans="1:6" s="44" customFormat="1" ht="36" customHeight="1" x14ac:dyDescent="0.2">
      <c r="A265" s="31">
        <v>44460</v>
      </c>
      <c r="B265" s="32" t="s">
        <v>504</v>
      </c>
      <c r="C265" s="33" t="s">
        <v>505</v>
      </c>
      <c r="D265" s="43"/>
      <c r="E265" s="35">
        <v>163073.37</v>
      </c>
      <c r="F265" s="15">
        <f t="shared" si="3"/>
        <v>182696073.61999992</v>
      </c>
    </row>
    <row r="266" spans="1:6" s="44" customFormat="1" ht="30" customHeight="1" x14ac:dyDescent="0.2">
      <c r="A266" s="31">
        <v>44460</v>
      </c>
      <c r="B266" s="32" t="s">
        <v>506</v>
      </c>
      <c r="C266" s="33" t="s">
        <v>507</v>
      </c>
      <c r="D266" s="43"/>
      <c r="E266" s="35">
        <v>410378.99</v>
      </c>
      <c r="F266" s="15">
        <f t="shared" si="3"/>
        <v>182285694.62999991</v>
      </c>
    </row>
    <row r="267" spans="1:6" s="44" customFormat="1" ht="40.5" customHeight="1" x14ac:dyDescent="0.2">
      <c r="A267" s="31">
        <v>44460</v>
      </c>
      <c r="B267" s="32" t="s">
        <v>508</v>
      </c>
      <c r="C267" s="33" t="s">
        <v>509</v>
      </c>
      <c r="D267" s="43"/>
      <c r="E267" s="35">
        <v>9005672.6199999992</v>
      </c>
      <c r="F267" s="15">
        <f t="shared" si="3"/>
        <v>173280022.0099999</v>
      </c>
    </row>
    <row r="268" spans="1:6" s="44" customFormat="1" ht="41.25" customHeight="1" x14ac:dyDescent="0.2">
      <c r="A268" s="31">
        <v>44460</v>
      </c>
      <c r="B268" s="32" t="s">
        <v>510</v>
      </c>
      <c r="C268" s="33" t="s">
        <v>511</v>
      </c>
      <c r="D268" s="43"/>
      <c r="E268" s="35">
        <v>167375.62</v>
      </c>
      <c r="F268" s="15">
        <f t="shared" si="3"/>
        <v>173112646.3899999</v>
      </c>
    </row>
    <row r="269" spans="1:6" s="44" customFormat="1" ht="27.75" customHeight="1" x14ac:dyDescent="0.2">
      <c r="A269" s="31">
        <v>44460</v>
      </c>
      <c r="B269" s="32" t="s">
        <v>512</v>
      </c>
      <c r="C269" s="33" t="s">
        <v>513</v>
      </c>
      <c r="D269" s="43"/>
      <c r="E269" s="35">
        <v>18005.09</v>
      </c>
      <c r="F269" s="15">
        <f t="shared" si="3"/>
        <v>173094641.29999989</v>
      </c>
    </row>
    <row r="270" spans="1:6" s="44" customFormat="1" ht="47.25" customHeight="1" x14ac:dyDescent="0.2">
      <c r="A270" s="31">
        <v>44460</v>
      </c>
      <c r="B270" s="32" t="s">
        <v>514</v>
      </c>
      <c r="C270" s="33" t="s">
        <v>515</v>
      </c>
      <c r="D270" s="43"/>
      <c r="E270" s="35">
        <v>30456.85</v>
      </c>
      <c r="F270" s="15">
        <f t="shared" ref="F270:F333" si="4">F269-E270</f>
        <v>173064184.4499999</v>
      </c>
    </row>
    <row r="271" spans="1:6" s="44" customFormat="1" ht="43.5" customHeight="1" x14ac:dyDescent="0.2">
      <c r="A271" s="31">
        <v>44460</v>
      </c>
      <c r="B271" s="32" t="s">
        <v>516</v>
      </c>
      <c r="C271" s="33" t="s">
        <v>517</v>
      </c>
      <c r="D271" s="43"/>
      <c r="E271" s="35">
        <v>23200</v>
      </c>
      <c r="F271" s="15">
        <f t="shared" si="4"/>
        <v>173040984.4499999</v>
      </c>
    </row>
    <row r="272" spans="1:6" s="44" customFormat="1" ht="103.5" customHeight="1" x14ac:dyDescent="0.2">
      <c r="A272" s="31">
        <v>44460</v>
      </c>
      <c r="B272" s="32" t="s">
        <v>518</v>
      </c>
      <c r="C272" s="33" t="s">
        <v>519</v>
      </c>
      <c r="D272" s="43"/>
      <c r="E272" s="35">
        <v>254250</v>
      </c>
      <c r="F272" s="15">
        <f t="shared" si="4"/>
        <v>172786734.4499999</v>
      </c>
    </row>
    <row r="273" spans="1:6" s="44" customFormat="1" ht="54.75" customHeight="1" x14ac:dyDescent="0.2">
      <c r="A273" s="31">
        <v>44460</v>
      </c>
      <c r="B273" s="32" t="s">
        <v>520</v>
      </c>
      <c r="C273" s="33" t="s">
        <v>521</v>
      </c>
      <c r="D273" s="43"/>
      <c r="E273" s="35">
        <v>32400</v>
      </c>
      <c r="F273" s="15">
        <f t="shared" si="4"/>
        <v>172754334.4499999</v>
      </c>
    </row>
    <row r="274" spans="1:6" s="44" customFormat="1" ht="63" customHeight="1" x14ac:dyDescent="0.2">
      <c r="A274" s="31">
        <v>44460</v>
      </c>
      <c r="B274" s="32" t="s">
        <v>522</v>
      </c>
      <c r="C274" s="33" t="s">
        <v>523</v>
      </c>
      <c r="D274" s="43"/>
      <c r="E274" s="35">
        <v>135000</v>
      </c>
      <c r="F274" s="15">
        <f t="shared" si="4"/>
        <v>172619334.4499999</v>
      </c>
    </row>
    <row r="275" spans="1:6" s="44" customFormat="1" ht="59.25" customHeight="1" x14ac:dyDescent="0.2">
      <c r="A275" s="31">
        <v>44460</v>
      </c>
      <c r="B275" s="32" t="s">
        <v>524</v>
      </c>
      <c r="C275" s="33" t="s">
        <v>525</v>
      </c>
      <c r="D275" s="43"/>
      <c r="E275" s="35">
        <v>114142.5</v>
      </c>
      <c r="F275" s="15">
        <f t="shared" si="4"/>
        <v>172505191.9499999</v>
      </c>
    </row>
    <row r="276" spans="1:6" s="44" customFormat="1" ht="31.5" customHeight="1" x14ac:dyDescent="0.2">
      <c r="A276" s="31">
        <v>44460</v>
      </c>
      <c r="B276" s="32" t="s">
        <v>526</v>
      </c>
      <c r="C276" s="33" t="s">
        <v>527</v>
      </c>
      <c r="D276" s="43"/>
      <c r="E276" s="35">
        <v>34076.949999999997</v>
      </c>
      <c r="F276" s="15">
        <f t="shared" si="4"/>
        <v>172471114.99999991</v>
      </c>
    </row>
    <row r="277" spans="1:6" s="44" customFormat="1" ht="73.5" customHeight="1" x14ac:dyDescent="0.2">
      <c r="A277" s="31">
        <v>44460</v>
      </c>
      <c r="B277" s="32" t="s">
        <v>528</v>
      </c>
      <c r="C277" s="33" t="s">
        <v>529</v>
      </c>
      <c r="D277" s="43"/>
      <c r="E277" s="35">
        <v>339000</v>
      </c>
      <c r="F277" s="15">
        <f t="shared" si="4"/>
        <v>172132114.99999991</v>
      </c>
    </row>
    <row r="278" spans="1:6" s="44" customFormat="1" ht="33.75" customHeight="1" x14ac:dyDescent="0.2">
      <c r="A278" s="31">
        <v>44460</v>
      </c>
      <c r="B278" s="32" t="s">
        <v>530</v>
      </c>
      <c r="C278" s="33" t="s">
        <v>531</v>
      </c>
      <c r="D278" s="43"/>
      <c r="E278" s="35">
        <v>107000</v>
      </c>
      <c r="F278" s="15">
        <f t="shared" si="4"/>
        <v>172025114.99999991</v>
      </c>
    </row>
    <row r="279" spans="1:6" s="44" customFormat="1" ht="37.5" customHeight="1" x14ac:dyDescent="0.2">
      <c r="A279" s="31">
        <v>44460</v>
      </c>
      <c r="B279" s="32" t="s">
        <v>532</v>
      </c>
      <c r="C279" s="33" t="s">
        <v>533</v>
      </c>
      <c r="D279" s="43"/>
      <c r="E279" s="35">
        <v>9400</v>
      </c>
      <c r="F279" s="15">
        <f t="shared" si="4"/>
        <v>172015714.99999991</v>
      </c>
    </row>
    <row r="280" spans="1:6" s="44" customFormat="1" ht="29.25" customHeight="1" x14ac:dyDescent="0.2">
      <c r="A280" s="31">
        <v>44460</v>
      </c>
      <c r="B280" s="32" t="s">
        <v>534</v>
      </c>
      <c r="C280" s="33" t="s">
        <v>535</v>
      </c>
      <c r="D280" s="43"/>
      <c r="E280" s="35">
        <v>75250</v>
      </c>
      <c r="F280" s="15">
        <f t="shared" si="4"/>
        <v>171940464.99999991</v>
      </c>
    </row>
    <row r="281" spans="1:6" s="44" customFormat="1" ht="30.75" customHeight="1" x14ac:dyDescent="0.2">
      <c r="A281" s="31">
        <v>44460</v>
      </c>
      <c r="B281" s="32" t="s">
        <v>536</v>
      </c>
      <c r="C281" s="33" t="s">
        <v>537</v>
      </c>
      <c r="D281" s="43"/>
      <c r="E281" s="35">
        <v>50550</v>
      </c>
      <c r="F281" s="15">
        <f t="shared" si="4"/>
        <v>171889914.99999991</v>
      </c>
    </row>
    <row r="282" spans="1:6" s="44" customFormat="1" ht="41.25" customHeight="1" x14ac:dyDescent="0.2">
      <c r="A282" s="31">
        <v>44460</v>
      </c>
      <c r="B282" s="32" t="s">
        <v>538</v>
      </c>
      <c r="C282" s="33" t="s">
        <v>539</v>
      </c>
      <c r="D282" s="43"/>
      <c r="E282" s="35">
        <v>1635096</v>
      </c>
      <c r="F282" s="15">
        <f t="shared" si="4"/>
        <v>170254818.99999991</v>
      </c>
    </row>
    <row r="283" spans="1:6" s="44" customFormat="1" ht="31.5" customHeight="1" x14ac:dyDescent="0.2">
      <c r="A283" s="31">
        <v>44460</v>
      </c>
      <c r="B283" s="32" t="s">
        <v>540</v>
      </c>
      <c r="C283" s="33" t="s">
        <v>541</v>
      </c>
      <c r="D283" s="43"/>
      <c r="E283" s="35">
        <v>7966866.46</v>
      </c>
      <c r="F283" s="15">
        <f t="shared" si="4"/>
        <v>162287952.5399999</v>
      </c>
    </row>
    <row r="284" spans="1:6" s="44" customFormat="1" ht="49.5" customHeight="1" x14ac:dyDescent="0.2">
      <c r="A284" s="31">
        <v>44460</v>
      </c>
      <c r="B284" s="32" t="s">
        <v>542</v>
      </c>
      <c r="C284" s="33" t="s">
        <v>543</v>
      </c>
      <c r="D284" s="43"/>
      <c r="E284" s="35">
        <v>207965.2</v>
      </c>
      <c r="F284" s="15">
        <f t="shared" si="4"/>
        <v>162079987.33999991</v>
      </c>
    </row>
    <row r="285" spans="1:6" s="44" customFormat="1" ht="50.25" customHeight="1" x14ac:dyDescent="0.2">
      <c r="A285" s="31">
        <v>44460</v>
      </c>
      <c r="B285" s="32" t="s">
        <v>544</v>
      </c>
      <c r="C285" s="33" t="s">
        <v>545</v>
      </c>
      <c r="D285" s="43"/>
      <c r="E285" s="35">
        <v>126825</v>
      </c>
      <c r="F285" s="15">
        <f t="shared" si="4"/>
        <v>161953162.33999991</v>
      </c>
    </row>
    <row r="286" spans="1:6" s="44" customFormat="1" ht="72" customHeight="1" x14ac:dyDescent="0.2">
      <c r="A286" s="31">
        <v>44460</v>
      </c>
      <c r="B286" s="32" t="s">
        <v>546</v>
      </c>
      <c r="C286" s="33" t="s">
        <v>547</v>
      </c>
      <c r="D286" s="43"/>
      <c r="E286" s="35">
        <v>9000</v>
      </c>
      <c r="F286" s="15">
        <f t="shared" si="4"/>
        <v>161944162.33999991</v>
      </c>
    </row>
    <row r="287" spans="1:6" s="44" customFormat="1" ht="63.75" customHeight="1" x14ac:dyDescent="0.2">
      <c r="A287" s="31">
        <v>44460</v>
      </c>
      <c r="B287" s="32" t="s">
        <v>548</v>
      </c>
      <c r="C287" s="33" t="s">
        <v>549</v>
      </c>
      <c r="D287" s="43"/>
      <c r="E287" s="35">
        <v>9000</v>
      </c>
      <c r="F287" s="15">
        <f t="shared" si="4"/>
        <v>161935162.33999991</v>
      </c>
    </row>
    <row r="288" spans="1:6" s="44" customFormat="1" ht="63.75" customHeight="1" x14ac:dyDescent="0.2">
      <c r="A288" s="31">
        <v>44460</v>
      </c>
      <c r="B288" s="32" t="s">
        <v>550</v>
      </c>
      <c r="C288" s="33" t="s">
        <v>551</v>
      </c>
      <c r="D288" s="43"/>
      <c r="E288" s="35">
        <v>9000</v>
      </c>
      <c r="F288" s="15">
        <f t="shared" si="4"/>
        <v>161926162.33999991</v>
      </c>
    </row>
    <row r="289" spans="1:6" s="44" customFormat="1" ht="58.5" customHeight="1" x14ac:dyDescent="0.2">
      <c r="A289" s="31">
        <v>44460</v>
      </c>
      <c r="B289" s="32" t="s">
        <v>552</v>
      </c>
      <c r="C289" s="33" t="s">
        <v>553</v>
      </c>
      <c r="D289" s="43"/>
      <c r="E289" s="35">
        <v>333972.5</v>
      </c>
      <c r="F289" s="15">
        <f t="shared" si="4"/>
        <v>161592189.83999991</v>
      </c>
    </row>
    <row r="290" spans="1:6" s="44" customFormat="1" ht="76.5" customHeight="1" x14ac:dyDescent="0.2">
      <c r="A290" s="31">
        <v>44460</v>
      </c>
      <c r="B290" s="32" t="s">
        <v>554</v>
      </c>
      <c r="C290" s="33" t="s">
        <v>555</v>
      </c>
      <c r="D290" s="43"/>
      <c r="E290" s="35">
        <v>9000</v>
      </c>
      <c r="F290" s="15">
        <f t="shared" si="4"/>
        <v>161583189.83999991</v>
      </c>
    </row>
    <row r="291" spans="1:6" s="44" customFormat="1" ht="63" customHeight="1" x14ac:dyDescent="0.2">
      <c r="A291" s="31">
        <v>44460</v>
      </c>
      <c r="B291" s="32" t="s">
        <v>556</v>
      </c>
      <c r="C291" s="33" t="s">
        <v>557</v>
      </c>
      <c r="D291" s="43"/>
      <c r="E291" s="35">
        <v>9000</v>
      </c>
      <c r="F291" s="15">
        <f t="shared" si="4"/>
        <v>161574189.83999991</v>
      </c>
    </row>
    <row r="292" spans="1:6" s="44" customFormat="1" ht="82.5" customHeight="1" x14ac:dyDescent="0.2">
      <c r="A292" s="31">
        <v>44460</v>
      </c>
      <c r="B292" s="32" t="s">
        <v>558</v>
      </c>
      <c r="C292" s="33" t="s">
        <v>559</v>
      </c>
      <c r="D292" s="43"/>
      <c r="E292" s="35">
        <v>9000</v>
      </c>
      <c r="F292" s="15">
        <f t="shared" si="4"/>
        <v>161565189.83999991</v>
      </c>
    </row>
    <row r="293" spans="1:6" s="44" customFormat="1" ht="27" customHeight="1" x14ac:dyDescent="0.2">
      <c r="A293" s="31">
        <v>44460</v>
      </c>
      <c r="B293" s="32" t="s">
        <v>560</v>
      </c>
      <c r="C293" s="33" t="s">
        <v>561</v>
      </c>
      <c r="D293" s="43"/>
      <c r="E293" s="35">
        <v>60000</v>
      </c>
      <c r="F293" s="15">
        <f t="shared" si="4"/>
        <v>161505189.83999991</v>
      </c>
    </row>
    <row r="294" spans="1:6" s="44" customFormat="1" ht="27" customHeight="1" x14ac:dyDescent="0.2">
      <c r="A294" s="31">
        <v>44461</v>
      </c>
      <c r="B294" s="32" t="s">
        <v>562</v>
      </c>
      <c r="C294" s="33" t="s">
        <v>563</v>
      </c>
      <c r="D294" s="43"/>
      <c r="E294" s="35">
        <v>2457593.06</v>
      </c>
      <c r="F294" s="15">
        <f t="shared" si="4"/>
        <v>159047596.77999991</v>
      </c>
    </row>
    <row r="295" spans="1:6" s="44" customFormat="1" ht="30.75" customHeight="1" x14ac:dyDescent="0.2">
      <c r="A295" s="31">
        <v>44461</v>
      </c>
      <c r="B295" s="32" t="s">
        <v>564</v>
      </c>
      <c r="C295" s="33" t="s">
        <v>565</v>
      </c>
      <c r="D295" s="43"/>
      <c r="E295" s="35">
        <v>805153</v>
      </c>
      <c r="F295" s="15">
        <f t="shared" si="4"/>
        <v>158242443.77999991</v>
      </c>
    </row>
    <row r="296" spans="1:6" s="44" customFormat="1" ht="32.25" customHeight="1" x14ac:dyDescent="0.2">
      <c r="A296" s="31">
        <v>44461</v>
      </c>
      <c r="B296" s="32" t="s">
        <v>566</v>
      </c>
      <c r="C296" s="33" t="s">
        <v>567</v>
      </c>
      <c r="D296" s="43"/>
      <c r="E296" s="35">
        <v>409613.52</v>
      </c>
      <c r="F296" s="15">
        <f t="shared" si="4"/>
        <v>157832830.2599999</v>
      </c>
    </row>
    <row r="297" spans="1:6" s="44" customFormat="1" ht="28.5" customHeight="1" x14ac:dyDescent="0.2">
      <c r="A297" s="31">
        <v>44461</v>
      </c>
      <c r="B297" s="32" t="s">
        <v>568</v>
      </c>
      <c r="C297" s="33" t="s">
        <v>569</v>
      </c>
      <c r="D297" s="43"/>
      <c r="E297" s="35">
        <v>7971418.9400000004</v>
      </c>
      <c r="F297" s="15">
        <f t="shared" si="4"/>
        <v>149861411.3199999</v>
      </c>
    </row>
    <row r="298" spans="1:6" s="44" customFormat="1" ht="41.25" customHeight="1" x14ac:dyDescent="0.2">
      <c r="A298" s="31">
        <v>44462</v>
      </c>
      <c r="B298" s="40" t="s">
        <v>570</v>
      </c>
      <c r="C298" s="33" t="s">
        <v>571</v>
      </c>
      <c r="D298" s="43"/>
      <c r="E298" s="35">
        <v>28076</v>
      </c>
      <c r="F298" s="15">
        <f t="shared" si="4"/>
        <v>149833335.3199999</v>
      </c>
    </row>
    <row r="299" spans="1:6" s="44" customFormat="1" ht="53.25" customHeight="1" x14ac:dyDescent="0.2">
      <c r="A299" s="31">
        <v>44462</v>
      </c>
      <c r="B299" s="40" t="s">
        <v>572</v>
      </c>
      <c r="C299" s="33" t="s">
        <v>573</v>
      </c>
      <c r="D299" s="43"/>
      <c r="E299" s="35">
        <v>54180</v>
      </c>
      <c r="F299" s="15">
        <f t="shared" si="4"/>
        <v>149779155.3199999</v>
      </c>
    </row>
    <row r="300" spans="1:6" s="44" customFormat="1" ht="61.5" customHeight="1" x14ac:dyDescent="0.2">
      <c r="A300" s="31">
        <v>44462</v>
      </c>
      <c r="B300" s="40" t="s">
        <v>574</v>
      </c>
      <c r="C300" s="33" t="s">
        <v>575</v>
      </c>
      <c r="D300" s="43"/>
      <c r="E300" s="35">
        <v>5079768.28</v>
      </c>
      <c r="F300" s="15">
        <f t="shared" si="4"/>
        <v>144699387.0399999</v>
      </c>
    </row>
    <row r="301" spans="1:6" s="44" customFormat="1" ht="45" customHeight="1" x14ac:dyDescent="0.2">
      <c r="A301" s="31">
        <v>44462</v>
      </c>
      <c r="B301" s="40" t="s">
        <v>576</v>
      </c>
      <c r="C301" s="33" t="s">
        <v>577</v>
      </c>
      <c r="D301" s="43"/>
      <c r="E301" s="35">
        <v>260022.22</v>
      </c>
      <c r="F301" s="15">
        <f t="shared" si="4"/>
        <v>144439364.8199999</v>
      </c>
    </row>
    <row r="302" spans="1:6" s="44" customFormat="1" ht="50.25" customHeight="1" x14ac:dyDescent="0.2">
      <c r="A302" s="31">
        <v>44462</v>
      </c>
      <c r="B302" s="40" t="s">
        <v>578</v>
      </c>
      <c r="C302" s="33" t="s">
        <v>579</v>
      </c>
      <c r="D302" s="43"/>
      <c r="E302" s="35">
        <v>7724.93</v>
      </c>
      <c r="F302" s="15">
        <f t="shared" si="4"/>
        <v>144431639.8899999</v>
      </c>
    </row>
    <row r="303" spans="1:6" s="44" customFormat="1" ht="60.75" customHeight="1" x14ac:dyDescent="0.2">
      <c r="A303" s="31">
        <v>44462</v>
      </c>
      <c r="B303" s="40" t="s">
        <v>580</v>
      </c>
      <c r="C303" s="33" t="s">
        <v>581</v>
      </c>
      <c r="D303" s="43"/>
      <c r="E303" s="35">
        <v>9860.09</v>
      </c>
      <c r="F303" s="15">
        <f t="shared" si="4"/>
        <v>144421779.79999989</v>
      </c>
    </row>
    <row r="304" spans="1:6" s="44" customFormat="1" ht="53.25" customHeight="1" x14ac:dyDescent="0.2">
      <c r="A304" s="31">
        <v>44462</v>
      </c>
      <c r="B304" s="40" t="s">
        <v>582</v>
      </c>
      <c r="C304" s="33" t="s">
        <v>583</v>
      </c>
      <c r="D304" s="43"/>
      <c r="E304" s="35">
        <v>245195</v>
      </c>
      <c r="F304" s="15">
        <f t="shared" si="4"/>
        <v>144176584.79999989</v>
      </c>
    </row>
    <row r="305" spans="1:6" s="44" customFormat="1" ht="44.25" customHeight="1" x14ac:dyDescent="0.2">
      <c r="A305" s="31">
        <v>44462</v>
      </c>
      <c r="B305" s="40" t="s">
        <v>584</v>
      </c>
      <c r="C305" s="33" t="s">
        <v>585</v>
      </c>
      <c r="D305" s="43"/>
      <c r="E305" s="35">
        <v>126825</v>
      </c>
      <c r="F305" s="15">
        <f t="shared" si="4"/>
        <v>144049759.79999989</v>
      </c>
    </row>
    <row r="306" spans="1:6" s="44" customFormat="1" ht="58.5" customHeight="1" x14ac:dyDescent="0.2">
      <c r="A306" s="31">
        <v>44462</v>
      </c>
      <c r="B306" s="40" t="s">
        <v>586</v>
      </c>
      <c r="C306" s="33" t="s">
        <v>587</v>
      </c>
      <c r="D306" s="43"/>
      <c r="E306" s="35">
        <v>131052.5</v>
      </c>
      <c r="F306" s="15">
        <f t="shared" si="4"/>
        <v>143918707.29999989</v>
      </c>
    </row>
    <row r="307" spans="1:6" s="44" customFormat="1" ht="69.75" customHeight="1" x14ac:dyDescent="0.2">
      <c r="A307" s="31">
        <v>44462</v>
      </c>
      <c r="B307" s="40" t="s">
        <v>588</v>
      </c>
      <c r="C307" s="33" t="s">
        <v>589</v>
      </c>
      <c r="D307" s="43"/>
      <c r="E307" s="35">
        <v>346655</v>
      </c>
      <c r="F307" s="15">
        <f t="shared" si="4"/>
        <v>143572052.29999989</v>
      </c>
    </row>
    <row r="308" spans="1:6" s="44" customFormat="1" ht="54" customHeight="1" x14ac:dyDescent="0.2">
      <c r="A308" s="31">
        <v>44462</v>
      </c>
      <c r="B308" s="40" t="s">
        <v>590</v>
      </c>
      <c r="C308" s="33" t="s">
        <v>591</v>
      </c>
      <c r="D308" s="43"/>
      <c r="E308" s="35">
        <v>131052.5</v>
      </c>
      <c r="F308" s="15">
        <f t="shared" si="4"/>
        <v>143440999.79999989</v>
      </c>
    </row>
    <row r="309" spans="1:6" s="44" customFormat="1" ht="57.75" customHeight="1" x14ac:dyDescent="0.2">
      <c r="A309" s="31">
        <v>44462</v>
      </c>
      <c r="B309" s="40" t="s">
        <v>592</v>
      </c>
      <c r="C309" s="33" t="s">
        <v>593</v>
      </c>
      <c r="D309" s="43"/>
      <c r="E309" s="35">
        <v>131052.5</v>
      </c>
      <c r="F309" s="15">
        <f t="shared" si="4"/>
        <v>143309947.29999989</v>
      </c>
    </row>
    <row r="310" spans="1:6" s="44" customFormat="1" ht="41.25" customHeight="1" x14ac:dyDescent="0.2">
      <c r="A310" s="31">
        <v>44466</v>
      </c>
      <c r="B310" s="32" t="s">
        <v>594</v>
      </c>
      <c r="C310" s="33" t="s">
        <v>595</v>
      </c>
      <c r="D310" s="43"/>
      <c r="E310" s="35">
        <v>2301</v>
      </c>
      <c r="F310" s="15">
        <f t="shared" si="4"/>
        <v>143307646.29999989</v>
      </c>
    </row>
    <row r="311" spans="1:6" s="44" customFormat="1" ht="41.25" customHeight="1" x14ac:dyDescent="0.2">
      <c r="A311" s="31">
        <v>44466</v>
      </c>
      <c r="B311" s="32" t="s">
        <v>596</v>
      </c>
      <c r="C311" s="33" t="s">
        <v>597</v>
      </c>
      <c r="D311" s="43"/>
      <c r="E311" s="35">
        <v>2873.5</v>
      </c>
      <c r="F311" s="15">
        <f t="shared" si="4"/>
        <v>143304772.79999989</v>
      </c>
    </row>
    <row r="312" spans="1:6" s="44" customFormat="1" ht="45.75" customHeight="1" x14ac:dyDescent="0.2">
      <c r="A312" s="31">
        <v>44466</v>
      </c>
      <c r="B312" s="32" t="s">
        <v>598</v>
      </c>
      <c r="C312" s="33" t="s">
        <v>599</v>
      </c>
      <c r="D312" s="43"/>
      <c r="E312" s="35">
        <v>199336.98</v>
      </c>
      <c r="F312" s="15">
        <f t="shared" si="4"/>
        <v>143105435.8199999</v>
      </c>
    </row>
    <row r="313" spans="1:6" s="44" customFormat="1" ht="41.25" customHeight="1" x14ac:dyDescent="0.2">
      <c r="A313" s="31">
        <v>44466</v>
      </c>
      <c r="B313" s="32" t="s">
        <v>600</v>
      </c>
      <c r="C313" s="33" t="s">
        <v>601</v>
      </c>
      <c r="D313" s="43"/>
      <c r="E313" s="35">
        <v>126825</v>
      </c>
      <c r="F313" s="15">
        <f t="shared" si="4"/>
        <v>142978610.8199999</v>
      </c>
    </row>
    <row r="314" spans="1:6" s="44" customFormat="1" ht="54.75" customHeight="1" x14ac:dyDescent="0.2">
      <c r="A314" s="31">
        <v>44466</v>
      </c>
      <c r="B314" s="32" t="s">
        <v>602</v>
      </c>
      <c r="C314" s="33" t="s">
        <v>603</v>
      </c>
      <c r="D314" s="43"/>
      <c r="E314" s="35">
        <v>126825</v>
      </c>
      <c r="F314" s="15">
        <f t="shared" si="4"/>
        <v>142851785.8199999</v>
      </c>
    </row>
    <row r="315" spans="1:6" s="44" customFormat="1" ht="77.25" customHeight="1" x14ac:dyDescent="0.2">
      <c r="A315" s="31">
        <v>44466</v>
      </c>
      <c r="B315" s="32" t="s">
        <v>604</v>
      </c>
      <c r="C315" s="33" t="s">
        <v>605</v>
      </c>
      <c r="D315" s="43"/>
      <c r="E315" s="35">
        <v>710220</v>
      </c>
      <c r="F315" s="15">
        <f t="shared" si="4"/>
        <v>142141565.8199999</v>
      </c>
    </row>
    <row r="316" spans="1:6" s="44" customFormat="1" ht="60" customHeight="1" x14ac:dyDescent="0.2">
      <c r="A316" s="31">
        <v>44466</v>
      </c>
      <c r="B316" s="32" t="s">
        <v>606</v>
      </c>
      <c r="C316" s="33" t="s">
        <v>607</v>
      </c>
      <c r="D316" s="43"/>
      <c r="E316" s="35">
        <v>49887.02</v>
      </c>
      <c r="F316" s="15">
        <f t="shared" si="4"/>
        <v>142091678.79999989</v>
      </c>
    </row>
    <row r="317" spans="1:6" s="44" customFormat="1" ht="60" customHeight="1" x14ac:dyDescent="0.2">
      <c r="A317" s="31">
        <v>44466</v>
      </c>
      <c r="B317" s="32" t="s">
        <v>608</v>
      </c>
      <c r="C317" s="33" t="s">
        <v>609</v>
      </c>
      <c r="D317" s="43"/>
      <c r="E317" s="35">
        <v>63110.5</v>
      </c>
      <c r="F317" s="15">
        <f t="shared" si="4"/>
        <v>142028568.29999989</v>
      </c>
    </row>
    <row r="318" spans="1:6" s="44" customFormat="1" ht="30" customHeight="1" x14ac:dyDescent="0.2">
      <c r="A318" s="31">
        <v>44466</v>
      </c>
      <c r="B318" s="32" t="s">
        <v>610</v>
      </c>
      <c r="C318" s="33" t="s">
        <v>611</v>
      </c>
      <c r="D318" s="43"/>
      <c r="E318" s="35">
        <v>43111323.280000001</v>
      </c>
      <c r="F318" s="15">
        <f t="shared" si="4"/>
        <v>98917245.019999892</v>
      </c>
    </row>
    <row r="319" spans="1:6" s="44" customFormat="1" ht="51" customHeight="1" x14ac:dyDescent="0.2">
      <c r="A319" s="31">
        <v>44466</v>
      </c>
      <c r="B319" s="32" t="s">
        <v>612</v>
      </c>
      <c r="C319" s="33" t="s">
        <v>613</v>
      </c>
      <c r="D319" s="43"/>
      <c r="E319" s="35">
        <v>131052.5</v>
      </c>
      <c r="F319" s="15">
        <f t="shared" si="4"/>
        <v>98786192.519999892</v>
      </c>
    </row>
    <row r="320" spans="1:6" s="44" customFormat="1" ht="45.75" customHeight="1" x14ac:dyDescent="0.2">
      <c r="A320" s="31">
        <v>44467</v>
      </c>
      <c r="B320" s="32" t="s">
        <v>614</v>
      </c>
      <c r="C320" s="33" t="s">
        <v>615</v>
      </c>
      <c r="D320" s="43"/>
      <c r="E320" s="35">
        <v>126000</v>
      </c>
      <c r="F320" s="15">
        <f t="shared" si="4"/>
        <v>98660192.519999892</v>
      </c>
    </row>
    <row r="321" spans="1:6" s="44" customFormat="1" ht="60.75" customHeight="1" x14ac:dyDescent="0.2">
      <c r="A321" s="31">
        <v>44467</v>
      </c>
      <c r="B321" s="32" t="s">
        <v>616</v>
      </c>
      <c r="C321" s="33" t="s">
        <v>617</v>
      </c>
      <c r="D321" s="43"/>
      <c r="E321" s="35">
        <v>67500</v>
      </c>
      <c r="F321" s="15">
        <f t="shared" si="4"/>
        <v>98592692.519999892</v>
      </c>
    </row>
    <row r="322" spans="1:6" s="44" customFormat="1" ht="45" customHeight="1" x14ac:dyDescent="0.2">
      <c r="A322" s="31">
        <v>44467</v>
      </c>
      <c r="B322" s="32" t="s">
        <v>618</v>
      </c>
      <c r="C322" s="33" t="s">
        <v>619</v>
      </c>
      <c r="D322" s="43"/>
      <c r="E322" s="35">
        <v>2734723.71</v>
      </c>
      <c r="F322" s="15">
        <f t="shared" si="4"/>
        <v>95857968.809999898</v>
      </c>
    </row>
    <row r="323" spans="1:6" s="44" customFormat="1" ht="54" customHeight="1" x14ac:dyDescent="0.2">
      <c r="A323" s="31">
        <v>44467</v>
      </c>
      <c r="B323" s="32" t="s">
        <v>620</v>
      </c>
      <c r="C323" s="33" t="s">
        <v>621</v>
      </c>
      <c r="D323" s="43"/>
      <c r="E323" s="35">
        <v>40375</v>
      </c>
      <c r="F323" s="15">
        <f t="shared" si="4"/>
        <v>95817593.809999898</v>
      </c>
    </row>
    <row r="324" spans="1:6" s="44" customFormat="1" ht="53.25" customHeight="1" x14ac:dyDescent="0.2">
      <c r="A324" s="31">
        <v>44467</v>
      </c>
      <c r="B324" s="32" t="s">
        <v>622</v>
      </c>
      <c r="C324" s="33" t="s">
        <v>623</v>
      </c>
      <c r="D324" s="43"/>
      <c r="E324" s="35">
        <v>75936</v>
      </c>
      <c r="F324" s="15">
        <f t="shared" si="4"/>
        <v>95741657.809999898</v>
      </c>
    </row>
    <row r="325" spans="1:6" s="44" customFormat="1" ht="53.25" customHeight="1" x14ac:dyDescent="0.2">
      <c r="A325" s="31">
        <v>44467</v>
      </c>
      <c r="B325" s="32" t="s">
        <v>624</v>
      </c>
      <c r="C325" s="33" t="s">
        <v>625</v>
      </c>
      <c r="D325" s="43"/>
      <c r="E325" s="35">
        <v>114142.5</v>
      </c>
      <c r="F325" s="15">
        <f t="shared" si="4"/>
        <v>95627515.309999898</v>
      </c>
    </row>
    <row r="326" spans="1:6" s="44" customFormat="1" ht="60" customHeight="1" x14ac:dyDescent="0.2">
      <c r="A326" s="31">
        <v>44467</v>
      </c>
      <c r="B326" s="32" t="s">
        <v>626</v>
      </c>
      <c r="C326" s="33" t="s">
        <v>627</v>
      </c>
      <c r="D326" s="43"/>
      <c r="E326" s="35">
        <v>131052.5</v>
      </c>
      <c r="F326" s="15">
        <f t="shared" si="4"/>
        <v>95496462.809999898</v>
      </c>
    </row>
    <row r="327" spans="1:6" s="44" customFormat="1" ht="45" customHeight="1" x14ac:dyDescent="0.2">
      <c r="A327" s="31">
        <v>44467</v>
      </c>
      <c r="B327" s="32" t="s">
        <v>628</v>
      </c>
      <c r="C327" s="33" t="s">
        <v>629</v>
      </c>
      <c r="D327" s="43"/>
      <c r="E327" s="35">
        <v>24750</v>
      </c>
      <c r="F327" s="15">
        <f t="shared" si="4"/>
        <v>95471712.809999898</v>
      </c>
    </row>
    <row r="328" spans="1:6" s="44" customFormat="1" ht="56.25" customHeight="1" x14ac:dyDescent="0.2">
      <c r="A328" s="31">
        <v>44467</v>
      </c>
      <c r="B328" s="32" t="s">
        <v>630</v>
      </c>
      <c r="C328" s="33" t="s">
        <v>631</v>
      </c>
      <c r="D328" s="43"/>
      <c r="E328" s="35">
        <v>262105</v>
      </c>
      <c r="F328" s="15">
        <f t="shared" si="4"/>
        <v>95209607.809999898</v>
      </c>
    </row>
    <row r="329" spans="1:6" s="44" customFormat="1" ht="71.25" customHeight="1" x14ac:dyDescent="0.2">
      <c r="A329" s="31">
        <v>44467</v>
      </c>
      <c r="B329" s="32" t="s">
        <v>632</v>
      </c>
      <c r="C329" s="33" t="s">
        <v>633</v>
      </c>
      <c r="D329" s="43"/>
      <c r="E329" s="35">
        <v>18984</v>
      </c>
      <c r="F329" s="15">
        <f t="shared" si="4"/>
        <v>95190623.809999898</v>
      </c>
    </row>
    <row r="330" spans="1:6" s="44" customFormat="1" ht="45" customHeight="1" x14ac:dyDescent="0.2">
      <c r="A330" s="31">
        <v>44467</v>
      </c>
      <c r="B330" s="32" t="s">
        <v>634</v>
      </c>
      <c r="C330" s="33" t="s">
        <v>635</v>
      </c>
      <c r="D330" s="43"/>
      <c r="E330" s="35">
        <v>28526.85</v>
      </c>
      <c r="F330" s="15">
        <f t="shared" si="4"/>
        <v>95162096.959999904</v>
      </c>
    </row>
    <row r="331" spans="1:6" s="44" customFormat="1" ht="31.5" customHeight="1" x14ac:dyDescent="0.2">
      <c r="A331" s="31">
        <v>44467</v>
      </c>
      <c r="B331" s="32" t="s">
        <v>636</v>
      </c>
      <c r="C331" s="33" t="s">
        <v>637</v>
      </c>
      <c r="D331" s="43"/>
      <c r="E331" s="35">
        <v>2323765.64</v>
      </c>
      <c r="F331" s="15">
        <f t="shared" si="4"/>
        <v>92838331.319999903</v>
      </c>
    </row>
    <row r="332" spans="1:6" s="44" customFormat="1" ht="53.25" customHeight="1" x14ac:dyDescent="0.2">
      <c r="A332" s="31">
        <v>44467</v>
      </c>
      <c r="B332" s="32" t="s">
        <v>638</v>
      </c>
      <c r="C332" s="33" t="s">
        <v>639</v>
      </c>
      <c r="D332" s="43"/>
      <c r="E332" s="35">
        <v>126825</v>
      </c>
      <c r="F332" s="15">
        <f t="shared" si="4"/>
        <v>92711506.319999903</v>
      </c>
    </row>
    <row r="333" spans="1:6" s="44" customFormat="1" ht="41.25" customHeight="1" x14ac:dyDescent="0.2">
      <c r="A333" s="31">
        <v>44467</v>
      </c>
      <c r="B333" s="32" t="s">
        <v>640</v>
      </c>
      <c r="C333" s="33" t="s">
        <v>641</v>
      </c>
      <c r="D333" s="43"/>
      <c r="E333" s="35">
        <v>126825</v>
      </c>
      <c r="F333" s="15">
        <f t="shared" si="4"/>
        <v>92584681.319999903</v>
      </c>
    </row>
    <row r="334" spans="1:6" s="44" customFormat="1" ht="66" customHeight="1" x14ac:dyDescent="0.2">
      <c r="A334" s="31">
        <v>44467</v>
      </c>
      <c r="B334" s="32" t="s">
        <v>642</v>
      </c>
      <c r="C334" s="33" t="s">
        <v>643</v>
      </c>
      <c r="D334" s="43"/>
      <c r="E334" s="35">
        <v>875092.5</v>
      </c>
      <c r="F334" s="15">
        <f t="shared" ref="F334:F352" si="5">F333-E334</f>
        <v>91709588.819999903</v>
      </c>
    </row>
    <row r="335" spans="1:6" s="44" customFormat="1" ht="66" customHeight="1" x14ac:dyDescent="0.2">
      <c r="A335" s="31">
        <v>44467</v>
      </c>
      <c r="B335" s="32" t="s">
        <v>644</v>
      </c>
      <c r="C335" s="33" t="s">
        <v>645</v>
      </c>
      <c r="D335" s="43"/>
      <c r="E335" s="35">
        <v>9000</v>
      </c>
      <c r="F335" s="15">
        <f t="shared" si="5"/>
        <v>91700588.819999903</v>
      </c>
    </row>
    <row r="336" spans="1:6" s="44" customFormat="1" ht="40.5" customHeight="1" x14ac:dyDescent="0.2">
      <c r="A336" s="31">
        <v>44467</v>
      </c>
      <c r="B336" s="32" t="s">
        <v>646</v>
      </c>
      <c r="C336" s="33" t="s">
        <v>647</v>
      </c>
      <c r="D336" s="43"/>
      <c r="E336" s="35">
        <v>18450</v>
      </c>
      <c r="F336" s="15">
        <f t="shared" si="5"/>
        <v>91682138.819999903</v>
      </c>
    </row>
    <row r="337" spans="1:6" s="44" customFormat="1" ht="41.25" customHeight="1" x14ac:dyDescent="0.2">
      <c r="A337" s="31">
        <v>44468</v>
      </c>
      <c r="B337" s="32" t="s">
        <v>648</v>
      </c>
      <c r="C337" s="33" t="s">
        <v>649</v>
      </c>
      <c r="D337" s="43"/>
      <c r="E337" s="35">
        <v>119976.88</v>
      </c>
      <c r="F337" s="15">
        <f t="shared" si="5"/>
        <v>91562161.939999908</v>
      </c>
    </row>
    <row r="338" spans="1:6" s="44" customFormat="1" ht="76.5" customHeight="1" x14ac:dyDescent="0.2">
      <c r="A338" s="31">
        <v>44468</v>
      </c>
      <c r="B338" s="32" t="s">
        <v>650</v>
      </c>
      <c r="C338" s="33" t="s">
        <v>651</v>
      </c>
      <c r="D338" s="43"/>
      <c r="E338" s="35">
        <v>90000</v>
      </c>
      <c r="F338" s="15">
        <f t="shared" si="5"/>
        <v>91472161.939999908</v>
      </c>
    </row>
    <row r="339" spans="1:6" s="44" customFormat="1" ht="51" customHeight="1" x14ac:dyDescent="0.2">
      <c r="A339" s="31">
        <v>44468</v>
      </c>
      <c r="B339" s="32" t="s">
        <v>652</v>
      </c>
      <c r="C339" s="33" t="s">
        <v>653</v>
      </c>
      <c r="D339" s="43"/>
      <c r="E339" s="35">
        <v>81000</v>
      </c>
      <c r="F339" s="15">
        <f t="shared" si="5"/>
        <v>91391161.939999908</v>
      </c>
    </row>
    <row r="340" spans="1:6" s="44" customFormat="1" ht="102" customHeight="1" x14ac:dyDescent="0.2">
      <c r="A340" s="31">
        <v>44468</v>
      </c>
      <c r="B340" s="32" t="s">
        <v>654</v>
      </c>
      <c r="C340" s="33" t="s">
        <v>655</v>
      </c>
      <c r="D340" s="43"/>
      <c r="E340" s="35">
        <v>339000</v>
      </c>
      <c r="F340" s="15">
        <f t="shared" si="5"/>
        <v>91052161.939999908</v>
      </c>
    </row>
    <row r="341" spans="1:6" s="44" customFormat="1" ht="63" customHeight="1" x14ac:dyDescent="0.2">
      <c r="A341" s="31">
        <v>44468</v>
      </c>
      <c r="B341" s="32" t="s">
        <v>656</v>
      </c>
      <c r="C341" s="33" t="s">
        <v>657</v>
      </c>
      <c r="D341" s="43"/>
      <c r="E341" s="35">
        <v>10190172.720000001</v>
      </c>
      <c r="F341" s="15">
        <f t="shared" si="5"/>
        <v>80861989.219999909</v>
      </c>
    </row>
    <row r="342" spans="1:6" s="44" customFormat="1" ht="45.75" customHeight="1" x14ac:dyDescent="0.2">
      <c r="A342" s="31">
        <v>44468</v>
      </c>
      <c r="B342" s="32" t="s">
        <v>658</v>
      </c>
      <c r="C342" s="33" t="s">
        <v>659</v>
      </c>
      <c r="D342" s="43"/>
      <c r="E342" s="35">
        <v>126825</v>
      </c>
      <c r="F342" s="15">
        <f t="shared" si="5"/>
        <v>80735164.219999909</v>
      </c>
    </row>
    <row r="343" spans="1:6" s="44" customFormat="1" ht="41.25" customHeight="1" x14ac:dyDescent="0.2">
      <c r="A343" s="31">
        <v>44468</v>
      </c>
      <c r="B343" s="32" t="s">
        <v>660</v>
      </c>
      <c r="C343" s="33" t="s">
        <v>661</v>
      </c>
      <c r="D343" s="43"/>
      <c r="E343" s="35">
        <v>131052.5</v>
      </c>
      <c r="F343" s="15">
        <f t="shared" si="5"/>
        <v>80604111.719999909</v>
      </c>
    </row>
    <row r="344" spans="1:6" s="44" customFormat="1" ht="51" customHeight="1" x14ac:dyDescent="0.2">
      <c r="A344" s="31">
        <v>44468</v>
      </c>
      <c r="B344" s="32" t="s">
        <v>662</v>
      </c>
      <c r="C344" s="33" t="s">
        <v>663</v>
      </c>
      <c r="D344" s="43"/>
      <c r="E344" s="35">
        <v>126825</v>
      </c>
      <c r="F344" s="15">
        <f t="shared" si="5"/>
        <v>80477286.719999909</v>
      </c>
    </row>
    <row r="345" spans="1:6" s="44" customFormat="1" ht="41.25" customHeight="1" x14ac:dyDescent="0.2">
      <c r="A345" s="31">
        <v>44468</v>
      </c>
      <c r="B345" s="32" t="s">
        <v>664</v>
      </c>
      <c r="C345" s="33" t="s">
        <v>665</v>
      </c>
      <c r="D345" s="43"/>
      <c r="E345" s="35">
        <v>24750</v>
      </c>
      <c r="F345" s="15">
        <f t="shared" si="5"/>
        <v>80452536.719999909</v>
      </c>
    </row>
    <row r="346" spans="1:6" s="44" customFormat="1" ht="51.75" customHeight="1" x14ac:dyDescent="0.2">
      <c r="A346" s="31">
        <v>44468</v>
      </c>
      <c r="B346" s="32" t="s">
        <v>666</v>
      </c>
      <c r="C346" s="33" t="s">
        <v>667</v>
      </c>
      <c r="D346" s="43"/>
      <c r="E346" s="35">
        <v>126825</v>
      </c>
      <c r="F346" s="15">
        <f t="shared" si="5"/>
        <v>80325711.719999909</v>
      </c>
    </row>
    <row r="347" spans="1:6" s="44" customFormat="1" ht="41.25" customHeight="1" x14ac:dyDescent="0.2">
      <c r="A347" s="31">
        <v>44468</v>
      </c>
      <c r="B347" s="32" t="s">
        <v>668</v>
      </c>
      <c r="C347" s="33" t="s">
        <v>669</v>
      </c>
      <c r="D347" s="43"/>
      <c r="E347" s="35">
        <v>63412.5</v>
      </c>
      <c r="F347" s="15">
        <f t="shared" si="5"/>
        <v>80262299.219999909</v>
      </c>
    </row>
    <row r="348" spans="1:6" s="44" customFormat="1" ht="63.75" customHeight="1" x14ac:dyDescent="0.2">
      <c r="A348" s="31">
        <v>44468</v>
      </c>
      <c r="B348" s="32" t="s">
        <v>670</v>
      </c>
      <c r="C348" s="33" t="s">
        <v>671</v>
      </c>
      <c r="D348" s="43"/>
      <c r="E348" s="35">
        <v>55991.72</v>
      </c>
      <c r="F348" s="15">
        <f t="shared" si="5"/>
        <v>80206307.499999911</v>
      </c>
    </row>
    <row r="349" spans="1:6" s="44" customFormat="1" ht="52.5" customHeight="1" x14ac:dyDescent="0.2">
      <c r="A349" s="31">
        <v>44468</v>
      </c>
      <c r="B349" s="32" t="s">
        <v>672</v>
      </c>
      <c r="C349" s="33" t="s">
        <v>673</v>
      </c>
      <c r="D349" s="43"/>
      <c r="E349" s="35">
        <v>131052.5</v>
      </c>
      <c r="F349" s="15">
        <f t="shared" si="5"/>
        <v>80075254.999999911</v>
      </c>
    </row>
    <row r="350" spans="1:6" s="44" customFormat="1" ht="45" customHeight="1" x14ac:dyDescent="0.2">
      <c r="A350" s="31">
        <v>44468</v>
      </c>
      <c r="B350" s="32" t="s">
        <v>674</v>
      </c>
      <c r="C350" s="33" t="s">
        <v>675</v>
      </c>
      <c r="D350" s="43"/>
      <c r="E350" s="35">
        <v>12760474.689999999</v>
      </c>
      <c r="F350" s="15">
        <f t="shared" si="5"/>
        <v>67314780.309999913</v>
      </c>
    </row>
    <row r="351" spans="1:6" s="44" customFormat="1" ht="75" customHeight="1" x14ac:dyDescent="0.2">
      <c r="A351" s="31">
        <v>44468</v>
      </c>
      <c r="B351" s="32" t="s">
        <v>676</v>
      </c>
      <c r="C351" s="33" t="s">
        <v>677</v>
      </c>
      <c r="D351" s="43"/>
      <c r="E351" s="35">
        <v>9000</v>
      </c>
      <c r="F351" s="15">
        <f t="shared" si="5"/>
        <v>67305780.309999913</v>
      </c>
    </row>
    <row r="352" spans="1:6" s="44" customFormat="1" ht="43.5" customHeight="1" x14ac:dyDescent="0.2">
      <c r="A352" s="31">
        <v>44469</v>
      </c>
      <c r="B352" s="32" t="s">
        <v>678</v>
      </c>
      <c r="C352" s="33" t="s">
        <v>679</v>
      </c>
      <c r="D352" s="43"/>
      <c r="E352" s="35">
        <v>1606426.25</v>
      </c>
      <c r="F352" s="15">
        <f t="shared" si="5"/>
        <v>65699354.059999913</v>
      </c>
    </row>
    <row r="353" spans="1:6" s="44" customFormat="1" ht="29.25" customHeight="1" x14ac:dyDescent="0.2">
      <c r="A353" s="45"/>
      <c r="B353" s="46"/>
      <c r="C353" s="47"/>
      <c r="D353" s="48"/>
      <c r="E353" s="49"/>
      <c r="F353" s="50"/>
    </row>
    <row r="354" spans="1:6" s="44" customFormat="1" ht="29.25" customHeight="1" x14ac:dyDescent="0.2">
      <c r="A354" s="45"/>
      <c r="B354" s="46"/>
      <c r="C354" s="47"/>
      <c r="D354" s="48"/>
      <c r="E354" s="49"/>
      <c r="F354" s="50"/>
    </row>
    <row r="355" spans="1:6" s="44" customFormat="1" ht="29.25" customHeight="1" x14ac:dyDescent="0.2">
      <c r="A355" s="45"/>
      <c r="B355" s="46"/>
      <c r="C355" s="47"/>
      <c r="D355" s="48"/>
      <c r="E355" s="49"/>
      <c r="F355" s="50"/>
    </row>
    <row r="356" spans="1:6" s="44" customFormat="1" ht="29.25" customHeight="1" x14ac:dyDescent="0.2">
      <c r="A356" s="45"/>
      <c r="B356" s="46"/>
      <c r="C356" s="47"/>
      <c r="D356" s="48"/>
      <c r="E356" s="49"/>
      <c r="F356" s="50"/>
    </row>
    <row r="357" spans="1:6" s="44" customFormat="1" ht="29.25" customHeight="1" x14ac:dyDescent="0.2">
      <c r="A357" s="45"/>
      <c r="B357" s="46"/>
      <c r="C357" s="47"/>
      <c r="D357" s="48"/>
      <c r="E357" s="49"/>
      <c r="F357" s="50"/>
    </row>
    <row r="358" spans="1:6" s="44" customFormat="1" ht="29.25" customHeight="1" x14ac:dyDescent="0.2">
      <c r="A358" s="45"/>
      <c r="B358" s="46"/>
      <c r="C358" s="47"/>
      <c r="D358" s="48"/>
      <c r="E358" s="49"/>
      <c r="F358" s="50"/>
    </row>
    <row r="359" spans="1:6" s="44" customFormat="1" ht="29.25" customHeight="1" x14ac:dyDescent="0.2">
      <c r="A359" s="45"/>
      <c r="B359" s="46"/>
      <c r="C359" s="47"/>
      <c r="D359" s="48"/>
      <c r="E359" s="49"/>
      <c r="F359" s="50"/>
    </row>
    <row r="360" spans="1:6" s="44" customFormat="1" ht="29.25" customHeight="1" x14ac:dyDescent="0.2">
      <c r="A360" s="45"/>
      <c r="B360" s="46"/>
      <c r="C360" s="47"/>
      <c r="D360" s="48"/>
      <c r="E360" s="49"/>
      <c r="F360" s="50"/>
    </row>
    <row r="361" spans="1:6" s="44" customFormat="1" ht="29.25" customHeight="1" x14ac:dyDescent="0.2">
      <c r="A361" s="45"/>
      <c r="B361" s="46"/>
      <c r="C361" s="47"/>
      <c r="D361" s="48"/>
      <c r="E361" s="49"/>
      <c r="F361" s="50"/>
    </row>
    <row r="362" spans="1:6" s="44" customFormat="1" ht="29.25" customHeight="1" x14ac:dyDescent="0.2">
      <c r="A362" s="45"/>
      <c r="B362" s="46"/>
      <c r="C362" s="47"/>
      <c r="D362" s="48"/>
      <c r="E362" s="49"/>
      <c r="F362" s="50"/>
    </row>
    <row r="363" spans="1:6" s="44" customFormat="1" ht="29.25" customHeight="1" x14ac:dyDescent="0.2">
      <c r="A363" s="45"/>
      <c r="B363" s="46"/>
      <c r="C363" s="47"/>
      <c r="D363" s="48"/>
      <c r="E363" s="49"/>
      <c r="F363" s="50"/>
    </row>
    <row r="364" spans="1:6" s="44" customFormat="1" ht="29.25" customHeight="1" x14ac:dyDescent="0.2">
      <c r="A364" s="45"/>
      <c r="B364" s="46"/>
      <c r="C364" s="47"/>
      <c r="D364" s="48"/>
      <c r="E364" s="49"/>
      <c r="F364" s="50"/>
    </row>
    <row r="365" spans="1:6" s="44" customFormat="1" ht="29.25" customHeight="1" x14ac:dyDescent="0.2">
      <c r="A365" s="45"/>
      <c r="B365" s="46"/>
      <c r="C365" s="47"/>
      <c r="D365" s="48"/>
      <c r="E365" s="49"/>
      <c r="F365" s="50"/>
    </row>
    <row r="366" spans="1:6" s="44" customFormat="1" ht="29.25" customHeight="1" x14ac:dyDescent="0.2">
      <c r="A366" s="45"/>
      <c r="B366" s="46"/>
      <c r="C366" s="47"/>
      <c r="D366" s="48"/>
      <c r="E366" s="49"/>
      <c r="F366" s="50"/>
    </row>
    <row r="367" spans="1:6" s="44" customFormat="1" ht="29.25" customHeight="1" x14ac:dyDescent="0.2">
      <c r="A367" s="45"/>
      <c r="B367" s="46"/>
      <c r="C367" s="47"/>
      <c r="D367" s="48"/>
      <c r="E367" s="49"/>
      <c r="F367" s="50"/>
    </row>
    <row r="368" spans="1:6" s="44" customFormat="1" ht="29.25" customHeight="1" x14ac:dyDescent="0.2">
      <c r="A368" s="45"/>
      <c r="B368" s="46"/>
      <c r="C368" s="47"/>
      <c r="D368" s="48"/>
      <c r="E368" s="49"/>
      <c r="F368" s="50"/>
    </row>
    <row r="369" spans="1:6" s="44" customFormat="1" ht="29.25" customHeight="1" x14ac:dyDescent="0.2">
      <c r="A369" s="45"/>
      <c r="B369" s="46"/>
      <c r="C369" s="47"/>
      <c r="D369" s="48"/>
      <c r="E369" s="49"/>
      <c r="F369" s="50"/>
    </row>
    <row r="370" spans="1:6" s="44" customFormat="1" ht="29.25" customHeight="1" x14ac:dyDescent="0.2">
      <c r="A370" s="45"/>
      <c r="B370" s="46"/>
      <c r="C370" s="47"/>
      <c r="D370" s="48"/>
      <c r="E370" s="49"/>
      <c r="F370" s="50"/>
    </row>
    <row r="371" spans="1:6" s="44" customFormat="1" ht="29.25" customHeight="1" x14ac:dyDescent="0.2">
      <c r="A371" s="45"/>
      <c r="B371" s="46"/>
      <c r="C371" s="47"/>
      <c r="D371" s="48"/>
      <c r="E371" s="49"/>
      <c r="F371" s="50"/>
    </row>
    <row r="372" spans="1:6" s="44" customFormat="1" ht="29.25" customHeight="1" x14ac:dyDescent="0.2">
      <c r="A372" s="45"/>
      <c r="B372" s="46"/>
      <c r="C372" s="47"/>
      <c r="D372" s="48"/>
      <c r="E372" s="49"/>
      <c r="F372" s="50"/>
    </row>
    <row r="373" spans="1:6" s="44" customFormat="1" ht="29.25" customHeight="1" x14ac:dyDescent="0.2">
      <c r="A373" s="45"/>
      <c r="B373" s="46"/>
      <c r="C373" s="47"/>
      <c r="D373" s="48"/>
      <c r="E373" s="49"/>
      <c r="F373" s="50"/>
    </row>
    <row r="374" spans="1:6" s="44" customFormat="1" ht="29.25" customHeight="1" x14ac:dyDescent="0.2">
      <c r="A374" s="45"/>
      <c r="B374" s="46"/>
      <c r="C374" s="47"/>
      <c r="D374" s="48"/>
      <c r="E374" s="49"/>
      <c r="F374" s="50"/>
    </row>
    <row r="375" spans="1:6" s="44" customFormat="1" ht="29.25" customHeight="1" x14ac:dyDescent="0.2">
      <c r="A375" s="45"/>
      <c r="B375" s="46"/>
      <c r="C375" s="47"/>
      <c r="D375" s="48"/>
      <c r="E375" s="49"/>
      <c r="F375" s="50"/>
    </row>
    <row r="376" spans="1:6" s="44" customFormat="1" ht="29.25" customHeight="1" x14ac:dyDescent="0.2">
      <c r="A376" s="45"/>
      <c r="B376" s="46"/>
      <c r="C376" s="47"/>
      <c r="D376" s="48"/>
      <c r="E376" s="49"/>
      <c r="F376" s="50"/>
    </row>
    <row r="377" spans="1:6" s="44" customFormat="1" ht="29.25" customHeight="1" x14ac:dyDescent="0.2">
      <c r="A377" s="45"/>
      <c r="B377" s="46"/>
      <c r="C377" s="47"/>
      <c r="D377" s="48"/>
      <c r="E377" s="49"/>
      <c r="F377" s="50"/>
    </row>
    <row r="378" spans="1:6" s="44" customFormat="1" ht="15" customHeight="1" x14ac:dyDescent="0.25">
      <c r="A378" s="220" t="s">
        <v>0</v>
      </c>
      <c r="B378" s="220"/>
      <c r="C378" s="220"/>
      <c r="D378" s="220"/>
      <c r="E378" s="220"/>
      <c r="F378" s="220"/>
    </row>
    <row r="379" spans="1:6" s="44" customFormat="1" ht="15" customHeight="1" x14ac:dyDescent="0.25">
      <c r="A379" s="220" t="s">
        <v>1</v>
      </c>
      <c r="B379" s="220"/>
      <c r="C379" s="220"/>
      <c r="D379" s="220"/>
      <c r="E379" s="220"/>
      <c r="F379" s="220"/>
    </row>
    <row r="380" spans="1:6" s="44" customFormat="1" ht="15" customHeight="1" x14ac:dyDescent="0.25">
      <c r="A380" s="221" t="s">
        <v>2</v>
      </c>
      <c r="B380" s="221"/>
      <c r="C380" s="221"/>
      <c r="D380" s="221"/>
      <c r="E380" s="221"/>
      <c r="F380" s="221"/>
    </row>
    <row r="381" spans="1:6" s="44" customFormat="1" ht="15" customHeight="1" x14ac:dyDescent="0.25">
      <c r="A381" s="221" t="s">
        <v>3</v>
      </c>
      <c r="B381" s="221"/>
      <c r="C381" s="221"/>
      <c r="D381" s="221"/>
      <c r="E381" s="221"/>
      <c r="F381" s="221"/>
    </row>
    <row r="382" spans="1:6" s="44" customFormat="1" ht="14.25" customHeight="1" x14ac:dyDescent="0.25">
      <c r="A382" s="3"/>
      <c r="B382" s="4"/>
      <c r="C382" s="5"/>
      <c r="D382" s="6"/>
      <c r="E382" s="7"/>
      <c r="F382" s="8"/>
    </row>
    <row r="383" spans="1:6" s="44" customFormat="1" ht="30" customHeight="1" x14ac:dyDescent="0.2">
      <c r="A383" s="226" t="s">
        <v>680</v>
      </c>
      <c r="B383" s="226"/>
      <c r="C383" s="226"/>
      <c r="D383" s="226"/>
      <c r="E383" s="226"/>
      <c r="F383" s="226"/>
    </row>
    <row r="384" spans="1:6" s="44" customFormat="1" ht="3.75" hidden="1" customHeight="1" x14ac:dyDescent="0.2">
      <c r="A384" s="51"/>
      <c r="B384" s="52"/>
      <c r="C384" s="51"/>
      <c r="D384" s="51"/>
      <c r="E384" s="51"/>
      <c r="F384" s="51"/>
    </row>
    <row r="385" spans="1:60" s="44" customFormat="1" ht="33" customHeight="1" x14ac:dyDescent="0.2">
      <c r="A385" s="226" t="s">
        <v>6</v>
      </c>
      <c r="B385" s="226"/>
      <c r="C385" s="226"/>
      <c r="D385" s="226"/>
      <c r="E385" s="226"/>
      <c r="F385" s="53">
        <v>2499093360.0700002</v>
      </c>
    </row>
    <row r="386" spans="1:60" s="44" customFormat="1" ht="5.25" hidden="1" customHeight="1" x14ac:dyDescent="0.2">
      <c r="A386" s="51"/>
      <c r="B386" s="52"/>
      <c r="C386" s="51"/>
      <c r="D386" s="51"/>
      <c r="E386" s="51"/>
      <c r="F386" s="53"/>
    </row>
    <row r="387" spans="1:60" s="56" customFormat="1" ht="15" customHeight="1" x14ac:dyDescent="0.2">
      <c r="A387" s="54" t="s">
        <v>7</v>
      </c>
      <c r="B387" s="54" t="s">
        <v>8</v>
      </c>
      <c r="C387" s="54" t="s">
        <v>681</v>
      </c>
      <c r="D387" s="54" t="s">
        <v>10</v>
      </c>
      <c r="E387" s="54" t="s">
        <v>11</v>
      </c>
      <c r="F387" s="54" t="s">
        <v>682</v>
      </c>
      <c r="G387" s="55"/>
      <c r="H387" s="55"/>
      <c r="I387" s="55"/>
      <c r="J387" s="55"/>
      <c r="K387" s="55"/>
      <c r="L387" s="55"/>
      <c r="M387" s="55"/>
      <c r="N387" s="55"/>
      <c r="O387" s="55"/>
      <c r="P387" s="55"/>
      <c r="Q387" s="55"/>
      <c r="R387" s="55"/>
      <c r="S387" s="55"/>
      <c r="T387" s="55"/>
      <c r="U387" s="55"/>
      <c r="V387" s="55"/>
      <c r="W387" s="55"/>
      <c r="X387" s="55"/>
      <c r="Y387" s="55"/>
      <c r="Z387" s="55"/>
      <c r="AA387" s="55"/>
      <c r="AB387" s="55"/>
      <c r="AC387" s="55"/>
      <c r="AD387" s="55"/>
      <c r="AE387" s="55"/>
      <c r="AF387" s="55"/>
      <c r="AG387" s="55"/>
      <c r="AH387" s="55"/>
      <c r="AI387" s="55"/>
      <c r="AJ387" s="55"/>
      <c r="AK387" s="55"/>
      <c r="AL387" s="55"/>
      <c r="AM387" s="55"/>
      <c r="AN387" s="55"/>
      <c r="AO387" s="55"/>
      <c r="AP387" s="55"/>
      <c r="AQ387" s="55"/>
      <c r="AR387" s="55"/>
      <c r="AS387" s="55"/>
      <c r="AT387" s="55"/>
      <c r="AU387" s="55"/>
      <c r="AV387" s="55"/>
      <c r="AW387" s="55"/>
      <c r="AX387" s="55"/>
      <c r="AY387" s="55"/>
      <c r="AZ387" s="55"/>
      <c r="BA387" s="55"/>
      <c r="BB387" s="55"/>
      <c r="BC387" s="55"/>
      <c r="BD387" s="55"/>
      <c r="BE387" s="55"/>
      <c r="BF387" s="55"/>
      <c r="BG387" s="55"/>
      <c r="BH387" s="55"/>
    </row>
    <row r="388" spans="1:60" ht="15" customHeight="1" x14ac:dyDescent="0.2">
      <c r="A388" s="51"/>
      <c r="B388" s="57"/>
      <c r="C388" s="51"/>
      <c r="D388" s="51"/>
      <c r="E388" s="58"/>
      <c r="F388" s="51"/>
    </row>
    <row r="389" spans="1:60" ht="15" customHeight="1" x14ac:dyDescent="0.2">
      <c r="A389" s="59"/>
      <c r="B389" s="18"/>
      <c r="C389" s="60" t="s">
        <v>683</v>
      </c>
      <c r="D389" s="61">
        <v>617473603.88</v>
      </c>
      <c r="E389" s="62"/>
      <c r="F389" s="63">
        <f>F385+D389</f>
        <v>3116566963.9500003</v>
      </c>
    </row>
    <row r="390" spans="1:60" ht="15" customHeight="1" x14ac:dyDescent="0.2">
      <c r="A390" s="59"/>
      <c r="B390" s="18"/>
      <c r="C390" s="60" t="s">
        <v>684</v>
      </c>
      <c r="D390" s="61"/>
      <c r="E390" s="62"/>
      <c r="F390" s="63">
        <f>F389</f>
        <v>3116566963.9500003</v>
      </c>
    </row>
    <row r="391" spans="1:60" ht="15" customHeight="1" x14ac:dyDescent="0.2">
      <c r="A391" s="59"/>
      <c r="B391" s="18"/>
      <c r="C391" s="60" t="s">
        <v>685</v>
      </c>
      <c r="D391" s="61"/>
      <c r="E391" s="62"/>
      <c r="F391" s="63">
        <f>F390</f>
        <v>3116566963.9500003</v>
      </c>
    </row>
    <row r="392" spans="1:60" ht="15" customHeight="1" x14ac:dyDescent="0.2">
      <c r="A392" s="64"/>
      <c r="B392" s="65"/>
      <c r="C392" s="60" t="s">
        <v>686</v>
      </c>
      <c r="D392" s="61">
        <v>1913209.12</v>
      </c>
      <c r="E392" s="61"/>
      <c r="F392" s="63">
        <f>F391+D392</f>
        <v>3118480173.0700002</v>
      </c>
    </row>
    <row r="393" spans="1:60" ht="15" customHeight="1" x14ac:dyDescent="0.2">
      <c r="A393" s="64"/>
      <c r="B393" s="65"/>
      <c r="C393" s="60" t="s">
        <v>683</v>
      </c>
      <c r="D393" s="66"/>
      <c r="E393" s="67">
        <v>100000000</v>
      </c>
      <c r="F393" s="63">
        <f>F392-E393</f>
        <v>3018480173.0700002</v>
      </c>
    </row>
    <row r="394" spans="1:60" ht="15" customHeight="1" x14ac:dyDescent="0.2">
      <c r="A394" s="68"/>
      <c r="B394" s="65"/>
      <c r="C394" s="69" t="s">
        <v>18</v>
      </c>
      <c r="D394" s="70"/>
      <c r="E394" s="71">
        <v>155625.87</v>
      </c>
      <c r="F394" s="63">
        <f t="shared" ref="F394:F430" si="6">F393-E394</f>
        <v>3018324547.2000003</v>
      </c>
    </row>
    <row r="395" spans="1:60" ht="15" customHeight="1" x14ac:dyDescent="0.2">
      <c r="A395" s="68"/>
      <c r="B395" s="65"/>
      <c r="C395" s="72" t="s">
        <v>19</v>
      </c>
      <c r="D395" s="70"/>
      <c r="E395" s="71">
        <v>54870.83</v>
      </c>
      <c r="F395" s="63">
        <f t="shared" si="6"/>
        <v>3018269676.3700004</v>
      </c>
    </row>
    <row r="396" spans="1:60" ht="15" customHeight="1" x14ac:dyDescent="0.2">
      <c r="A396" s="68"/>
      <c r="B396" s="65"/>
      <c r="C396" s="69" t="s">
        <v>21</v>
      </c>
      <c r="D396" s="70"/>
      <c r="E396" s="71">
        <v>2500</v>
      </c>
      <c r="F396" s="63">
        <f t="shared" si="6"/>
        <v>3018267176.3700004</v>
      </c>
      <c r="K396" s="73"/>
    </row>
    <row r="397" spans="1:60" ht="15" customHeight="1" x14ac:dyDescent="0.2">
      <c r="A397" s="68"/>
      <c r="B397" s="65"/>
      <c r="C397" s="69" t="s">
        <v>23</v>
      </c>
      <c r="D397" s="70"/>
      <c r="E397" s="71">
        <v>175</v>
      </c>
      <c r="F397" s="63">
        <f t="shared" si="6"/>
        <v>3018267001.3700004</v>
      </c>
    </row>
    <row r="398" spans="1:60" s="77" customFormat="1" ht="40.5" customHeight="1" x14ac:dyDescent="0.2">
      <c r="A398" s="68">
        <v>44440</v>
      </c>
      <c r="B398" s="40">
        <v>34002</v>
      </c>
      <c r="C398" s="33" t="s">
        <v>687</v>
      </c>
      <c r="D398" s="74"/>
      <c r="E398" s="35">
        <v>3184417.43</v>
      </c>
      <c r="F398" s="63">
        <f t="shared" si="6"/>
        <v>3015082583.9400005</v>
      </c>
      <c r="G398" s="75"/>
      <c r="H398" s="76"/>
      <c r="I398" s="75"/>
      <c r="J398" s="75"/>
      <c r="K398" s="75"/>
      <c r="L398" s="75"/>
      <c r="M398" s="75"/>
      <c r="N398" s="75"/>
      <c r="O398" s="75"/>
      <c r="P398" s="75"/>
      <c r="Q398" s="75"/>
      <c r="R398" s="75"/>
      <c r="S398" s="75"/>
      <c r="T398" s="75"/>
      <c r="U398" s="75"/>
      <c r="V398" s="75"/>
      <c r="W398" s="75"/>
      <c r="X398" s="75"/>
      <c r="Y398" s="75"/>
      <c r="Z398" s="75"/>
      <c r="AA398" s="75"/>
      <c r="AB398" s="75"/>
      <c r="AC398" s="75"/>
      <c r="AD398" s="75"/>
      <c r="AE398" s="75"/>
      <c r="AF398" s="75"/>
      <c r="AG398" s="75"/>
      <c r="AH398" s="75"/>
      <c r="AI398" s="75"/>
      <c r="AJ398" s="75"/>
      <c r="AK398" s="75"/>
      <c r="AL398" s="75"/>
      <c r="AM398" s="75"/>
      <c r="AN398" s="75"/>
      <c r="AO398" s="75"/>
      <c r="AP398" s="75"/>
      <c r="AQ398" s="75"/>
      <c r="AR398" s="75"/>
      <c r="AS398" s="75"/>
      <c r="AT398" s="75"/>
      <c r="AU398" s="75"/>
      <c r="AV398" s="75"/>
      <c r="AW398" s="75"/>
      <c r="AX398" s="75"/>
      <c r="AY398" s="75"/>
      <c r="AZ398" s="75"/>
      <c r="BA398" s="75"/>
      <c r="BB398" s="75"/>
      <c r="BC398" s="75"/>
      <c r="BD398" s="75"/>
      <c r="BE398" s="75"/>
      <c r="BF398" s="75"/>
      <c r="BG398" s="75"/>
      <c r="BH398" s="75"/>
    </row>
    <row r="399" spans="1:60" s="77" customFormat="1" ht="38.25" customHeight="1" x14ac:dyDescent="0.2">
      <c r="A399" s="68">
        <v>44440</v>
      </c>
      <c r="B399" s="32" t="s">
        <v>688</v>
      </c>
      <c r="C399" s="33" t="s">
        <v>689</v>
      </c>
      <c r="D399" s="74"/>
      <c r="E399" s="35">
        <v>56963.97</v>
      </c>
      <c r="F399" s="63">
        <f t="shared" si="6"/>
        <v>3015025619.9700007</v>
      </c>
      <c r="G399" s="75"/>
      <c r="H399" s="75"/>
      <c r="I399" s="75"/>
      <c r="J399" s="78"/>
      <c r="K399" s="75"/>
      <c r="L399" s="75"/>
      <c r="M399" s="75"/>
      <c r="N399" s="75"/>
      <c r="O399" s="75"/>
      <c r="P399" s="75"/>
      <c r="Q399" s="75"/>
      <c r="R399" s="75"/>
      <c r="S399" s="75"/>
      <c r="T399" s="75"/>
      <c r="U399" s="75"/>
      <c r="V399" s="75"/>
      <c r="W399" s="75"/>
      <c r="X399" s="75"/>
      <c r="Y399" s="75"/>
      <c r="Z399" s="75"/>
      <c r="AA399" s="75"/>
      <c r="AB399" s="75"/>
      <c r="AC399" s="75"/>
      <c r="AD399" s="75"/>
      <c r="AE399" s="75"/>
      <c r="AF399" s="75"/>
      <c r="AG399" s="75"/>
      <c r="AH399" s="75"/>
      <c r="AI399" s="75"/>
      <c r="AJ399" s="75"/>
      <c r="AK399" s="75"/>
      <c r="AL399" s="75"/>
      <c r="AM399" s="75"/>
      <c r="AN399" s="75"/>
      <c r="AO399" s="75"/>
      <c r="AP399" s="75"/>
      <c r="AQ399" s="75"/>
      <c r="AR399" s="75"/>
      <c r="AS399" s="75"/>
      <c r="AT399" s="75"/>
      <c r="AU399" s="75"/>
      <c r="AV399" s="75"/>
      <c r="AW399" s="75"/>
      <c r="AX399" s="75"/>
      <c r="AY399" s="75"/>
      <c r="AZ399" s="75"/>
      <c r="BA399" s="75"/>
      <c r="BB399" s="75"/>
      <c r="BC399" s="75"/>
      <c r="BD399" s="75"/>
      <c r="BE399" s="75"/>
      <c r="BF399" s="75"/>
      <c r="BG399" s="75"/>
      <c r="BH399" s="75"/>
    </row>
    <row r="400" spans="1:60" s="77" customFormat="1" ht="51" customHeight="1" x14ac:dyDescent="0.2">
      <c r="A400" s="68">
        <v>44440</v>
      </c>
      <c r="B400" s="40" t="s">
        <v>690</v>
      </c>
      <c r="C400" s="33" t="s">
        <v>691</v>
      </c>
      <c r="D400" s="74"/>
      <c r="E400" s="35">
        <v>1439689.74</v>
      </c>
      <c r="F400" s="63">
        <f t="shared" si="6"/>
        <v>3013585930.230001</v>
      </c>
      <c r="G400" s="75"/>
      <c r="H400" s="75"/>
      <c r="I400" s="75"/>
      <c r="J400" s="75"/>
      <c r="K400" s="75"/>
      <c r="L400" s="75"/>
      <c r="M400" s="75"/>
      <c r="N400" s="75"/>
      <c r="O400" s="75"/>
      <c r="P400" s="75"/>
      <c r="Q400" s="75"/>
      <c r="R400" s="75"/>
      <c r="S400" s="75"/>
      <c r="T400" s="75"/>
      <c r="U400" s="75"/>
      <c r="V400" s="75"/>
      <c r="W400" s="75"/>
      <c r="X400" s="75"/>
      <c r="Y400" s="75"/>
      <c r="Z400" s="75"/>
      <c r="AA400" s="75"/>
      <c r="AB400" s="75"/>
      <c r="AC400" s="75"/>
      <c r="AD400" s="75"/>
      <c r="AE400" s="75"/>
      <c r="AF400" s="75"/>
      <c r="AG400" s="75"/>
      <c r="AH400" s="75"/>
      <c r="AI400" s="75"/>
      <c r="AJ400" s="75"/>
      <c r="AK400" s="75"/>
      <c r="AL400" s="75"/>
      <c r="AM400" s="75"/>
      <c r="AN400" s="75"/>
      <c r="AO400" s="75"/>
      <c r="AP400" s="75"/>
      <c r="AQ400" s="75"/>
      <c r="AR400" s="75"/>
      <c r="AS400" s="75"/>
      <c r="AT400" s="75"/>
      <c r="AU400" s="75"/>
      <c r="AV400" s="75"/>
      <c r="AW400" s="75"/>
      <c r="AX400" s="75"/>
      <c r="AY400" s="75"/>
      <c r="AZ400" s="75"/>
      <c r="BA400" s="75"/>
      <c r="BB400" s="75"/>
      <c r="BC400" s="75"/>
      <c r="BD400" s="75"/>
      <c r="BE400" s="75"/>
      <c r="BF400" s="75"/>
      <c r="BG400" s="75"/>
      <c r="BH400" s="75"/>
    </row>
    <row r="401" spans="1:60" s="77" customFormat="1" ht="48" customHeight="1" x14ac:dyDescent="0.2">
      <c r="A401" s="68">
        <v>44442</v>
      </c>
      <c r="B401" s="40" t="s">
        <v>692</v>
      </c>
      <c r="C401" s="33" t="s">
        <v>693</v>
      </c>
      <c r="D401" s="74"/>
      <c r="E401" s="35">
        <v>93825.88</v>
      </c>
      <c r="F401" s="63">
        <f t="shared" si="6"/>
        <v>3013492104.3500009</v>
      </c>
      <c r="G401" s="75"/>
      <c r="H401" s="75"/>
      <c r="I401" s="75"/>
      <c r="J401" s="75"/>
      <c r="K401" s="75"/>
      <c r="L401" s="75"/>
      <c r="M401" s="75"/>
      <c r="N401" s="75"/>
      <c r="O401" s="75"/>
      <c r="P401" s="75"/>
      <c r="Q401" s="75"/>
      <c r="R401" s="75"/>
      <c r="S401" s="75"/>
      <c r="T401" s="75"/>
      <c r="U401" s="75"/>
      <c r="V401" s="75"/>
      <c r="W401" s="75"/>
      <c r="X401" s="75"/>
      <c r="Y401" s="75"/>
      <c r="Z401" s="75"/>
      <c r="AA401" s="75"/>
      <c r="AB401" s="75"/>
      <c r="AC401" s="75"/>
      <c r="AD401" s="75"/>
      <c r="AE401" s="75"/>
      <c r="AF401" s="75"/>
      <c r="AG401" s="75"/>
      <c r="AH401" s="75"/>
      <c r="AI401" s="75"/>
      <c r="AJ401" s="75"/>
      <c r="AK401" s="75"/>
      <c r="AL401" s="75"/>
      <c r="AM401" s="75"/>
      <c r="AN401" s="75"/>
      <c r="AO401" s="75"/>
      <c r="AP401" s="75"/>
      <c r="AQ401" s="75"/>
      <c r="AR401" s="75"/>
      <c r="AS401" s="75"/>
      <c r="AT401" s="75"/>
      <c r="AU401" s="75"/>
      <c r="AV401" s="75"/>
      <c r="AW401" s="75"/>
      <c r="AX401" s="75"/>
      <c r="AY401" s="75"/>
      <c r="AZ401" s="75"/>
      <c r="BA401" s="75"/>
      <c r="BB401" s="75"/>
      <c r="BC401" s="75"/>
      <c r="BD401" s="75"/>
      <c r="BE401" s="75"/>
      <c r="BF401" s="75"/>
      <c r="BG401" s="75"/>
      <c r="BH401" s="75"/>
    </row>
    <row r="402" spans="1:60" s="77" customFormat="1" ht="50.25" customHeight="1" x14ac:dyDescent="0.2">
      <c r="A402" s="68">
        <v>44446</v>
      </c>
      <c r="B402" s="40">
        <v>34003</v>
      </c>
      <c r="C402" s="33" t="s">
        <v>694</v>
      </c>
      <c r="D402" s="74"/>
      <c r="E402" s="35">
        <v>21000</v>
      </c>
      <c r="F402" s="63">
        <f t="shared" si="6"/>
        <v>3013471104.3500009</v>
      </c>
      <c r="G402" s="75"/>
      <c r="H402" s="75"/>
      <c r="I402" s="75"/>
      <c r="J402" s="75"/>
      <c r="K402" s="75"/>
      <c r="L402" s="75"/>
      <c r="M402" s="75"/>
      <c r="N402" s="75"/>
      <c r="O402" s="75"/>
      <c r="P402" s="75"/>
      <c r="Q402" s="75"/>
      <c r="R402" s="75"/>
      <c r="S402" s="75"/>
      <c r="T402" s="75"/>
      <c r="U402" s="75"/>
      <c r="V402" s="75"/>
      <c r="W402" s="75"/>
      <c r="X402" s="75"/>
      <c r="Y402" s="75"/>
      <c r="Z402" s="75"/>
      <c r="AA402" s="75"/>
      <c r="AB402" s="75"/>
      <c r="AC402" s="75"/>
      <c r="AD402" s="75"/>
      <c r="AE402" s="75"/>
      <c r="AF402" s="75"/>
      <c r="AG402" s="75"/>
      <c r="AH402" s="75"/>
      <c r="AI402" s="75"/>
      <c r="AJ402" s="75"/>
      <c r="AK402" s="75"/>
      <c r="AL402" s="75"/>
      <c r="AM402" s="75"/>
      <c r="AN402" s="75"/>
      <c r="AO402" s="75"/>
      <c r="AP402" s="75"/>
      <c r="AQ402" s="75"/>
      <c r="AR402" s="75"/>
      <c r="AS402" s="75"/>
      <c r="AT402" s="75"/>
      <c r="AU402" s="75"/>
      <c r="AV402" s="75"/>
      <c r="AW402" s="75"/>
      <c r="AX402" s="75"/>
      <c r="AY402" s="75"/>
      <c r="AZ402" s="75"/>
      <c r="BA402" s="75"/>
      <c r="BB402" s="75"/>
      <c r="BC402" s="75"/>
      <c r="BD402" s="75"/>
      <c r="BE402" s="75"/>
      <c r="BF402" s="75"/>
      <c r="BG402" s="75"/>
      <c r="BH402" s="75"/>
    </row>
    <row r="403" spans="1:60" s="77" customFormat="1" ht="59.25" customHeight="1" x14ac:dyDescent="0.2">
      <c r="A403" s="68">
        <v>44446</v>
      </c>
      <c r="B403" s="40">
        <v>34004</v>
      </c>
      <c r="C403" s="33" t="s">
        <v>695</v>
      </c>
      <c r="D403" s="74"/>
      <c r="E403" s="35">
        <v>108500</v>
      </c>
      <c r="F403" s="63">
        <f t="shared" si="6"/>
        <v>3013362604.3500009</v>
      </c>
      <c r="G403" s="75"/>
      <c r="H403" s="75"/>
      <c r="I403" s="75"/>
      <c r="J403" s="75"/>
      <c r="K403" s="75"/>
      <c r="L403" s="75"/>
      <c r="M403" s="75"/>
      <c r="N403" s="75"/>
      <c r="O403" s="75"/>
      <c r="P403" s="75"/>
      <c r="Q403" s="75"/>
      <c r="R403" s="75"/>
      <c r="S403" s="75"/>
      <c r="T403" s="75"/>
      <c r="U403" s="75"/>
      <c r="V403" s="75"/>
      <c r="W403" s="75"/>
      <c r="X403" s="75"/>
      <c r="Y403" s="75"/>
      <c r="Z403" s="75"/>
      <c r="AA403" s="75"/>
      <c r="AB403" s="75"/>
      <c r="AC403" s="75"/>
      <c r="AD403" s="75"/>
      <c r="AE403" s="75"/>
      <c r="AF403" s="75"/>
      <c r="AG403" s="75"/>
      <c r="AH403" s="75"/>
      <c r="AI403" s="75"/>
      <c r="AJ403" s="75"/>
      <c r="AK403" s="75"/>
      <c r="AL403" s="75"/>
      <c r="AM403" s="75"/>
      <c r="AN403" s="75"/>
      <c r="AO403" s="75"/>
      <c r="AP403" s="75"/>
      <c r="AQ403" s="75"/>
      <c r="AR403" s="75"/>
      <c r="AS403" s="75"/>
      <c r="AT403" s="75"/>
      <c r="AU403" s="75"/>
      <c r="AV403" s="75"/>
      <c r="AW403" s="75"/>
      <c r="AX403" s="75"/>
      <c r="AY403" s="75"/>
      <c r="AZ403" s="75"/>
      <c r="BA403" s="75"/>
      <c r="BB403" s="75"/>
      <c r="BC403" s="75"/>
      <c r="BD403" s="75"/>
      <c r="BE403" s="75"/>
      <c r="BF403" s="75"/>
      <c r="BG403" s="75"/>
      <c r="BH403" s="75"/>
    </row>
    <row r="404" spans="1:60" s="77" customFormat="1" ht="50.25" customHeight="1" x14ac:dyDescent="0.2">
      <c r="A404" s="68">
        <v>44446</v>
      </c>
      <c r="B404" s="40">
        <v>34005</v>
      </c>
      <c r="C404" s="33" t="s">
        <v>696</v>
      </c>
      <c r="D404" s="74"/>
      <c r="E404" s="35">
        <v>59500</v>
      </c>
      <c r="F404" s="63">
        <f t="shared" si="6"/>
        <v>3013303104.3500009</v>
      </c>
      <c r="G404" s="75"/>
      <c r="H404" s="75"/>
      <c r="I404" s="75"/>
      <c r="J404" s="75"/>
      <c r="K404" s="75"/>
      <c r="L404" s="75"/>
      <c r="M404" s="75"/>
      <c r="N404" s="75"/>
      <c r="O404" s="75"/>
      <c r="P404" s="75"/>
      <c r="Q404" s="75"/>
      <c r="R404" s="75"/>
      <c r="S404" s="75"/>
      <c r="T404" s="75"/>
      <c r="U404" s="75"/>
      <c r="V404" s="75"/>
      <c r="W404" s="75"/>
      <c r="X404" s="75"/>
      <c r="Y404" s="75"/>
      <c r="Z404" s="75"/>
      <c r="AA404" s="75"/>
      <c r="AB404" s="75"/>
      <c r="AC404" s="75"/>
      <c r="AD404" s="75"/>
      <c r="AE404" s="75"/>
      <c r="AF404" s="75"/>
      <c r="AG404" s="75"/>
      <c r="AH404" s="75"/>
      <c r="AI404" s="75"/>
      <c r="AJ404" s="75"/>
      <c r="AK404" s="75"/>
      <c r="AL404" s="75"/>
      <c r="AM404" s="75"/>
      <c r="AN404" s="75"/>
      <c r="AO404" s="75"/>
      <c r="AP404" s="75"/>
      <c r="AQ404" s="75"/>
      <c r="AR404" s="75"/>
      <c r="AS404" s="75"/>
      <c r="AT404" s="75"/>
      <c r="AU404" s="75"/>
      <c r="AV404" s="75"/>
      <c r="AW404" s="75"/>
      <c r="AX404" s="75"/>
      <c r="AY404" s="75"/>
      <c r="AZ404" s="75"/>
      <c r="BA404" s="75"/>
      <c r="BB404" s="75"/>
      <c r="BC404" s="75"/>
      <c r="BD404" s="75"/>
      <c r="BE404" s="75"/>
      <c r="BF404" s="75"/>
      <c r="BG404" s="75"/>
      <c r="BH404" s="75"/>
    </row>
    <row r="405" spans="1:60" s="77" customFormat="1" ht="43.5" customHeight="1" x14ac:dyDescent="0.2">
      <c r="A405" s="68">
        <v>44446</v>
      </c>
      <c r="B405" s="40" t="s">
        <v>697</v>
      </c>
      <c r="C405" s="33" t="s">
        <v>698</v>
      </c>
      <c r="D405" s="79"/>
      <c r="E405" s="35">
        <v>4494046.3</v>
      </c>
      <c r="F405" s="63">
        <f t="shared" si="6"/>
        <v>3008809058.0500007</v>
      </c>
      <c r="G405" s="75"/>
      <c r="H405" s="75"/>
      <c r="I405" s="75"/>
      <c r="J405" s="75"/>
      <c r="K405" s="75"/>
      <c r="L405" s="75"/>
      <c r="M405" s="75"/>
      <c r="N405" s="75"/>
      <c r="O405" s="75"/>
      <c r="P405" s="75"/>
      <c r="Q405" s="75"/>
      <c r="R405" s="75"/>
      <c r="S405" s="75"/>
      <c r="T405" s="75"/>
      <c r="U405" s="75"/>
      <c r="V405" s="75"/>
      <c r="W405" s="75"/>
      <c r="X405" s="75"/>
      <c r="Y405" s="75"/>
      <c r="Z405" s="75"/>
      <c r="AA405" s="75"/>
      <c r="AB405" s="75"/>
      <c r="AC405" s="75"/>
      <c r="AD405" s="75"/>
      <c r="AE405" s="75"/>
      <c r="AF405" s="75"/>
      <c r="AG405" s="75"/>
      <c r="AH405" s="75"/>
      <c r="AI405" s="75"/>
      <c r="AJ405" s="75"/>
      <c r="AK405" s="75"/>
      <c r="AL405" s="75"/>
      <c r="AM405" s="75"/>
      <c r="AN405" s="75"/>
      <c r="AO405" s="75"/>
      <c r="AP405" s="75"/>
      <c r="AQ405" s="75"/>
      <c r="AR405" s="75"/>
      <c r="AS405" s="75"/>
      <c r="AT405" s="75"/>
      <c r="AU405" s="75"/>
      <c r="AV405" s="75"/>
      <c r="AW405" s="75"/>
      <c r="AX405" s="75"/>
      <c r="AY405" s="75"/>
      <c r="AZ405" s="75"/>
      <c r="BA405" s="75"/>
      <c r="BB405" s="75"/>
      <c r="BC405" s="75"/>
      <c r="BD405" s="75"/>
      <c r="BE405" s="75"/>
      <c r="BF405" s="75"/>
      <c r="BG405" s="75"/>
      <c r="BH405" s="75"/>
    </row>
    <row r="406" spans="1:60" s="77" customFormat="1" ht="33.75" customHeight="1" x14ac:dyDescent="0.2">
      <c r="A406" s="68">
        <v>44446</v>
      </c>
      <c r="B406" s="40" t="s">
        <v>699</v>
      </c>
      <c r="C406" s="33" t="s">
        <v>700</v>
      </c>
      <c r="D406" s="79"/>
      <c r="E406" s="35">
        <v>3194472.99</v>
      </c>
      <c r="F406" s="63">
        <f t="shared" si="6"/>
        <v>3005614585.0600009</v>
      </c>
      <c r="G406" s="75"/>
      <c r="H406" s="75"/>
      <c r="I406" s="75"/>
      <c r="J406" s="75"/>
      <c r="K406" s="75"/>
      <c r="L406" s="75"/>
      <c r="M406" s="75"/>
      <c r="N406" s="75"/>
      <c r="O406" s="75"/>
      <c r="P406" s="75"/>
      <c r="Q406" s="75"/>
      <c r="R406" s="75"/>
      <c r="S406" s="75"/>
      <c r="T406" s="75"/>
      <c r="U406" s="75"/>
      <c r="V406" s="75"/>
      <c r="W406" s="75"/>
      <c r="X406" s="75"/>
      <c r="Y406" s="75"/>
      <c r="Z406" s="75"/>
      <c r="AA406" s="75"/>
      <c r="AB406" s="75"/>
      <c r="AC406" s="75"/>
      <c r="AD406" s="75"/>
      <c r="AE406" s="75"/>
      <c r="AF406" s="75"/>
      <c r="AG406" s="75"/>
      <c r="AH406" s="75"/>
      <c r="AI406" s="75"/>
      <c r="AJ406" s="75"/>
      <c r="AK406" s="75"/>
      <c r="AL406" s="75"/>
      <c r="AM406" s="75"/>
      <c r="AN406" s="75"/>
      <c r="AO406" s="75"/>
      <c r="AP406" s="75"/>
      <c r="AQ406" s="75"/>
      <c r="AR406" s="75"/>
      <c r="AS406" s="75"/>
      <c r="AT406" s="75"/>
      <c r="AU406" s="75"/>
      <c r="AV406" s="75"/>
      <c r="AW406" s="75"/>
      <c r="AX406" s="75"/>
      <c r="AY406" s="75"/>
      <c r="AZ406" s="75"/>
      <c r="BA406" s="75"/>
      <c r="BB406" s="75"/>
      <c r="BC406" s="75"/>
      <c r="BD406" s="75"/>
      <c r="BE406" s="75"/>
      <c r="BF406" s="75"/>
      <c r="BG406" s="75"/>
      <c r="BH406" s="75"/>
    </row>
    <row r="407" spans="1:60" s="77" customFormat="1" ht="55.5" customHeight="1" x14ac:dyDescent="0.2">
      <c r="A407" s="68">
        <v>44447</v>
      </c>
      <c r="B407" s="80" t="s">
        <v>701</v>
      </c>
      <c r="C407" s="33" t="s">
        <v>702</v>
      </c>
      <c r="D407" s="79"/>
      <c r="E407" s="35">
        <v>8045817.1699999999</v>
      </c>
      <c r="F407" s="63">
        <f t="shared" si="6"/>
        <v>2997568767.8900008</v>
      </c>
      <c r="G407" s="75"/>
      <c r="H407" s="75"/>
      <c r="I407" s="75"/>
      <c r="J407" s="75"/>
      <c r="K407" s="75"/>
      <c r="L407" s="75"/>
      <c r="M407" s="75"/>
      <c r="N407" s="75"/>
      <c r="O407" s="75"/>
      <c r="P407" s="75"/>
      <c r="Q407" s="75"/>
      <c r="R407" s="75"/>
      <c r="S407" s="75"/>
      <c r="T407" s="75"/>
      <c r="U407" s="75"/>
      <c r="V407" s="75"/>
      <c r="W407" s="75"/>
      <c r="X407" s="75"/>
      <c r="Y407" s="75"/>
      <c r="Z407" s="75"/>
      <c r="AA407" s="75"/>
      <c r="AB407" s="75"/>
      <c r="AC407" s="75"/>
      <c r="AD407" s="75"/>
      <c r="AE407" s="75"/>
      <c r="AF407" s="75"/>
      <c r="AG407" s="75"/>
      <c r="AH407" s="75"/>
      <c r="AI407" s="75"/>
      <c r="AJ407" s="75"/>
      <c r="AK407" s="75"/>
      <c r="AL407" s="75"/>
      <c r="AM407" s="75"/>
      <c r="AN407" s="75"/>
      <c r="AO407" s="75"/>
      <c r="AP407" s="75"/>
      <c r="AQ407" s="75"/>
      <c r="AR407" s="75"/>
      <c r="AS407" s="75"/>
      <c r="AT407" s="75"/>
      <c r="AU407" s="75"/>
      <c r="AV407" s="75"/>
      <c r="AW407" s="75"/>
      <c r="AX407" s="75"/>
      <c r="AY407" s="75"/>
      <c r="AZ407" s="75"/>
      <c r="BA407" s="75"/>
      <c r="BB407" s="75"/>
      <c r="BC407" s="75"/>
      <c r="BD407" s="75"/>
      <c r="BE407" s="75"/>
      <c r="BF407" s="75"/>
      <c r="BG407" s="75"/>
      <c r="BH407" s="75"/>
    </row>
    <row r="408" spans="1:60" s="77" customFormat="1" ht="54" customHeight="1" x14ac:dyDescent="0.2">
      <c r="A408" s="68">
        <v>44448</v>
      </c>
      <c r="B408" s="40">
        <v>34006</v>
      </c>
      <c r="C408" s="33" t="s">
        <v>703</v>
      </c>
      <c r="D408" s="79"/>
      <c r="E408" s="35">
        <v>68250</v>
      </c>
      <c r="F408" s="63">
        <f t="shared" si="6"/>
        <v>2997500517.8900008</v>
      </c>
      <c r="G408" s="75"/>
      <c r="H408" s="75"/>
      <c r="I408" s="75"/>
      <c r="J408" s="75"/>
      <c r="K408" s="75"/>
      <c r="L408" s="75"/>
      <c r="M408" s="75"/>
      <c r="N408" s="75"/>
      <c r="O408" s="75"/>
      <c r="P408" s="75"/>
      <c r="Q408" s="75"/>
      <c r="R408" s="75"/>
      <c r="S408" s="75"/>
      <c r="T408" s="75"/>
      <c r="U408" s="75"/>
      <c r="V408" s="75"/>
      <c r="W408" s="75"/>
      <c r="X408" s="75"/>
      <c r="Y408" s="75"/>
      <c r="Z408" s="75"/>
      <c r="AA408" s="75"/>
      <c r="AB408" s="75"/>
      <c r="AC408" s="75"/>
      <c r="AD408" s="75"/>
      <c r="AE408" s="75"/>
      <c r="AF408" s="75"/>
      <c r="AG408" s="75"/>
      <c r="AH408" s="75"/>
      <c r="AI408" s="75"/>
      <c r="AJ408" s="75"/>
      <c r="AK408" s="75"/>
      <c r="AL408" s="75"/>
      <c r="AM408" s="75"/>
      <c r="AN408" s="75"/>
      <c r="AO408" s="75"/>
      <c r="AP408" s="75"/>
      <c r="AQ408" s="75"/>
      <c r="AR408" s="75"/>
      <c r="AS408" s="75"/>
      <c r="AT408" s="75"/>
      <c r="AU408" s="75"/>
      <c r="AV408" s="75"/>
      <c r="AW408" s="75"/>
      <c r="AX408" s="75"/>
      <c r="AY408" s="75"/>
      <c r="AZ408" s="75"/>
      <c r="BA408" s="75"/>
      <c r="BB408" s="75"/>
      <c r="BC408" s="75"/>
      <c r="BD408" s="75"/>
      <c r="BE408" s="75"/>
      <c r="BF408" s="75"/>
      <c r="BG408" s="75"/>
      <c r="BH408" s="75"/>
    </row>
    <row r="409" spans="1:60" s="77" customFormat="1" ht="42.75" customHeight="1" x14ac:dyDescent="0.2">
      <c r="A409" s="68">
        <v>44448</v>
      </c>
      <c r="B409" s="40" t="s">
        <v>704</v>
      </c>
      <c r="C409" s="33" t="s">
        <v>705</v>
      </c>
      <c r="D409" s="79"/>
      <c r="E409" s="35">
        <v>3957528.75</v>
      </c>
      <c r="F409" s="63">
        <f t="shared" si="6"/>
        <v>2993542989.1400008</v>
      </c>
      <c r="G409" s="75"/>
      <c r="H409" s="75"/>
      <c r="I409" s="75"/>
      <c r="J409" s="75"/>
      <c r="K409" s="75"/>
      <c r="L409" s="75"/>
      <c r="M409" s="75"/>
      <c r="N409" s="75"/>
      <c r="O409" s="75"/>
      <c r="P409" s="75"/>
      <c r="Q409" s="75"/>
      <c r="R409" s="75"/>
      <c r="S409" s="75"/>
      <c r="T409" s="75"/>
      <c r="U409" s="75"/>
      <c r="V409" s="75"/>
      <c r="W409" s="75"/>
      <c r="X409" s="75"/>
      <c r="Y409" s="75"/>
      <c r="Z409" s="75"/>
      <c r="AA409" s="75"/>
      <c r="AB409" s="75"/>
      <c r="AC409" s="75"/>
      <c r="AD409" s="75"/>
      <c r="AE409" s="75"/>
      <c r="AF409" s="75"/>
      <c r="AG409" s="75"/>
      <c r="AH409" s="75"/>
      <c r="AI409" s="75"/>
      <c r="AJ409" s="75"/>
      <c r="AK409" s="75"/>
      <c r="AL409" s="75"/>
      <c r="AM409" s="75"/>
      <c r="AN409" s="75"/>
      <c r="AO409" s="75"/>
      <c r="AP409" s="75"/>
      <c r="AQ409" s="75"/>
      <c r="AR409" s="75"/>
      <c r="AS409" s="75"/>
      <c r="AT409" s="75"/>
      <c r="AU409" s="75"/>
      <c r="AV409" s="75"/>
      <c r="AW409" s="75"/>
      <c r="AX409" s="75"/>
      <c r="AY409" s="75"/>
      <c r="AZ409" s="75"/>
      <c r="BA409" s="75"/>
      <c r="BB409" s="75"/>
      <c r="BC409" s="75"/>
      <c r="BD409" s="75"/>
      <c r="BE409" s="75"/>
      <c r="BF409" s="75"/>
      <c r="BG409" s="75"/>
      <c r="BH409" s="75"/>
    </row>
    <row r="410" spans="1:60" s="77" customFormat="1" ht="60.75" customHeight="1" x14ac:dyDescent="0.2">
      <c r="A410" s="68">
        <v>44449</v>
      </c>
      <c r="B410" s="40">
        <v>34007</v>
      </c>
      <c r="C410" s="33" t="s">
        <v>706</v>
      </c>
      <c r="D410" s="79"/>
      <c r="E410" s="35">
        <v>35000</v>
      </c>
      <c r="F410" s="63">
        <f t="shared" si="6"/>
        <v>2993507989.1400008</v>
      </c>
      <c r="G410" s="75"/>
      <c r="H410" s="75"/>
      <c r="I410" s="75"/>
      <c r="J410" s="75"/>
      <c r="K410" s="75"/>
      <c r="L410" s="75"/>
      <c r="M410" s="75"/>
      <c r="N410" s="75"/>
      <c r="O410" s="75"/>
      <c r="P410" s="75"/>
      <c r="Q410" s="75"/>
      <c r="R410" s="75"/>
      <c r="S410" s="75"/>
      <c r="T410" s="75"/>
      <c r="U410" s="75"/>
      <c r="V410" s="75"/>
      <c r="W410" s="75"/>
      <c r="X410" s="75"/>
      <c r="Y410" s="75"/>
      <c r="Z410" s="75"/>
      <c r="AA410" s="75"/>
      <c r="AB410" s="75"/>
      <c r="AC410" s="75"/>
      <c r="AD410" s="75"/>
      <c r="AE410" s="75"/>
      <c r="AF410" s="75"/>
      <c r="AG410" s="75"/>
      <c r="AH410" s="75"/>
      <c r="AI410" s="75"/>
      <c r="AJ410" s="75"/>
      <c r="AK410" s="75"/>
      <c r="AL410" s="75"/>
      <c r="AM410" s="75"/>
      <c r="AN410" s="75"/>
      <c r="AO410" s="75"/>
      <c r="AP410" s="75"/>
      <c r="AQ410" s="75"/>
      <c r="AR410" s="75"/>
      <c r="AS410" s="75"/>
      <c r="AT410" s="75"/>
      <c r="AU410" s="75"/>
      <c r="AV410" s="75"/>
      <c r="AW410" s="75"/>
      <c r="AX410" s="75"/>
      <c r="AY410" s="75"/>
      <c r="AZ410" s="75"/>
      <c r="BA410" s="75"/>
      <c r="BB410" s="75"/>
      <c r="BC410" s="75"/>
      <c r="BD410" s="75"/>
      <c r="BE410" s="75"/>
      <c r="BF410" s="75"/>
      <c r="BG410" s="75"/>
      <c r="BH410" s="75"/>
    </row>
    <row r="411" spans="1:60" s="77" customFormat="1" ht="48.75" customHeight="1" x14ac:dyDescent="0.2">
      <c r="A411" s="68">
        <v>44449</v>
      </c>
      <c r="B411" s="40" t="s">
        <v>707</v>
      </c>
      <c r="C411" s="33" t="s">
        <v>708</v>
      </c>
      <c r="D411" s="79"/>
      <c r="E411" s="35">
        <v>1333851.98</v>
      </c>
      <c r="F411" s="63">
        <f t="shared" si="6"/>
        <v>2992174137.1600008</v>
      </c>
      <c r="G411" s="75"/>
      <c r="H411" s="75"/>
      <c r="I411" s="75"/>
      <c r="J411" s="75"/>
      <c r="K411" s="75"/>
      <c r="L411" s="75"/>
      <c r="M411" s="75"/>
      <c r="N411" s="75"/>
      <c r="O411" s="75"/>
      <c r="P411" s="75"/>
      <c r="Q411" s="75"/>
      <c r="R411" s="75"/>
      <c r="S411" s="75"/>
      <c r="T411" s="75"/>
      <c r="U411" s="75"/>
      <c r="V411" s="75"/>
      <c r="W411" s="75"/>
      <c r="X411" s="75"/>
      <c r="Y411" s="75"/>
      <c r="Z411" s="75"/>
      <c r="AA411" s="75"/>
      <c r="AB411" s="75"/>
      <c r="AC411" s="75"/>
      <c r="AD411" s="75"/>
      <c r="AE411" s="75"/>
      <c r="AF411" s="75"/>
      <c r="AG411" s="75"/>
      <c r="AH411" s="75"/>
      <c r="AI411" s="75"/>
      <c r="AJ411" s="75"/>
      <c r="AK411" s="75"/>
      <c r="AL411" s="75"/>
      <c r="AM411" s="75"/>
      <c r="AN411" s="75"/>
      <c r="AO411" s="75"/>
      <c r="AP411" s="75"/>
      <c r="AQ411" s="75"/>
      <c r="AR411" s="75"/>
      <c r="AS411" s="75"/>
      <c r="AT411" s="75"/>
      <c r="AU411" s="75"/>
      <c r="AV411" s="75"/>
      <c r="AW411" s="75"/>
      <c r="AX411" s="75"/>
      <c r="AY411" s="75"/>
      <c r="AZ411" s="75"/>
      <c r="BA411" s="75"/>
      <c r="BB411" s="75"/>
      <c r="BC411" s="75"/>
      <c r="BD411" s="75"/>
      <c r="BE411" s="75"/>
      <c r="BF411" s="75"/>
      <c r="BG411" s="75"/>
      <c r="BH411" s="75"/>
    </row>
    <row r="412" spans="1:60" s="77" customFormat="1" ht="45" customHeight="1" x14ac:dyDescent="0.2">
      <c r="A412" s="68">
        <v>44449</v>
      </c>
      <c r="B412" s="40" t="s">
        <v>709</v>
      </c>
      <c r="C412" s="33" t="s">
        <v>710</v>
      </c>
      <c r="D412" s="79"/>
      <c r="E412" s="35">
        <v>1623698.51</v>
      </c>
      <c r="F412" s="63">
        <f t="shared" si="6"/>
        <v>2990550438.6500006</v>
      </c>
      <c r="G412" s="75"/>
      <c r="H412" s="75"/>
      <c r="J412" s="75"/>
      <c r="K412" s="75"/>
      <c r="L412" s="75"/>
      <c r="M412" s="75"/>
      <c r="N412" s="75"/>
      <c r="O412" s="75"/>
      <c r="P412" s="75"/>
      <c r="Q412" s="75"/>
      <c r="R412" s="75"/>
      <c r="S412" s="75"/>
      <c r="T412" s="75"/>
      <c r="U412" s="75"/>
      <c r="V412" s="75"/>
      <c r="W412" s="75"/>
      <c r="X412" s="75"/>
      <c r="Y412" s="75"/>
      <c r="Z412" s="75"/>
      <c r="AA412" s="75"/>
      <c r="AB412" s="75"/>
      <c r="AC412" s="75"/>
      <c r="AD412" s="75"/>
      <c r="AE412" s="75"/>
      <c r="AF412" s="75"/>
      <c r="AG412" s="75"/>
      <c r="AH412" s="75"/>
      <c r="AI412" s="75"/>
      <c r="AJ412" s="75"/>
      <c r="AK412" s="75"/>
      <c r="AL412" s="75"/>
      <c r="AM412" s="75"/>
      <c r="AN412" s="75"/>
      <c r="AO412" s="75"/>
      <c r="AP412" s="75"/>
      <c r="AQ412" s="75"/>
      <c r="AR412" s="75"/>
      <c r="AS412" s="75"/>
      <c r="AT412" s="75"/>
      <c r="AU412" s="75"/>
      <c r="AV412" s="75"/>
      <c r="AW412" s="75"/>
      <c r="AX412" s="75"/>
      <c r="AY412" s="75"/>
      <c r="AZ412" s="75"/>
      <c r="BA412" s="75"/>
      <c r="BB412" s="75"/>
      <c r="BC412" s="75"/>
      <c r="BD412" s="75"/>
      <c r="BE412" s="75"/>
      <c r="BF412" s="75"/>
      <c r="BG412" s="75"/>
      <c r="BH412" s="75"/>
    </row>
    <row r="413" spans="1:60" s="77" customFormat="1" ht="42" customHeight="1" x14ac:dyDescent="0.2">
      <c r="A413" s="68">
        <v>44449</v>
      </c>
      <c r="B413" s="40" t="s">
        <v>711</v>
      </c>
      <c r="C413" s="33" t="s">
        <v>712</v>
      </c>
      <c r="D413" s="79"/>
      <c r="E413" s="35">
        <v>8890052.9600000009</v>
      </c>
      <c r="F413" s="63">
        <f t="shared" si="6"/>
        <v>2981660385.6900005</v>
      </c>
      <c r="G413" s="75"/>
      <c r="H413" s="75"/>
      <c r="I413" s="75"/>
      <c r="J413" s="75"/>
      <c r="K413" s="75"/>
      <c r="L413" s="75"/>
      <c r="M413" s="75"/>
      <c r="N413" s="75"/>
      <c r="O413" s="75"/>
      <c r="P413" s="75"/>
      <c r="Q413" s="75"/>
      <c r="R413" s="75"/>
      <c r="S413" s="75"/>
      <c r="T413" s="75"/>
      <c r="U413" s="75"/>
      <c r="V413" s="75"/>
      <c r="W413" s="75"/>
      <c r="X413" s="75"/>
      <c r="Y413" s="75"/>
      <c r="Z413" s="75"/>
      <c r="AA413" s="75"/>
      <c r="AB413" s="75"/>
      <c r="AC413" s="75"/>
      <c r="AD413" s="75"/>
      <c r="AE413" s="75"/>
      <c r="AF413" s="75"/>
      <c r="AG413" s="75"/>
      <c r="AH413" s="75"/>
      <c r="AI413" s="75"/>
      <c r="AJ413" s="75"/>
      <c r="AK413" s="75"/>
      <c r="AL413" s="75"/>
      <c r="AM413" s="75"/>
      <c r="AN413" s="75"/>
      <c r="AO413" s="75"/>
      <c r="AP413" s="75"/>
      <c r="AQ413" s="75"/>
      <c r="AR413" s="75"/>
      <c r="AS413" s="75"/>
      <c r="AT413" s="75"/>
      <c r="AU413" s="75"/>
      <c r="AV413" s="75"/>
      <c r="AW413" s="75"/>
      <c r="AX413" s="75"/>
      <c r="AY413" s="75"/>
      <c r="AZ413" s="75"/>
      <c r="BA413" s="75"/>
      <c r="BB413" s="75"/>
      <c r="BC413" s="75"/>
      <c r="BD413" s="75"/>
      <c r="BE413" s="75"/>
      <c r="BF413" s="75"/>
      <c r="BG413" s="75"/>
      <c r="BH413" s="75"/>
    </row>
    <row r="414" spans="1:60" s="77" customFormat="1" ht="32.25" customHeight="1" x14ac:dyDescent="0.2">
      <c r="A414" s="81">
        <v>44454</v>
      </c>
      <c r="B414" s="40" t="s">
        <v>713</v>
      </c>
      <c r="C414" s="33" t="s">
        <v>714</v>
      </c>
      <c r="D414" s="79"/>
      <c r="E414" s="35">
        <v>15383472.439999999</v>
      </c>
      <c r="F414" s="63">
        <f t="shared" si="6"/>
        <v>2966276913.2500005</v>
      </c>
      <c r="G414" s="75"/>
      <c r="H414" s="75"/>
      <c r="I414" s="75"/>
      <c r="J414" s="75"/>
      <c r="K414" s="75"/>
      <c r="L414" s="75"/>
      <c r="M414" s="75"/>
      <c r="N414" s="75"/>
      <c r="O414" s="75"/>
      <c r="P414" s="75"/>
      <c r="Q414" s="75"/>
      <c r="R414" s="75"/>
      <c r="S414" s="75"/>
      <c r="T414" s="75"/>
      <c r="U414" s="75"/>
      <c r="V414" s="75"/>
      <c r="W414" s="75"/>
      <c r="X414" s="75"/>
      <c r="Y414" s="75"/>
      <c r="Z414" s="75"/>
      <c r="AA414" s="75"/>
      <c r="AB414" s="75"/>
      <c r="AC414" s="75"/>
      <c r="AD414" s="75"/>
      <c r="AE414" s="75"/>
      <c r="AF414" s="75"/>
      <c r="AG414" s="75"/>
      <c r="AH414" s="75"/>
      <c r="AI414" s="75"/>
      <c r="AJ414" s="75"/>
      <c r="AK414" s="75"/>
      <c r="AL414" s="75"/>
      <c r="AM414" s="75"/>
      <c r="AN414" s="75"/>
      <c r="AO414" s="75"/>
      <c r="AP414" s="75"/>
      <c r="AQ414" s="75"/>
      <c r="AR414" s="75"/>
      <c r="AS414" s="75"/>
      <c r="AT414" s="75"/>
      <c r="AU414" s="75"/>
      <c r="AV414" s="75"/>
      <c r="AW414" s="75"/>
      <c r="AX414" s="75"/>
      <c r="AY414" s="75"/>
      <c r="AZ414" s="75"/>
      <c r="BA414" s="75"/>
      <c r="BB414" s="75"/>
      <c r="BC414" s="75"/>
      <c r="BD414" s="75"/>
      <c r="BE414" s="75"/>
      <c r="BF414" s="75"/>
      <c r="BG414" s="75"/>
      <c r="BH414" s="75"/>
    </row>
    <row r="415" spans="1:60" s="77" customFormat="1" ht="36.75" customHeight="1" x14ac:dyDescent="0.2">
      <c r="A415" s="81">
        <v>44454</v>
      </c>
      <c r="B415" s="40" t="s">
        <v>715</v>
      </c>
      <c r="C415" s="33" t="s">
        <v>716</v>
      </c>
      <c r="D415" s="79"/>
      <c r="E415" s="35">
        <v>9814593.5500000007</v>
      </c>
      <c r="F415" s="63">
        <f t="shared" si="6"/>
        <v>2956462319.7000003</v>
      </c>
      <c r="G415" s="75"/>
      <c r="H415" s="75"/>
      <c r="I415" s="75"/>
      <c r="J415" s="75"/>
      <c r="K415" s="75"/>
      <c r="L415" s="75"/>
      <c r="M415" s="75"/>
      <c r="N415" s="75"/>
      <c r="O415" s="75"/>
      <c r="P415" s="75"/>
      <c r="Q415" s="75"/>
      <c r="R415" s="75"/>
      <c r="S415" s="75"/>
      <c r="T415" s="75"/>
      <c r="U415" s="75"/>
      <c r="V415" s="75"/>
      <c r="W415" s="75"/>
      <c r="X415" s="75"/>
      <c r="Y415" s="75"/>
      <c r="Z415" s="75"/>
      <c r="AA415" s="75"/>
      <c r="AB415" s="75"/>
      <c r="AC415" s="75"/>
      <c r="AD415" s="75"/>
      <c r="AE415" s="75"/>
      <c r="AF415" s="75"/>
      <c r="AG415" s="75"/>
      <c r="AH415" s="75"/>
      <c r="AI415" s="75"/>
      <c r="AJ415" s="75"/>
      <c r="AK415" s="75"/>
      <c r="AL415" s="75"/>
      <c r="AM415" s="75"/>
      <c r="AN415" s="75"/>
      <c r="AO415" s="75"/>
      <c r="AP415" s="75"/>
      <c r="AQ415" s="75"/>
      <c r="AR415" s="75"/>
      <c r="AS415" s="75"/>
      <c r="AT415" s="75"/>
      <c r="AU415" s="75"/>
      <c r="AV415" s="75"/>
      <c r="AW415" s="75"/>
      <c r="AX415" s="75"/>
      <c r="AY415" s="75"/>
      <c r="AZ415" s="75"/>
      <c r="BA415" s="75"/>
      <c r="BB415" s="75"/>
      <c r="BC415" s="75"/>
      <c r="BD415" s="75"/>
      <c r="BE415" s="75"/>
      <c r="BF415" s="75"/>
      <c r="BG415" s="75"/>
      <c r="BH415" s="75"/>
    </row>
    <row r="416" spans="1:60" s="77" customFormat="1" ht="41.25" customHeight="1" x14ac:dyDescent="0.2">
      <c r="A416" s="81">
        <v>44455</v>
      </c>
      <c r="B416" s="40" t="s">
        <v>717</v>
      </c>
      <c r="C416" s="33" t="s">
        <v>718</v>
      </c>
      <c r="D416" s="79"/>
      <c r="E416" s="35">
        <v>3038303.36</v>
      </c>
      <c r="F416" s="63">
        <f t="shared" si="6"/>
        <v>2953424016.3400002</v>
      </c>
      <c r="G416" s="75"/>
      <c r="H416" s="75"/>
      <c r="I416" s="75"/>
      <c r="J416" s="75"/>
      <c r="K416" s="75"/>
      <c r="L416" s="75"/>
      <c r="M416" s="75"/>
      <c r="N416" s="75"/>
      <c r="O416" s="75"/>
      <c r="P416" s="75"/>
      <c r="Q416" s="75"/>
      <c r="R416" s="75"/>
      <c r="S416" s="75"/>
      <c r="T416" s="75"/>
      <c r="U416" s="75"/>
      <c r="V416" s="75"/>
      <c r="W416" s="75"/>
      <c r="X416" s="75"/>
      <c r="Y416" s="75"/>
      <c r="Z416" s="75"/>
      <c r="AA416" s="75"/>
      <c r="AB416" s="75"/>
      <c r="AC416" s="75"/>
      <c r="AD416" s="75"/>
      <c r="AE416" s="75"/>
      <c r="AF416" s="75"/>
      <c r="AG416" s="75"/>
      <c r="AH416" s="75"/>
      <c r="AI416" s="75"/>
      <c r="AJ416" s="75"/>
      <c r="AK416" s="75"/>
      <c r="AL416" s="75"/>
      <c r="AM416" s="75"/>
      <c r="AN416" s="75"/>
      <c r="AO416" s="75"/>
      <c r="AP416" s="75"/>
      <c r="AQ416" s="75"/>
      <c r="AR416" s="75"/>
      <c r="AS416" s="75"/>
      <c r="AT416" s="75"/>
      <c r="AU416" s="75"/>
      <c r="AV416" s="75"/>
      <c r="AW416" s="75"/>
      <c r="AX416" s="75"/>
      <c r="AY416" s="75"/>
      <c r="AZ416" s="75"/>
      <c r="BA416" s="75"/>
      <c r="BB416" s="75"/>
      <c r="BC416" s="75"/>
      <c r="BD416" s="75"/>
      <c r="BE416" s="75"/>
      <c r="BF416" s="75"/>
      <c r="BG416" s="75"/>
      <c r="BH416" s="75"/>
    </row>
    <row r="417" spans="1:60" s="77" customFormat="1" ht="42" customHeight="1" x14ac:dyDescent="0.2">
      <c r="A417" s="81" t="s">
        <v>719</v>
      </c>
      <c r="B417" s="40" t="s">
        <v>720</v>
      </c>
      <c r="C417" s="33" t="s">
        <v>721</v>
      </c>
      <c r="D417" s="79"/>
      <c r="E417" s="35">
        <v>4730384.8099999996</v>
      </c>
      <c r="F417" s="63">
        <f t="shared" si="6"/>
        <v>2948693631.5300002</v>
      </c>
      <c r="G417" s="75"/>
      <c r="H417" s="75"/>
      <c r="I417" s="75"/>
      <c r="J417" s="75"/>
      <c r="K417" s="75"/>
      <c r="L417" s="75"/>
      <c r="M417" s="75"/>
      <c r="N417" s="75"/>
      <c r="O417" s="75"/>
      <c r="P417" s="75"/>
      <c r="Q417" s="75"/>
      <c r="R417" s="75"/>
      <c r="S417" s="75"/>
      <c r="T417" s="75"/>
      <c r="U417" s="75"/>
      <c r="V417" s="75"/>
      <c r="W417" s="75"/>
      <c r="X417" s="75"/>
      <c r="Y417" s="75"/>
      <c r="Z417" s="75"/>
      <c r="AA417" s="75"/>
      <c r="AB417" s="75"/>
      <c r="AC417" s="75"/>
      <c r="AD417" s="75"/>
      <c r="AE417" s="75"/>
      <c r="AF417" s="75"/>
      <c r="AG417" s="75"/>
      <c r="AH417" s="75"/>
      <c r="AI417" s="75"/>
      <c r="AJ417" s="75"/>
      <c r="AK417" s="75"/>
      <c r="AL417" s="75"/>
      <c r="AM417" s="75"/>
      <c r="AN417" s="75"/>
      <c r="AO417" s="75"/>
      <c r="AP417" s="75"/>
      <c r="AQ417" s="75"/>
      <c r="AR417" s="75"/>
      <c r="AS417" s="75"/>
      <c r="AT417" s="75"/>
      <c r="AU417" s="75"/>
      <c r="AV417" s="75"/>
      <c r="AW417" s="75"/>
      <c r="AX417" s="75"/>
      <c r="AY417" s="75"/>
      <c r="AZ417" s="75"/>
      <c r="BA417" s="75"/>
      <c r="BB417" s="75"/>
      <c r="BC417" s="75"/>
      <c r="BD417" s="75"/>
      <c r="BE417" s="75"/>
      <c r="BF417" s="75"/>
      <c r="BG417" s="75"/>
      <c r="BH417" s="75"/>
    </row>
    <row r="418" spans="1:60" s="77" customFormat="1" ht="41.25" customHeight="1" x14ac:dyDescent="0.2">
      <c r="A418" s="81" t="s">
        <v>719</v>
      </c>
      <c r="B418" s="40" t="s">
        <v>722</v>
      </c>
      <c r="C418" s="33" t="s">
        <v>723</v>
      </c>
      <c r="D418" s="79"/>
      <c r="E418" s="35">
        <v>982520.42</v>
      </c>
      <c r="F418" s="63">
        <f t="shared" si="6"/>
        <v>2947711111.1100001</v>
      </c>
      <c r="G418" s="75"/>
      <c r="H418" s="75"/>
      <c r="I418" s="75"/>
      <c r="J418" s="75"/>
      <c r="K418" s="75"/>
      <c r="L418" s="75"/>
      <c r="M418" s="75"/>
      <c r="N418" s="75"/>
      <c r="O418" s="75"/>
      <c r="P418" s="75"/>
      <c r="Q418" s="75"/>
      <c r="R418" s="75"/>
      <c r="S418" s="75"/>
      <c r="T418" s="75"/>
      <c r="U418" s="75"/>
      <c r="V418" s="75"/>
      <c r="W418" s="75"/>
      <c r="X418" s="75"/>
      <c r="Y418" s="75"/>
      <c r="Z418" s="75"/>
      <c r="AA418" s="75"/>
      <c r="AB418" s="75"/>
      <c r="AC418" s="75"/>
      <c r="AD418" s="75"/>
      <c r="AE418" s="75"/>
      <c r="AF418" s="75"/>
      <c r="AG418" s="75"/>
      <c r="AH418" s="75"/>
      <c r="AI418" s="75"/>
      <c r="AJ418" s="75"/>
      <c r="AK418" s="75"/>
      <c r="AL418" s="75"/>
      <c r="AM418" s="75"/>
      <c r="AN418" s="75"/>
      <c r="AO418" s="75"/>
      <c r="AP418" s="75"/>
      <c r="AQ418" s="75"/>
      <c r="AR418" s="75"/>
      <c r="AS418" s="75"/>
      <c r="AT418" s="75"/>
      <c r="AU418" s="75"/>
      <c r="AV418" s="75"/>
      <c r="AW418" s="75"/>
      <c r="AX418" s="75"/>
      <c r="AY418" s="75"/>
      <c r="AZ418" s="75"/>
      <c r="BA418" s="75"/>
      <c r="BB418" s="75"/>
      <c r="BC418" s="75"/>
      <c r="BD418" s="75"/>
      <c r="BE418" s="75"/>
      <c r="BF418" s="75"/>
      <c r="BG418" s="75"/>
      <c r="BH418" s="75"/>
    </row>
    <row r="419" spans="1:60" s="77" customFormat="1" ht="24.75" customHeight="1" x14ac:dyDescent="0.2">
      <c r="A419" s="81">
        <v>44460</v>
      </c>
      <c r="B419" s="40">
        <v>34008</v>
      </c>
      <c r="C419" s="33" t="s">
        <v>724</v>
      </c>
      <c r="D419" s="79"/>
      <c r="E419" s="35">
        <v>137836.67000000001</v>
      </c>
      <c r="F419" s="63">
        <f t="shared" si="6"/>
        <v>2947573274.4400001</v>
      </c>
      <c r="G419" s="75"/>
      <c r="H419" s="75"/>
      <c r="I419" s="75"/>
      <c r="J419" s="75"/>
      <c r="K419" s="75"/>
      <c r="L419" s="75"/>
      <c r="M419" s="75"/>
      <c r="N419" s="75"/>
      <c r="O419" s="75"/>
      <c r="P419" s="75"/>
      <c r="Q419" s="75"/>
      <c r="R419" s="75"/>
      <c r="S419" s="75"/>
      <c r="T419" s="75"/>
      <c r="U419" s="75"/>
      <c r="V419" s="75"/>
      <c r="W419" s="75"/>
      <c r="X419" s="75"/>
      <c r="Y419" s="75"/>
      <c r="Z419" s="75"/>
      <c r="AA419" s="75"/>
      <c r="AB419" s="75"/>
      <c r="AC419" s="75"/>
      <c r="AD419" s="75"/>
      <c r="AE419" s="75"/>
      <c r="AF419" s="75"/>
      <c r="AG419" s="75"/>
      <c r="AH419" s="75"/>
      <c r="AI419" s="75"/>
      <c r="AJ419" s="75"/>
      <c r="AK419" s="75"/>
      <c r="AL419" s="75"/>
      <c r="AM419" s="75"/>
      <c r="AN419" s="75"/>
      <c r="AO419" s="75"/>
      <c r="AP419" s="75"/>
      <c r="AQ419" s="75"/>
      <c r="AR419" s="75"/>
      <c r="AS419" s="75"/>
      <c r="AT419" s="75"/>
      <c r="AU419" s="75"/>
      <c r="AV419" s="75"/>
      <c r="AW419" s="75"/>
      <c r="AX419" s="75"/>
      <c r="AY419" s="75"/>
      <c r="AZ419" s="75"/>
      <c r="BA419" s="75"/>
      <c r="BB419" s="75"/>
      <c r="BC419" s="75"/>
      <c r="BD419" s="75"/>
      <c r="BE419" s="75"/>
      <c r="BF419" s="75"/>
      <c r="BG419" s="75"/>
      <c r="BH419" s="75"/>
    </row>
    <row r="420" spans="1:60" s="77" customFormat="1" ht="24.75" customHeight="1" x14ac:dyDescent="0.2">
      <c r="A420" s="81">
        <v>44460</v>
      </c>
      <c r="B420" s="40">
        <v>34009</v>
      </c>
      <c r="C420" s="33" t="s">
        <v>725</v>
      </c>
      <c r="D420" s="79"/>
      <c r="E420" s="35">
        <v>1197255.3700000001</v>
      </c>
      <c r="F420" s="63">
        <f t="shared" si="6"/>
        <v>2946376019.0700002</v>
      </c>
      <c r="G420" s="75"/>
      <c r="H420" s="75"/>
      <c r="I420" s="75"/>
      <c r="J420" s="75"/>
      <c r="K420" s="75"/>
      <c r="L420" s="75"/>
      <c r="M420" s="75"/>
      <c r="N420" s="75"/>
      <c r="O420" s="75"/>
      <c r="P420" s="75"/>
      <c r="Q420" s="75"/>
      <c r="R420" s="75"/>
      <c r="S420" s="75"/>
      <c r="T420" s="75"/>
      <c r="U420" s="75"/>
      <c r="V420" s="75"/>
      <c r="W420" s="75"/>
      <c r="X420" s="75"/>
      <c r="Y420" s="75"/>
      <c r="Z420" s="75"/>
      <c r="AA420" s="75"/>
      <c r="AB420" s="75"/>
      <c r="AC420" s="75"/>
      <c r="AD420" s="75"/>
      <c r="AE420" s="75"/>
      <c r="AF420" s="75"/>
      <c r="AG420" s="75"/>
      <c r="AH420" s="75"/>
      <c r="AI420" s="75"/>
      <c r="AJ420" s="75"/>
      <c r="AK420" s="75"/>
      <c r="AL420" s="75"/>
      <c r="AM420" s="75"/>
      <c r="AN420" s="75"/>
      <c r="AO420" s="75"/>
      <c r="AP420" s="75"/>
      <c r="AQ420" s="75"/>
      <c r="AR420" s="75"/>
      <c r="AS420" s="75"/>
      <c r="AT420" s="75"/>
      <c r="AU420" s="75"/>
      <c r="AV420" s="75"/>
      <c r="AW420" s="75"/>
      <c r="AX420" s="75"/>
      <c r="AY420" s="75"/>
      <c r="AZ420" s="75"/>
      <c r="BA420" s="75"/>
      <c r="BB420" s="75"/>
      <c r="BC420" s="75"/>
      <c r="BD420" s="75"/>
      <c r="BE420" s="75"/>
      <c r="BF420" s="75"/>
      <c r="BG420" s="75"/>
      <c r="BH420" s="75"/>
    </row>
    <row r="421" spans="1:60" s="77" customFormat="1" ht="23.25" customHeight="1" x14ac:dyDescent="0.2">
      <c r="A421" s="81">
        <v>44460</v>
      </c>
      <c r="B421" s="40">
        <v>34010</v>
      </c>
      <c r="C421" s="33" t="s">
        <v>725</v>
      </c>
      <c r="D421" s="79"/>
      <c r="E421" s="35">
        <v>1261848.17</v>
      </c>
      <c r="F421" s="63">
        <f t="shared" si="6"/>
        <v>2945114170.9000001</v>
      </c>
      <c r="G421" s="75"/>
      <c r="H421" s="75"/>
      <c r="I421" s="75"/>
      <c r="J421" s="75"/>
      <c r="K421" s="75"/>
      <c r="L421" s="75"/>
      <c r="M421" s="75"/>
      <c r="N421" s="75"/>
      <c r="O421" s="75"/>
      <c r="P421" s="75"/>
      <c r="Q421" s="75"/>
      <c r="R421" s="75"/>
      <c r="S421" s="75"/>
      <c r="T421" s="75"/>
      <c r="U421" s="75"/>
      <c r="V421" s="75"/>
      <c r="W421" s="75"/>
      <c r="X421" s="75"/>
      <c r="Y421" s="75"/>
      <c r="Z421" s="75"/>
      <c r="AA421" s="75"/>
      <c r="AB421" s="75"/>
      <c r="AC421" s="75"/>
      <c r="AD421" s="75"/>
      <c r="AE421" s="75"/>
      <c r="AF421" s="75"/>
      <c r="AG421" s="75"/>
      <c r="AH421" s="75"/>
      <c r="AI421" s="75"/>
      <c r="AJ421" s="75"/>
      <c r="AK421" s="75"/>
      <c r="AL421" s="75"/>
      <c r="AM421" s="75"/>
      <c r="AN421" s="75"/>
      <c r="AO421" s="75"/>
      <c r="AP421" s="75"/>
      <c r="AQ421" s="75"/>
      <c r="AR421" s="75"/>
      <c r="AS421" s="75"/>
      <c r="AT421" s="75"/>
      <c r="AU421" s="75"/>
      <c r="AV421" s="75"/>
      <c r="AW421" s="75"/>
      <c r="AX421" s="75"/>
      <c r="AY421" s="75"/>
      <c r="AZ421" s="75"/>
      <c r="BA421" s="75"/>
      <c r="BB421" s="75"/>
      <c r="BC421" s="75"/>
      <c r="BD421" s="75"/>
      <c r="BE421" s="75"/>
      <c r="BF421" s="75"/>
      <c r="BG421" s="75"/>
      <c r="BH421" s="75"/>
    </row>
    <row r="422" spans="1:60" s="77" customFormat="1" ht="21" customHeight="1" x14ac:dyDescent="0.2">
      <c r="A422" s="81">
        <v>44460</v>
      </c>
      <c r="B422" s="40">
        <v>34011</v>
      </c>
      <c r="C422" s="33" t="s">
        <v>726</v>
      </c>
      <c r="D422" s="79"/>
      <c r="E422" s="35">
        <v>1361341.46</v>
      </c>
      <c r="F422" s="63">
        <f t="shared" si="6"/>
        <v>2943752829.4400001</v>
      </c>
      <c r="G422" s="75"/>
      <c r="H422" s="75"/>
      <c r="I422" s="75"/>
      <c r="J422" s="75"/>
      <c r="K422" s="75"/>
      <c r="L422" s="75"/>
      <c r="M422" s="75"/>
      <c r="N422" s="75"/>
      <c r="O422" s="75"/>
      <c r="P422" s="75"/>
      <c r="Q422" s="75"/>
      <c r="R422" s="75"/>
      <c r="S422" s="75"/>
      <c r="T422" s="75"/>
      <c r="U422" s="75"/>
      <c r="V422" s="75"/>
      <c r="W422" s="75"/>
      <c r="X422" s="75"/>
      <c r="Y422" s="75"/>
      <c r="Z422" s="75"/>
      <c r="AA422" s="75"/>
      <c r="AB422" s="75"/>
      <c r="AC422" s="75"/>
      <c r="AD422" s="75"/>
      <c r="AE422" s="75"/>
      <c r="AF422" s="75"/>
      <c r="AG422" s="75"/>
      <c r="AH422" s="75"/>
      <c r="AI422" s="75"/>
      <c r="AJ422" s="75"/>
      <c r="AK422" s="75"/>
      <c r="AL422" s="75"/>
      <c r="AM422" s="75"/>
      <c r="AN422" s="75"/>
      <c r="AO422" s="75"/>
      <c r="AP422" s="75"/>
      <c r="AQ422" s="75"/>
      <c r="AR422" s="75"/>
      <c r="AS422" s="75"/>
      <c r="AT422" s="75"/>
      <c r="AU422" s="75"/>
      <c r="AV422" s="75"/>
      <c r="AW422" s="75"/>
      <c r="AX422" s="75"/>
      <c r="AY422" s="75"/>
      <c r="AZ422" s="75"/>
      <c r="BA422" s="75"/>
      <c r="BB422" s="75"/>
      <c r="BC422" s="75"/>
      <c r="BD422" s="75"/>
      <c r="BE422" s="75"/>
      <c r="BF422" s="75"/>
      <c r="BG422" s="75"/>
      <c r="BH422" s="75"/>
    </row>
    <row r="423" spans="1:60" s="77" customFormat="1" ht="19.5" customHeight="1" x14ac:dyDescent="0.2">
      <c r="A423" s="81">
        <v>44460</v>
      </c>
      <c r="B423" s="40">
        <v>34012</v>
      </c>
      <c r="C423" s="33" t="s">
        <v>725</v>
      </c>
      <c r="D423" s="79"/>
      <c r="E423" s="35">
        <v>356569.94</v>
      </c>
      <c r="F423" s="63">
        <f t="shared" si="6"/>
        <v>2943396259.5</v>
      </c>
      <c r="G423" s="75"/>
      <c r="H423" s="75"/>
      <c r="I423" s="75"/>
      <c r="J423" s="75"/>
      <c r="K423" s="75"/>
      <c r="L423" s="75"/>
      <c r="M423" s="75"/>
      <c r="N423" s="75"/>
      <c r="O423" s="75"/>
      <c r="P423" s="75"/>
      <c r="Q423" s="75"/>
      <c r="R423" s="75"/>
      <c r="S423" s="75"/>
      <c r="T423" s="75"/>
      <c r="U423" s="75"/>
      <c r="V423" s="75"/>
      <c r="W423" s="75"/>
      <c r="X423" s="75"/>
      <c r="Y423" s="75"/>
      <c r="Z423" s="75"/>
      <c r="AA423" s="75"/>
      <c r="AB423" s="75"/>
      <c r="AC423" s="75"/>
      <c r="AD423" s="75"/>
      <c r="AE423" s="75"/>
      <c r="AF423" s="75"/>
      <c r="AG423" s="75"/>
      <c r="AH423" s="75"/>
      <c r="AI423" s="75"/>
      <c r="AJ423" s="75"/>
      <c r="AK423" s="75"/>
      <c r="AL423" s="75"/>
      <c r="AM423" s="75"/>
      <c r="AN423" s="75"/>
      <c r="AO423" s="75"/>
      <c r="AP423" s="75"/>
      <c r="AQ423" s="75"/>
      <c r="AR423" s="75"/>
      <c r="AS423" s="75"/>
      <c r="AT423" s="75"/>
      <c r="AU423" s="75"/>
      <c r="AV423" s="75"/>
      <c r="AW423" s="75"/>
      <c r="AX423" s="75"/>
      <c r="AY423" s="75"/>
      <c r="AZ423" s="75"/>
      <c r="BA423" s="75"/>
      <c r="BB423" s="75"/>
      <c r="BC423" s="75"/>
      <c r="BD423" s="75"/>
      <c r="BE423" s="75"/>
      <c r="BF423" s="75"/>
      <c r="BG423" s="75"/>
      <c r="BH423" s="75"/>
    </row>
    <row r="424" spans="1:60" s="77" customFormat="1" ht="44.25" customHeight="1" x14ac:dyDescent="0.2">
      <c r="A424" s="81">
        <v>44462</v>
      </c>
      <c r="B424" s="40" t="s">
        <v>727</v>
      </c>
      <c r="C424" s="33" t="s">
        <v>728</v>
      </c>
      <c r="D424" s="79"/>
      <c r="E424" s="35">
        <v>1098059</v>
      </c>
      <c r="F424" s="63">
        <f t="shared" si="6"/>
        <v>2942298200.5</v>
      </c>
      <c r="G424" s="75"/>
      <c r="H424" s="75"/>
      <c r="I424" s="75"/>
      <c r="J424" s="75"/>
      <c r="K424" s="75"/>
      <c r="L424" s="75"/>
      <c r="M424" s="75"/>
      <c r="N424" s="75"/>
      <c r="O424" s="75"/>
      <c r="P424" s="75"/>
      <c r="Q424" s="75"/>
      <c r="R424" s="75"/>
      <c r="S424" s="75"/>
      <c r="T424" s="75"/>
      <c r="U424" s="75"/>
      <c r="V424" s="75"/>
      <c r="W424" s="75"/>
      <c r="X424" s="75"/>
      <c r="Y424" s="75"/>
      <c r="Z424" s="75"/>
      <c r="AA424" s="75"/>
      <c r="AB424" s="75"/>
      <c r="AC424" s="75"/>
      <c r="AD424" s="75"/>
      <c r="AE424" s="75"/>
      <c r="AF424" s="75"/>
      <c r="AG424" s="75"/>
      <c r="AH424" s="75"/>
      <c r="AI424" s="75"/>
      <c r="AJ424" s="75"/>
      <c r="AK424" s="75"/>
      <c r="AL424" s="75"/>
      <c r="AM424" s="75"/>
      <c r="AN424" s="75"/>
      <c r="AO424" s="75"/>
      <c r="AP424" s="75"/>
      <c r="AQ424" s="75"/>
      <c r="AR424" s="75"/>
      <c r="AS424" s="75"/>
      <c r="AT424" s="75"/>
      <c r="AU424" s="75"/>
      <c r="AV424" s="75"/>
      <c r="AW424" s="75"/>
      <c r="AX424" s="75"/>
      <c r="AY424" s="75"/>
      <c r="AZ424" s="75"/>
      <c r="BA424" s="75"/>
      <c r="BB424" s="75"/>
      <c r="BC424" s="75"/>
      <c r="BD424" s="75"/>
      <c r="BE424" s="75"/>
      <c r="BF424" s="75"/>
      <c r="BG424" s="75"/>
      <c r="BH424" s="75"/>
    </row>
    <row r="425" spans="1:60" s="77" customFormat="1" ht="39" customHeight="1" x14ac:dyDescent="0.2">
      <c r="A425" s="81">
        <v>44467</v>
      </c>
      <c r="B425" s="40" t="s">
        <v>729</v>
      </c>
      <c r="C425" s="33" t="s">
        <v>730</v>
      </c>
      <c r="D425" s="79"/>
      <c r="E425" s="35">
        <v>11499010.460000001</v>
      </c>
      <c r="F425" s="63">
        <f t="shared" si="6"/>
        <v>2930799190.04</v>
      </c>
      <c r="G425" s="75"/>
      <c r="H425" s="75"/>
      <c r="I425" s="75"/>
      <c r="J425" s="75"/>
      <c r="K425" s="75"/>
      <c r="L425" s="75"/>
      <c r="M425" s="75"/>
      <c r="N425" s="75"/>
      <c r="O425" s="75"/>
      <c r="P425" s="75"/>
      <c r="Q425" s="75"/>
      <c r="R425" s="75"/>
      <c r="S425" s="75"/>
      <c r="T425" s="75"/>
      <c r="U425" s="75"/>
      <c r="V425" s="75"/>
      <c r="W425" s="75"/>
      <c r="X425" s="75"/>
      <c r="Y425" s="75"/>
      <c r="Z425" s="75"/>
      <c r="AA425" s="75"/>
      <c r="AB425" s="75"/>
      <c r="AC425" s="75"/>
      <c r="AD425" s="75"/>
      <c r="AE425" s="75"/>
      <c r="AF425" s="75"/>
      <c r="AG425" s="75"/>
      <c r="AH425" s="75"/>
      <c r="AI425" s="75"/>
      <c r="AJ425" s="75"/>
      <c r="AK425" s="75"/>
      <c r="AL425" s="75"/>
      <c r="AM425" s="75"/>
      <c r="AN425" s="75"/>
      <c r="AO425" s="75"/>
      <c r="AP425" s="75"/>
      <c r="AQ425" s="75"/>
      <c r="AR425" s="75"/>
      <c r="AS425" s="75"/>
      <c r="AT425" s="75"/>
      <c r="AU425" s="75"/>
      <c r="AV425" s="75"/>
      <c r="AW425" s="75"/>
      <c r="AX425" s="75"/>
      <c r="AY425" s="75"/>
      <c r="AZ425" s="75"/>
      <c r="BA425" s="75"/>
      <c r="BB425" s="75"/>
      <c r="BC425" s="75"/>
      <c r="BD425" s="75"/>
      <c r="BE425" s="75"/>
      <c r="BF425" s="75"/>
      <c r="BG425" s="75"/>
      <c r="BH425" s="75"/>
    </row>
    <row r="426" spans="1:60" s="77" customFormat="1" ht="50.25" customHeight="1" x14ac:dyDescent="0.2">
      <c r="A426" s="81">
        <v>44467</v>
      </c>
      <c r="B426" s="40" t="s">
        <v>731</v>
      </c>
      <c r="C426" s="33" t="s">
        <v>732</v>
      </c>
      <c r="D426" s="79"/>
      <c r="E426" s="35">
        <v>240192</v>
      </c>
      <c r="F426" s="63">
        <f t="shared" si="6"/>
        <v>2930558998.04</v>
      </c>
      <c r="G426" s="75"/>
      <c r="H426" s="75"/>
      <c r="I426" s="75"/>
      <c r="J426" s="75"/>
      <c r="K426" s="75"/>
      <c r="L426" s="75"/>
      <c r="M426" s="75"/>
      <c r="N426" s="75"/>
      <c r="O426" s="75"/>
      <c r="P426" s="75"/>
      <c r="Q426" s="75"/>
      <c r="R426" s="75"/>
      <c r="S426" s="75"/>
      <c r="T426" s="75"/>
      <c r="U426" s="75"/>
      <c r="V426" s="75"/>
      <c r="W426" s="75"/>
      <c r="X426" s="75"/>
      <c r="Y426" s="75"/>
      <c r="Z426" s="75"/>
      <c r="AA426" s="75"/>
      <c r="AB426" s="75"/>
      <c r="AC426" s="75"/>
      <c r="AD426" s="75"/>
      <c r="AE426" s="75"/>
      <c r="AF426" s="75"/>
      <c r="AG426" s="75"/>
      <c r="AH426" s="75"/>
      <c r="AI426" s="75"/>
      <c r="AJ426" s="75"/>
      <c r="AK426" s="75"/>
      <c r="AL426" s="75"/>
      <c r="AM426" s="75"/>
      <c r="AN426" s="75"/>
      <c r="AO426" s="75"/>
      <c r="AP426" s="75"/>
      <c r="AQ426" s="75"/>
      <c r="AR426" s="75"/>
      <c r="AS426" s="75"/>
      <c r="AT426" s="75"/>
      <c r="AU426" s="75"/>
      <c r="AV426" s="75"/>
      <c r="AW426" s="75"/>
      <c r="AX426" s="75"/>
      <c r="AY426" s="75"/>
      <c r="AZ426" s="75"/>
      <c r="BA426" s="75"/>
      <c r="BB426" s="75"/>
      <c r="BC426" s="75"/>
      <c r="BD426" s="75"/>
      <c r="BE426" s="75"/>
      <c r="BF426" s="75"/>
      <c r="BG426" s="75"/>
      <c r="BH426" s="75"/>
    </row>
    <row r="427" spans="1:60" s="77" customFormat="1" ht="72" customHeight="1" x14ac:dyDescent="0.2">
      <c r="A427" s="81">
        <v>44467</v>
      </c>
      <c r="B427" s="40" t="s">
        <v>733</v>
      </c>
      <c r="C427" s="33" t="s">
        <v>734</v>
      </c>
      <c r="D427" s="79"/>
      <c r="E427" s="35">
        <v>2726701.46</v>
      </c>
      <c r="F427" s="63">
        <f t="shared" si="6"/>
        <v>2927832296.5799999</v>
      </c>
      <c r="G427" s="75"/>
      <c r="H427" s="75"/>
      <c r="I427" s="75"/>
      <c r="J427" s="75"/>
      <c r="K427" s="75"/>
      <c r="L427" s="75"/>
      <c r="M427" s="75"/>
      <c r="N427" s="75"/>
      <c r="O427" s="75"/>
      <c r="P427" s="75"/>
      <c r="Q427" s="75"/>
      <c r="R427" s="75"/>
      <c r="S427" s="75"/>
      <c r="T427" s="75"/>
      <c r="U427" s="75"/>
      <c r="V427" s="75"/>
      <c r="W427" s="75"/>
      <c r="X427" s="75"/>
      <c r="Y427" s="75"/>
      <c r="Z427" s="75"/>
      <c r="AA427" s="75"/>
      <c r="AB427" s="75"/>
      <c r="AC427" s="75"/>
      <c r="AD427" s="75"/>
      <c r="AE427" s="75"/>
      <c r="AF427" s="75"/>
      <c r="AG427" s="75"/>
      <c r="AH427" s="75"/>
      <c r="AI427" s="75"/>
      <c r="AJ427" s="75"/>
      <c r="AK427" s="75"/>
      <c r="AL427" s="75"/>
      <c r="AM427" s="75"/>
      <c r="AN427" s="75"/>
      <c r="AO427" s="75"/>
      <c r="AP427" s="75"/>
      <c r="AQ427" s="75"/>
      <c r="AR427" s="75"/>
      <c r="AS427" s="75"/>
      <c r="AT427" s="75"/>
      <c r="AU427" s="75"/>
      <c r="AV427" s="75"/>
      <c r="AW427" s="75"/>
      <c r="AX427" s="75"/>
      <c r="AY427" s="75"/>
      <c r="AZ427" s="75"/>
      <c r="BA427" s="75"/>
      <c r="BB427" s="75"/>
      <c r="BC427" s="75"/>
      <c r="BD427" s="75"/>
      <c r="BE427" s="75"/>
      <c r="BF427" s="75"/>
      <c r="BG427" s="75"/>
      <c r="BH427" s="75"/>
    </row>
    <row r="428" spans="1:60" s="77" customFormat="1" ht="51.75" customHeight="1" x14ac:dyDescent="0.2">
      <c r="A428" s="81">
        <v>44467</v>
      </c>
      <c r="B428" s="40" t="s">
        <v>735</v>
      </c>
      <c r="C428" s="33" t="s">
        <v>736</v>
      </c>
      <c r="D428" s="79"/>
      <c r="E428" s="35">
        <v>25175718.41</v>
      </c>
      <c r="F428" s="63">
        <f t="shared" si="6"/>
        <v>2902656578.1700001</v>
      </c>
      <c r="G428" s="75"/>
      <c r="H428" s="75"/>
      <c r="I428" s="75"/>
      <c r="K428" s="75"/>
      <c r="L428" s="75"/>
      <c r="M428" s="75"/>
      <c r="N428" s="75"/>
      <c r="O428" s="75"/>
      <c r="P428" s="75"/>
      <c r="Q428" s="75"/>
      <c r="R428" s="75"/>
      <c r="S428" s="75"/>
      <c r="T428" s="75"/>
      <c r="U428" s="75"/>
      <c r="V428" s="75"/>
      <c r="W428" s="75"/>
      <c r="X428" s="75"/>
      <c r="Y428" s="75"/>
      <c r="Z428" s="75"/>
      <c r="AA428" s="75"/>
      <c r="AB428" s="75"/>
      <c r="AC428" s="75"/>
      <c r="AD428" s="75"/>
      <c r="AE428" s="75"/>
      <c r="AF428" s="75"/>
      <c r="AG428" s="75"/>
      <c r="AH428" s="75"/>
      <c r="AI428" s="75"/>
      <c r="AJ428" s="75"/>
      <c r="AK428" s="75"/>
      <c r="AL428" s="75"/>
      <c r="AM428" s="75"/>
      <c r="AN428" s="75"/>
      <c r="AO428" s="75"/>
      <c r="AP428" s="75"/>
      <c r="AQ428" s="75"/>
      <c r="AR428" s="75"/>
      <c r="AS428" s="75"/>
      <c r="AT428" s="75"/>
      <c r="AU428" s="75"/>
      <c r="AV428" s="75"/>
      <c r="AW428" s="75"/>
      <c r="AX428" s="75"/>
      <c r="AY428" s="75"/>
      <c r="AZ428" s="75"/>
      <c r="BA428" s="75"/>
      <c r="BB428" s="75"/>
      <c r="BC428" s="75"/>
      <c r="BD428" s="75"/>
      <c r="BE428" s="75"/>
      <c r="BF428" s="75"/>
      <c r="BG428" s="75"/>
      <c r="BH428" s="75"/>
    </row>
    <row r="429" spans="1:60" s="77" customFormat="1" ht="46.5" customHeight="1" x14ac:dyDescent="0.2">
      <c r="A429" s="82">
        <v>44468</v>
      </c>
      <c r="B429" s="40" t="s">
        <v>737</v>
      </c>
      <c r="C429" s="33" t="s">
        <v>738</v>
      </c>
      <c r="D429" s="79"/>
      <c r="E429" s="35">
        <v>1957294.36</v>
      </c>
      <c r="F429" s="63">
        <f t="shared" si="6"/>
        <v>2900699283.8099999</v>
      </c>
      <c r="G429" s="75"/>
      <c r="H429" s="75"/>
      <c r="I429" s="75"/>
      <c r="J429" s="75"/>
      <c r="K429" s="75"/>
      <c r="L429" s="75"/>
      <c r="M429" s="75"/>
      <c r="N429" s="75"/>
      <c r="O429" s="75"/>
      <c r="P429" s="75"/>
      <c r="Q429" s="75"/>
      <c r="R429" s="75"/>
      <c r="S429" s="75"/>
      <c r="T429" s="75"/>
      <c r="U429" s="75"/>
      <c r="V429" s="75"/>
      <c r="W429" s="75"/>
      <c r="X429" s="75"/>
      <c r="Y429" s="75"/>
      <c r="Z429" s="75"/>
      <c r="AA429" s="75"/>
      <c r="AB429" s="75"/>
      <c r="AC429" s="75"/>
      <c r="AD429" s="75"/>
      <c r="AE429" s="75"/>
      <c r="AF429" s="75"/>
      <c r="AG429" s="75"/>
      <c r="AH429" s="75"/>
      <c r="AI429" s="75"/>
      <c r="AJ429" s="75"/>
      <c r="AK429" s="75"/>
      <c r="AL429" s="75"/>
      <c r="AM429" s="75"/>
      <c r="AN429" s="75"/>
      <c r="AO429" s="75"/>
      <c r="AP429" s="75"/>
      <c r="AQ429" s="75"/>
      <c r="AR429" s="75"/>
      <c r="AS429" s="75"/>
      <c r="AT429" s="75"/>
      <c r="AU429" s="75"/>
      <c r="AV429" s="75"/>
      <c r="AW429" s="75"/>
      <c r="AX429" s="75"/>
      <c r="AY429" s="75"/>
      <c r="AZ429" s="75"/>
      <c r="BA429" s="75"/>
      <c r="BB429" s="75"/>
      <c r="BC429" s="75"/>
      <c r="BD429" s="75"/>
      <c r="BE429" s="75"/>
      <c r="BF429" s="75"/>
      <c r="BG429" s="75"/>
      <c r="BH429" s="75"/>
    </row>
    <row r="430" spans="1:60" s="77" customFormat="1" ht="46.5" customHeight="1" x14ac:dyDescent="0.2">
      <c r="A430" s="82">
        <v>44468</v>
      </c>
      <c r="B430" s="40" t="s">
        <v>739</v>
      </c>
      <c r="C430" s="33" t="s">
        <v>740</v>
      </c>
      <c r="D430" s="79"/>
      <c r="E430" s="35">
        <v>2026242.27</v>
      </c>
      <c r="F430" s="63">
        <f t="shared" si="6"/>
        <v>2898673041.54</v>
      </c>
      <c r="G430" s="75"/>
      <c r="H430" s="75"/>
      <c r="I430" s="75"/>
      <c r="J430" s="75"/>
      <c r="K430" s="75"/>
      <c r="L430" s="75"/>
      <c r="M430" s="75"/>
      <c r="N430" s="75"/>
      <c r="O430" s="75"/>
      <c r="P430" s="75"/>
      <c r="Q430" s="75"/>
      <c r="R430" s="75"/>
      <c r="S430" s="75"/>
      <c r="T430" s="75"/>
      <c r="U430" s="75"/>
      <c r="V430" s="75"/>
      <c r="W430" s="75"/>
      <c r="X430" s="75"/>
      <c r="Y430" s="75"/>
      <c r="Z430" s="75"/>
      <c r="AA430" s="75"/>
      <c r="AB430" s="75"/>
      <c r="AC430" s="75"/>
      <c r="AD430" s="75"/>
      <c r="AE430" s="75"/>
      <c r="AF430" s="75"/>
      <c r="AG430" s="75"/>
      <c r="AH430" s="75"/>
      <c r="AI430" s="75"/>
      <c r="AJ430" s="75"/>
      <c r="AK430" s="75"/>
      <c r="AL430" s="75"/>
      <c r="AM430" s="75"/>
      <c r="AN430" s="75"/>
      <c r="AO430" s="75"/>
      <c r="AP430" s="75"/>
      <c r="AQ430" s="75"/>
      <c r="AR430" s="75"/>
      <c r="AS430" s="75"/>
      <c r="AT430" s="75"/>
      <c r="AU430" s="75"/>
      <c r="AV430" s="75"/>
      <c r="AW430" s="75"/>
      <c r="AX430" s="75"/>
      <c r="AY430" s="75"/>
      <c r="AZ430" s="75"/>
      <c r="BA430" s="75"/>
      <c r="BB430" s="75"/>
      <c r="BC430" s="75"/>
      <c r="BD430" s="75"/>
      <c r="BE430" s="75"/>
      <c r="BF430" s="75"/>
      <c r="BG430" s="75"/>
      <c r="BH430" s="75"/>
    </row>
    <row r="431" spans="1:60" s="77" customFormat="1" ht="34.5" customHeight="1" x14ac:dyDescent="0.2">
      <c r="A431" s="83"/>
      <c r="B431" s="84"/>
      <c r="C431" s="84"/>
      <c r="D431" s="85"/>
      <c r="E431" s="49"/>
      <c r="F431" s="86"/>
      <c r="G431" s="75"/>
      <c r="H431" s="75"/>
      <c r="I431" s="75"/>
      <c r="J431" s="75"/>
      <c r="K431" s="75"/>
      <c r="L431" s="75"/>
      <c r="M431" s="75"/>
      <c r="N431" s="75"/>
      <c r="O431" s="75"/>
      <c r="P431" s="75"/>
      <c r="Q431" s="75"/>
      <c r="R431" s="75"/>
      <c r="S431" s="75"/>
      <c r="T431" s="75"/>
      <c r="U431" s="75"/>
      <c r="V431" s="75"/>
      <c r="W431" s="75"/>
      <c r="X431" s="75"/>
      <c r="Y431" s="75"/>
      <c r="Z431" s="75"/>
      <c r="AA431" s="75"/>
      <c r="AB431" s="75"/>
      <c r="AC431" s="75"/>
      <c r="AD431" s="75"/>
      <c r="AE431" s="75"/>
      <c r="AF431" s="75"/>
      <c r="AG431" s="75"/>
      <c r="AH431" s="75"/>
      <c r="AI431" s="75"/>
      <c r="AJ431" s="75"/>
      <c r="AK431" s="75"/>
      <c r="AL431" s="75"/>
      <c r="AM431" s="75"/>
      <c r="AN431" s="75"/>
      <c r="AO431" s="75"/>
      <c r="AP431" s="75"/>
      <c r="AQ431" s="75"/>
      <c r="AR431" s="75"/>
      <c r="AS431" s="75"/>
      <c r="AT431" s="75"/>
      <c r="AU431" s="75"/>
      <c r="AV431" s="75"/>
      <c r="AW431" s="75"/>
      <c r="AX431" s="75"/>
      <c r="AY431" s="75"/>
      <c r="AZ431" s="75"/>
      <c r="BA431" s="75"/>
      <c r="BB431" s="75"/>
      <c r="BC431" s="75"/>
      <c r="BD431" s="75"/>
      <c r="BE431" s="75"/>
      <c r="BF431" s="75"/>
      <c r="BG431" s="75"/>
      <c r="BH431" s="75"/>
    </row>
    <row r="432" spans="1:60" s="77" customFormat="1" ht="34.5" customHeight="1" x14ac:dyDescent="0.2">
      <c r="A432" s="83"/>
      <c r="B432" s="84"/>
      <c r="C432" s="84"/>
      <c r="D432" s="85"/>
      <c r="E432" s="49"/>
      <c r="F432" s="86"/>
      <c r="G432" s="75"/>
      <c r="H432" s="75"/>
      <c r="I432" s="75"/>
      <c r="J432" s="75"/>
      <c r="K432" s="75"/>
      <c r="L432" s="75"/>
      <c r="M432" s="75"/>
      <c r="N432" s="75"/>
      <c r="O432" s="75"/>
      <c r="P432" s="75"/>
      <c r="Q432" s="75"/>
      <c r="R432" s="75"/>
      <c r="S432" s="75"/>
      <c r="T432" s="75"/>
      <c r="U432" s="75"/>
      <c r="V432" s="75"/>
      <c r="W432" s="75"/>
      <c r="X432" s="75"/>
      <c r="Y432" s="75"/>
      <c r="Z432" s="75"/>
      <c r="AA432" s="75"/>
      <c r="AB432" s="75"/>
      <c r="AC432" s="75"/>
      <c r="AD432" s="75"/>
      <c r="AE432" s="75"/>
      <c r="AF432" s="75"/>
      <c r="AG432" s="75"/>
      <c r="AH432" s="75"/>
      <c r="AI432" s="75"/>
      <c r="AJ432" s="75"/>
      <c r="AK432" s="75"/>
      <c r="AL432" s="75"/>
      <c r="AM432" s="75"/>
      <c r="AN432" s="75"/>
      <c r="AO432" s="75"/>
      <c r="AP432" s="75"/>
      <c r="AQ432" s="75"/>
      <c r="AR432" s="75"/>
      <c r="AS432" s="75"/>
      <c r="AT432" s="75"/>
      <c r="AU432" s="75"/>
      <c r="AV432" s="75"/>
      <c r="AW432" s="75"/>
      <c r="AX432" s="75"/>
      <c r="AY432" s="75"/>
      <c r="AZ432" s="75"/>
      <c r="BA432" s="75"/>
      <c r="BB432" s="75"/>
      <c r="BC432" s="75"/>
      <c r="BD432" s="75"/>
      <c r="BE432" s="75"/>
      <c r="BF432" s="75"/>
      <c r="BG432" s="75"/>
      <c r="BH432" s="75"/>
    </row>
    <row r="433" spans="1:60" s="77" customFormat="1" ht="34.5" customHeight="1" x14ac:dyDescent="0.2">
      <c r="A433" s="83"/>
      <c r="B433" s="84"/>
      <c r="C433" s="84"/>
      <c r="D433" s="85"/>
      <c r="E433" s="49"/>
      <c r="F433" s="86"/>
      <c r="G433" s="75"/>
      <c r="H433" s="75"/>
      <c r="I433" s="75"/>
      <c r="J433" s="75"/>
      <c r="K433" s="75"/>
      <c r="L433" s="75"/>
      <c r="M433" s="75"/>
      <c r="N433" s="75"/>
      <c r="O433" s="75"/>
      <c r="P433" s="75"/>
      <c r="Q433" s="75"/>
      <c r="R433" s="75"/>
      <c r="S433" s="75"/>
      <c r="T433" s="75"/>
      <c r="U433" s="75"/>
      <c r="V433" s="75"/>
      <c r="W433" s="75"/>
      <c r="X433" s="75"/>
      <c r="Y433" s="75"/>
      <c r="Z433" s="75"/>
      <c r="AA433" s="75"/>
      <c r="AB433" s="75"/>
      <c r="AC433" s="75"/>
      <c r="AD433" s="75"/>
      <c r="AE433" s="75"/>
      <c r="AF433" s="75"/>
      <c r="AG433" s="75"/>
      <c r="AH433" s="75"/>
      <c r="AI433" s="75"/>
      <c r="AJ433" s="75"/>
      <c r="AK433" s="75"/>
      <c r="AL433" s="75"/>
      <c r="AM433" s="75"/>
      <c r="AN433" s="75"/>
      <c r="AO433" s="75"/>
      <c r="AP433" s="75"/>
      <c r="AQ433" s="75"/>
      <c r="AR433" s="75"/>
      <c r="AS433" s="75"/>
      <c r="AT433" s="75"/>
      <c r="AU433" s="75"/>
      <c r="AV433" s="75"/>
      <c r="AW433" s="75"/>
      <c r="AX433" s="75"/>
      <c r="AY433" s="75"/>
      <c r="AZ433" s="75"/>
      <c r="BA433" s="75"/>
      <c r="BB433" s="75"/>
      <c r="BC433" s="75"/>
      <c r="BD433" s="75"/>
      <c r="BE433" s="75"/>
      <c r="BF433" s="75"/>
      <c r="BG433" s="75"/>
      <c r="BH433" s="75"/>
    </row>
    <row r="434" spans="1:60" s="77" customFormat="1" ht="34.5" customHeight="1" x14ac:dyDescent="0.2">
      <c r="A434" s="83"/>
      <c r="B434" s="84"/>
      <c r="C434" s="84"/>
      <c r="D434" s="85"/>
      <c r="E434" s="49"/>
      <c r="F434" s="86"/>
      <c r="G434" s="75"/>
      <c r="H434" s="75"/>
      <c r="I434" s="75"/>
      <c r="J434" s="75"/>
      <c r="K434" s="75"/>
      <c r="L434" s="75"/>
      <c r="M434" s="75"/>
      <c r="N434" s="75"/>
      <c r="O434" s="75"/>
      <c r="P434" s="75"/>
      <c r="Q434" s="75"/>
      <c r="R434" s="75"/>
      <c r="S434" s="75"/>
      <c r="T434" s="75"/>
      <c r="U434" s="75"/>
      <c r="V434" s="75"/>
      <c r="W434" s="75"/>
      <c r="X434" s="75"/>
      <c r="Y434" s="75"/>
      <c r="Z434" s="75"/>
      <c r="AA434" s="75"/>
      <c r="AB434" s="75"/>
      <c r="AC434" s="75"/>
      <c r="AD434" s="75"/>
      <c r="AE434" s="75"/>
      <c r="AF434" s="75"/>
      <c r="AG434" s="75"/>
      <c r="AH434" s="75"/>
      <c r="AI434" s="75"/>
      <c r="AJ434" s="75"/>
      <c r="AK434" s="75"/>
      <c r="AL434" s="75"/>
      <c r="AM434" s="75"/>
      <c r="AN434" s="75"/>
      <c r="AO434" s="75"/>
      <c r="AP434" s="75"/>
      <c r="AQ434" s="75"/>
      <c r="AR434" s="75"/>
      <c r="AS434" s="75"/>
      <c r="AT434" s="75"/>
      <c r="AU434" s="75"/>
      <c r="AV434" s="75"/>
      <c r="AW434" s="75"/>
      <c r="AX434" s="75"/>
      <c r="AY434" s="75"/>
      <c r="AZ434" s="75"/>
      <c r="BA434" s="75"/>
      <c r="BB434" s="75"/>
      <c r="BC434" s="75"/>
      <c r="BD434" s="75"/>
      <c r="BE434" s="75"/>
      <c r="BF434" s="75"/>
      <c r="BG434" s="75"/>
      <c r="BH434" s="75"/>
    </row>
    <row r="435" spans="1:60" s="77" customFormat="1" ht="34.5" customHeight="1" x14ac:dyDescent="0.2">
      <c r="A435" s="83"/>
      <c r="B435" s="84"/>
      <c r="C435" s="84"/>
      <c r="D435" s="85"/>
      <c r="E435" s="49"/>
      <c r="F435" s="86"/>
      <c r="G435" s="75"/>
      <c r="H435" s="75"/>
      <c r="I435" s="75"/>
      <c r="J435" s="75"/>
      <c r="K435" s="75"/>
      <c r="L435" s="75"/>
      <c r="M435" s="75"/>
      <c r="N435" s="75"/>
      <c r="O435" s="75"/>
      <c r="P435" s="75"/>
      <c r="Q435" s="75"/>
      <c r="R435" s="75"/>
      <c r="S435" s="75"/>
      <c r="T435" s="75"/>
      <c r="U435" s="75"/>
      <c r="V435" s="75"/>
      <c r="W435" s="75"/>
      <c r="X435" s="75"/>
      <c r="Y435" s="75"/>
      <c r="Z435" s="75"/>
      <c r="AA435" s="75"/>
      <c r="AB435" s="75"/>
      <c r="AC435" s="75"/>
      <c r="AD435" s="75"/>
      <c r="AE435" s="75"/>
      <c r="AF435" s="75"/>
      <c r="AG435" s="75"/>
      <c r="AH435" s="75"/>
      <c r="AI435" s="75"/>
      <c r="AJ435" s="75"/>
      <c r="AK435" s="75"/>
      <c r="AL435" s="75"/>
      <c r="AM435" s="75"/>
      <c r="AN435" s="75"/>
      <c r="AO435" s="75"/>
      <c r="AP435" s="75"/>
      <c r="AQ435" s="75"/>
      <c r="AR435" s="75"/>
      <c r="AS435" s="75"/>
      <c r="AT435" s="75"/>
      <c r="AU435" s="75"/>
      <c r="AV435" s="75"/>
      <c r="AW435" s="75"/>
      <c r="AX435" s="75"/>
      <c r="AY435" s="75"/>
      <c r="AZ435" s="75"/>
      <c r="BA435" s="75"/>
      <c r="BB435" s="75"/>
      <c r="BC435" s="75"/>
      <c r="BD435" s="75"/>
      <c r="BE435" s="75"/>
      <c r="BF435" s="75"/>
      <c r="BG435" s="75"/>
      <c r="BH435" s="75"/>
    </row>
    <row r="436" spans="1:60" s="77" customFormat="1" ht="34.5" customHeight="1" x14ac:dyDescent="0.2">
      <c r="A436" s="83"/>
      <c r="B436" s="84"/>
      <c r="C436" s="84"/>
      <c r="D436" s="85"/>
      <c r="E436" s="49"/>
      <c r="F436" s="86"/>
      <c r="G436" s="75"/>
      <c r="H436" s="75"/>
      <c r="I436" s="75"/>
      <c r="J436" s="75"/>
      <c r="K436" s="75"/>
      <c r="L436" s="75"/>
      <c r="M436" s="75"/>
      <c r="N436" s="75"/>
      <c r="O436" s="75"/>
      <c r="P436" s="75"/>
      <c r="Q436" s="75"/>
      <c r="R436" s="75"/>
      <c r="S436" s="75"/>
      <c r="T436" s="75"/>
      <c r="U436" s="75"/>
      <c r="V436" s="75"/>
      <c r="W436" s="75"/>
      <c r="X436" s="75"/>
      <c r="Y436" s="75"/>
      <c r="Z436" s="75"/>
      <c r="AA436" s="75"/>
      <c r="AB436" s="75"/>
      <c r="AC436" s="75"/>
      <c r="AD436" s="75"/>
      <c r="AE436" s="75"/>
      <c r="AF436" s="75"/>
      <c r="AG436" s="75"/>
      <c r="AH436" s="75"/>
      <c r="AI436" s="75"/>
      <c r="AJ436" s="75"/>
      <c r="AK436" s="75"/>
      <c r="AL436" s="75"/>
      <c r="AM436" s="75"/>
      <c r="AN436" s="75"/>
      <c r="AO436" s="75"/>
      <c r="AP436" s="75"/>
      <c r="AQ436" s="75"/>
      <c r="AR436" s="75"/>
      <c r="AS436" s="75"/>
      <c r="AT436" s="75"/>
      <c r="AU436" s="75"/>
      <c r="AV436" s="75"/>
      <c r="AW436" s="75"/>
      <c r="AX436" s="75"/>
      <c r="AY436" s="75"/>
      <c r="AZ436" s="75"/>
      <c r="BA436" s="75"/>
      <c r="BB436" s="75"/>
      <c r="BC436" s="75"/>
      <c r="BD436" s="75"/>
      <c r="BE436" s="75"/>
      <c r="BF436" s="75"/>
      <c r="BG436" s="75"/>
      <c r="BH436" s="75"/>
    </row>
    <row r="437" spans="1:60" s="77" customFormat="1" ht="34.5" customHeight="1" x14ac:dyDescent="0.2">
      <c r="A437" s="83"/>
      <c r="B437" s="84"/>
      <c r="C437" s="84"/>
      <c r="D437" s="85"/>
      <c r="E437" s="49"/>
      <c r="F437" s="86"/>
      <c r="G437" s="75"/>
      <c r="H437" s="75"/>
      <c r="I437" s="75"/>
      <c r="J437" s="75"/>
      <c r="K437" s="75"/>
      <c r="L437" s="75"/>
      <c r="M437" s="75"/>
      <c r="N437" s="75"/>
      <c r="O437" s="75"/>
      <c r="P437" s="75"/>
      <c r="Q437" s="75"/>
      <c r="R437" s="75"/>
      <c r="S437" s="75"/>
      <c r="T437" s="75"/>
      <c r="U437" s="75"/>
      <c r="V437" s="75"/>
      <c r="W437" s="75"/>
      <c r="X437" s="75"/>
      <c r="Y437" s="75"/>
      <c r="Z437" s="75"/>
      <c r="AA437" s="75"/>
      <c r="AB437" s="75"/>
      <c r="AC437" s="75"/>
      <c r="AD437" s="75"/>
      <c r="AE437" s="75"/>
      <c r="AF437" s="75"/>
      <c r="AG437" s="75"/>
      <c r="AH437" s="75"/>
      <c r="AI437" s="75"/>
      <c r="AJ437" s="75"/>
      <c r="AK437" s="75"/>
      <c r="AL437" s="75"/>
      <c r="AM437" s="75"/>
      <c r="AN437" s="75"/>
      <c r="AO437" s="75"/>
      <c r="AP437" s="75"/>
      <c r="AQ437" s="75"/>
      <c r="AR437" s="75"/>
      <c r="AS437" s="75"/>
      <c r="AT437" s="75"/>
      <c r="AU437" s="75"/>
      <c r="AV437" s="75"/>
      <c r="AW437" s="75"/>
      <c r="AX437" s="75"/>
      <c r="AY437" s="75"/>
      <c r="AZ437" s="75"/>
      <c r="BA437" s="75"/>
      <c r="BB437" s="75"/>
      <c r="BC437" s="75"/>
      <c r="BD437" s="75"/>
      <c r="BE437" s="75"/>
      <c r="BF437" s="75"/>
      <c r="BG437" s="75"/>
      <c r="BH437" s="75"/>
    </row>
    <row r="438" spans="1:60" s="77" customFormat="1" ht="34.5" customHeight="1" x14ac:dyDescent="0.2">
      <c r="A438" s="83"/>
      <c r="B438" s="84"/>
      <c r="C438" s="84"/>
      <c r="D438" s="85"/>
      <c r="E438" s="49"/>
      <c r="F438" s="86"/>
      <c r="G438" s="75"/>
      <c r="H438" s="75"/>
      <c r="I438" s="75"/>
      <c r="J438" s="75"/>
      <c r="K438" s="75"/>
      <c r="L438" s="75"/>
      <c r="M438" s="75"/>
      <c r="N438" s="75"/>
      <c r="O438" s="75"/>
      <c r="P438" s="75"/>
      <c r="Q438" s="75"/>
      <c r="R438" s="75"/>
      <c r="S438" s="75"/>
      <c r="T438" s="75"/>
      <c r="U438" s="75"/>
      <c r="V438" s="75"/>
      <c r="W438" s="75"/>
      <c r="X438" s="75"/>
      <c r="Y438" s="75"/>
      <c r="Z438" s="75"/>
      <c r="AA438" s="75"/>
      <c r="AB438" s="75"/>
      <c r="AC438" s="75"/>
      <c r="AD438" s="75"/>
      <c r="AE438" s="75"/>
      <c r="AF438" s="75"/>
      <c r="AG438" s="75"/>
      <c r="AH438" s="75"/>
      <c r="AI438" s="75"/>
      <c r="AJ438" s="75"/>
      <c r="AK438" s="75"/>
      <c r="AL438" s="75"/>
      <c r="AM438" s="75"/>
      <c r="AN438" s="75"/>
      <c r="AO438" s="75"/>
      <c r="AP438" s="75"/>
      <c r="AQ438" s="75"/>
      <c r="AR438" s="75"/>
      <c r="AS438" s="75"/>
      <c r="AT438" s="75"/>
      <c r="AU438" s="75"/>
      <c r="AV438" s="75"/>
      <c r="AW438" s="75"/>
      <c r="AX438" s="75"/>
      <c r="AY438" s="75"/>
      <c r="AZ438" s="75"/>
      <c r="BA438" s="75"/>
      <c r="BB438" s="75"/>
      <c r="BC438" s="75"/>
      <c r="BD438" s="75"/>
      <c r="BE438" s="75"/>
      <c r="BF438" s="75"/>
      <c r="BG438" s="75"/>
      <c r="BH438" s="75"/>
    </row>
    <row r="439" spans="1:60" s="77" customFormat="1" ht="34.5" customHeight="1" x14ac:dyDescent="0.2">
      <c r="A439" s="83"/>
      <c r="B439" s="84"/>
      <c r="C439" s="84"/>
      <c r="D439" s="85"/>
      <c r="E439" s="49"/>
      <c r="F439" s="86"/>
      <c r="G439" s="75"/>
      <c r="H439" s="75"/>
      <c r="I439" s="75"/>
      <c r="J439" s="75"/>
      <c r="K439" s="75"/>
      <c r="L439" s="75"/>
      <c r="M439" s="75"/>
      <c r="N439" s="75"/>
      <c r="O439" s="75"/>
      <c r="P439" s="75"/>
      <c r="Q439" s="75"/>
      <c r="R439" s="75"/>
      <c r="S439" s="75"/>
      <c r="T439" s="75"/>
      <c r="U439" s="75"/>
      <c r="V439" s="75"/>
      <c r="W439" s="75"/>
      <c r="X439" s="75"/>
      <c r="Y439" s="75"/>
      <c r="Z439" s="75"/>
      <c r="AA439" s="75"/>
      <c r="AB439" s="75"/>
      <c r="AC439" s="75"/>
      <c r="AD439" s="75"/>
      <c r="AE439" s="75"/>
      <c r="AF439" s="75"/>
      <c r="AG439" s="75"/>
      <c r="AH439" s="75"/>
      <c r="AI439" s="75"/>
      <c r="AJ439" s="75"/>
      <c r="AK439" s="75"/>
      <c r="AL439" s="75"/>
      <c r="AM439" s="75"/>
      <c r="AN439" s="75"/>
      <c r="AO439" s="75"/>
      <c r="AP439" s="75"/>
      <c r="AQ439" s="75"/>
      <c r="AR439" s="75"/>
      <c r="AS439" s="75"/>
      <c r="AT439" s="75"/>
      <c r="AU439" s="75"/>
      <c r="AV439" s="75"/>
      <c r="AW439" s="75"/>
      <c r="AX439" s="75"/>
      <c r="AY439" s="75"/>
      <c r="AZ439" s="75"/>
      <c r="BA439" s="75"/>
      <c r="BB439" s="75"/>
      <c r="BC439" s="75"/>
      <c r="BD439" s="75"/>
      <c r="BE439" s="75"/>
      <c r="BF439" s="75"/>
      <c r="BG439" s="75"/>
      <c r="BH439" s="75"/>
    </row>
    <row r="440" spans="1:60" s="77" customFormat="1" ht="34.5" customHeight="1" x14ac:dyDescent="0.2">
      <c r="A440" s="83"/>
      <c r="B440" s="84"/>
      <c r="C440" s="84"/>
      <c r="D440" s="85"/>
      <c r="E440" s="49"/>
      <c r="F440" s="86"/>
      <c r="G440" s="75"/>
      <c r="H440" s="75"/>
      <c r="I440" s="75"/>
      <c r="J440" s="75"/>
      <c r="K440" s="75"/>
      <c r="L440" s="75"/>
      <c r="M440" s="75"/>
      <c r="N440" s="75"/>
      <c r="O440" s="75"/>
      <c r="P440" s="75"/>
      <c r="Q440" s="75"/>
      <c r="R440" s="75"/>
      <c r="S440" s="75"/>
      <c r="T440" s="75"/>
      <c r="U440" s="75"/>
      <c r="V440" s="75"/>
      <c r="W440" s="75"/>
      <c r="X440" s="75"/>
      <c r="Y440" s="75"/>
      <c r="Z440" s="75"/>
      <c r="AA440" s="75"/>
      <c r="AB440" s="75"/>
      <c r="AC440" s="75"/>
      <c r="AD440" s="75"/>
      <c r="AE440" s="75"/>
      <c r="AF440" s="75"/>
      <c r="AG440" s="75"/>
      <c r="AH440" s="75"/>
      <c r="AI440" s="75"/>
      <c r="AJ440" s="75"/>
      <c r="AK440" s="75"/>
      <c r="AL440" s="75"/>
      <c r="AM440" s="75"/>
      <c r="AN440" s="75"/>
      <c r="AO440" s="75"/>
      <c r="AP440" s="75"/>
      <c r="AQ440" s="75"/>
      <c r="AR440" s="75"/>
      <c r="AS440" s="75"/>
      <c r="AT440" s="75"/>
      <c r="AU440" s="75"/>
      <c r="AV440" s="75"/>
      <c r="AW440" s="75"/>
      <c r="AX440" s="75"/>
      <c r="AY440" s="75"/>
      <c r="AZ440" s="75"/>
      <c r="BA440" s="75"/>
      <c r="BB440" s="75"/>
      <c r="BC440" s="75"/>
      <c r="BD440" s="75"/>
      <c r="BE440" s="75"/>
      <c r="BF440" s="75"/>
      <c r="BG440" s="75"/>
      <c r="BH440" s="75"/>
    </row>
    <row r="441" spans="1:60" s="77" customFormat="1" ht="34.5" customHeight="1" x14ac:dyDescent="0.2">
      <c r="A441" s="83"/>
      <c r="B441" s="84"/>
      <c r="C441" s="84"/>
      <c r="D441" s="85"/>
      <c r="E441" s="49"/>
      <c r="F441" s="86"/>
      <c r="G441" s="75"/>
      <c r="H441" s="75"/>
      <c r="I441" s="75"/>
      <c r="J441" s="75"/>
      <c r="K441" s="75"/>
      <c r="L441" s="75"/>
      <c r="M441" s="75"/>
      <c r="N441" s="75"/>
      <c r="O441" s="75"/>
      <c r="P441" s="75"/>
      <c r="Q441" s="75"/>
      <c r="R441" s="75"/>
      <c r="S441" s="75"/>
      <c r="T441" s="75"/>
      <c r="U441" s="75"/>
      <c r="V441" s="75"/>
      <c r="W441" s="75"/>
      <c r="X441" s="75"/>
      <c r="Y441" s="75"/>
      <c r="Z441" s="75"/>
      <c r="AA441" s="75"/>
      <c r="AB441" s="75"/>
      <c r="AC441" s="75"/>
      <c r="AD441" s="75"/>
      <c r="AE441" s="75"/>
      <c r="AF441" s="75"/>
      <c r="AG441" s="75"/>
      <c r="AH441" s="75"/>
      <c r="AI441" s="75"/>
      <c r="AJ441" s="75"/>
      <c r="AK441" s="75"/>
      <c r="AL441" s="75"/>
      <c r="AM441" s="75"/>
      <c r="AN441" s="75"/>
      <c r="AO441" s="75"/>
      <c r="AP441" s="75"/>
      <c r="AQ441" s="75"/>
      <c r="AR441" s="75"/>
      <c r="AS441" s="75"/>
      <c r="AT441" s="75"/>
      <c r="AU441" s="75"/>
      <c r="AV441" s="75"/>
      <c r="AW441" s="75"/>
      <c r="AX441" s="75"/>
      <c r="AY441" s="75"/>
      <c r="AZ441" s="75"/>
      <c r="BA441" s="75"/>
      <c r="BB441" s="75"/>
      <c r="BC441" s="75"/>
      <c r="BD441" s="75"/>
      <c r="BE441" s="75"/>
      <c r="BF441" s="75"/>
      <c r="BG441" s="75"/>
      <c r="BH441" s="75"/>
    </row>
    <row r="442" spans="1:60" s="77" customFormat="1" ht="34.5" customHeight="1" x14ac:dyDescent="0.2">
      <c r="A442" s="83"/>
      <c r="B442" s="84"/>
      <c r="C442" s="84"/>
      <c r="D442" s="85"/>
      <c r="E442" s="49"/>
      <c r="F442" s="86"/>
      <c r="G442" s="75"/>
      <c r="H442" s="75"/>
      <c r="I442" s="75"/>
      <c r="J442" s="75"/>
      <c r="K442" s="75"/>
      <c r="L442" s="75"/>
      <c r="M442" s="75"/>
      <c r="N442" s="75"/>
      <c r="O442" s="75"/>
      <c r="P442" s="75"/>
      <c r="Q442" s="75"/>
      <c r="R442" s="75"/>
      <c r="S442" s="75"/>
      <c r="T442" s="75"/>
      <c r="U442" s="75"/>
      <c r="V442" s="75"/>
      <c r="W442" s="75"/>
      <c r="X442" s="75"/>
      <c r="Y442" s="75"/>
      <c r="Z442" s="75"/>
      <c r="AA442" s="75"/>
      <c r="AB442" s="75"/>
      <c r="AC442" s="75"/>
      <c r="AD442" s="75"/>
      <c r="AE442" s="75"/>
      <c r="AF442" s="75"/>
      <c r="AG442" s="75"/>
      <c r="AH442" s="75"/>
      <c r="AI442" s="75"/>
      <c r="AJ442" s="75"/>
      <c r="AK442" s="75"/>
      <c r="AL442" s="75"/>
      <c r="AM442" s="75"/>
      <c r="AN442" s="75"/>
      <c r="AO442" s="75"/>
      <c r="AP442" s="75"/>
      <c r="AQ442" s="75"/>
      <c r="AR442" s="75"/>
      <c r="AS442" s="75"/>
      <c r="AT442" s="75"/>
      <c r="AU442" s="75"/>
      <c r="AV442" s="75"/>
      <c r="AW442" s="75"/>
      <c r="AX442" s="75"/>
      <c r="AY442" s="75"/>
      <c r="AZ442" s="75"/>
      <c r="BA442" s="75"/>
      <c r="BB442" s="75"/>
      <c r="BC442" s="75"/>
      <c r="BD442" s="75"/>
      <c r="BE442" s="75"/>
      <c r="BF442" s="75"/>
      <c r="BG442" s="75"/>
      <c r="BH442" s="75"/>
    </row>
    <row r="443" spans="1:60" s="77" customFormat="1" ht="34.5" customHeight="1" x14ac:dyDescent="0.2">
      <c r="A443" s="83"/>
      <c r="B443" s="84"/>
      <c r="C443" s="84"/>
      <c r="D443" s="85"/>
      <c r="E443" s="49"/>
      <c r="F443" s="86"/>
      <c r="G443" s="75"/>
      <c r="H443" s="75"/>
      <c r="I443" s="75"/>
      <c r="J443" s="75"/>
      <c r="K443" s="75"/>
      <c r="L443" s="75"/>
      <c r="M443" s="75"/>
      <c r="N443" s="75"/>
      <c r="O443" s="75"/>
      <c r="P443" s="75"/>
      <c r="Q443" s="75"/>
      <c r="R443" s="75"/>
      <c r="S443" s="75"/>
      <c r="T443" s="75"/>
      <c r="U443" s="75"/>
      <c r="V443" s="75"/>
      <c r="W443" s="75"/>
      <c r="X443" s="75"/>
      <c r="Y443" s="75"/>
      <c r="Z443" s="75"/>
      <c r="AA443" s="75"/>
      <c r="AB443" s="75"/>
      <c r="AC443" s="75"/>
      <c r="AD443" s="75"/>
      <c r="AE443" s="75"/>
      <c r="AF443" s="75"/>
      <c r="AG443" s="75"/>
      <c r="AH443" s="75"/>
      <c r="AI443" s="75"/>
      <c r="AJ443" s="75"/>
      <c r="AK443" s="75"/>
      <c r="AL443" s="75"/>
      <c r="AM443" s="75"/>
      <c r="AN443" s="75"/>
      <c r="AO443" s="75"/>
      <c r="AP443" s="75"/>
      <c r="AQ443" s="75"/>
      <c r="AR443" s="75"/>
      <c r="AS443" s="75"/>
      <c r="AT443" s="75"/>
      <c r="AU443" s="75"/>
      <c r="AV443" s="75"/>
      <c r="AW443" s="75"/>
      <c r="AX443" s="75"/>
      <c r="AY443" s="75"/>
      <c r="AZ443" s="75"/>
      <c r="BA443" s="75"/>
      <c r="BB443" s="75"/>
      <c r="BC443" s="75"/>
      <c r="BD443" s="75"/>
      <c r="BE443" s="75"/>
      <c r="BF443" s="75"/>
      <c r="BG443" s="75"/>
      <c r="BH443" s="75"/>
    </row>
    <row r="444" spans="1:60" s="77" customFormat="1" ht="15" customHeight="1" x14ac:dyDescent="0.25">
      <c r="A444" s="220" t="s">
        <v>0</v>
      </c>
      <c r="B444" s="220"/>
      <c r="C444" s="220"/>
      <c r="D444" s="220"/>
      <c r="E444" s="220"/>
      <c r="F444" s="220"/>
      <c r="G444" s="75"/>
      <c r="H444" s="75"/>
      <c r="I444" s="75"/>
      <c r="J444" s="75"/>
      <c r="K444" s="75"/>
      <c r="L444" s="75"/>
      <c r="M444" s="75"/>
      <c r="N444" s="75"/>
      <c r="O444" s="75"/>
      <c r="P444" s="75"/>
      <c r="Q444" s="75"/>
      <c r="R444" s="75"/>
      <c r="S444" s="75"/>
      <c r="T444" s="75"/>
      <c r="U444" s="75"/>
      <c r="V444" s="75"/>
      <c r="W444" s="75"/>
      <c r="X444" s="75"/>
      <c r="Y444" s="75"/>
      <c r="Z444" s="75"/>
      <c r="AA444" s="75"/>
      <c r="AB444" s="75"/>
      <c r="AC444" s="75"/>
      <c r="AD444" s="75"/>
      <c r="AE444" s="75"/>
      <c r="AF444" s="75"/>
      <c r="AG444" s="75"/>
      <c r="AH444" s="75"/>
      <c r="AI444" s="75"/>
      <c r="AJ444" s="75"/>
      <c r="AK444" s="75"/>
      <c r="AL444" s="75"/>
      <c r="AM444" s="75"/>
      <c r="AN444" s="75"/>
      <c r="AO444" s="75"/>
      <c r="AP444" s="75"/>
      <c r="AQ444" s="75"/>
      <c r="AR444" s="75"/>
      <c r="AS444" s="75"/>
      <c r="AT444" s="75"/>
      <c r="AU444" s="75"/>
      <c r="AV444" s="75"/>
      <c r="AW444" s="75"/>
      <c r="AX444" s="75"/>
      <c r="AY444" s="75"/>
      <c r="AZ444" s="75"/>
      <c r="BA444" s="75"/>
      <c r="BB444" s="75"/>
      <c r="BC444" s="75"/>
      <c r="BD444" s="75"/>
      <c r="BE444" s="75"/>
      <c r="BF444" s="75"/>
      <c r="BG444" s="75"/>
      <c r="BH444" s="75"/>
    </row>
    <row r="445" spans="1:60" s="77" customFormat="1" ht="15" customHeight="1" x14ac:dyDescent="0.25">
      <c r="A445" s="220" t="s">
        <v>1</v>
      </c>
      <c r="B445" s="220"/>
      <c r="C445" s="220"/>
      <c r="D445" s="220"/>
      <c r="E445" s="220"/>
      <c r="F445" s="220"/>
      <c r="G445" s="75"/>
      <c r="H445" s="75"/>
      <c r="I445" s="75"/>
      <c r="J445" s="75"/>
      <c r="K445" s="75"/>
      <c r="L445" s="75"/>
      <c r="M445" s="75"/>
      <c r="N445" s="75"/>
      <c r="O445" s="75"/>
      <c r="P445" s="75"/>
      <c r="Q445" s="75"/>
      <c r="R445" s="75"/>
      <c r="S445" s="75"/>
      <c r="T445" s="75"/>
      <c r="U445" s="75"/>
      <c r="V445" s="75"/>
      <c r="W445" s="75"/>
      <c r="X445" s="75"/>
      <c r="Y445" s="75"/>
      <c r="Z445" s="75"/>
      <c r="AA445" s="75"/>
      <c r="AB445" s="75"/>
      <c r="AC445" s="75"/>
      <c r="AD445" s="75"/>
      <c r="AE445" s="75"/>
      <c r="AF445" s="75"/>
      <c r="AG445" s="75"/>
      <c r="AH445" s="75"/>
      <c r="AI445" s="75"/>
      <c r="AJ445" s="75"/>
      <c r="AK445" s="75"/>
      <c r="AL445" s="75"/>
      <c r="AM445" s="75"/>
      <c r="AN445" s="75"/>
      <c r="AO445" s="75"/>
      <c r="AP445" s="75"/>
      <c r="AQ445" s="75"/>
      <c r="AR445" s="75"/>
      <c r="AS445" s="75"/>
      <c r="AT445" s="75"/>
      <c r="AU445" s="75"/>
      <c r="AV445" s="75"/>
      <c r="AW445" s="75"/>
      <c r="AX445" s="75"/>
      <c r="AY445" s="75"/>
      <c r="AZ445" s="75"/>
      <c r="BA445" s="75"/>
      <c r="BB445" s="75"/>
      <c r="BC445" s="75"/>
      <c r="BD445" s="75"/>
      <c r="BE445" s="75"/>
      <c r="BF445" s="75"/>
      <c r="BG445" s="75"/>
      <c r="BH445" s="75"/>
    </row>
    <row r="446" spans="1:60" s="77" customFormat="1" ht="15" customHeight="1" x14ac:dyDescent="0.25">
      <c r="A446" s="221" t="s">
        <v>2</v>
      </c>
      <c r="B446" s="221"/>
      <c r="C446" s="221"/>
      <c r="D446" s="221"/>
      <c r="E446" s="221"/>
      <c r="F446" s="221"/>
      <c r="G446" s="75"/>
      <c r="H446" s="75"/>
      <c r="I446" s="75"/>
      <c r="J446" s="75"/>
      <c r="K446" s="75"/>
      <c r="L446" s="75"/>
      <c r="M446" s="75"/>
      <c r="N446" s="75"/>
      <c r="O446" s="75"/>
      <c r="P446" s="75"/>
      <c r="Q446" s="75"/>
      <c r="R446" s="75"/>
      <c r="S446" s="75"/>
      <c r="T446" s="75"/>
      <c r="U446" s="75"/>
      <c r="V446" s="75"/>
      <c r="W446" s="75"/>
      <c r="X446" s="75"/>
      <c r="Y446" s="75"/>
      <c r="Z446" s="75"/>
      <c r="AA446" s="75"/>
      <c r="AB446" s="75"/>
      <c r="AC446" s="75"/>
      <c r="AD446" s="75"/>
      <c r="AE446" s="75"/>
      <c r="AF446" s="75"/>
      <c r="AG446" s="75"/>
      <c r="AH446" s="75"/>
      <c r="AI446" s="75"/>
      <c r="AJ446" s="75"/>
      <c r="AK446" s="75"/>
      <c r="AL446" s="75"/>
      <c r="AM446" s="75"/>
      <c r="AN446" s="75"/>
      <c r="AO446" s="75"/>
      <c r="AP446" s="75"/>
      <c r="AQ446" s="75"/>
      <c r="AR446" s="75"/>
      <c r="AS446" s="75"/>
      <c r="AT446" s="75"/>
      <c r="AU446" s="75"/>
      <c r="AV446" s="75"/>
      <c r="AW446" s="75"/>
      <c r="AX446" s="75"/>
      <c r="AY446" s="75"/>
      <c r="AZ446" s="75"/>
      <c r="BA446" s="75"/>
      <c r="BB446" s="75"/>
      <c r="BC446" s="75"/>
      <c r="BD446" s="75"/>
      <c r="BE446" s="75"/>
      <c r="BF446" s="75"/>
      <c r="BG446" s="75"/>
      <c r="BH446" s="75"/>
    </row>
    <row r="447" spans="1:60" s="77" customFormat="1" ht="15" customHeight="1" x14ac:dyDescent="0.25">
      <c r="A447" s="221" t="s">
        <v>3</v>
      </c>
      <c r="B447" s="221"/>
      <c r="C447" s="221"/>
      <c r="D447" s="221"/>
      <c r="E447" s="221"/>
      <c r="F447" s="221"/>
      <c r="G447" s="75"/>
      <c r="H447" s="75"/>
      <c r="I447" s="75"/>
      <c r="J447" s="75"/>
      <c r="K447" s="75"/>
      <c r="L447" s="75"/>
      <c r="M447" s="75"/>
      <c r="N447" s="75"/>
      <c r="O447" s="75"/>
      <c r="P447" s="75"/>
      <c r="Q447" s="75"/>
      <c r="R447" s="75"/>
      <c r="S447" s="75"/>
      <c r="T447" s="75"/>
      <c r="U447" s="75"/>
      <c r="V447" s="75"/>
      <c r="W447" s="75"/>
      <c r="X447" s="75"/>
      <c r="Y447" s="75"/>
      <c r="Z447" s="75"/>
      <c r="AA447" s="75"/>
      <c r="AB447" s="75"/>
      <c r="AC447" s="75"/>
      <c r="AD447" s="75"/>
      <c r="AE447" s="75"/>
      <c r="AF447" s="75"/>
      <c r="AG447" s="75"/>
      <c r="AH447" s="75"/>
      <c r="AI447" s="75"/>
      <c r="AJ447" s="75"/>
      <c r="AK447" s="75"/>
      <c r="AL447" s="75"/>
      <c r="AM447" s="75"/>
      <c r="AN447" s="75"/>
      <c r="AO447" s="75"/>
      <c r="AP447" s="75"/>
      <c r="AQ447" s="75"/>
      <c r="AR447" s="75"/>
      <c r="AS447" s="75"/>
      <c r="AT447" s="75"/>
      <c r="AU447" s="75"/>
      <c r="AV447" s="75"/>
      <c r="AW447" s="75"/>
      <c r="AX447" s="75"/>
      <c r="AY447" s="75"/>
      <c r="AZ447" s="75"/>
      <c r="BA447" s="75"/>
      <c r="BB447" s="75"/>
      <c r="BC447" s="75"/>
      <c r="BD447" s="75"/>
      <c r="BE447" s="75"/>
      <c r="BF447" s="75"/>
      <c r="BG447" s="75"/>
      <c r="BH447" s="75"/>
    </row>
    <row r="448" spans="1:60" s="77" customFormat="1" ht="15" customHeight="1" x14ac:dyDescent="0.25">
      <c r="A448" s="3"/>
      <c r="B448" s="4"/>
      <c r="C448" s="5"/>
      <c r="D448" s="6"/>
      <c r="E448" s="7"/>
      <c r="F448" s="8"/>
      <c r="G448" s="75"/>
      <c r="H448" s="75"/>
      <c r="I448" s="75"/>
      <c r="J448" s="75"/>
      <c r="K448" s="75"/>
      <c r="L448" s="75"/>
      <c r="M448" s="75"/>
      <c r="N448" s="75"/>
      <c r="O448" s="75"/>
      <c r="P448" s="75"/>
      <c r="Q448" s="75"/>
      <c r="R448" s="75"/>
      <c r="S448" s="75"/>
      <c r="T448" s="75"/>
      <c r="U448" s="75"/>
      <c r="V448" s="75"/>
      <c r="W448" s="75"/>
      <c r="X448" s="75"/>
      <c r="Y448" s="75"/>
      <c r="Z448" s="75"/>
      <c r="AA448" s="75"/>
      <c r="AB448" s="75"/>
      <c r="AC448" s="75"/>
      <c r="AD448" s="75"/>
      <c r="AE448" s="75"/>
      <c r="AF448" s="75"/>
      <c r="AG448" s="75"/>
      <c r="AH448" s="75"/>
      <c r="AI448" s="75"/>
      <c r="AJ448" s="75"/>
      <c r="AK448" s="75"/>
      <c r="AL448" s="75"/>
      <c r="AM448" s="75"/>
      <c r="AN448" s="75"/>
      <c r="AO448" s="75"/>
      <c r="AP448" s="75"/>
      <c r="AQ448" s="75"/>
      <c r="AR448" s="75"/>
      <c r="AS448" s="75"/>
      <c r="AT448" s="75"/>
      <c r="AU448" s="75"/>
      <c r="AV448" s="75"/>
      <c r="AW448" s="75"/>
      <c r="AX448" s="75"/>
      <c r="AY448" s="75"/>
      <c r="AZ448" s="75"/>
      <c r="BA448" s="75"/>
      <c r="BB448" s="75"/>
      <c r="BC448" s="75"/>
      <c r="BD448" s="75"/>
      <c r="BE448" s="75"/>
      <c r="BF448" s="75"/>
      <c r="BG448" s="75"/>
      <c r="BH448" s="75"/>
    </row>
    <row r="449" spans="1:60" s="77" customFormat="1" ht="30" customHeight="1" x14ac:dyDescent="0.2">
      <c r="A449" s="225" t="s">
        <v>741</v>
      </c>
      <c r="B449" s="225"/>
      <c r="C449" s="225"/>
      <c r="D449" s="225"/>
      <c r="E449" s="225"/>
      <c r="F449" s="225"/>
      <c r="G449" s="75"/>
      <c r="H449" s="75"/>
      <c r="I449" s="75"/>
      <c r="J449" s="75"/>
      <c r="K449" s="75"/>
      <c r="L449" s="75"/>
      <c r="M449" s="75"/>
      <c r="N449" s="75"/>
      <c r="O449" s="75"/>
      <c r="P449" s="75"/>
      <c r="Q449" s="75"/>
      <c r="R449" s="75"/>
      <c r="S449" s="75"/>
      <c r="T449" s="75"/>
      <c r="U449" s="75"/>
      <c r="V449" s="75"/>
      <c r="W449" s="75"/>
      <c r="X449" s="75"/>
      <c r="Y449" s="75"/>
      <c r="Z449" s="75"/>
      <c r="AA449" s="75"/>
      <c r="AB449" s="75"/>
      <c r="AC449" s="75"/>
      <c r="AD449" s="75"/>
      <c r="AE449" s="75"/>
      <c r="AF449" s="75"/>
      <c r="AG449" s="75"/>
      <c r="AH449" s="75"/>
      <c r="AI449" s="75"/>
      <c r="AJ449" s="75"/>
      <c r="AK449" s="75"/>
      <c r="AL449" s="75"/>
      <c r="AM449" s="75"/>
      <c r="AN449" s="75"/>
      <c r="AO449" s="75"/>
      <c r="AP449" s="75"/>
      <c r="AQ449" s="75"/>
      <c r="AR449" s="75"/>
      <c r="AS449" s="75"/>
      <c r="AT449" s="75"/>
      <c r="AU449" s="75"/>
      <c r="AV449" s="75"/>
      <c r="AW449" s="75"/>
      <c r="AX449" s="75"/>
      <c r="AY449" s="75"/>
      <c r="AZ449" s="75"/>
      <c r="BA449" s="75"/>
      <c r="BB449" s="75"/>
      <c r="BC449" s="75"/>
      <c r="BD449" s="75"/>
      <c r="BE449" s="75"/>
      <c r="BF449" s="75"/>
      <c r="BG449" s="75"/>
      <c r="BH449" s="75"/>
    </row>
    <row r="450" spans="1:60" s="77" customFormat="1" ht="33" customHeight="1" x14ac:dyDescent="0.2">
      <c r="A450" s="225" t="s">
        <v>6</v>
      </c>
      <c r="B450" s="225"/>
      <c r="C450" s="225"/>
      <c r="D450" s="225"/>
      <c r="E450" s="225"/>
      <c r="F450" s="87">
        <v>29685838.289999999</v>
      </c>
      <c r="G450" s="75"/>
      <c r="H450" s="75"/>
      <c r="I450" s="75"/>
      <c r="J450" s="75"/>
      <c r="K450" s="75"/>
      <c r="L450" s="75"/>
      <c r="M450" s="75"/>
      <c r="N450" s="75"/>
      <c r="O450" s="75"/>
      <c r="P450" s="75"/>
      <c r="Q450" s="75"/>
      <c r="R450" s="75"/>
      <c r="S450" s="75"/>
      <c r="T450" s="75"/>
      <c r="U450" s="75"/>
      <c r="V450" s="75"/>
      <c r="W450" s="75"/>
      <c r="X450" s="75"/>
      <c r="Y450" s="75"/>
      <c r="Z450" s="75"/>
      <c r="AA450" s="75"/>
      <c r="AB450" s="75"/>
      <c r="AC450" s="75"/>
      <c r="AD450" s="75"/>
      <c r="AE450" s="75"/>
      <c r="AF450" s="75"/>
      <c r="AG450" s="75"/>
      <c r="AH450" s="75"/>
      <c r="AI450" s="75"/>
      <c r="AJ450" s="75"/>
      <c r="AK450" s="75"/>
      <c r="AL450" s="75"/>
      <c r="AM450" s="75"/>
      <c r="AN450" s="75"/>
      <c r="AO450" s="75"/>
      <c r="AP450" s="75"/>
      <c r="AQ450" s="75"/>
      <c r="AR450" s="75"/>
      <c r="AS450" s="75"/>
      <c r="AT450" s="75"/>
      <c r="AU450" s="75"/>
      <c r="AV450" s="75"/>
      <c r="AW450" s="75"/>
      <c r="AX450" s="75"/>
      <c r="AY450" s="75"/>
      <c r="AZ450" s="75"/>
      <c r="BA450" s="75"/>
      <c r="BB450" s="75"/>
      <c r="BC450" s="75"/>
      <c r="BD450" s="75"/>
      <c r="BE450" s="75"/>
      <c r="BF450" s="75"/>
      <c r="BG450" s="75"/>
      <c r="BH450" s="75"/>
    </row>
    <row r="451" spans="1:60" ht="12" x14ac:dyDescent="0.2">
      <c r="A451" s="10" t="s">
        <v>7</v>
      </c>
      <c r="B451" s="10" t="s">
        <v>8</v>
      </c>
      <c r="C451" s="10" t="s">
        <v>742</v>
      </c>
      <c r="D451" s="10" t="s">
        <v>10</v>
      </c>
      <c r="E451" s="10" t="s">
        <v>11</v>
      </c>
      <c r="F451" s="10" t="s">
        <v>682</v>
      </c>
    </row>
    <row r="452" spans="1:60" ht="15" customHeight="1" x14ac:dyDescent="0.2">
      <c r="A452" s="88"/>
      <c r="B452" s="89"/>
      <c r="C452" s="90" t="s">
        <v>684</v>
      </c>
      <c r="D452" s="91">
        <v>319510.11</v>
      </c>
      <c r="E452" s="92"/>
      <c r="F452" s="93">
        <f>F450+D452</f>
        <v>30005348.399999999</v>
      </c>
    </row>
    <row r="453" spans="1:60" ht="15" customHeight="1" x14ac:dyDescent="0.2">
      <c r="A453" s="11"/>
      <c r="B453" s="12"/>
      <c r="C453" s="13" t="s">
        <v>743</v>
      </c>
      <c r="D453" s="94">
        <v>162841546</v>
      </c>
      <c r="E453" s="14"/>
      <c r="F453" s="93">
        <f>F452+D453</f>
        <v>192846894.40000001</v>
      </c>
    </row>
    <row r="454" spans="1:60" ht="15" customHeight="1" x14ac:dyDescent="0.2">
      <c r="A454" s="11"/>
      <c r="B454" s="12"/>
      <c r="C454" s="13" t="s">
        <v>743</v>
      </c>
      <c r="D454" s="94"/>
      <c r="E454" s="14">
        <v>8584572.0500000007</v>
      </c>
      <c r="F454" s="93">
        <f>F453-E454</f>
        <v>184262322.34999999</v>
      </c>
    </row>
    <row r="455" spans="1:60" ht="15" customHeight="1" x14ac:dyDescent="0.2">
      <c r="A455" s="11"/>
      <c r="B455" s="12"/>
      <c r="C455" s="13" t="s">
        <v>744</v>
      </c>
      <c r="D455" s="94">
        <v>2126451.88</v>
      </c>
      <c r="E455" s="95"/>
      <c r="F455" s="93">
        <f>F454+D455</f>
        <v>186388774.22999999</v>
      </c>
    </row>
    <row r="456" spans="1:60" ht="15" customHeight="1" x14ac:dyDescent="0.2">
      <c r="A456" s="11"/>
      <c r="B456" s="12"/>
      <c r="C456" s="22" t="s">
        <v>19</v>
      </c>
      <c r="D456" s="95"/>
      <c r="E456" s="96">
        <v>261308.03</v>
      </c>
      <c r="F456" s="93">
        <f>F455-E456</f>
        <v>186127466.19999999</v>
      </c>
      <c r="H456" s="97"/>
    </row>
    <row r="457" spans="1:60" ht="15" customHeight="1" x14ac:dyDescent="0.2">
      <c r="A457" s="11"/>
      <c r="B457" s="12"/>
      <c r="C457" s="13" t="s">
        <v>18</v>
      </c>
      <c r="D457" s="95"/>
      <c r="E457" s="96">
        <v>707.9</v>
      </c>
      <c r="F457" s="93">
        <f t="shared" ref="F457:F461" si="7">F456-E457</f>
        <v>186126758.29999998</v>
      </c>
      <c r="H457" s="97"/>
    </row>
    <row r="458" spans="1:60" ht="15" customHeight="1" x14ac:dyDescent="0.2">
      <c r="A458" s="11"/>
      <c r="B458" s="98"/>
      <c r="C458" s="13" t="s">
        <v>21</v>
      </c>
      <c r="D458" s="20"/>
      <c r="E458" s="21">
        <v>1500</v>
      </c>
      <c r="F458" s="93">
        <f t="shared" si="7"/>
        <v>186125258.29999998</v>
      </c>
    </row>
    <row r="459" spans="1:60" ht="15" customHeight="1" x14ac:dyDescent="0.2">
      <c r="A459" s="11"/>
      <c r="B459" s="98"/>
      <c r="C459" s="13" t="s">
        <v>23</v>
      </c>
      <c r="D459" s="20"/>
      <c r="E459" s="21">
        <v>175</v>
      </c>
      <c r="F459" s="93">
        <f t="shared" si="7"/>
        <v>186125083.29999998</v>
      </c>
    </row>
    <row r="460" spans="1:60" ht="15" customHeight="1" x14ac:dyDescent="0.2">
      <c r="A460" s="81"/>
      <c r="B460" s="99"/>
      <c r="C460" s="100" t="s">
        <v>745</v>
      </c>
      <c r="D460" s="79"/>
      <c r="E460" s="39">
        <v>272411.40999999997</v>
      </c>
      <c r="F460" s="93">
        <f t="shared" si="7"/>
        <v>185852671.88999999</v>
      </c>
    </row>
    <row r="461" spans="1:60" ht="15" customHeight="1" x14ac:dyDescent="0.2">
      <c r="A461" s="81"/>
      <c r="B461" s="32"/>
      <c r="C461" s="101" t="s">
        <v>746</v>
      </c>
      <c r="D461" s="102"/>
      <c r="E461" s="35">
        <v>290620.55</v>
      </c>
      <c r="F461" s="93">
        <f t="shared" si="7"/>
        <v>185562051.33999997</v>
      </c>
    </row>
    <row r="462" spans="1:60" ht="15" customHeight="1" x14ac:dyDescent="0.2">
      <c r="A462" s="81"/>
      <c r="B462" s="32"/>
      <c r="C462" s="101" t="s">
        <v>747</v>
      </c>
      <c r="D462" s="102"/>
      <c r="E462" s="35">
        <v>28152</v>
      </c>
      <c r="F462" s="93">
        <f>F461-E462</f>
        <v>185533899.33999997</v>
      </c>
    </row>
    <row r="463" spans="1:60" s="1" customFormat="1" ht="28.5" customHeight="1" x14ac:dyDescent="0.2">
      <c r="A463" s="81">
        <v>44440</v>
      </c>
      <c r="B463" s="32" t="s">
        <v>748</v>
      </c>
      <c r="C463" s="33" t="s">
        <v>749</v>
      </c>
      <c r="D463" s="79"/>
      <c r="E463" s="35">
        <v>1329627.9099999999</v>
      </c>
      <c r="F463" s="93">
        <f>F462-E463</f>
        <v>184204271.42999998</v>
      </c>
      <c r="I463" s="103"/>
    </row>
    <row r="464" spans="1:60" s="1" customFormat="1" ht="33" customHeight="1" x14ac:dyDescent="0.2">
      <c r="A464" s="81">
        <v>44440</v>
      </c>
      <c r="B464" s="32" t="s">
        <v>750</v>
      </c>
      <c r="C464" s="33" t="s">
        <v>751</v>
      </c>
      <c r="D464" s="79"/>
      <c r="E464" s="35">
        <v>5978488.0199999996</v>
      </c>
      <c r="F464" s="93">
        <f t="shared" ref="F464:F509" si="8">F463-E464</f>
        <v>178225783.40999997</v>
      </c>
      <c r="H464" s="103"/>
    </row>
    <row r="465" spans="1:34" s="1" customFormat="1" ht="23.25" customHeight="1" x14ac:dyDescent="0.2">
      <c r="A465" s="81">
        <v>44441</v>
      </c>
      <c r="B465" s="32" t="s">
        <v>752</v>
      </c>
      <c r="C465" s="33" t="s">
        <v>753</v>
      </c>
      <c r="D465" s="79"/>
      <c r="E465" s="35">
        <v>282376.40999999997</v>
      </c>
      <c r="F465" s="93">
        <f t="shared" si="8"/>
        <v>177943406.99999997</v>
      </c>
    </row>
    <row r="466" spans="1:34" s="1" customFormat="1" ht="22.5" customHeight="1" x14ac:dyDescent="0.2">
      <c r="A466" s="81">
        <v>44441</v>
      </c>
      <c r="B466" s="40">
        <v>103437</v>
      </c>
      <c r="C466" s="104" t="s">
        <v>50</v>
      </c>
      <c r="D466" s="79"/>
      <c r="E466" s="35">
        <v>0</v>
      </c>
      <c r="F466" s="93">
        <f t="shared" si="8"/>
        <v>177943406.99999997</v>
      </c>
    </row>
    <row r="467" spans="1:34" s="1" customFormat="1" ht="21.75" customHeight="1" x14ac:dyDescent="0.2">
      <c r="A467" s="81">
        <v>44441</v>
      </c>
      <c r="B467" s="32" t="s">
        <v>754</v>
      </c>
      <c r="C467" s="33" t="s">
        <v>753</v>
      </c>
      <c r="D467" s="105"/>
      <c r="E467" s="35">
        <v>830001.18</v>
      </c>
      <c r="F467" s="93">
        <f t="shared" si="8"/>
        <v>177113405.81999996</v>
      </c>
    </row>
    <row r="468" spans="1:34" s="107" customFormat="1" ht="45.75" customHeight="1" x14ac:dyDescent="0.2">
      <c r="A468" s="81">
        <v>44442</v>
      </c>
      <c r="B468" s="32" t="s">
        <v>755</v>
      </c>
      <c r="C468" s="33" t="s">
        <v>756</v>
      </c>
      <c r="D468" s="79"/>
      <c r="E468" s="35">
        <v>10250</v>
      </c>
      <c r="F468" s="93">
        <f t="shared" si="8"/>
        <v>177103155.81999996</v>
      </c>
      <c r="G468" s="1"/>
      <c r="H468" s="1"/>
      <c r="I468" s="1"/>
      <c r="J468" s="1"/>
      <c r="K468" s="1"/>
      <c r="L468" s="106"/>
      <c r="S468" s="108"/>
      <c r="T468" s="1"/>
      <c r="U468" s="1"/>
      <c r="V468" s="1"/>
      <c r="W468" s="1"/>
      <c r="X468" s="1"/>
      <c r="Y468" s="1"/>
      <c r="Z468" s="1"/>
      <c r="AA468" s="1"/>
      <c r="AB468" s="1"/>
      <c r="AC468" s="1"/>
      <c r="AD468" s="1"/>
      <c r="AE468" s="1"/>
      <c r="AF468" s="1"/>
      <c r="AG468" s="1"/>
      <c r="AH468" s="106"/>
    </row>
    <row r="469" spans="1:34" s="1" customFormat="1" ht="51.75" customHeight="1" x14ac:dyDescent="0.2">
      <c r="A469" s="81">
        <v>44442</v>
      </c>
      <c r="B469" s="32" t="s">
        <v>757</v>
      </c>
      <c r="C469" s="33" t="s">
        <v>758</v>
      </c>
      <c r="D469" s="79"/>
      <c r="E469" s="35">
        <v>392578.93</v>
      </c>
      <c r="F469" s="93">
        <f t="shared" si="8"/>
        <v>176710576.88999996</v>
      </c>
    </row>
    <row r="470" spans="1:34" s="1" customFormat="1" ht="46.5" customHeight="1" x14ac:dyDescent="0.2">
      <c r="A470" s="81">
        <v>44442</v>
      </c>
      <c r="B470" s="32" t="s">
        <v>759</v>
      </c>
      <c r="C470" s="33" t="s">
        <v>760</v>
      </c>
      <c r="D470" s="79"/>
      <c r="E470" s="35">
        <v>62788</v>
      </c>
      <c r="F470" s="93">
        <f t="shared" si="8"/>
        <v>176647788.88999996</v>
      </c>
    </row>
    <row r="471" spans="1:34" s="1" customFormat="1" ht="22.5" customHeight="1" x14ac:dyDescent="0.2">
      <c r="A471" s="81">
        <v>44447</v>
      </c>
      <c r="B471" s="80">
        <v>103445</v>
      </c>
      <c r="C471" s="104" t="s">
        <v>50</v>
      </c>
      <c r="D471" s="79"/>
      <c r="E471" s="35">
        <v>0</v>
      </c>
      <c r="F471" s="93">
        <f t="shared" si="8"/>
        <v>176647788.88999996</v>
      </c>
    </row>
    <row r="472" spans="1:34" s="1" customFormat="1" ht="19.5" customHeight="1" x14ac:dyDescent="0.2">
      <c r="A472" s="81">
        <v>44447</v>
      </c>
      <c r="B472" s="32" t="s">
        <v>761</v>
      </c>
      <c r="C472" s="109" t="s">
        <v>762</v>
      </c>
      <c r="D472" s="79"/>
      <c r="E472" s="35">
        <v>7133036.2000000002</v>
      </c>
      <c r="F472" s="93">
        <f t="shared" si="8"/>
        <v>169514752.68999997</v>
      </c>
    </row>
    <row r="473" spans="1:34" s="1" customFormat="1" ht="24.75" customHeight="1" x14ac:dyDescent="0.2">
      <c r="A473" s="81">
        <v>44448</v>
      </c>
      <c r="B473" s="32" t="s">
        <v>763</v>
      </c>
      <c r="C473" s="109" t="s">
        <v>764</v>
      </c>
      <c r="D473" s="79"/>
      <c r="E473" s="35">
        <v>9384</v>
      </c>
      <c r="F473" s="93">
        <f t="shared" si="8"/>
        <v>169505368.68999997</v>
      </c>
    </row>
    <row r="474" spans="1:34" s="1" customFormat="1" ht="23.25" customHeight="1" x14ac:dyDescent="0.2">
      <c r="A474" s="81">
        <v>44448</v>
      </c>
      <c r="B474" s="40">
        <v>103448</v>
      </c>
      <c r="C474" s="109" t="s">
        <v>50</v>
      </c>
      <c r="D474" s="79"/>
      <c r="E474" s="35">
        <v>0</v>
      </c>
      <c r="F474" s="93">
        <f t="shared" si="8"/>
        <v>169505368.68999997</v>
      </c>
    </row>
    <row r="475" spans="1:34" s="1" customFormat="1" ht="24" customHeight="1" x14ac:dyDescent="0.2">
      <c r="A475" s="81">
        <v>44448</v>
      </c>
      <c r="B475" s="32" t="s">
        <v>765</v>
      </c>
      <c r="C475" s="109" t="s">
        <v>766</v>
      </c>
      <c r="D475" s="79"/>
      <c r="E475" s="35">
        <v>8515.6200000000008</v>
      </c>
      <c r="F475" s="93">
        <f t="shared" si="8"/>
        <v>169496853.06999996</v>
      </c>
    </row>
    <row r="476" spans="1:34" s="1" customFormat="1" ht="23.25" customHeight="1" x14ac:dyDescent="0.2">
      <c r="A476" s="81">
        <v>44448</v>
      </c>
      <c r="B476" s="32" t="s">
        <v>767</v>
      </c>
      <c r="C476" s="109" t="s">
        <v>768</v>
      </c>
      <c r="D476" s="79"/>
      <c r="E476" s="35">
        <v>8949.7999999999993</v>
      </c>
      <c r="F476" s="93">
        <f t="shared" si="8"/>
        <v>169487903.26999995</v>
      </c>
    </row>
    <row r="477" spans="1:34" s="1" customFormat="1" ht="29.25" customHeight="1" x14ac:dyDescent="0.2">
      <c r="A477" s="81">
        <v>44448</v>
      </c>
      <c r="B477" s="32" t="s">
        <v>769</v>
      </c>
      <c r="C477" s="33" t="s">
        <v>770</v>
      </c>
      <c r="D477" s="79"/>
      <c r="E477" s="35">
        <v>9384</v>
      </c>
      <c r="F477" s="93">
        <f t="shared" si="8"/>
        <v>169478519.26999995</v>
      </c>
    </row>
    <row r="478" spans="1:34" s="1" customFormat="1" ht="29.25" customHeight="1" x14ac:dyDescent="0.2">
      <c r="A478" s="81">
        <v>44449</v>
      </c>
      <c r="B478" s="32" t="s">
        <v>771</v>
      </c>
      <c r="C478" s="33" t="s">
        <v>772</v>
      </c>
      <c r="D478" s="79"/>
      <c r="E478" s="35">
        <v>9384</v>
      </c>
      <c r="F478" s="93">
        <f t="shared" si="8"/>
        <v>169469135.26999995</v>
      </c>
    </row>
    <row r="479" spans="1:34" s="1" customFormat="1" ht="28.5" customHeight="1" x14ac:dyDescent="0.2">
      <c r="A479" s="81">
        <v>44449</v>
      </c>
      <c r="B479" s="32" t="s">
        <v>773</v>
      </c>
      <c r="C479" s="33" t="s">
        <v>774</v>
      </c>
      <c r="D479" s="79"/>
      <c r="E479" s="35">
        <v>9384</v>
      </c>
      <c r="F479" s="93">
        <f t="shared" si="8"/>
        <v>169459751.26999995</v>
      </c>
    </row>
    <row r="480" spans="1:34" s="1" customFormat="1" ht="61.5" customHeight="1" x14ac:dyDescent="0.2">
      <c r="A480" s="81">
        <v>44456</v>
      </c>
      <c r="B480" s="32" t="s">
        <v>775</v>
      </c>
      <c r="C480" s="33" t="s">
        <v>776</v>
      </c>
      <c r="D480" s="79"/>
      <c r="E480" s="35">
        <v>2312.5100000000002</v>
      </c>
      <c r="F480" s="93">
        <f t="shared" si="8"/>
        <v>169457438.75999996</v>
      </c>
    </row>
    <row r="481" spans="1:9" s="1" customFormat="1" ht="27.75" customHeight="1" x14ac:dyDescent="0.2">
      <c r="A481" s="81">
        <v>44460</v>
      </c>
      <c r="B481" s="32" t="s">
        <v>777</v>
      </c>
      <c r="C481" s="109" t="s">
        <v>778</v>
      </c>
      <c r="D481" s="105"/>
      <c r="E481" s="35">
        <v>49233828.75</v>
      </c>
      <c r="F481" s="93">
        <f t="shared" si="8"/>
        <v>120223610.00999996</v>
      </c>
    </row>
    <row r="482" spans="1:9" s="1" customFormat="1" ht="31.5" customHeight="1" x14ac:dyDescent="0.2">
      <c r="A482" s="81">
        <v>44460</v>
      </c>
      <c r="B482" s="32" t="s">
        <v>779</v>
      </c>
      <c r="C482" s="33" t="s">
        <v>780</v>
      </c>
      <c r="D482" s="79"/>
      <c r="E482" s="35">
        <v>10855502.880000001</v>
      </c>
      <c r="F482" s="93">
        <f t="shared" si="8"/>
        <v>109368107.12999997</v>
      </c>
      <c r="I482" s="110"/>
    </row>
    <row r="483" spans="1:9" s="1" customFormat="1" ht="22.5" customHeight="1" x14ac:dyDescent="0.2">
      <c r="A483" s="81">
        <v>44460</v>
      </c>
      <c r="B483" s="32" t="s">
        <v>781</v>
      </c>
      <c r="C483" s="33" t="s">
        <v>50</v>
      </c>
      <c r="D483" s="79"/>
      <c r="E483" s="35">
        <v>0</v>
      </c>
      <c r="F483" s="93">
        <f t="shared" si="8"/>
        <v>109368107.12999997</v>
      </c>
      <c r="I483" s="110"/>
    </row>
    <row r="484" spans="1:9" s="1" customFormat="1" ht="30.75" customHeight="1" x14ac:dyDescent="0.2">
      <c r="A484" s="81">
        <v>44460</v>
      </c>
      <c r="B484" s="32" t="s">
        <v>782</v>
      </c>
      <c r="C484" s="33" t="s">
        <v>783</v>
      </c>
      <c r="D484" s="79"/>
      <c r="E484" s="35">
        <v>3660453.36</v>
      </c>
      <c r="F484" s="93">
        <f t="shared" si="8"/>
        <v>105707653.76999997</v>
      </c>
    </row>
    <row r="485" spans="1:9" s="1" customFormat="1" ht="29.25" customHeight="1" x14ac:dyDescent="0.2">
      <c r="A485" s="81">
        <v>44460</v>
      </c>
      <c r="B485" s="32" t="s">
        <v>784</v>
      </c>
      <c r="C485" s="33" t="s">
        <v>785</v>
      </c>
      <c r="D485" s="79"/>
      <c r="E485" s="35">
        <v>380140.7</v>
      </c>
      <c r="F485" s="93">
        <f t="shared" si="8"/>
        <v>105327513.06999996</v>
      </c>
    </row>
    <row r="486" spans="1:9" s="1" customFormat="1" ht="28.5" customHeight="1" x14ac:dyDescent="0.2">
      <c r="A486" s="81">
        <v>44460</v>
      </c>
      <c r="B486" s="32" t="s">
        <v>786</v>
      </c>
      <c r="C486" s="33" t="s">
        <v>787</v>
      </c>
      <c r="D486" s="79"/>
      <c r="E486" s="35">
        <v>192913.63</v>
      </c>
      <c r="F486" s="93">
        <f t="shared" si="8"/>
        <v>105134599.43999997</v>
      </c>
    </row>
    <row r="487" spans="1:9" s="1" customFormat="1" ht="27.75" customHeight="1" x14ac:dyDescent="0.2">
      <c r="A487" s="81">
        <v>44460</v>
      </c>
      <c r="B487" s="32" t="s">
        <v>788</v>
      </c>
      <c r="C487" s="33" t="s">
        <v>789</v>
      </c>
      <c r="D487" s="79"/>
      <c r="E487" s="35">
        <v>216411.13</v>
      </c>
      <c r="F487" s="93">
        <f t="shared" si="8"/>
        <v>104918188.30999997</v>
      </c>
    </row>
    <row r="488" spans="1:9" s="1" customFormat="1" ht="27.75" customHeight="1" x14ac:dyDescent="0.2">
      <c r="A488" s="81">
        <v>44460</v>
      </c>
      <c r="B488" s="32" t="s">
        <v>790</v>
      </c>
      <c r="C488" s="33" t="s">
        <v>791</v>
      </c>
      <c r="D488" s="79"/>
      <c r="E488" s="35">
        <v>285845.02</v>
      </c>
      <c r="F488" s="93">
        <f t="shared" si="8"/>
        <v>104632343.28999998</v>
      </c>
    </row>
    <row r="489" spans="1:9" s="1" customFormat="1" ht="27.75" customHeight="1" x14ac:dyDescent="0.2">
      <c r="A489" s="81">
        <v>44460</v>
      </c>
      <c r="B489" s="32" t="s">
        <v>792</v>
      </c>
      <c r="C489" s="33" t="s">
        <v>793</v>
      </c>
      <c r="D489" s="105"/>
      <c r="E489" s="35">
        <v>738865.69</v>
      </c>
      <c r="F489" s="93">
        <f t="shared" si="8"/>
        <v>103893477.59999998</v>
      </c>
    </row>
    <row r="490" spans="1:9" s="1" customFormat="1" ht="18.75" customHeight="1" x14ac:dyDescent="0.2">
      <c r="A490" s="81">
        <v>44461</v>
      </c>
      <c r="B490" s="32" t="s">
        <v>794</v>
      </c>
      <c r="C490" s="33" t="s">
        <v>795</v>
      </c>
      <c r="D490" s="79"/>
      <c r="E490" s="35">
        <v>273748.78999999998</v>
      </c>
      <c r="F490" s="93">
        <f t="shared" si="8"/>
        <v>103619728.80999997</v>
      </c>
    </row>
    <row r="491" spans="1:9" s="1" customFormat="1" ht="18.75" customHeight="1" x14ac:dyDescent="0.2">
      <c r="A491" s="81">
        <v>44461</v>
      </c>
      <c r="B491" s="32" t="s">
        <v>796</v>
      </c>
      <c r="C491" s="33" t="s">
        <v>797</v>
      </c>
      <c r="D491" s="79"/>
      <c r="E491" s="35">
        <v>26961.88</v>
      </c>
      <c r="F491" s="93">
        <f t="shared" si="8"/>
        <v>103592766.92999998</v>
      </c>
    </row>
    <row r="492" spans="1:9" s="1" customFormat="1" ht="16.5" customHeight="1" x14ac:dyDescent="0.2">
      <c r="A492" s="81">
        <v>44461</v>
      </c>
      <c r="B492" s="40">
        <v>103460</v>
      </c>
      <c r="C492" s="33" t="s">
        <v>50</v>
      </c>
      <c r="D492" s="79"/>
      <c r="E492" s="35">
        <v>0</v>
      </c>
      <c r="F492" s="93">
        <f t="shared" si="8"/>
        <v>103592766.92999998</v>
      </c>
    </row>
    <row r="493" spans="1:9" s="1" customFormat="1" ht="21" customHeight="1" x14ac:dyDescent="0.2">
      <c r="A493" s="81">
        <v>44461</v>
      </c>
      <c r="B493" s="32" t="s">
        <v>798</v>
      </c>
      <c r="C493" s="33" t="s">
        <v>797</v>
      </c>
      <c r="D493" s="79"/>
      <c r="E493" s="35">
        <v>56304</v>
      </c>
      <c r="F493" s="93">
        <f t="shared" si="8"/>
        <v>103536462.92999998</v>
      </c>
    </row>
    <row r="494" spans="1:9" s="1" customFormat="1" ht="25.5" customHeight="1" x14ac:dyDescent="0.2">
      <c r="A494" s="81">
        <v>44461</v>
      </c>
      <c r="B494" s="40" t="s">
        <v>799</v>
      </c>
      <c r="C494" s="33" t="s">
        <v>800</v>
      </c>
      <c r="D494" s="79"/>
      <c r="E494" s="35">
        <v>21261.39</v>
      </c>
      <c r="F494" s="93">
        <f t="shared" si="8"/>
        <v>103515201.53999998</v>
      </c>
    </row>
    <row r="495" spans="1:9" s="1" customFormat="1" ht="18.75" customHeight="1" x14ac:dyDescent="0.2">
      <c r="A495" s="81">
        <v>44461</v>
      </c>
      <c r="B495" s="111" t="s">
        <v>801</v>
      </c>
      <c r="C495" s="112" t="s">
        <v>802</v>
      </c>
      <c r="D495" s="79"/>
      <c r="E495" s="35">
        <v>391363.74</v>
      </c>
      <c r="F495" s="93">
        <f t="shared" si="8"/>
        <v>103123837.79999998</v>
      </c>
    </row>
    <row r="496" spans="1:9" s="1" customFormat="1" ht="21.75" customHeight="1" x14ac:dyDescent="0.2">
      <c r="A496" s="81">
        <v>44461</v>
      </c>
      <c r="B496" s="32" t="s">
        <v>803</v>
      </c>
      <c r="C496" s="33" t="s">
        <v>795</v>
      </c>
      <c r="D496" s="79"/>
      <c r="E496" s="35">
        <v>48805806.990000002</v>
      </c>
      <c r="F496" s="93">
        <f t="shared" si="8"/>
        <v>54318030.80999998</v>
      </c>
    </row>
    <row r="497" spans="1:6" s="1" customFormat="1" ht="30.75" customHeight="1" x14ac:dyDescent="0.2">
      <c r="A497" s="81">
        <v>44461</v>
      </c>
      <c r="B497" s="32" t="s">
        <v>804</v>
      </c>
      <c r="C497" s="33" t="s">
        <v>805</v>
      </c>
      <c r="D497" s="79"/>
      <c r="E497" s="35">
        <v>9378567.8900000006</v>
      </c>
      <c r="F497" s="93">
        <f t="shared" si="8"/>
        <v>44939462.919999979</v>
      </c>
    </row>
    <row r="498" spans="1:6" s="1" customFormat="1" ht="33.75" customHeight="1" x14ac:dyDescent="0.2">
      <c r="A498" s="81">
        <v>44461</v>
      </c>
      <c r="B498" s="32" t="s">
        <v>806</v>
      </c>
      <c r="C498" s="33" t="s">
        <v>807</v>
      </c>
      <c r="D498" s="79"/>
      <c r="E498" s="35">
        <v>99232.95</v>
      </c>
      <c r="F498" s="93">
        <f t="shared" si="8"/>
        <v>44840229.969999976</v>
      </c>
    </row>
    <row r="499" spans="1:6" s="1" customFormat="1" ht="30" customHeight="1" x14ac:dyDescent="0.2">
      <c r="A499" s="81">
        <v>44461</v>
      </c>
      <c r="B499" s="32" t="s">
        <v>808</v>
      </c>
      <c r="C499" s="33" t="s">
        <v>809</v>
      </c>
      <c r="D499" s="79"/>
      <c r="E499" s="35">
        <v>4363085.4800000004</v>
      </c>
      <c r="F499" s="93">
        <f t="shared" si="8"/>
        <v>40477144.48999998</v>
      </c>
    </row>
    <row r="500" spans="1:6" s="1" customFormat="1" ht="27.75" customHeight="1" x14ac:dyDescent="0.2">
      <c r="A500" s="81">
        <v>44461</v>
      </c>
      <c r="B500" s="32" t="s">
        <v>810</v>
      </c>
      <c r="C500" s="33" t="s">
        <v>811</v>
      </c>
      <c r="D500" s="79"/>
      <c r="E500" s="35">
        <v>3180977.25</v>
      </c>
      <c r="F500" s="93">
        <f t="shared" si="8"/>
        <v>37296167.23999998</v>
      </c>
    </row>
    <row r="501" spans="1:6" s="1" customFormat="1" ht="30" customHeight="1" x14ac:dyDescent="0.2">
      <c r="A501" s="81">
        <v>44461</v>
      </c>
      <c r="B501" s="32" t="s">
        <v>812</v>
      </c>
      <c r="C501" s="33" t="s">
        <v>813</v>
      </c>
      <c r="D501" s="79"/>
      <c r="E501" s="35">
        <v>82704.800000000003</v>
      </c>
      <c r="F501" s="93">
        <f t="shared" si="8"/>
        <v>37213462.439999983</v>
      </c>
    </row>
    <row r="502" spans="1:6" s="1" customFormat="1" ht="36" customHeight="1" x14ac:dyDescent="0.2">
      <c r="A502" s="81">
        <v>44461</v>
      </c>
      <c r="B502" s="32" t="s">
        <v>814</v>
      </c>
      <c r="C502" s="33" t="s">
        <v>815</v>
      </c>
      <c r="D502" s="79"/>
      <c r="E502" s="35">
        <v>63804.12</v>
      </c>
      <c r="F502" s="93">
        <f t="shared" si="8"/>
        <v>37149658.319999985</v>
      </c>
    </row>
    <row r="503" spans="1:6" s="1" customFormat="1" ht="31.5" customHeight="1" x14ac:dyDescent="0.2">
      <c r="A503" s="81">
        <v>44461</v>
      </c>
      <c r="B503" s="32" t="s">
        <v>816</v>
      </c>
      <c r="C503" s="33" t="s">
        <v>817</v>
      </c>
      <c r="D503" s="79"/>
      <c r="E503" s="35">
        <v>63804.12</v>
      </c>
      <c r="F503" s="93">
        <f t="shared" si="8"/>
        <v>37085854.199999988</v>
      </c>
    </row>
    <row r="504" spans="1:6" s="1" customFormat="1" ht="33.75" customHeight="1" x14ac:dyDescent="0.2">
      <c r="A504" s="81">
        <v>44461</v>
      </c>
      <c r="B504" s="32" t="s">
        <v>818</v>
      </c>
      <c r="C504" s="33" t="s">
        <v>819</v>
      </c>
      <c r="D504" s="79"/>
      <c r="E504" s="35">
        <v>52938.8</v>
      </c>
      <c r="F504" s="93">
        <f t="shared" si="8"/>
        <v>37032915.399999991</v>
      </c>
    </row>
    <row r="505" spans="1:6" s="1" customFormat="1" ht="36.75" customHeight="1" x14ac:dyDescent="0.2">
      <c r="A505" s="81">
        <v>44461</v>
      </c>
      <c r="B505" s="32" t="s">
        <v>820</v>
      </c>
      <c r="C505" s="33" t="s">
        <v>821</v>
      </c>
      <c r="D505" s="79"/>
      <c r="E505" s="35">
        <v>45166</v>
      </c>
      <c r="F505" s="93">
        <f t="shared" si="8"/>
        <v>36987749.399999991</v>
      </c>
    </row>
    <row r="506" spans="1:6" s="1" customFormat="1" ht="30" customHeight="1" x14ac:dyDescent="0.2">
      <c r="A506" s="81">
        <v>44461</v>
      </c>
      <c r="B506" s="32" t="s">
        <v>822</v>
      </c>
      <c r="C506" s="33" t="s">
        <v>823</v>
      </c>
      <c r="D506" s="79"/>
      <c r="E506" s="35">
        <v>153953.35</v>
      </c>
      <c r="F506" s="93">
        <f t="shared" si="8"/>
        <v>36833796.04999999</v>
      </c>
    </row>
    <row r="507" spans="1:6" s="1" customFormat="1" ht="35.25" customHeight="1" x14ac:dyDescent="0.2">
      <c r="A507" s="81">
        <v>44462</v>
      </c>
      <c r="B507" s="32" t="s">
        <v>824</v>
      </c>
      <c r="C507" s="33" t="s">
        <v>825</v>
      </c>
      <c r="D507" s="79"/>
      <c r="E507" s="35">
        <v>3994919</v>
      </c>
      <c r="F507" s="93">
        <f t="shared" si="8"/>
        <v>32838877.04999999</v>
      </c>
    </row>
    <row r="508" spans="1:6" s="1" customFormat="1" ht="29.25" customHeight="1" x14ac:dyDescent="0.2">
      <c r="A508" s="81">
        <v>44467</v>
      </c>
      <c r="B508" s="32" t="s">
        <v>826</v>
      </c>
      <c r="C508" s="33" t="s">
        <v>827</v>
      </c>
      <c r="D508" s="79"/>
      <c r="E508" s="35">
        <v>431330.23</v>
      </c>
      <c r="F508" s="93">
        <f t="shared" si="8"/>
        <v>32407546.819999989</v>
      </c>
    </row>
    <row r="509" spans="1:6" s="1" customFormat="1" ht="30" customHeight="1" x14ac:dyDescent="0.2">
      <c r="A509" s="81">
        <v>44467</v>
      </c>
      <c r="B509" s="32" t="s">
        <v>828</v>
      </c>
      <c r="C509" s="33" t="s">
        <v>829</v>
      </c>
      <c r="D509" s="79"/>
      <c r="E509" s="35">
        <v>415718.91</v>
      </c>
      <c r="F509" s="93">
        <f t="shared" si="8"/>
        <v>31991827.909999989</v>
      </c>
    </row>
    <row r="510" spans="1:6" s="1" customFormat="1" ht="30" customHeight="1" x14ac:dyDescent="0.2">
      <c r="A510" s="83"/>
      <c r="B510" s="113"/>
      <c r="C510" s="47"/>
      <c r="D510" s="85"/>
      <c r="E510" s="49"/>
      <c r="F510" s="114"/>
    </row>
    <row r="511" spans="1:6" s="1" customFormat="1" ht="30" customHeight="1" x14ac:dyDescent="0.2">
      <c r="A511" s="83"/>
      <c r="B511" s="113"/>
      <c r="C511" s="47"/>
      <c r="D511" s="85"/>
      <c r="E511" s="49"/>
      <c r="F511" s="114"/>
    </row>
    <row r="512" spans="1:6" s="1" customFormat="1" ht="30" customHeight="1" x14ac:dyDescent="0.2">
      <c r="A512" s="83"/>
      <c r="B512" s="113"/>
      <c r="C512" s="47"/>
      <c r="D512" s="85"/>
      <c r="E512" s="49"/>
      <c r="F512" s="114"/>
    </row>
    <row r="513" spans="1:6" s="1" customFormat="1" ht="30" customHeight="1" x14ac:dyDescent="0.2">
      <c r="A513" s="83"/>
      <c r="B513" s="113"/>
      <c r="C513" s="47"/>
      <c r="D513" s="85"/>
      <c r="E513" s="49"/>
      <c r="F513" s="114"/>
    </row>
    <row r="514" spans="1:6" s="1" customFormat="1" ht="30" customHeight="1" x14ac:dyDescent="0.2">
      <c r="A514" s="83"/>
      <c r="B514" s="113"/>
      <c r="C514" s="47"/>
      <c r="D514" s="85"/>
      <c r="E514" s="49"/>
      <c r="F514" s="114"/>
    </row>
    <row r="515" spans="1:6" s="1" customFormat="1" ht="30" customHeight="1" x14ac:dyDescent="0.2">
      <c r="A515" s="83"/>
      <c r="B515" s="113"/>
      <c r="C515" s="47"/>
      <c r="D515" s="85"/>
      <c r="E515" s="49"/>
      <c r="F515" s="114"/>
    </row>
    <row r="516" spans="1:6" s="1" customFormat="1" ht="30" customHeight="1" x14ac:dyDescent="0.2">
      <c r="A516" s="83"/>
      <c r="B516" s="113"/>
      <c r="C516" s="47"/>
      <c r="D516" s="85"/>
      <c r="E516" s="49"/>
      <c r="F516" s="114"/>
    </row>
    <row r="517" spans="1:6" s="1" customFormat="1" ht="30" customHeight="1" x14ac:dyDescent="0.2">
      <c r="A517" s="83"/>
      <c r="B517" s="113"/>
      <c r="C517" s="47"/>
      <c r="D517" s="85"/>
      <c r="E517" s="49"/>
      <c r="F517" s="114"/>
    </row>
    <row r="518" spans="1:6" s="1" customFormat="1" ht="30" customHeight="1" x14ac:dyDescent="0.2">
      <c r="A518" s="83"/>
      <c r="B518" s="113"/>
      <c r="C518" s="47"/>
      <c r="D518" s="85"/>
      <c r="E518" s="49"/>
      <c r="F518" s="114"/>
    </row>
    <row r="519" spans="1:6" s="1" customFormat="1" ht="30" customHeight="1" x14ac:dyDescent="0.2">
      <c r="A519" s="83"/>
      <c r="B519" s="113"/>
      <c r="C519" s="47"/>
      <c r="D519" s="85"/>
      <c r="E519" s="49"/>
      <c r="F519" s="114"/>
    </row>
    <row r="520" spans="1:6" s="1" customFormat="1" ht="30" customHeight="1" x14ac:dyDescent="0.2">
      <c r="A520" s="83"/>
      <c r="B520" s="113"/>
      <c r="C520" s="47"/>
      <c r="D520" s="85"/>
      <c r="E520" s="49"/>
      <c r="F520" s="114"/>
    </row>
    <row r="521" spans="1:6" s="1" customFormat="1" ht="30" customHeight="1" x14ac:dyDescent="0.2">
      <c r="A521" s="83"/>
      <c r="B521" s="113"/>
      <c r="C521" s="47"/>
      <c r="D521" s="85"/>
      <c r="E521" s="49"/>
      <c r="F521" s="114"/>
    </row>
    <row r="522" spans="1:6" s="1" customFormat="1" ht="30" customHeight="1" x14ac:dyDescent="0.2">
      <c r="A522" s="83"/>
      <c r="B522" s="113"/>
      <c r="C522" s="47"/>
      <c r="D522" s="85"/>
      <c r="E522" s="49"/>
      <c r="F522" s="114"/>
    </row>
    <row r="523" spans="1:6" s="1" customFormat="1" ht="30" customHeight="1" x14ac:dyDescent="0.2">
      <c r="A523" s="83"/>
      <c r="B523" s="113"/>
      <c r="C523" s="47"/>
      <c r="D523" s="85"/>
      <c r="E523" s="49"/>
      <c r="F523" s="114"/>
    </row>
    <row r="524" spans="1:6" s="1" customFormat="1" ht="30" customHeight="1" x14ac:dyDescent="0.2">
      <c r="A524" s="83"/>
      <c r="B524" s="113"/>
      <c r="C524" s="47"/>
      <c r="D524" s="85"/>
      <c r="E524" s="49"/>
      <c r="F524" s="114"/>
    </row>
    <row r="525" spans="1:6" s="1" customFormat="1" ht="30" customHeight="1" x14ac:dyDescent="0.2">
      <c r="A525" s="83"/>
      <c r="B525" s="113"/>
      <c r="C525" s="47"/>
      <c r="D525" s="85"/>
      <c r="E525" s="49"/>
      <c r="F525" s="114"/>
    </row>
    <row r="526" spans="1:6" s="1" customFormat="1" ht="15" customHeight="1" x14ac:dyDescent="0.2">
      <c r="A526" s="83"/>
      <c r="B526" s="113"/>
      <c r="C526" s="47"/>
      <c r="D526" s="85"/>
      <c r="E526" s="49"/>
      <c r="F526" s="114"/>
    </row>
    <row r="527" spans="1:6" s="1" customFormat="1" ht="15" customHeight="1" x14ac:dyDescent="0.2">
      <c r="A527" s="83"/>
      <c r="B527" s="113"/>
      <c r="C527" s="47"/>
      <c r="D527" s="85"/>
      <c r="E527" s="49"/>
      <c r="F527" s="114"/>
    </row>
    <row r="528" spans="1:6" s="1" customFormat="1" ht="15" customHeight="1" x14ac:dyDescent="0.2">
      <c r="A528" s="83"/>
      <c r="B528" s="113"/>
      <c r="C528" s="47"/>
      <c r="D528" s="85"/>
      <c r="E528" s="49"/>
      <c r="F528" s="114"/>
    </row>
    <row r="529" spans="1:60" ht="15" customHeight="1" x14ac:dyDescent="0.25">
      <c r="A529" s="220" t="s">
        <v>0</v>
      </c>
      <c r="B529" s="220"/>
      <c r="C529" s="220"/>
      <c r="D529" s="220"/>
      <c r="E529" s="220"/>
      <c r="F529" s="220"/>
    </row>
    <row r="530" spans="1:60" ht="15" customHeight="1" x14ac:dyDescent="0.25">
      <c r="A530" s="220" t="s">
        <v>1</v>
      </c>
      <c r="B530" s="220"/>
      <c r="C530" s="220"/>
      <c r="D530" s="220"/>
      <c r="E530" s="220"/>
      <c r="F530" s="220"/>
      <c r="G530" s="115"/>
    </row>
    <row r="531" spans="1:60" ht="15" customHeight="1" x14ac:dyDescent="0.25">
      <c r="A531" s="221" t="s">
        <v>2</v>
      </c>
      <c r="B531" s="221"/>
      <c r="C531" s="221"/>
      <c r="D531" s="221"/>
      <c r="E531" s="221"/>
      <c r="F531" s="221"/>
      <c r="G531" s="115"/>
    </row>
    <row r="532" spans="1:60" ht="15" customHeight="1" x14ac:dyDescent="0.25">
      <c r="A532" s="221" t="s">
        <v>3</v>
      </c>
      <c r="B532" s="221"/>
      <c r="C532" s="221"/>
      <c r="D532" s="221"/>
      <c r="E532" s="221"/>
      <c r="F532" s="221"/>
      <c r="G532" s="115"/>
    </row>
    <row r="533" spans="1:60" ht="15" customHeight="1" x14ac:dyDescent="0.2">
      <c r="A533" s="116"/>
      <c r="G533" s="115"/>
    </row>
    <row r="534" spans="1:60" ht="30" customHeight="1" x14ac:dyDescent="0.2">
      <c r="A534" s="222" t="s">
        <v>830</v>
      </c>
      <c r="B534" s="223"/>
      <c r="C534" s="223"/>
      <c r="D534" s="223"/>
      <c r="E534" s="223"/>
      <c r="F534" s="224"/>
    </row>
    <row r="535" spans="1:60" ht="33" customHeight="1" x14ac:dyDescent="0.2">
      <c r="A535" s="222" t="s">
        <v>6</v>
      </c>
      <c r="B535" s="223"/>
      <c r="C535" s="223"/>
      <c r="D535" s="223"/>
      <c r="E535" s="224"/>
      <c r="F535" s="87">
        <v>600573798.73000002</v>
      </c>
    </row>
    <row r="536" spans="1:60" s="56" customFormat="1" ht="21.75" customHeight="1" x14ac:dyDescent="0.2">
      <c r="A536" s="10" t="s">
        <v>7</v>
      </c>
      <c r="B536" s="10" t="s">
        <v>8</v>
      </c>
      <c r="C536" s="10" t="s">
        <v>681</v>
      </c>
      <c r="D536" s="10" t="s">
        <v>10</v>
      </c>
      <c r="E536" s="10" t="s">
        <v>11</v>
      </c>
      <c r="F536" s="10" t="s">
        <v>682</v>
      </c>
      <c r="G536" s="55"/>
      <c r="H536" s="55"/>
      <c r="I536" s="55"/>
      <c r="J536" s="55"/>
      <c r="K536" s="55"/>
      <c r="L536" s="55"/>
      <c r="M536" s="55"/>
      <c r="N536" s="55"/>
      <c r="O536" s="55"/>
      <c r="P536" s="55"/>
      <c r="Q536" s="55"/>
      <c r="R536" s="55"/>
      <c r="S536" s="55"/>
      <c r="T536" s="55"/>
      <c r="U536" s="55"/>
      <c r="V536" s="55"/>
      <c r="W536" s="55"/>
      <c r="X536" s="55"/>
      <c r="Y536" s="55"/>
      <c r="Z536" s="55"/>
      <c r="AA536" s="55"/>
      <c r="AB536" s="55"/>
      <c r="AC536" s="55"/>
      <c r="AD536" s="55"/>
      <c r="AE536" s="55"/>
      <c r="AF536" s="55"/>
      <c r="AG536" s="55"/>
      <c r="AH536" s="55"/>
      <c r="AI536" s="55"/>
      <c r="AJ536" s="55"/>
      <c r="AK536" s="55"/>
      <c r="AL536" s="55"/>
      <c r="AM536" s="55"/>
      <c r="AN536" s="55"/>
      <c r="AO536" s="55"/>
      <c r="AP536" s="55"/>
      <c r="AQ536" s="55"/>
      <c r="AR536" s="55"/>
      <c r="AS536" s="55"/>
      <c r="AT536" s="55"/>
      <c r="AU536" s="55"/>
      <c r="AV536" s="55"/>
      <c r="AW536" s="55"/>
      <c r="AX536" s="55"/>
      <c r="AY536" s="55"/>
      <c r="AZ536" s="55"/>
      <c r="BA536" s="55"/>
      <c r="BB536" s="55"/>
      <c r="BC536" s="55"/>
      <c r="BD536" s="55"/>
      <c r="BE536" s="55"/>
      <c r="BF536" s="55"/>
      <c r="BG536" s="55"/>
      <c r="BH536" s="55"/>
    </row>
    <row r="537" spans="1:60" ht="15" customHeight="1" x14ac:dyDescent="0.2">
      <c r="A537" s="81"/>
      <c r="B537" s="120"/>
      <c r="C537" s="13" t="s">
        <v>831</v>
      </c>
      <c r="D537" s="70"/>
      <c r="E537" s="121"/>
      <c r="F537" s="122">
        <f>F535</f>
        <v>600573798.73000002</v>
      </c>
    </row>
    <row r="538" spans="1:60" ht="15" customHeight="1" x14ac:dyDescent="0.2">
      <c r="A538" s="81"/>
      <c r="B538" s="120"/>
      <c r="C538" s="13" t="s">
        <v>831</v>
      </c>
      <c r="D538" s="70"/>
      <c r="E538" s="95">
        <v>90502408.969999999</v>
      </c>
      <c r="F538" s="122">
        <f>F537-E538</f>
        <v>510071389.75999999</v>
      </c>
    </row>
    <row r="539" spans="1:60" ht="15" customHeight="1" x14ac:dyDescent="0.2">
      <c r="A539" s="81"/>
      <c r="B539" s="120"/>
      <c r="C539" s="13" t="s">
        <v>832</v>
      </c>
      <c r="D539" s="70"/>
      <c r="E539" s="121"/>
      <c r="F539" s="122">
        <f t="shared" ref="F539:F540" si="9">F538-E539</f>
        <v>510071389.75999999</v>
      </c>
    </row>
    <row r="540" spans="1:60" ht="15" customHeight="1" x14ac:dyDescent="0.2">
      <c r="A540" s="123"/>
      <c r="B540" s="120"/>
      <c r="C540" s="13" t="s">
        <v>23</v>
      </c>
      <c r="D540" s="20"/>
      <c r="E540" s="95">
        <v>175</v>
      </c>
      <c r="F540" s="122">
        <f t="shared" si="9"/>
        <v>510071214.75999999</v>
      </c>
    </row>
    <row r="541" spans="1:60" ht="15" customHeight="1" x14ac:dyDescent="0.2">
      <c r="A541" s="124"/>
      <c r="B541" s="125"/>
      <c r="C541" s="126"/>
      <c r="D541" s="127"/>
      <c r="E541" s="128"/>
      <c r="F541" s="129"/>
    </row>
    <row r="542" spans="1:60" s="5" customFormat="1" ht="15" customHeight="1" x14ac:dyDescent="0.25">
      <c r="A542" s="220" t="s">
        <v>0</v>
      </c>
      <c r="B542" s="220"/>
      <c r="C542" s="220"/>
      <c r="D542" s="220"/>
      <c r="E542" s="220"/>
      <c r="F542" s="220"/>
      <c r="G542" s="130"/>
      <c r="H542" s="130"/>
      <c r="I542" s="130"/>
      <c r="J542" s="130"/>
      <c r="K542" s="130"/>
      <c r="L542" s="130"/>
      <c r="M542" s="130"/>
      <c r="N542" s="130"/>
      <c r="O542" s="130"/>
      <c r="P542" s="130"/>
      <c r="Q542" s="130"/>
      <c r="R542" s="130"/>
      <c r="S542" s="130"/>
      <c r="T542" s="130"/>
      <c r="U542" s="130"/>
      <c r="V542" s="130"/>
      <c r="W542" s="130"/>
      <c r="X542" s="130"/>
      <c r="Y542" s="130"/>
      <c r="Z542" s="130"/>
      <c r="AA542" s="130"/>
      <c r="AB542" s="130"/>
      <c r="AC542" s="130"/>
      <c r="AD542" s="130"/>
      <c r="AE542" s="130"/>
      <c r="AF542" s="130"/>
      <c r="AG542" s="130"/>
      <c r="AH542" s="130"/>
      <c r="AI542" s="130"/>
      <c r="AJ542" s="130"/>
      <c r="AK542" s="130"/>
      <c r="AL542" s="130"/>
      <c r="AM542" s="130"/>
      <c r="AN542" s="130"/>
      <c r="AO542" s="130"/>
      <c r="AP542" s="130"/>
      <c r="AQ542" s="130"/>
      <c r="AR542" s="130"/>
      <c r="AS542" s="130"/>
      <c r="AT542" s="130"/>
      <c r="AU542" s="130"/>
      <c r="AV542" s="130"/>
      <c r="AW542" s="130"/>
      <c r="AX542" s="130"/>
      <c r="AY542" s="130"/>
      <c r="AZ542" s="130"/>
      <c r="BA542" s="130"/>
      <c r="BB542" s="130"/>
      <c r="BC542" s="130"/>
      <c r="BD542" s="130"/>
      <c r="BE542" s="130"/>
      <c r="BF542" s="130"/>
      <c r="BG542" s="130"/>
      <c r="BH542" s="130"/>
    </row>
    <row r="543" spans="1:60" s="5" customFormat="1" ht="15" customHeight="1" x14ac:dyDescent="0.25">
      <c r="A543" s="220" t="s">
        <v>1</v>
      </c>
      <c r="B543" s="220"/>
      <c r="C543" s="220"/>
      <c r="D543" s="220"/>
      <c r="E543" s="220"/>
      <c r="F543" s="220"/>
      <c r="G543" s="130"/>
      <c r="H543" s="130"/>
      <c r="I543" s="130"/>
      <c r="J543" s="130"/>
      <c r="K543" s="130"/>
      <c r="L543" s="130"/>
      <c r="M543" s="130"/>
      <c r="N543" s="130"/>
      <c r="O543" s="130"/>
      <c r="P543" s="130"/>
      <c r="Q543" s="130"/>
      <c r="R543" s="130"/>
      <c r="S543" s="130"/>
      <c r="T543" s="130"/>
      <c r="U543" s="130"/>
      <c r="V543" s="130"/>
      <c r="W543" s="130"/>
      <c r="X543" s="130"/>
      <c r="Y543" s="130"/>
      <c r="Z543" s="130"/>
      <c r="AA543" s="130"/>
      <c r="AB543" s="130"/>
      <c r="AC543" s="130"/>
      <c r="AD543" s="130"/>
      <c r="AE543" s="130"/>
      <c r="AF543" s="130"/>
      <c r="AG543" s="130"/>
      <c r="AH543" s="130"/>
      <c r="AI543" s="130"/>
      <c r="AJ543" s="130"/>
      <c r="AK543" s="130"/>
      <c r="AL543" s="130"/>
      <c r="AM543" s="130"/>
      <c r="AN543" s="130"/>
      <c r="AO543" s="130"/>
      <c r="AP543" s="130"/>
      <c r="AQ543" s="130"/>
      <c r="AR543" s="130"/>
      <c r="AS543" s="130"/>
      <c r="AT543" s="130"/>
      <c r="AU543" s="130"/>
      <c r="AV543" s="130"/>
      <c r="AW543" s="130"/>
      <c r="AX543" s="130"/>
      <c r="AY543" s="130"/>
      <c r="AZ543" s="130"/>
      <c r="BA543" s="130"/>
      <c r="BB543" s="130"/>
      <c r="BC543" s="130"/>
      <c r="BD543" s="130"/>
      <c r="BE543" s="130"/>
      <c r="BF543" s="130"/>
      <c r="BG543" s="130"/>
      <c r="BH543" s="130"/>
    </row>
    <row r="544" spans="1:60" s="132" customFormat="1" ht="15" customHeight="1" x14ac:dyDescent="0.25">
      <c r="A544" s="221" t="s">
        <v>2</v>
      </c>
      <c r="B544" s="221"/>
      <c r="C544" s="221"/>
      <c r="D544" s="221"/>
      <c r="E544" s="221"/>
      <c r="F544" s="221"/>
      <c r="G544" s="130"/>
      <c r="H544" s="131"/>
      <c r="I544" s="131"/>
      <c r="J544" s="131"/>
      <c r="K544" s="131"/>
      <c r="L544" s="131"/>
      <c r="M544" s="131"/>
      <c r="N544" s="131"/>
      <c r="O544" s="131"/>
      <c r="P544" s="131"/>
      <c r="Q544" s="131"/>
      <c r="R544" s="131"/>
      <c r="S544" s="131"/>
      <c r="T544" s="131"/>
      <c r="U544" s="131"/>
      <c r="V544" s="131"/>
      <c r="W544" s="131"/>
      <c r="X544" s="131"/>
      <c r="Y544" s="131"/>
      <c r="Z544" s="131"/>
      <c r="AA544" s="131"/>
      <c r="AB544" s="131"/>
      <c r="AC544" s="131"/>
      <c r="AD544" s="131"/>
      <c r="AE544" s="131"/>
      <c r="AF544" s="131"/>
      <c r="AG544" s="131"/>
      <c r="AH544" s="131"/>
      <c r="AI544" s="131"/>
      <c r="AJ544" s="131"/>
      <c r="AK544" s="131"/>
      <c r="AL544" s="131"/>
      <c r="AM544" s="131"/>
      <c r="AN544" s="131"/>
      <c r="AO544" s="131"/>
      <c r="AP544" s="131"/>
      <c r="AQ544" s="131"/>
      <c r="AR544" s="131"/>
      <c r="AS544" s="131"/>
      <c r="AT544" s="131"/>
      <c r="AU544" s="131"/>
      <c r="AV544" s="131"/>
      <c r="AW544" s="131"/>
      <c r="AX544" s="131"/>
      <c r="AY544" s="131"/>
      <c r="AZ544" s="131"/>
      <c r="BA544" s="131"/>
      <c r="BB544" s="131"/>
      <c r="BC544" s="131"/>
      <c r="BD544" s="131"/>
      <c r="BE544" s="131"/>
      <c r="BF544" s="131"/>
      <c r="BG544" s="131"/>
      <c r="BH544" s="131"/>
    </row>
    <row r="545" spans="1:60" s="132" customFormat="1" ht="15" customHeight="1" x14ac:dyDescent="0.25">
      <c r="A545" s="221" t="s">
        <v>3</v>
      </c>
      <c r="B545" s="221"/>
      <c r="C545" s="221"/>
      <c r="D545" s="221"/>
      <c r="E545" s="221"/>
      <c r="F545" s="221"/>
      <c r="G545" s="130"/>
      <c r="H545" s="131"/>
      <c r="I545" s="131"/>
      <c r="J545" s="131"/>
      <c r="K545" s="131"/>
      <c r="L545" s="131"/>
      <c r="M545" s="131"/>
      <c r="N545" s="131"/>
      <c r="O545" s="131"/>
      <c r="P545" s="131"/>
      <c r="Q545" s="131"/>
      <c r="R545" s="131"/>
      <c r="S545" s="131"/>
      <c r="T545" s="131"/>
      <c r="U545" s="131"/>
      <c r="V545" s="131"/>
      <c r="W545" s="131"/>
      <c r="X545" s="131"/>
      <c r="Y545" s="131"/>
      <c r="Z545" s="131"/>
      <c r="AA545" s="131"/>
      <c r="AB545" s="131"/>
      <c r="AC545" s="131"/>
      <c r="AD545" s="131"/>
      <c r="AE545" s="131"/>
      <c r="AF545" s="131"/>
      <c r="AG545" s="131"/>
      <c r="AH545" s="131"/>
      <c r="AI545" s="131"/>
      <c r="AJ545" s="131"/>
      <c r="AK545" s="131"/>
      <c r="AL545" s="131"/>
      <c r="AM545" s="131"/>
      <c r="AN545" s="131"/>
      <c r="AO545" s="131"/>
      <c r="AP545" s="131"/>
      <c r="AQ545" s="131"/>
      <c r="AR545" s="131"/>
      <c r="AS545" s="131"/>
      <c r="AT545" s="131"/>
      <c r="AU545" s="131"/>
      <c r="AV545" s="131"/>
      <c r="AW545" s="131"/>
      <c r="AX545" s="131"/>
      <c r="AY545" s="131"/>
      <c r="AZ545" s="131"/>
      <c r="BA545" s="131"/>
      <c r="BB545" s="131"/>
      <c r="BC545" s="131"/>
      <c r="BD545" s="131"/>
      <c r="BE545" s="131"/>
      <c r="BF545" s="131"/>
      <c r="BG545" s="131"/>
      <c r="BH545" s="131"/>
    </row>
    <row r="546" spans="1:60" s="132" customFormat="1" ht="16.5" customHeight="1" x14ac:dyDescent="0.25">
      <c r="A546" s="133"/>
      <c r="B546" s="4"/>
      <c r="C546" s="5"/>
      <c r="D546" s="6"/>
      <c r="E546" s="7"/>
      <c r="F546" s="8"/>
      <c r="G546" s="130"/>
      <c r="H546" s="131"/>
      <c r="I546" s="131"/>
      <c r="J546" s="131"/>
      <c r="K546" s="131"/>
      <c r="L546" s="131"/>
      <c r="M546" s="131"/>
      <c r="N546" s="131"/>
      <c r="O546" s="131"/>
      <c r="P546" s="131"/>
      <c r="Q546" s="131"/>
      <c r="R546" s="131"/>
      <c r="S546" s="131"/>
      <c r="T546" s="131"/>
      <c r="U546" s="131"/>
      <c r="V546" s="131"/>
      <c r="W546" s="131"/>
      <c r="X546" s="131"/>
      <c r="Y546" s="131"/>
      <c r="Z546" s="131"/>
      <c r="AA546" s="131"/>
      <c r="AB546" s="131"/>
      <c r="AC546" s="131"/>
      <c r="AD546" s="131"/>
      <c r="AE546" s="131"/>
      <c r="AF546" s="131"/>
      <c r="AG546" s="131"/>
      <c r="AH546" s="131"/>
      <c r="AI546" s="131"/>
      <c r="AJ546" s="131"/>
      <c r="AK546" s="131"/>
      <c r="AL546" s="131"/>
      <c r="AM546" s="131"/>
      <c r="AN546" s="131"/>
      <c r="AO546" s="131"/>
      <c r="AP546" s="131"/>
      <c r="AQ546" s="131"/>
      <c r="AR546" s="131"/>
      <c r="AS546" s="131"/>
      <c r="AT546" s="131"/>
      <c r="AU546" s="131"/>
      <c r="AV546" s="131"/>
      <c r="AW546" s="131"/>
      <c r="AX546" s="131"/>
      <c r="AY546" s="131"/>
      <c r="AZ546" s="131"/>
      <c r="BA546" s="131"/>
      <c r="BB546" s="131"/>
      <c r="BC546" s="131"/>
      <c r="BD546" s="131"/>
      <c r="BE546" s="131"/>
      <c r="BF546" s="131"/>
      <c r="BG546" s="131"/>
      <c r="BH546" s="131"/>
    </row>
    <row r="547" spans="1:60" s="135" customFormat="1" ht="33" customHeight="1" x14ac:dyDescent="0.2">
      <c r="A547" s="222" t="s">
        <v>833</v>
      </c>
      <c r="B547" s="223"/>
      <c r="C547" s="223"/>
      <c r="D547" s="223"/>
      <c r="E547" s="223"/>
      <c r="F547" s="224"/>
      <c r="G547" s="134"/>
      <c r="H547" s="134"/>
      <c r="I547" s="134"/>
      <c r="J547" s="134"/>
      <c r="K547" s="134"/>
      <c r="L547" s="134"/>
      <c r="M547" s="134"/>
      <c r="N547" s="134"/>
      <c r="O547" s="134"/>
      <c r="P547" s="134"/>
      <c r="Q547" s="134"/>
      <c r="R547" s="134"/>
      <c r="S547" s="134"/>
      <c r="T547" s="134"/>
      <c r="U547" s="134"/>
      <c r="V547" s="134"/>
      <c r="W547" s="134"/>
      <c r="X547" s="134"/>
      <c r="Y547" s="134"/>
      <c r="Z547" s="134"/>
      <c r="AA547" s="134"/>
      <c r="AB547" s="134"/>
      <c r="AC547" s="134"/>
      <c r="AD547" s="134"/>
      <c r="AE547" s="134"/>
      <c r="AF547" s="134"/>
      <c r="AG547" s="134"/>
      <c r="AH547" s="134"/>
      <c r="AI547" s="134"/>
      <c r="AJ547" s="134"/>
      <c r="AK547" s="134"/>
      <c r="AL547" s="134"/>
      <c r="AM547" s="134"/>
      <c r="AN547" s="134"/>
      <c r="AO547" s="134"/>
      <c r="AP547" s="134"/>
      <c r="AQ547" s="134"/>
      <c r="AR547" s="134"/>
      <c r="AS547" s="134"/>
      <c r="AT547" s="134"/>
      <c r="AU547" s="134"/>
      <c r="AV547" s="134"/>
      <c r="AW547" s="134"/>
      <c r="AX547" s="134"/>
      <c r="AY547" s="134"/>
      <c r="AZ547" s="134"/>
      <c r="BA547" s="134"/>
      <c r="BB547" s="134"/>
      <c r="BC547" s="134"/>
      <c r="BD547" s="134"/>
      <c r="BE547" s="134"/>
      <c r="BF547" s="134"/>
      <c r="BG547" s="134"/>
      <c r="BH547" s="134"/>
    </row>
    <row r="548" spans="1:60" s="135" customFormat="1" ht="30" customHeight="1" x14ac:dyDescent="0.2">
      <c r="A548" s="222" t="s">
        <v>6</v>
      </c>
      <c r="B548" s="223"/>
      <c r="C548" s="223"/>
      <c r="D548" s="223"/>
      <c r="E548" s="224"/>
      <c r="F548" s="87">
        <v>86337234.170000002</v>
      </c>
      <c r="G548" s="134"/>
      <c r="H548" s="134"/>
      <c r="I548" s="134"/>
      <c r="J548" s="134"/>
      <c r="K548" s="134"/>
      <c r="L548" s="134"/>
      <c r="M548" s="134"/>
      <c r="N548" s="134"/>
      <c r="O548" s="134"/>
      <c r="P548" s="134"/>
      <c r="Q548" s="134"/>
      <c r="R548" s="134"/>
      <c r="S548" s="134"/>
      <c r="T548" s="134"/>
      <c r="U548" s="134"/>
      <c r="V548" s="134"/>
      <c r="W548" s="134"/>
      <c r="X548" s="134"/>
      <c r="Y548" s="134"/>
      <c r="Z548" s="134"/>
      <c r="AA548" s="134"/>
      <c r="AB548" s="134"/>
      <c r="AC548" s="134"/>
      <c r="AD548" s="134"/>
      <c r="AE548" s="134"/>
      <c r="AF548" s="134"/>
      <c r="AG548" s="134"/>
      <c r="AH548" s="134"/>
      <c r="AI548" s="134"/>
      <c r="AJ548" s="134"/>
      <c r="AK548" s="134"/>
      <c r="AL548" s="134"/>
      <c r="AM548" s="134"/>
      <c r="AN548" s="134"/>
      <c r="AO548" s="134"/>
      <c r="AP548" s="134"/>
      <c r="AQ548" s="134"/>
      <c r="AR548" s="134"/>
      <c r="AS548" s="134"/>
      <c r="AT548" s="134"/>
      <c r="AU548" s="134"/>
      <c r="AV548" s="134"/>
      <c r="AW548" s="134"/>
      <c r="AX548" s="134"/>
      <c r="AY548" s="134"/>
      <c r="AZ548" s="134"/>
      <c r="BA548" s="134"/>
      <c r="BB548" s="134"/>
      <c r="BC548" s="134"/>
      <c r="BD548" s="134"/>
      <c r="BE548" s="134"/>
      <c r="BF548" s="134"/>
      <c r="BG548" s="134"/>
      <c r="BH548" s="134"/>
    </row>
    <row r="549" spans="1:60" s="135" customFormat="1" ht="12.75" customHeight="1" x14ac:dyDescent="0.2">
      <c r="A549" s="10" t="s">
        <v>7</v>
      </c>
      <c r="B549" s="10" t="s">
        <v>8</v>
      </c>
      <c r="C549" s="10" t="s">
        <v>681</v>
      </c>
      <c r="D549" s="10" t="s">
        <v>10</v>
      </c>
      <c r="E549" s="10" t="s">
        <v>11</v>
      </c>
      <c r="F549" s="10" t="s">
        <v>682</v>
      </c>
      <c r="G549" s="134"/>
      <c r="H549" s="134"/>
      <c r="I549" s="134"/>
      <c r="J549" s="134"/>
      <c r="K549" s="134"/>
      <c r="L549" s="134"/>
      <c r="M549" s="134"/>
      <c r="N549" s="134"/>
      <c r="O549" s="134"/>
      <c r="P549" s="134"/>
      <c r="Q549" s="134"/>
      <c r="R549" s="134"/>
      <c r="S549" s="134"/>
      <c r="T549" s="134"/>
      <c r="U549" s="134"/>
      <c r="V549" s="134"/>
      <c r="W549" s="134"/>
      <c r="X549" s="134"/>
      <c r="Y549" s="134"/>
      <c r="Z549" s="134"/>
      <c r="AA549" s="134"/>
      <c r="AB549" s="134"/>
      <c r="AC549" s="134"/>
      <c r="AD549" s="134"/>
      <c r="AE549" s="134"/>
      <c r="AF549" s="134"/>
      <c r="AG549" s="134"/>
      <c r="AH549" s="134"/>
      <c r="AI549" s="134"/>
      <c r="AJ549" s="134"/>
      <c r="AK549" s="134"/>
      <c r="AL549" s="134"/>
      <c r="AM549" s="134"/>
      <c r="AN549" s="134"/>
      <c r="AO549" s="134"/>
      <c r="AP549" s="134"/>
      <c r="AQ549" s="134"/>
      <c r="AR549" s="134"/>
      <c r="AS549" s="134"/>
      <c r="AT549" s="134"/>
      <c r="AU549" s="134"/>
      <c r="AV549" s="134"/>
      <c r="AW549" s="134"/>
      <c r="AX549" s="134"/>
      <c r="AY549" s="134"/>
      <c r="AZ549" s="134"/>
      <c r="BA549" s="134"/>
      <c r="BB549" s="134"/>
      <c r="BC549" s="134"/>
      <c r="BD549" s="134"/>
      <c r="BE549" s="134"/>
      <c r="BF549" s="134"/>
      <c r="BG549" s="134"/>
      <c r="BH549" s="134"/>
    </row>
    <row r="550" spans="1:60" ht="15" customHeight="1" x14ac:dyDescent="0.2">
      <c r="A550" s="81"/>
      <c r="B550" s="120"/>
      <c r="C550" s="13" t="s">
        <v>684</v>
      </c>
      <c r="D550" s="136">
        <v>21577039.27</v>
      </c>
      <c r="E550" s="121"/>
      <c r="F550" s="122">
        <f>F548+D550</f>
        <v>107914273.44</v>
      </c>
    </row>
    <row r="551" spans="1:60" ht="15" customHeight="1" x14ac:dyDescent="0.2">
      <c r="A551" s="81"/>
      <c r="B551" s="120"/>
      <c r="C551" s="13" t="s">
        <v>831</v>
      </c>
      <c r="D551" s="70"/>
      <c r="E551" s="14"/>
      <c r="F551" s="122">
        <f>F550</f>
        <v>107914273.44</v>
      </c>
    </row>
    <row r="552" spans="1:60" ht="15" customHeight="1" x14ac:dyDescent="0.2">
      <c r="A552" s="81"/>
      <c r="B552" s="120"/>
      <c r="C552" s="13" t="s">
        <v>834</v>
      </c>
      <c r="D552" s="70"/>
      <c r="E552" s="35">
        <v>1036400</v>
      </c>
      <c r="F552" s="122">
        <f>F551-E552</f>
        <v>106877873.44</v>
      </c>
    </row>
    <row r="553" spans="1:60" ht="15" customHeight="1" x14ac:dyDescent="0.2">
      <c r="A553" s="81"/>
      <c r="B553" s="120"/>
      <c r="C553" s="13" t="s">
        <v>835</v>
      </c>
      <c r="D553" s="70"/>
      <c r="E553" s="14"/>
      <c r="F553" s="122">
        <f t="shared" ref="F553" si="10">F552</f>
        <v>106877873.44</v>
      </c>
      <c r="G553" s="137"/>
      <c r="H553" s="137"/>
    </row>
    <row r="554" spans="1:60" ht="15" customHeight="1" x14ac:dyDescent="0.2">
      <c r="A554" s="81"/>
      <c r="B554" s="120"/>
      <c r="C554" s="13" t="s">
        <v>836</v>
      </c>
      <c r="D554" s="70"/>
      <c r="E554" s="35"/>
      <c r="F554" s="122">
        <f>F553-E554</f>
        <v>106877873.44</v>
      </c>
      <c r="G554" s="137"/>
    </row>
    <row r="555" spans="1:60" ht="15" customHeight="1" x14ac:dyDescent="0.2">
      <c r="A555" s="81"/>
      <c r="B555" s="120"/>
      <c r="C555" s="13" t="s">
        <v>837</v>
      </c>
      <c r="D555" s="70"/>
      <c r="E555" s="14"/>
      <c r="F555" s="122">
        <f>F554-E555</f>
        <v>106877873.44</v>
      </c>
    </row>
    <row r="556" spans="1:60" ht="15" customHeight="1" x14ac:dyDescent="0.2">
      <c r="A556" s="81"/>
      <c r="B556" s="120"/>
      <c r="C556" s="13" t="s">
        <v>838</v>
      </c>
      <c r="D556" s="70"/>
      <c r="E556" s="35">
        <v>1539.6</v>
      </c>
      <c r="F556" s="122">
        <f>F554-E556</f>
        <v>106876333.84</v>
      </c>
    </row>
    <row r="557" spans="1:60" ht="15" customHeight="1" x14ac:dyDescent="0.2">
      <c r="A557" s="81"/>
      <c r="B557" s="120"/>
      <c r="C557" s="13" t="s">
        <v>839</v>
      </c>
      <c r="D557" s="70"/>
      <c r="E557" s="35">
        <v>150</v>
      </c>
      <c r="F557" s="122">
        <f>F556-E557</f>
        <v>106876183.84</v>
      </c>
    </row>
    <row r="558" spans="1:60" ht="15" customHeight="1" x14ac:dyDescent="0.2">
      <c r="A558" s="81"/>
      <c r="B558" s="120"/>
      <c r="C558" s="13" t="s">
        <v>840</v>
      </c>
      <c r="D558" s="70">
        <v>137517.51999999999</v>
      </c>
      <c r="E558" s="14"/>
      <c r="F558" s="122">
        <f>F557+D558</f>
        <v>107013701.36</v>
      </c>
    </row>
    <row r="559" spans="1:60" ht="15" customHeight="1" x14ac:dyDescent="0.2">
      <c r="A559" s="81"/>
      <c r="B559" s="120"/>
      <c r="C559" s="13" t="s">
        <v>841</v>
      </c>
      <c r="D559" s="138"/>
      <c r="E559" s="14">
        <v>25000</v>
      </c>
      <c r="F559" s="122">
        <f>F558-E559</f>
        <v>106988701.36</v>
      </c>
    </row>
    <row r="560" spans="1:60" ht="15" customHeight="1" x14ac:dyDescent="0.2">
      <c r="A560" s="81"/>
      <c r="B560" s="120"/>
      <c r="C560" s="13" t="s">
        <v>842</v>
      </c>
      <c r="D560" s="35"/>
      <c r="E560" s="14"/>
      <c r="F560" s="122">
        <f>F559</f>
        <v>106988701.36</v>
      </c>
    </row>
    <row r="561" spans="1:60" x14ac:dyDescent="0.2">
      <c r="A561" s="124"/>
      <c r="B561" s="125"/>
      <c r="C561" s="139"/>
      <c r="D561" s="140"/>
      <c r="E561" s="141"/>
      <c r="F561" s="129"/>
    </row>
    <row r="562" spans="1:60" x14ac:dyDescent="0.2">
      <c r="A562" s="124"/>
      <c r="B562" s="125"/>
      <c r="C562" s="139"/>
      <c r="D562" s="140"/>
      <c r="E562" s="141"/>
      <c r="F562" s="129"/>
    </row>
    <row r="563" spans="1:60" s="5" customFormat="1" ht="14.25" customHeight="1" x14ac:dyDescent="0.25">
      <c r="A563" s="220" t="s">
        <v>0</v>
      </c>
      <c r="B563" s="220"/>
      <c r="C563" s="220"/>
      <c r="D563" s="220"/>
      <c r="E563" s="220"/>
      <c r="F563" s="220"/>
      <c r="G563" s="130"/>
      <c r="H563" s="130"/>
      <c r="I563" s="130"/>
      <c r="J563" s="130"/>
      <c r="K563" s="130"/>
      <c r="L563" s="130"/>
      <c r="M563" s="130"/>
      <c r="N563" s="130"/>
      <c r="O563" s="130"/>
      <c r="P563" s="130"/>
      <c r="Q563" s="130"/>
      <c r="R563" s="130"/>
      <c r="S563" s="130"/>
      <c r="T563" s="130"/>
      <c r="U563" s="130"/>
      <c r="V563" s="130"/>
      <c r="W563" s="130"/>
      <c r="X563" s="130"/>
      <c r="Y563" s="130"/>
      <c r="Z563" s="130"/>
      <c r="AA563" s="130"/>
      <c r="AB563" s="130"/>
      <c r="AC563" s="130"/>
      <c r="AD563" s="130"/>
      <c r="AE563" s="130"/>
      <c r="AF563" s="130"/>
      <c r="AG563" s="130"/>
      <c r="AH563" s="130"/>
      <c r="AI563" s="130"/>
      <c r="AJ563" s="130"/>
      <c r="AK563" s="130"/>
      <c r="AL563" s="130"/>
      <c r="AM563" s="130"/>
      <c r="AN563" s="130"/>
      <c r="AO563" s="130"/>
      <c r="AP563" s="130"/>
      <c r="AQ563" s="130"/>
      <c r="AR563" s="130"/>
      <c r="AS563" s="130"/>
      <c r="AT563" s="130"/>
      <c r="AU563" s="130"/>
      <c r="AV563" s="130"/>
      <c r="AW563" s="130"/>
      <c r="AX563" s="130"/>
      <c r="AY563" s="130"/>
      <c r="AZ563" s="130"/>
      <c r="BA563" s="130"/>
      <c r="BB563" s="130"/>
      <c r="BC563" s="130"/>
      <c r="BD563" s="130"/>
      <c r="BE563" s="130"/>
      <c r="BF563" s="130"/>
      <c r="BG563" s="130"/>
      <c r="BH563" s="130"/>
    </row>
    <row r="564" spans="1:60" s="5" customFormat="1" ht="15" customHeight="1" x14ac:dyDescent="0.25">
      <c r="A564" s="220" t="s">
        <v>1</v>
      </c>
      <c r="B564" s="220"/>
      <c r="C564" s="220"/>
      <c r="D564" s="220"/>
      <c r="E564" s="220"/>
      <c r="F564" s="220"/>
      <c r="G564" s="130"/>
      <c r="H564" s="130"/>
      <c r="I564" s="130"/>
      <c r="J564" s="130"/>
      <c r="K564" s="130"/>
      <c r="L564" s="130"/>
      <c r="M564" s="130"/>
      <c r="N564" s="130"/>
      <c r="O564" s="130"/>
      <c r="P564" s="130"/>
      <c r="Q564" s="130"/>
      <c r="R564" s="130"/>
      <c r="S564" s="130"/>
      <c r="T564" s="130"/>
      <c r="U564" s="130"/>
      <c r="V564" s="130"/>
      <c r="W564" s="130"/>
      <c r="X564" s="130"/>
      <c r="Y564" s="130"/>
      <c r="Z564" s="130"/>
      <c r="AA564" s="130"/>
      <c r="AB564" s="130"/>
      <c r="AC564" s="130"/>
      <c r="AD564" s="130"/>
      <c r="AE564" s="130"/>
      <c r="AF564" s="130"/>
      <c r="AG564" s="130"/>
      <c r="AH564" s="130"/>
      <c r="AI564" s="130"/>
      <c r="AJ564" s="130"/>
      <c r="AK564" s="130"/>
      <c r="AL564" s="130"/>
      <c r="AM564" s="130"/>
      <c r="AN564" s="130"/>
      <c r="AO564" s="130"/>
      <c r="AP564" s="130"/>
      <c r="AQ564" s="130"/>
      <c r="AR564" s="130"/>
      <c r="AS564" s="130"/>
      <c r="AT564" s="130"/>
      <c r="AU564" s="130"/>
      <c r="AV564" s="130"/>
      <c r="AW564" s="130"/>
      <c r="AX564" s="130"/>
      <c r="AY564" s="130"/>
      <c r="AZ564" s="130"/>
      <c r="BA564" s="130"/>
      <c r="BB564" s="130"/>
      <c r="BC564" s="130"/>
      <c r="BD564" s="130"/>
      <c r="BE564" s="130"/>
      <c r="BF564" s="130"/>
      <c r="BG564" s="130"/>
      <c r="BH564" s="130"/>
    </row>
    <row r="565" spans="1:60" s="5" customFormat="1" ht="15" customHeight="1" x14ac:dyDescent="0.25">
      <c r="A565" s="221" t="s">
        <v>2</v>
      </c>
      <c r="B565" s="221"/>
      <c r="C565" s="221"/>
      <c r="D565" s="221"/>
      <c r="E565" s="221"/>
      <c r="F565" s="221"/>
      <c r="G565" s="130"/>
      <c r="H565" s="130"/>
      <c r="I565" s="130"/>
      <c r="J565" s="130"/>
      <c r="K565" s="130"/>
      <c r="L565" s="130"/>
      <c r="M565" s="130"/>
      <c r="N565" s="130"/>
      <c r="O565" s="130"/>
      <c r="P565" s="130"/>
      <c r="Q565" s="130"/>
      <c r="R565" s="130"/>
      <c r="S565" s="130"/>
      <c r="T565" s="130"/>
      <c r="U565" s="130"/>
      <c r="V565" s="130"/>
      <c r="W565" s="130"/>
      <c r="X565" s="130"/>
      <c r="Y565" s="130"/>
      <c r="Z565" s="130"/>
      <c r="AA565" s="130"/>
      <c r="AB565" s="130"/>
      <c r="AC565" s="130"/>
      <c r="AD565" s="130"/>
      <c r="AE565" s="130"/>
      <c r="AF565" s="130"/>
      <c r="AG565" s="130"/>
      <c r="AH565" s="130"/>
      <c r="AI565" s="130"/>
      <c r="AJ565" s="130"/>
      <c r="AK565" s="130"/>
      <c r="AL565" s="130"/>
      <c r="AM565" s="130"/>
      <c r="AN565" s="130"/>
      <c r="AO565" s="130"/>
      <c r="AP565" s="130"/>
      <c r="AQ565" s="130"/>
      <c r="AR565" s="130"/>
      <c r="AS565" s="130"/>
      <c r="AT565" s="130"/>
      <c r="AU565" s="130"/>
      <c r="AV565" s="130"/>
      <c r="AW565" s="130"/>
      <c r="AX565" s="130"/>
      <c r="AY565" s="130"/>
      <c r="AZ565" s="130"/>
      <c r="BA565" s="130"/>
      <c r="BB565" s="130"/>
      <c r="BC565" s="130"/>
      <c r="BD565" s="130"/>
      <c r="BE565" s="130"/>
      <c r="BF565" s="130"/>
      <c r="BG565" s="130"/>
      <c r="BH565" s="130"/>
    </row>
    <row r="566" spans="1:60" s="5" customFormat="1" ht="15" customHeight="1" x14ac:dyDescent="0.25">
      <c r="A566" s="221" t="s">
        <v>3</v>
      </c>
      <c r="B566" s="221"/>
      <c r="C566" s="221"/>
      <c r="D566" s="221"/>
      <c r="E566" s="221"/>
      <c r="F566" s="221"/>
      <c r="G566" s="130"/>
      <c r="H566" s="130"/>
      <c r="I566" s="130"/>
      <c r="J566" s="130"/>
      <c r="K566" s="130"/>
      <c r="L566" s="130"/>
      <c r="M566" s="130"/>
      <c r="N566" s="130"/>
      <c r="O566" s="130"/>
      <c r="P566" s="130"/>
      <c r="Q566" s="130"/>
      <c r="R566" s="130"/>
      <c r="S566" s="130"/>
      <c r="T566" s="130"/>
      <c r="U566" s="130"/>
      <c r="V566" s="130"/>
      <c r="W566" s="130"/>
      <c r="X566" s="130"/>
      <c r="Y566" s="130"/>
      <c r="Z566" s="130"/>
      <c r="AA566" s="130"/>
      <c r="AB566" s="130"/>
      <c r="AC566" s="130"/>
      <c r="AD566" s="130"/>
      <c r="AE566" s="130"/>
      <c r="AF566" s="130"/>
      <c r="AG566" s="130"/>
      <c r="AH566" s="130"/>
      <c r="AI566" s="130"/>
      <c r="AJ566" s="130"/>
      <c r="AK566" s="130"/>
      <c r="AL566" s="130"/>
      <c r="AM566" s="130"/>
      <c r="AN566" s="130"/>
      <c r="AO566" s="130"/>
      <c r="AP566" s="130"/>
      <c r="AQ566" s="130"/>
      <c r="AR566" s="130"/>
      <c r="AS566" s="130"/>
      <c r="AT566" s="130"/>
      <c r="AU566" s="130"/>
      <c r="AV566" s="130"/>
      <c r="AW566" s="130"/>
      <c r="AX566" s="130"/>
      <c r="AY566" s="130"/>
      <c r="AZ566" s="130"/>
      <c r="BA566" s="130"/>
      <c r="BB566" s="130"/>
      <c r="BC566" s="130"/>
      <c r="BD566" s="130"/>
      <c r="BE566" s="130"/>
      <c r="BF566" s="130"/>
      <c r="BG566" s="130"/>
      <c r="BH566" s="130"/>
    </row>
    <row r="567" spans="1:60" s="5" customFormat="1" ht="15" customHeight="1" x14ac:dyDescent="0.25">
      <c r="A567" s="133"/>
      <c r="B567" s="4"/>
      <c r="D567" s="6"/>
      <c r="E567" s="7"/>
      <c r="F567" s="8"/>
      <c r="G567" s="130"/>
      <c r="H567" s="130"/>
      <c r="I567" s="130"/>
      <c r="J567" s="130"/>
      <c r="K567" s="130"/>
      <c r="L567" s="130"/>
      <c r="M567" s="130"/>
      <c r="N567" s="130"/>
      <c r="O567" s="130"/>
      <c r="P567" s="130"/>
      <c r="Q567" s="130"/>
      <c r="R567" s="130"/>
      <c r="S567" s="130"/>
      <c r="T567" s="130"/>
      <c r="U567" s="130"/>
      <c r="V567" s="130"/>
      <c r="W567" s="130"/>
      <c r="X567" s="130"/>
      <c r="Y567" s="130"/>
      <c r="Z567" s="130"/>
      <c r="AA567" s="130"/>
      <c r="AB567" s="130"/>
      <c r="AC567" s="130"/>
      <c r="AD567" s="130"/>
      <c r="AE567" s="130"/>
      <c r="AF567" s="130"/>
      <c r="AG567" s="130"/>
      <c r="AH567" s="130"/>
      <c r="AI567" s="130"/>
      <c r="AJ567" s="130"/>
      <c r="AK567" s="130"/>
      <c r="AL567" s="130"/>
      <c r="AM567" s="130"/>
      <c r="AN567" s="130"/>
      <c r="AO567" s="130"/>
      <c r="AP567" s="130"/>
      <c r="AQ567" s="130"/>
      <c r="AR567" s="130"/>
      <c r="AS567" s="130"/>
      <c r="AT567" s="130"/>
      <c r="AU567" s="130"/>
      <c r="AV567" s="130"/>
      <c r="AW567" s="130"/>
      <c r="AX567" s="130"/>
      <c r="AY567" s="130"/>
      <c r="AZ567" s="130"/>
      <c r="BA567" s="130"/>
      <c r="BB567" s="130"/>
      <c r="BC567" s="130"/>
      <c r="BD567" s="130"/>
      <c r="BE567" s="130"/>
      <c r="BF567" s="130"/>
      <c r="BG567" s="130"/>
      <c r="BH567" s="130"/>
    </row>
    <row r="568" spans="1:60" s="5" customFormat="1" ht="33" customHeight="1" x14ac:dyDescent="0.25">
      <c r="A568" s="222" t="s">
        <v>843</v>
      </c>
      <c r="B568" s="223"/>
      <c r="C568" s="223"/>
      <c r="D568" s="223"/>
      <c r="E568" s="223"/>
      <c r="F568" s="224"/>
      <c r="G568" s="130"/>
      <c r="H568" s="130"/>
      <c r="I568" s="130"/>
      <c r="J568" s="130"/>
      <c r="K568" s="130"/>
      <c r="L568" s="130"/>
      <c r="M568" s="130"/>
      <c r="N568" s="130"/>
      <c r="O568" s="130"/>
      <c r="P568" s="130"/>
      <c r="Q568" s="130"/>
      <c r="R568" s="130"/>
      <c r="S568" s="130"/>
      <c r="T568" s="130"/>
      <c r="U568" s="130"/>
      <c r="V568" s="130"/>
      <c r="W568" s="130"/>
      <c r="X568" s="130"/>
      <c r="Y568" s="130"/>
      <c r="Z568" s="130"/>
      <c r="AA568" s="130"/>
      <c r="AB568" s="130"/>
      <c r="AC568" s="130"/>
      <c r="AD568" s="130"/>
      <c r="AE568" s="130"/>
      <c r="AF568" s="130"/>
      <c r="AG568" s="130"/>
      <c r="AH568" s="130"/>
      <c r="AI568" s="130"/>
      <c r="AJ568" s="130"/>
      <c r="AK568" s="130"/>
      <c r="AL568" s="130"/>
      <c r="AM568" s="130"/>
      <c r="AN568" s="130"/>
      <c r="AO568" s="130"/>
      <c r="AP568" s="130"/>
      <c r="AQ568" s="130"/>
      <c r="AR568" s="130"/>
      <c r="AS568" s="130"/>
      <c r="AT568" s="130"/>
      <c r="AU568" s="130"/>
      <c r="AV568" s="130"/>
      <c r="AW568" s="130"/>
      <c r="AX568" s="130"/>
      <c r="AY568" s="130"/>
      <c r="AZ568" s="130"/>
      <c r="BA568" s="130"/>
      <c r="BB568" s="130"/>
      <c r="BC568" s="130"/>
      <c r="BD568" s="130"/>
      <c r="BE568" s="130"/>
      <c r="BF568" s="130"/>
      <c r="BG568" s="130"/>
      <c r="BH568" s="130"/>
    </row>
    <row r="569" spans="1:60" s="135" customFormat="1" ht="30" customHeight="1" x14ac:dyDescent="0.2">
      <c r="A569" s="222" t="s">
        <v>6</v>
      </c>
      <c r="B569" s="223"/>
      <c r="C569" s="223"/>
      <c r="D569" s="223"/>
      <c r="E569" s="224"/>
      <c r="F569" s="87">
        <v>264013.01</v>
      </c>
      <c r="G569" s="134"/>
      <c r="H569" s="134"/>
      <c r="I569" s="134"/>
      <c r="J569" s="134"/>
      <c r="K569" s="134"/>
      <c r="L569" s="134"/>
      <c r="M569" s="134"/>
      <c r="N569" s="134"/>
      <c r="O569" s="134"/>
      <c r="P569" s="134"/>
      <c r="Q569" s="134"/>
      <c r="R569" s="134"/>
      <c r="S569" s="134"/>
      <c r="T569" s="134"/>
      <c r="U569" s="134"/>
      <c r="V569" s="134"/>
      <c r="W569" s="134"/>
      <c r="X569" s="134"/>
      <c r="Y569" s="134"/>
      <c r="Z569" s="134"/>
      <c r="AA569" s="134"/>
      <c r="AB569" s="134"/>
      <c r="AC569" s="134"/>
      <c r="AD569" s="134"/>
      <c r="AE569" s="134"/>
      <c r="AF569" s="134"/>
      <c r="AG569" s="134"/>
      <c r="AH569" s="134"/>
      <c r="AI569" s="134"/>
      <c r="AJ569" s="134"/>
      <c r="AK569" s="134"/>
      <c r="AL569" s="134"/>
      <c r="AM569" s="134"/>
      <c r="AN569" s="134"/>
      <c r="AO569" s="134"/>
      <c r="AP569" s="134"/>
      <c r="AQ569" s="134"/>
      <c r="AR569" s="134"/>
      <c r="AS569" s="134"/>
      <c r="AT569" s="134"/>
      <c r="AU569" s="134"/>
      <c r="AV569" s="134"/>
      <c r="AW569" s="134"/>
      <c r="AX569" s="134"/>
      <c r="AY569" s="134"/>
      <c r="AZ569" s="134"/>
      <c r="BA569" s="134"/>
      <c r="BB569" s="134"/>
      <c r="BC569" s="134"/>
      <c r="BD569" s="134"/>
      <c r="BE569" s="134"/>
      <c r="BF569" s="134"/>
      <c r="BG569" s="134"/>
      <c r="BH569" s="134"/>
    </row>
    <row r="570" spans="1:60" s="135" customFormat="1" ht="12" x14ac:dyDescent="0.2">
      <c r="A570" s="10" t="s">
        <v>7</v>
      </c>
      <c r="B570" s="10" t="s">
        <v>844</v>
      </c>
      <c r="C570" s="10" t="s">
        <v>681</v>
      </c>
      <c r="D570" s="10" t="s">
        <v>10</v>
      </c>
      <c r="E570" s="10" t="s">
        <v>11</v>
      </c>
      <c r="F570" s="10"/>
      <c r="G570" s="134"/>
      <c r="H570" s="134"/>
      <c r="I570" s="134"/>
      <c r="J570" s="134"/>
      <c r="K570" s="134"/>
      <c r="L570" s="134"/>
      <c r="M570" s="134"/>
      <c r="N570" s="134"/>
      <c r="O570" s="134"/>
      <c r="P570" s="134"/>
      <c r="Q570" s="134"/>
      <c r="R570" s="134"/>
      <c r="S570" s="134"/>
      <c r="T570" s="134"/>
      <c r="U570" s="134"/>
      <c r="V570" s="134"/>
      <c r="W570" s="134"/>
      <c r="X570" s="134"/>
      <c r="Y570" s="134"/>
      <c r="Z570" s="134"/>
      <c r="AA570" s="134"/>
      <c r="AB570" s="134"/>
      <c r="AC570" s="134"/>
      <c r="AD570" s="134"/>
      <c r="AE570" s="134"/>
      <c r="AF570" s="134"/>
      <c r="AG570" s="134"/>
      <c r="AH570" s="134"/>
      <c r="AI570" s="134"/>
      <c r="AJ570" s="134"/>
      <c r="AK570" s="134"/>
      <c r="AL570" s="134"/>
      <c r="AM570" s="134"/>
      <c r="AN570" s="134"/>
      <c r="AO570" s="134"/>
      <c r="AP570" s="134"/>
      <c r="AQ570" s="134"/>
      <c r="AR570" s="134"/>
      <c r="AS570" s="134"/>
      <c r="AT570" s="134"/>
      <c r="AU570" s="134"/>
      <c r="AV570" s="134"/>
      <c r="AW570" s="134"/>
      <c r="AX570" s="134"/>
      <c r="AY570" s="134"/>
      <c r="AZ570" s="134"/>
      <c r="BA570" s="134"/>
      <c r="BB570" s="134"/>
      <c r="BC570" s="134"/>
      <c r="BD570" s="134"/>
      <c r="BE570" s="134"/>
      <c r="BF570" s="134"/>
      <c r="BG570" s="134"/>
      <c r="BH570" s="134"/>
    </row>
    <row r="571" spans="1:60" s="135" customFormat="1" ht="15" customHeight="1" x14ac:dyDescent="0.2">
      <c r="A571" s="11"/>
      <c r="B571" s="99"/>
      <c r="C571" s="13" t="s">
        <v>832</v>
      </c>
      <c r="D571" s="142"/>
      <c r="E571" s="143"/>
      <c r="F571" s="19">
        <f>F569</f>
        <v>264013.01</v>
      </c>
      <c r="G571" s="134"/>
      <c r="H571" s="134"/>
      <c r="I571" s="134"/>
      <c r="J571" s="134"/>
      <c r="K571" s="134"/>
      <c r="L571" s="134"/>
      <c r="M571" s="134"/>
      <c r="N571" s="134"/>
      <c r="O571" s="134"/>
      <c r="P571" s="134"/>
      <c r="Q571" s="134"/>
      <c r="R571" s="134"/>
      <c r="S571" s="134"/>
      <c r="T571" s="134"/>
      <c r="U571" s="134"/>
      <c r="V571" s="134"/>
      <c r="W571" s="134"/>
      <c r="X571" s="134"/>
      <c r="Y571" s="134"/>
      <c r="Z571" s="134"/>
      <c r="AA571" s="134"/>
      <c r="AB571" s="134"/>
      <c r="AC571" s="134"/>
      <c r="AD571" s="134"/>
      <c r="AE571" s="134"/>
      <c r="AF571" s="134"/>
      <c r="AG571" s="134"/>
      <c r="AH571" s="134"/>
      <c r="AI571" s="134"/>
      <c r="AJ571" s="134"/>
      <c r="AK571" s="134"/>
      <c r="AL571" s="134"/>
      <c r="AM571" s="134"/>
      <c r="AN571" s="134"/>
      <c r="AO571" s="134"/>
      <c r="AP571" s="134"/>
      <c r="AQ571" s="134"/>
      <c r="AR571" s="134"/>
      <c r="AS571" s="134"/>
      <c r="AT571" s="134"/>
      <c r="AU571" s="134"/>
      <c r="AV571" s="134"/>
      <c r="AW571" s="134"/>
      <c r="AX571" s="134"/>
      <c r="AY571" s="134"/>
      <c r="AZ571" s="134"/>
      <c r="BA571" s="134"/>
      <c r="BB571" s="134"/>
      <c r="BC571" s="134"/>
      <c r="BD571" s="134"/>
      <c r="BE571" s="134"/>
      <c r="BF571" s="134"/>
      <c r="BG571" s="134"/>
      <c r="BH571" s="134"/>
    </row>
    <row r="572" spans="1:60" ht="15" customHeight="1" x14ac:dyDescent="0.2">
      <c r="A572" s="144"/>
      <c r="B572" s="145"/>
      <c r="C572" s="18" t="s">
        <v>683</v>
      </c>
      <c r="D572" s="146"/>
      <c r="E572" s="147"/>
      <c r="F572" s="148">
        <f>F571</f>
        <v>264013.01</v>
      </c>
    </row>
    <row r="573" spans="1:60" ht="15" customHeight="1" x14ac:dyDescent="0.2">
      <c r="A573" s="144"/>
      <c r="B573" s="145"/>
      <c r="C573" s="13" t="s">
        <v>837</v>
      </c>
      <c r="D573" s="146"/>
      <c r="E573" s="149"/>
      <c r="F573" s="148">
        <f>F572-E573</f>
        <v>264013.01</v>
      </c>
    </row>
    <row r="574" spans="1:60" ht="15" customHeight="1" x14ac:dyDescent="0.2">
      <c r="A574" s="144"/>
      <c r="B574" s="145"/>
      <c r="C574" s="13" t="s">
        <v>845</v>
      </c>
      <c r="D574" s="146"/>
      <c r="E574" s="39">
        <v>500</v>
      </c>
      <c r="F574" s="148">
        <f>F573-E574</f>
        <v>263513.01</v>
      </c>
    </row>
    <row r="575" spans="1:60" ht="15" customHeight="1" x14ac:dyDescent="0.2">
      <c r="A575" s="150"/>
      <c r="B575" s="151"/>
      <c r="C575" s="13" t="s">
        <v>23</v>
      </c>
      <c r="D575" s="146"/>
      <c r="E575" s="49">
        <v>175</v>
      </c>
      <c r="F575" s="148">
        <f>F574-E575</f>
        <v>263338.01</v>
      </c>
    </row>
    <row r="576" spans="1:60" x14ac:dyDescent="0.2">
      <c r="A576" s="81">
        <v>44441</v>
      </c>
      <c r="B576" s="152">
        <v>5914</v>
      </c>
      <c r="C576" s="153" t="s">
        <v>50</v>
      </c>
      <c r="D576" s="146"/>
      <c r="E576" s="39">
        <v>0</v>
      </c>
      <c r="F576" s="148">
        <f>F575</f>
        <v>263338.01</v>
      </c>
    </row>
    <row r="577" spans="1:60" ht="39.75" customHeight="1" x14ac:dyDescent="0.2">
      <c r="A577" s="81">
        <v>44441</v>
      </c>
      <c r="B577" s="152">
        <v>5915</v>
      </c>
      <c r="C577" s="154" t="str">
        <f>UPPER("Remision de cheque certificado a favor del   por un monto de RD$ 24,468,21 retencion del 5% y el 18% correspondiente al mes de Julio 2021")</f>
        <v>REMISION DE CHEQUE CERTIFICADO A FAVOR DEL   POR UN MONTO DE RD$ 24,468,21 RETENCION DEL 5% Y EL 18% CORRESPONDIENTE AL MES DE JULIO 2021</v>
      </c>
      <c r="D577" s="146"/>
      <c r="E577" s="155">
        <v>24468.21</v>
      </c>
      <c r="F577" s="148">
        <f t="shared" ref="F577" si="11">F576-E577</f>
        <v>238869.80000000002</v>
      </c>
    </row>
    <row r="578" spans="1:60" s="1" customFormat="1" x14ac:dyDescent="0.2">
      <c r="A578" s="156"/>
      <c r="B578" s="157"/>
      <c r="C578" s="157"/>
      <c r="D578" s="158"/>
      <c r="E578" s="159"/>
      <c r="F578" s="160"/>
    </row>
    <row r="579" spans="1:60" s="1" customFormat="1" x14ac:dyDescent="0.2">
      <c r="A579" s="156"/>
      <c r="B579" s="157"/>
      <c r="C579" s="157"/>
      <c r="D579" s="158"/>
      <c r="E579" s="159"/>
      <c r="F579" s="160"/>
    </row>
    <row r="580" spans="1:60" s="5" customFormat="1" ht="15" customHeight="1" x14ac:dyDescent="0.25">
      <c r="A580" s="220" t="s">
        <v>0</v>
      </c>
      <c r="B580" s="220"/>
      <c r="C580" s="220"/>
      <c r="D580" s="220"/>
      <c r="E580" s="220"/>
      <c r="F580" s="220"/>
      <c r="G580" s="130"/>
      <c r="H580" s="130"/>
      <c r="I580" s="130"/>
      <c r="J580" s="130"/>
      <c r="K580" s="130"/>
      <c r="L580" s="130"/>
      <c r="M580" s="130"/>
      <c r="N580" s="130"/>
      <c r="O580" s="130"/>
      <c r="P580" s="130"/>
      <c r="Q580" s="130"/>
      <c r="R580" s="130"/>
      <c r="S580" s="130"/>
      <c r="T580" s="130"/>
      <c r="U580" s="130"/>
      <c r="V580" s="130"/>
      <c r="W580" s="130"/>
      <c r="X580" s="130"/>
      <c r="Y580" s="130"/>
      <c r="Z580" s="130"/>
      <c r="AA580" s="130"/>
      <c r="AB580" s="130"/>
      <c r="AC580" s="130"/>
      <c r="AD580" s="130"/>
      <c r="AE580" s="130"/>
      <c r="AF580" s="130"/>
      <c r="AG580" s="130"/>
      <c r="AH580" s="130"/>
      <c r="AI580" s="130"/>
      <c r="AJ580" s="130"/>
      <c r="AK580" s="130"/>
      <c r="AL580" s="130"/>
      <c r="AM580" s="130"/>
      <c r="AN580" s="130"/>
      <c r="AO580" s="130"/>
      <c r="AP580" s="130"/>
      <c r="AQ580" s="130"/>
      <c r="AR580" s="130"/>
      <c r="AS580" s="130"/>
      <c r="AT580" s="130"/>
      <c r="AU580" s="130"/>
      <c r="AV580" s="130"/>
      <c r="AW580" s="130"/>
      <c r="AX580" s="130"/>
      <c r="AY580" s="130"/>
      <c r="AZ580" s="130"/>
      <c r="BA580" s="130"/>
      <c r="BB580" s="130"/>
      <c r="BC580" s="130"/>
      <c r="BD580" s="130"/>
      <c r="BE580" s="130"/>
      <c r="BF580" s="130"/>
      <c r="BG580" s="130"/>
      <c r="BH580" s="130"/>
    </row>
    <row r="581" spans="1:60" s="5" customFormat="1" ht="15" customHeight="1" x14ac:dyDescent="0.25">
      <c r="A581" s="220" t="s">
        <v>1</v>
      </c>
      <c r="B581" s="220"/>
      <c r="C581" s="220"/>
      <c r="D581" s="220"/>
      <c r="E581" s="220"/>
      <c r="F581" s="220"/>
      <c r="G581" s="130"/>
      <c r="H581" s="130"/>
      <c r="I581" s="130"/>
      <c r="J581" s="130"/>
      <c r="K581" s="130"/>
      <c r="L581" s="130"/>
      <c r="M581" s="130"/>
      <c r="N581" s="130"/>
      <c r="O581" s="130"/>
      <c r="P581" s="130"/>
      <c r="Q581" s="130"/>
      <c r="R581" s="130"/>
      <c r="S581" s="130"/>
      <c r="T581" s="130"/>
      <c r="U581" s="130"/>
      <c r="V581" s="130"/>
      <c r="W581" s="130"/>
      <c r="X581" s="130"/>
      <c r="Y581" s="130"/>
      <c r="Z581" s="130"/>
      <c r="AA581" s="130"/>
      <c r="AB581" s="130"/>
      <c r="AC581" s="130"/>
      <c r="AD581" s="130"/>
      <c r="AE581" s="130"/>
      <c r="AF581" s="130"/>
      <c r="AG581" s="130"/>
      <c r="AH581" s="130"/>
      <c r="AI581" s="130"/>
      <c r="AJ581" s="130"/>
      <c r="AK581" s="130"/>
      <c r="AL581" s="130"/>
      <c r="AM581" s="130"/>
      <c r="AN581" s="130"/>
      <c r="AO581" s="130"/>
      <c r="AP581" s="130"/>
      <c r="AQ581" s="130"/>
      <c r="AR581" s="130"/>
      <c r="AS581" s="130"/>
      <c r="AT581" s="130"/>
      <c r="AU581" s="130"/>
      <c r="AV581" s="130"/>
      <c r="AW581" s="130"/>
      <c r="AX581" s="130"/>
      <c r="AY581" s="130"/>
      <c r="AZ581" s="130"/>
      <c r="BA581" s="130"/>
      <c r="BB581" s="130"/>
      <c r="BC581" s="130"/>
      <c r="BD581" s="130"/>
      <c r="BE581" s="130"/>
      <c r="BF581" s="130"/>
      <c r="BG581" s="130"/>
      <c r="BH581" s="130"/>
    </row>
    <row r="582" spans="1:60" s="5" customFormat="1" ht="15" customHeight="1" x14ac:dyDescent="0.25">
      <c r="A582" s="221" t="s">
        <v>2</v>
      </c>
      <c r="B582" s="221"/>
      <c r="C582" s="221"/>
      <c r="D582" s="221"/>
      <c r="E582" s="221"/>
      <c r="F582" s="221"/>
      <c r="G582" s="130"/>
      <c r="H582" s="130"/>
      <c r="I582" s="130"/>
      <c r="J582" s="130"/>
      <c r="K582" s="130"/>
      <c r="L582" s="130"/>
      <c r="M582" s="130"/>
      <c r="N582" s="130"/>
      <c r="O582" s="130"/>
      <c r="P582" s="130"/>
      <c r="Q582" s="130"/>
      <c r="R582" s="130"/>
      <c r="S582" s="130"/>
      <c r="T582" s="130"/>
      <c r="U582" s="130"/>
      <c r="V582" s="130"/>
      <c r="W582" s="130"/>
      <c r="X582" s="130"/>
      <c r="Y582" s="130"/>
      <c r="Z582" s="130"/>
      <c r="AA582" s="130"/>
      <c r="AB582" s="130"/>
      <c r="AC582" s="130"/>
      <c r="AD582" s="130"/>
      <c r="AE582" s="130"/>
      <c r="AF582" s="130"/>
      <c r="AG582" s="130"/>
      <c r="AH582" s="130"/>
      <c r="AI582" s="130"/>
      <c r="AJ582" s="130"/>
      <c r="AK582" s="130"/>
      <c r="AL582" s="130"/>
      <c r="AM582" s="130"/>
      <c r="AN582" s="130"/>
      <c r="AO582" s="130"/>
      <c r="AP582" s="130"/>
      <c r="AQ582" s="130"/>
      <c r="AR582" s="130"/>
      <c r="AS582" s="130"/>
      <c r="AT582" s="130"/>
      <c r="AU582" s="130"/>
      <c r="AV582" s="130"/>
      <c r="AW582" s="130"/>
      <c r="AX582" s="130"/>
      <c r="AY582" s="130"/>
      <c r="AZ582" s="130"/>
      <c r="BA582" s="130"/>
      <c r="BB582" s="130"/>
      <c r="BC582" s="130"/>
      <c r="BD582" s="130"/>
      <c r="BE582" s="130"/>
      <c r="BF582" s="130"/>
      <c r="BG582" s="130"/>
      <c r="BH582" s="130"/>
    </row>
    <row r="583" spans="1:60" s="5" customFormat="1" ht="15" customHeight="1" x14ac:dyDescent="0.25">
      <c r="A583" s="221" t="s">
        <v>3</v>
      </c>
      <c r="B583" s="221"/>
      <c r="C583" s="221"/>
      <c r="D583" s="221"/>
      <c r="E583" s="221"/>
      <c r="F583" s="221"/>
      <c r="G583" s="130"/>
      <c r="H583" s="130"/>
      <c r="I583" s="130"/>
      <c r="J583" s="130"/>
      <c r="K583" s="130"/>
      <c r="L583" s="130"/>
      <c r="M583" s="130"/>
      <c r="N583" s="130"/>
      <c r="O583" s="130"/>
      <c r="P583" s="130"/>
      <c r="Q583" s="130"/>
      <c r="R583" s="130"/>
      <c r="S583" s="130"/>
      <c r="T583" s="130"/>
      <c r="U583" s="130"/>
      <c r="V583" s="130"/>
      <c r="W583" s="130"/>
      <c r="X583" s="130"/>
      <c r="Y583" s="130"/>
      <c r="Z583" s="130"/>
      <c r="AA583" s="130"/>
      <c r="AB583" s="130"/>
      <c r="AC583" s="130"/>
      <c r="AD583" s="130"/>
      <c r="AE583" s="130"/>
      <c r="AF583" s="130"/>
      <c r="AG583" s="130"/>
      <c r="AH583" s="130"/>
      <c r="AI583" s="130"/>
      <c r="AJ583" s="130"/>
      <c r="AK583" s="130"/>
      <c r="AL583" s="130"/>
      <c r="AM583" s="130"/>
      <c r="AN583" s="130"/>
      <c r="AO583" s="130"/>
      <c r="AP583" s="130"/>
      <c r="AQ583" s="130"/>
      <c r="AR583" s="130"/>
      <c r="AS583" s="130"/>
      <c r="AT583" s="130"/>
      <c r="AU583" s="130"/>
      <c r="AV583" s="130"/>
      <c r="AW583" s="130"/>
      <c r="AX583" s="130"/>
      <c r="AY583" s="130"/>
      <c r="AZ583" s="130"/>
      <c r="BA583" s="130"/>
      <c r="BB583" s="130"/>
      <c r="BC583" s="130"/>
      <c r="BD583" s="130"/>
      <c r="BE583" s="130"/>
      <c r="BF583" s="130"/>
      <c r="BG583" s="130"/>
      <c r="BH583" s="130"/>
    </row>
    <row r="584" spans="1:60" ht="15" customHeight="1" x14ac:dyDescent="0.2">
      <c r="A584" s="156"/>
      <c r="B584" s="157"/>
      <c r="C584" s="1"/>
      <c r="D584" s="55"/>
      <c r="E584" s="161"/>
      <c r="F584" s="73"/>
    </row>
    <row r="585" spans="1:60" ht="33" customHeight="1" x14ac:dyDescent="0.2">
      <c r="A585" s="222" t="s">
        <v>846</v>
      </c>
      <c r="B585" s="223"/>
      <c r="C585" s="223"/>
      <c r="D585" s="223"/>
      <c r="E585" s="223"/>
      <c r="F585" s="224"/>
    </row>
    <row r="586" spans="1:60" ht="30" customHeight="1" x14ac:dyDescent="0.2">
      <c r="A586" s="222" t="s">
        <v>6</v>
      </c>
      <c r="B586" s="223"/>
      <c r="C586" s="223"/>
      <c r="D586" s="223"/>
      <c r="E586" s="224"/>
      <c r="F586" s="162">
        <v>132008.06</v>
      </c>
      <c r="G586" s="110"/>
    </row>
    <row r="587" spans="1:60" ht="33" customHeight="1" x14ac:dyDescent="0.2">
      <c r="A587" s="10" t="s">
        <v>7</v>
      </c>
      <c r="B587" s="10" t="s">
        <v>844</v>
      </c>
      <c r="C587" s="10" t="s">
        <v>681</v>
      </c>
      <c r="D587" s="10" t="s">
        <v>10</v>
      </c>
      <c r="E587" s="10" t="s">
        <v>11</v>
      </c>
      <c r="F587" s="10"/>
      <c r="G587" s="110"/>
    </row>
    <row r="588" spans="1:60" ht="15" customHeight="1" x14ac:dyDescent="0.2">
      <c r="A588" s="11"/>
      <c r="B588" s="12"/>
      <c r="C588" s="13" t="s">
        <v>847</v>
      </c>
      <c r="D588" s="20"/>
      <c r="E588" s="143"/>
      <c r="F588" s="15">
        <f>F586</f>
        <v>132008.06</v>
      </c>
      <c r="G588" s="110"/>
    </row>
    <row r="589" spans="1:60" ht="15" customHeight="1" x14ac:dyDescent="0.2">
      <c r="A589" s="163"/>
      <c r="B589" s="99"/>
      <c r="C589" s="13" t="s">
        <v>832</v>
      </c>
      <c r="D589" s="164"/>
      <c r="E589" s="143"/>
      <c r="F589" s="15">
        <f>F588</f>
        <v>132008.06</v>
      </c>
      <c r="G589" s="110"/>
    </row>
    <row r="590" spans="1:60" ht="15" customHeight="1" x14ac:dyDescent="0.2">
      <c r="A590" s="11"/>
      <c r="B590" s="99"/>
      <c r="C590" s="13" t="s">
        <v>23</v>
      </c>
      <c r="D590" s="20"/>
      <c r="E590" s="95">
        <v>175</v>
      </c>
      <c r="F590" s="15">
        <f>F589-E590</f>
        <v>131833.06</v>
      </c>
      <c r="G590" s="110"/>
    </row>
    <row r="591" spans="1:60" x14ac:dyDescent="0.2">
      <c r="A591" s="124"/>
      <c r="B591" s="157"/>
      <c r="C591" s="165"/>
      <c r="D591" s="166"/>
      <c r="E591" s="159"/>
      <c r="F591" s="160"/>
      <c r="G591" s="110"/>
    </row>
    <row r="592" spans="1:60" ht="15" customHeight="1" x14ac:dyDescent="0.2">
      <c r="A592" s="124"/>
      <c r="B592" s="157"/>
      <c r="C592" s="165"/>
      <c r="D592" s="166"/>
      <c r="E592" s="159"/>
      <c r="F592" s="160"/>
      <c r="G592" s="110"/>
    </row>
    <row r="593" spans="1:60" s="5" customFormat="1" ht="15" customHeight="1" x14ac:dyDescent="0.25">
      <c r="A593" s="220" t="s">
        <v>0</v>
      </c>
      <c r="B593" s="220"/>
      <c r="C593" s="220"/>
      <c r="D593" s="220"/>
      <c r="E593" s="220"/>
      <c r="F593" s="220"/>
      <c r="G593" s="167"/>
      <c r="H593" s="130"/>
      <c r="I593" s="130"/>
      <c r="J593" s="130"/>
      <c r="K593" s="130"/>
      <c r="L593" s="130"/>
      <c r="M593" s="130"/>
      <c r="N593" s="130"/>
      <c r="O593" s="130"/>
      <c r="P593" s="130"/>
      <c r="Q593" s="130"/>
      <c r="R593" s="130"/>
      <c r="S593" s="130"/>
      <c r="T593" s="130"/>
      <c r="U593" s="130"/>
      <c r="V593" s="130"/>
      <c r="W593" s="130"/>
      <c r="X593" s="130"/>
      <c r="Y593" s="130"/>
      <c r="Z593" s="130"/>
      <c r="AA593" s="130"/>
      <c r="AB593" s="130"/>
      <c r="AC593" s="130"/>
      <c r="AD593" s="130"/>
      <c r="AE593" s="130"/>
      <c r="AF593" s="130"/>
      <c r="AG593" s="130"/>
      <c r="AH593" s="130"/>
      <c r="AI593" s="130"/>
      <c r="AJ593" s="130"/>
      <c r="AK593" s="130"/>
      <c r="AL593" s="130"/>
      <c r="AM593" s="130"/>
      <c r="AN593" s="130"/>
      <c r="AO593" s="130"/>
      <c r="AP593" s="130"/>
      <c r="AQ593" s="130"/>
      <c r="AR593" s="130"/>
      <c r="AS593" s="130"/>
      <c r="AT593" s="130"/>
      <c r="AU593" s="130"/>
      <c r="AV593" s="130"/>
      <c r="AW593" s="130"/>
      <c r="AX593" s="130"/>
      <c r="AY593" s="130"/>
      <c r="AZ593" s="130"/>
      <c r="BA593" s="130"/>
      <c r="BB593" s="130"/>
      <c r="BC593" s="130"/>
      <c r="BD593" s="130"/>
      <c r="BE593" s="130"/>
      <c r="BF593" s="130"/>
      <c r="BG593" s="130"/>
      <c r="BH593" s="130"/>
    </row>
    <row r="594" spans="1:60" s="5" customFormat="1" ht="15" customHeight="1" x14ac:dyDescent="0.25">
      <c r="A594" s="220" t="s">
        <v>1</v>
      </c>
      <c r="B594" s="220"/>
      <c r="C594" s="220"/>
      <c r="D594" s="220"/>
      <c r="E594" s="220"/>
      <c r="F594" s="220"/>
      <c r="G594" s="130"/>
      <c r="H594" s="130"/>
      <c r="I594" s="130"/>
      <c r="J594" s="130"/>
      <c r="K594" s="130"/>
      <c r="L594" s="130"/>
      <c r="M594" s="130"/>
      <c r="N594" s="130"/>
      <c r="O594" s="130"/>
      <c r="P594" s="130"/>
      <c r="Q594" s="130"/>
      <c r="R594" s="130"/>
      <c r="S594" s="130"/>
      <c r="T594" s="130"/>
      <c r="U594" s="130"/>
      <c r="V594" s="130"/>
      <c r="W594" s="130"/>
      <c r="X594" s="130"/>
      <c r="Y594" s="130"/>
      <c r="Z594" s="130"/>
      <c r="AA594" s="130"/>
      <c r="AB594" s="130"/>
      <c r="AC594" s="130"/>
      <c r="AD594" s="130"/>
      <c r="AE594" s="130"/>
      <c r="AF594" s="130"/>
      <c r="AG594" s="130"/>
      <c r="AH594" s="130"/>
      <c r="AI594" s="130"/>
      <c r="AJ594" s="130"/>
      <c r="AK594" s="130"/>
      <c r="AL594" s="130"/>
      <c r="AM594" s="130"/>
      <c r="AN594" s="130"/>
      <c r="AO594" s="130"/>
      <c r="AP594" s="130"/>
      <c r="AQ594" s="130"/>
      <c r="AR594" s="130"/>
      <c r="AS594" s="130"/>
      <c r="AT594" s="130"/>
      <c r="AU594" s="130"/>
      <c r="AV594" s="130"/>
      <c r="AW594" s="130"/>
      <c r="AX594" s="130"/>
      <c r="AY594" s="130"/>
      <c r="AZ594" s="130"/>
      <c r="BA594" s="130"/>
      <c r="BB594" s="130"/>
      <c r="BC594" s="130"/>
      <c r="BD594" s="130"/>
      <c r="BE594" s="130"/>
      <c r="BF594" s="130"/>
      <c r="BG594" s="130"/>
      <c r="BH594" s="130"/>
    </row>
    <row r="595" spans="1:60" s="5" customFormat="1" ht="15" customHeight="1" x14ac:dyDescent="0.25">
      <c r="A595" s="221" t="s">
        <v>2</v>
      </c>
      <c r="B595" s="221"/>
      <c r="C595" s="221"/>
      <c r="D595" s="221"/>
      <c r="E595" s="221"/>
      <c r="F595" s="221"/>
      <c r="G595" s="130"/>
      <c r="H595" s="130"/>
      <c r="I595" s="130"/>
      <c r="J595" s="130"/>
      <c r="K595" s="130"/>
      <c r="L595" s="130"/>
      <c r="M595" s="130"/>
      <c r="N595" s="130"/>
      <c r="O595" s="130"/>
      <c r="P595" s="130"/>
      <c r="Q595" s="130"/>
      <c r="R595" s="130"/>
      <c r="S595" s="130"/>
      <c r="T595" s="130"/>
      <c r="U595" s="130"/>
      <c r="V595" s="130"/>
      <c r="W595" s="130"/>
      <c r="X595" s="130"/>
      <c r="Y595" s="130"/>
      <c r="Z595" s="130"/>
      <c r="AA595" s="130"/>
      <c r="AB595" s="130"/>
      <c r="AC595" s="130"/>
      <c r="AD595" s="130"/>
      <c r="AE595" s="130"/>
      <c r="AF595" s="130"/>
      <c r="AG595" s="130"/>
      <c r="AH595" s="130"/>
      <c r="AI595" s="130"/>
      <c r="AJ595" s="130"/>
      <c r="AK595" s="130"/>
      <c r="AL595" s="130"/>
      <c r="AM595" s="130"/>
      <c r="AN595" s="130"/>
      <c r="AO595" s="130"/>
      <c r="AP595" s="130"/>
      <c r="AQ595" s="130"/>
      <c r="AR595" s="130"/>
      <c r="AS595" s="130"/>
      <c r="AT595" s="130"/>
      <c r="AU595" s="130"/>
      <c r="AV595" s="130"/>
      <c r="AW595" s="130"/>
      <c r="AX595" s="130"/>
      <c r="AY595" s="130"/>
      <c r="AZ595" s="130"/>
      <c r="BA595" s="130"/>
      <c r="BB595" s="130"/>
      <c r="BC595" s="130"/>
      <c r="BD595" s="130"/>
      <c r="BE595" s="130"/>
      <c r="BF595" s="130"/>
      <c r="BG595" s="130"/>
      <c r="BH595" s="130"/>
    </row>
    <row r="596" spans="1:60" s="5" customFormat="1" ht="15" customHeight="1" x14ac:dyDescent="0.25">
      <c r="A596" s="221" t="s">
        <v>3</v>
      </c>
      <c r="B596" s="221"/>
      <c r="C596" s="221"/>
      <c r="D596" s="221"/>
      <c r="E596" s="221"/>
      <c r="F596" s="221"/>
      <c r="G596" s="130"/>
      <c r="H596" s="130"/>
      <c r="I596" s="130"/>
      <c r="J596" s="130"/>
      <c r="K596" s="130"/>
      <c r="L596" s="130"/>
      <c r="M596" s="130"/>
      <c r="N596" s="130"/>
      <c r="O596" s="130"/>
      <c r="P596" s="130"/>
      <c r="Q596" s="130"/>
      <c r="R596" s="130"/>
      <c r="S596" s="130"/>
      <c r="T596" s="130"/>
      <c r="U596" s="130"/>
      <c r="V596" s="130"/>
      <c r="W596" s="130"/>
      <c r="X596" s="130"/>
      <c r="Y596" s="130"/>
      <c r="Z596" s="130"/>
      <c r="AA596" s="130"/>
      <c r="AB596" s="130"/>
      <c r="AC596" s="130"/>
      <c r="AD596" s="130"/>
      <c r="AE596" s="130"/>
      <c r="AF596" s="130"/>
      <c r="AG596" s="130"/>
      <c r="AH596" s="130"/>
      <c r="AI596" s="130"/>
      <c r="AJ596" s="130"/>
      <c r="AK596" s="130"/>
      <c r="AL596" s="130"/>
      <c r="AM596" s="130"/>
      <c r="AN596" s="130"/>
      <c r="AO596" s="130"/>
      <c r="AP596" s="130"/>
      <c r="AQ596" s="130"/>
      <c r="AR596" s="130"/>
      <c r="AS596" s="130"/>
      <c r="AT596" s="130"/>
      <c r="AU596" s="130"/>
      <c r="AV596" s="130"/>
      <c r="AW596" s="130"/>
      <c r="AX596" s="130"/>
      <c r="AY596" s="130"/>
      <c r="AZ596" s="130"/>
      <c r="BA596" s="130"/>
      <c r="BB596" s="130"/>
      <c r="BC596" s="130"/>
      <c r="BD596" s="130"/>
      <c r="BE596" s="130"/>
      <c r="BF596" s="130"/>
      <c r="BG596" s="130"/>
      <c r="BH596" s="130"/>
    </row>
    <row r="597" spans="1:60" s="5" customFormat="1" ht="15" customHeight="1" x14ac:dyDescent="0.25">
      <c r="A597" s="168"/>
      <c r="B597" s="169"/>
      <c r="C597" s="170"/>
      <c r="D597" s="171"/>
      <c r="E597" s="172"/>
      <c r="F597" s="173"/>
      <c r="G597" s="130"/>
      <c r="H597" s="130"/>
      <c r="I597" s="130"/>
      <c r="J597" s="130"/>
      <c r="K597" s="130"/>
      <c r="L597" s="130"/>
      <c r="M597" s="130"/>
      <c r="N597" s="130"/>
      <c r="O597" s="130"/>
      <c r="P597" s="130"/>
      <c r="Q597" s="130"/>
      <c r="R597" s="130"/>
      <c r="S597" s="130"/>
      <c r="T597" s="130"/>
      <c r="U597" s="130"/>
      <c r="V597" s="130"/>
      <c r="W597" s="130"/>
      <c r="X597" s="130"/>
      <c r="Y597" s="130"/>
      <c r="Z597" s="130"/>
      <c r="AA597" s="130"/>
      <c r="AB597" s="130"/>
      <c r="AC597" s="130"/>
      <c r="AD597" s="130"/>
      <c r="AE597" s="130"/>
      <c r="AF597" s="130"/>
      <c r="AG597" s="130"/>
      <c r="AH597" s="130"/>
      <c r="AI597" s="130"/>
      <c r="AJ597" s="130"/>
      <c r="AK597" s="130"/>
      <c r="AL597" s="130"/>
      <c r="AM597" s="130"/>
      <c r="AN597" s="130"/>
      <c r="AO597" s="130"/>
      <c r="AP597" s="130"/>
      <c r="AQ597" s="130"/>
      <c r="AR597" s="130"/>
      <c r="AS597" s="130"/>
      <c r="AT597" s="130"/>
      <c r="AU597" s="130"/>
      <c r="AV597" s="130"/>
      <c r="AW597" s="130"/>
      <c r="AX597" s="130"/>
      <c r="AY597" s="130"/>
      <c r="AZ597" s="130"/>
      <c r="BA597" s="130"/>
      <c r="BB597" s="130"/>
      <c r="BC597" s="130"/>
      <c r="BD597" s="130"/>
      <c r="BE597" s="130"/>
      <c r="BF597" s="130"/>
      <c r="BG597" s="130"/>
      <c r="BH597" s="130"/>
    </row>
    <row r="598" spans="1:60" ht="33" customHeight="1" x14ac:dyDescent="0.2">
      <c r="A598" s="225" t="s">
        <v>848</v>
      </c>
      <c r="B598" s="225"/>
      <c r="C598" s="225"/>
      <c r="D598" s="225"/>
      <c r="E598" s="225"/>
      <c r="F598" s="225"/>
    </row>
    <row r="599" spans="1:60" ht="30" customHeight="1" x14ac:dyDescent="0.2">
      <c r="A599" s="225" t="s">
        <v>6</v>
      </c>
      <c r="B599" s="225"/>
      <c r="C599" s="225"/>
      <c r="D599" s="225"/>
      <c r="E599" s="225"/>
      <c r="F599" s="87">
        <v>564069.15</v>
      </c>
    </row>
    <row r="600" spans="1:60" s="174" customFormat="1" ht="15.75" customHeight="1" x14ac:dyDescent="0.2">
      <c r="A600" s="10" t="s">
        <v>7</v>
      </c>
      <c r="B600" s="10" t="s">
        <v>844</v>
      </c>
      <c r="C600" s="10" t="s">
        <v>681</v>
      </c>
      <c r="D600" s="10" t="s">
        <v>10</v>
      </c>
      <c r="E600" s="10" t="s">
        <v>11</v>
      </c>
      <c r="F600" s="10"/>
      <c r="G600" s="1"/>
      <c r="H600" s="110"/>
      <c r="I600" s="110"/>
      <c r="J600" s="110"/>
      <c r="K600" s="110"/>
      <c r="L600" s="110"/>
      <c r="M600" s="110"/>
      <c r="N600" s="110"/>
      <c r="O600" s="110"/>
      <c r="P600" s="110"/>
      <c r="Q600" s="110"/>
      <c r="R600" s="110"/>
      <c r="S600" s="110"/>
      <c r="T600" s="110"/>
      <c r="U600" s="110"/>
      <c r="V600" s="110"/>
      <c r="W600" s="110"/>
      <c r="X600" s="110"/>
      <c r="Y600" s="110"/>
      <c r="Z600" s="110"/>
      <c r="AA600" s="110"/>
      <c r="AB600" s="110"/>
      <c r="AC600" s="110"/>
      <c r="AD600" s="110"/>
      <c r="AE600" s="110"/>
      <c r="AF600" s="110"/>
      <c r="AG600" s="110"/>
      <c r="AH600" s="110"/>
      <c r="AI600" s="110"/>
      <c r="AJ600" s="110"/>
      <c r="AK600" s="110"/>
      <c r="AL600" s="110"/>
      <c r="AM600" s="110"/>
      <c r="AN600" s="110"/>
      <c r="AO600" s="110"/>
      <c r="AP600" s="110"/>
      <c r="AQ600" s="110"/>
      <c r="AR600" s="110"/>
      <c r="AS600" s="110"/>
      <c r="AT600" s="110"/>
      <c r="AU600" s="110"/>
      <c r="AV600" s="110"/>
      <c r="AW600" s="110"/>
      <c r="AX600" s="110"/>
      <c r="AY600" s="110"/>
      <c r="AZ600" s="110"/>
      <c r="BA600" s="110"/>
      <c r="BB600" s="110"/>
      <c r="BC600" s="110"/>
      <c r="BD600" s="110"/>
      <c r="BE600" s="110"/>
      <c r="BF600" s="110"/>
      <c r="BG600" s="110"/>
      <c r="BH600" s="110"/>
    </row>
    <row r="601" spans="1:60" s="174" customFormat="1" ht="15" customHeight="1" x14ac:dyDescent="0.2">
      <c r="A601" s="81"/>
      <c r="B601" s="99"/>
      <c r="C601" s="12" t="s">
        <v>847</v>
      </c>
      <c r="D601" s="14"/>
      <c r="E601" s="175"/>
      <c r="F601" s="15">
        <f>F599+D601</f>
        <v>564069.15</v>
      </c>
      <c r="G601" s="110"/>
      <c r="H601" s="110"/>
      <c r="I601" s="110"/>
      <c r="J601" s="110"/>
      <c r="K601" s="110"/>
      <c r="L601" s="110"/>
      <c r="M601" s="110"/>
      <c r="N601" s="110"/>
      <c r="O601" s="110"/>
      <c r="P601" s="110"/>
      <c r="Q601" s="110"/>
      <c r="R601" s="110"/>
      <c r="S601" s="110"/>
      <c r="T601" s="110"/>
      <c r="U601" s="110"/>
      <c r="V601" s="110"/>
      <c r="W601" s="110"/>
      <c r="X601" s="110"/>
      <c r="Y601" s="110"/>
      <c r="Z601" s="110"/>
      <c r="AA601" s="110"/>
      <c r="AB601" s="110"/>
      <c r="AC601" s="110"/>
      <c r="AD601" s="110"/>
      <c r="AE601" s="110"/>
      <c r="AF601" s="110"/>
      <c r="AG601" s="110"/>
      <c r="AH601" s="110"/>
      <c r="AI601" s="110"/>
      <c r="AJ601" s="110"/>
      <c r="AK601" s="110"/>
      <c r="AL601" s="110"/>
      <c r="AM601" s="110"/>
      <c r="AN601" s="110"/>
      <c r="AO601" s="110"/>
      <c r="AP601" s="110"/>
      <c r="AQ601" s="110"/>
      <c r="AR601" s="110"/>
      <c r="AS601" s="110"/>
      <c r="AT601" s="110"/>
      <c r="AU601" s="110"/>
      <c r="AV601" s="110"/>
      <c r="AW601" s="110"/>
      <c r="AX601" s="110"/>
      <c r="AY601" s="110"/>
      <c r="AZ601" s="110"/>
      <c r="BA601" s="110"/>
      <c r="BB601" s="110"/>
      <c r="BC601" s="110"/>
      <c r="BD601" s="110"/>
      <c r="BE601" s="110"/>
      <c r="BF601" s="110"/>
      <c r="BG601" s="110"/>
      <c r="BH601" s="110"/>
    </row>
    <row r="602" spans="1:60" s="174" customFormat="1" ht="15" customHeight="1" x14ac:dyDescent="0.2">
      <c r="A602" s="81"/>
      <c r="B602" s="99"/>
      <c r="C602" s="12" t="s">
        <v>684</v>
      </c>
      <c r="D602" s="14"/>
      <c r="E602" s="143"/>
      <c r="F602" s="15">
        <f>F601+D602</f>
        <v>564069.15</v>
      </c>
      <c r="G602" s="110"/>
      <c r="H602" s="110"/>
      <c r="I602" s="110"/>
      <c r="J602" s="110"/>
      <c r="K602" s="110"/>
      <c r="L602" s="110"/>
      <c r="M602" s="110"/>
      <c r="N602" s="110"/>
      <c r="O602" s="110"/>
      <c r="P602" s="110"/>
      <c r="Q602" s="110"/>
      <c r="R602" s="110"/>
      <c r="S602" s="110"/>
      <c r="T602" s="110"/>
      <c r="U602" s="110"/>
      <c r="V602" s="110"/>
      <c r="W602" s="110"/>
      <c r="X602" s="110"/>
      <c r="Y602" s="110"/>
      <c r="Z602" s="110"/>
      <c r="AA602" s="110"/>
      <c r="AB602" s="110"/>
      <c r="AC602" s="110"/>
      <c r="AD602" s="110"/>
      <c r="AE602" s="110"/>
      <c r="AF602" s="110"/>
      <c r="AG602" s="110"/>
      <c r="AH602" s="110"/>
      <c r="AI602" s="110"/>
      <c r="AJ602" s="110"/>
      <c r="AK602" s="110"/>
      <c r="AL602" s="110"/>
      <c r="AM602" s="110"/>
      <c r="AN602" s="110"/>
      <c r="AO602" s="110"/>
      <c r="AP602" s="110"/>
      <c r="AQ602" s="110"/>
      <c r="AR602" s="110"/>
      <c r="AS602" s="110"/>
      <c r="AT602" s="110"/>
      <c r="AU602" s="110"/>
      <c r="AV602" s="110"/>
      <c r="AW602" s="110"/>
      <c r="AX602" s="110"/>
      <c r="AY602" s="110"/>
      <c r="AZ602" s="110"/>
      <c r="BA602" s="110"/>
      <c r="BB602" s="110"/>
      <c r="BC602" s="110"/>
      <c r="BD602" s="110"/>
      <c r="BE602" s="110"/>
      <c r="BF602" s="110"/>
      <c r="BG602" s="110"/>
      <c r="BH602" s="110"/>
    </row>
    <row r="603" spans="1:60" s="174" customFormat="1" ht="15" customHeight="1" x14ac:dyDescent="0.2">
      <c r="A603" s="81"/>
      <c r="B603" s="99"/>
      <c r="C603" s="13" t="s">
        <v>849</v>
      </c>
      <c r="D603" s="20"/>
      <c r="E603" s="14"/>
      <c r="F603" s="15">
        <f t="shared" ref="F603:F609" si="12">F602</f>
        <v>564069.15</v>
      </c>
      <c r="G603" s="110"/>
      <c r="H603" s="110"/>
      <c r="I603" s="110"/>
      <c r="J603" s="110"/>
      <c r="K603" s="110"/>
      <c r="L603" s="110"/>
      <c r="M603" s="110"/>
      <c r="N603" s="110"/>
      <c r="O603" s="110"/>
      <c r="P603" s="110"/>
      <c r="Q603" s="110"/>
      <c r="R603" s="110"/>
      <c r="S603" s="110"/>
      <c r="T603" s="110"/>
      <c r="U603" s="110"/>
      <c r="V603" s="110"/>
      <c r="W603" s="110"/>
      <c r="X603" s="110"/>
      <c r="Y603" s="110"/>
      <c r="Z603" s="110"/>
      <c r="AA603" s="110"/>
      <c r="AB603" s="110"/>
      <c r="AC603" s="110"/>
      <c r="AD603" s="110"/>
      <c r="AE603" s="110"/>
      <c r="AF603" s="110"/>
      <c r="AG603" s="110"/>
      <c r="AH603" s="110"/>
      <c r="AI603" s="110"/>
      <c r="AJ603" s="110"/>
      <c r="AK603" s="110"/>
      <c r="AL603" s="110"/>
      <c r="AM603" s="110"/>
      <c r="AN603" s="110"/>
      <c r="AO603" s="110"/>
      <c r="AP603" s="110"/>
      <c r="AQ603" s="110"/>
      <c r="AR603" s="110"/>
      <c r="AS603" s="110"/>
      <c r="AT603" s="110"/>
      <c r="AU603" s="110"/>
      <c r="AV603" s="110"/>
      <c r="AW603" s="110"/>
      <c r="AX603" s="110"/>
      <c r="AY603" s="110"/>
      <c r="AZ603" s="110"/>
      <c r="BA603" s="110"/>
      <c r="BB603" s="110"/>
      <c r="BC603" s="110"/>
      <c r="BD603" s="110"/>
      <c r="BE603" s="110"/>
      <c r="BF603" s="110"/>
      <c r="BG603" s="110"/>
      <c r="BH603" s="110"/>
    </row>
    <row r="604" spans="1:60" s="174" customFormat="1" ht="15" customHeight="1" x14ac:dyDescent="0.2">
      <c r="A604" s="81"/>
      <c r="B604" s="99"/>
      <c r="C604" s="22" t="s">
        <v>19</v>
      </c>
      <c r="D604" s="20"/>
      <c r="E604" s="14">
        <v>357.81</v>
      </c>
      <c r="F604" s="15">
        <f>F603-E604</f>
        <v>563711.34</v>
      </c>
      <c r="G604" s="110"/>
      <c r="H604" s="110"/>
      <c r="I604" s="110"/>
      <c r="J604" s="110"/>
      <c r="K604" s="110"/>
      <c r="L604" s="110"/>
      <c r="M604" s="110"/>
      <c r="N604" s="110"/>
      <c r="O604" s="110"/>
      <c r="P604" s="110"/>
      <c r="Q604" s="110"/>
      <c r="R604" s="110"/>
      <c r="S604" s="110"/>
      <c r="T604" s="110"/>
      <c r="U604" s="110"/>
      <c r="V604" s="110"/>
      <c r="W604" s="110"/>
      <c r="X604" s="110"/>
      <c r="Y604" s="110"/>
      <c r="Z604" s="110"/>
      <c r="AA604" s="110"/>
      <c r="AB604" s="110"/>
      <c r="AC604" s="110"/>
      <c r="AD604" s="110"/>
      <c r="AE604" s="110"/>
      <c r="AF604" s="110"/>
      <c r="AG604" s="110"/>
      <c r="AH604" s="110"/>
      <c r="AI604" s="110"/>
      <c r="AJ604" s="110"/>
      <c r="AK604" s="110"/>
      <c r="AL604" s="110"/>
      <c r="AM604" s="110"/>
      <c r="AN604" s="110"/>
      <c r="AO604" s="110"/>
      <c r="AP604" s="110"/>
      <c r="AQ604" s="110"/>
      <c r="AR604" s="110"/>
      <c r="AS604" s="110"/>
      <c r="AT604" s="110"/>
      <c r="AU604" s="110"/>
      <c r="AV604" s="110"/>
      <c r="AW604" s="110"/>
      <c r="AX604" s="110"/>
      <c r="AY604" s="110"/>
      <c r="AZ604" s="110"/>
      <c r="BA604" s="110"/>
      <c r="BB604" s="110"/>
      <c r="BC604" s="110"/>
      <c r="BD604" s="110"/>
      <c r="BE604" s="110"/>
      <c r="BF604" s="110"/>
      <c r="BG604" s="110"/>
      <c r="BH604" s="110"/>
    </row>
    <row r="605" spans="1:60" s="174" customFormat="1" ht="15" customHeight="1" x14ac:dyDescent="0.2">
      <c r="A605" s="81"/>
      <c r="B605" s="99"/>
      <c r="C605" s="13" t="s">
        <v>21</v>
      </c>
      <c r="D605" s="20"/>
      <c r="E605" s="143"/>
      <c r="F605" s="14">
        <f>F604-E605</f>
        <v>563711.34</v>
      </c>
      <c r="G605" s="110"/>
      <c r="H605" s="110"/>
      <c r="I605" s="110"/>
      <c r="J605" s="110"/>
      <c r="K605" s="110"/>
      <c r="L605" s="110"/>
      <c r="M605" s="110"/>
      <c r="N605" s="110"/>
      <c r="O605" s="110"/>
      <c r="P605" s="110"/>
      <c r="Q605" s="110"/>
      <c r="R605" s="110"/>
      <c r="S605" s="110"/>
      <c r="T605" s="110"/>
      <c r="U605" s="110"/>
      <c r="V605" s="110"/>
      <c r="W605" s="110"/>
      <c r="X605" s="110"/>
      <c r="Y605" s="110"/>
      <c r="Z605" s="110"/>
      <c r="AA605" s="110"/>
      <c r="AB605" s="110"/>
      <c r="AC605" s="110"/>
      <c r="AD605" s="110"/>
      <c r="AE605" s="110"/>
      <c r="AF605" s="110"/>
      <c r="AG605" s="110"/>
      <c r="AH605" s="110"/>
      <c r="AI605" s="110"/>
      <c r="AJ605" s="110"/>
      <c r="AK605" s="110"/>
      <c r="AL605" s="110"/>
      <c r="AM605" s="110"/>
      <c r="AN605" s="110"/>
      <c r="AO605" s="110"/>
      <c r="AP605" s="110"/>
      <c r="AQ605" s="110"/>
      <c r="AR605" s="110"/>
      <c r="AS605" s="110"/>
      <c r="AT605" s="110"/>
      <c r="AU605" s="110"/>
      <c r="AV605" s="110"/>
      <c r="AW605" s="110"/>
      <c r="AX605" s="110"/>
      <c r="AY605" s="110"/>
      <c r="AZ605" s="110"/>
      <c r="BA605" s="110"/>
      <c r="BB605" s="110"/>
      <c r="BC605" s="110"/>
      <c r="BD605" s="110"/>
      <c r="BE605" s="110"/>
      <c r="BF605" s="110"/>
      <c r="BG605" s="110"/>
      <c r="BH605" s="110"/>
    </row>
    <row r="606" spans="1:60" s="174" customFormat="1" ht="15" customHeight="1" x14ac:dyDescent="0.2">
      <c r="A606" s="11"/>
      <c r="B606" s="99"/>
      <c r="C606" s="13" t="s">
        <v>23</v>
      </c>
      <c r="D606" s="20"/>
      <c r="E606" s="95">
        <v>175</v>
      </c>
      <c r="F606" s="14">
        <f>F605-E606</f>
        <v>563536.34</v>
      </c>
      <c r="G606" s="110"/>
      <c r="H606" s="110"/>
      <c r="I606" s="110"/>
      <c r="J606" s="110"/>
      <c r="K606" s="110"/>
      <c r="L606" s="110"/>
      <c r="M606" s="110"/>
      <c r="N606" s="110"/>
      <c r="O606" s="110"/>
      <c r="P606" s="110"/>
      <c r="Q606" s="110"/>
      <c r="R606" s="110"/>
      <c r="S606" s="110"/>
      <c r="T606" s="110"/>
      <c r="U606" s="110"/>
      <c r="V606" s="110"/>
      <c r="W606" s="110"/>
      <c r="X606" s="110"/>
      <c r="Y606" s="110"/>
      <c r="Z606" s="110"/>
      <c r="AA606" s="110"/>
      <c r="AB606" s="110"/>
      <c r="AC606" s="110"/>
      <c r="AD606" s="110"/>
      <c r="AE606" s="110"/>
      <c r="AF606" s="110"/>
      <c r="AG606" s="110"/>
      <c r="AH606" s="110"/>
      <c r="AI606" s="110"/>
      <c r="AJ606" s="110"/>
      <c r="AK606" s="110"/>
      <c r="AL606" s="110"/>
      <c r="AM606" s="110"/>
      <c r="AN606" s="110"/>
      <c r="AO606" s="110"/>
      <c r="AP606" s="110"/>
      <c r="AQ606" s="110"/>
      <c r="AR606" s="110"/>
      <c r="AS606" s="110"/>
      <c r="AT606" s="110"/>
      <c r="AU606" s="110"/>
      <c r="AV606" s="110"/>
      <c r="AW606" s="110"/>
      <c r="AX606" s="110"/>
      <c r="AY606" s="110"/>
      <c r="AZ606" s="110"/>
      <c r="BA606" s="110"/>
      <c r="BB606" s="110"/>
      <c r="BC606" s="110"/>
      <c r="BD606" s="110"/>
      <c r="BE606" s="110"/>
      <c r="BF606" s="110"/>
      <c r="BG606" s="110"/>
      <c r="BH606" s="110"/>
    </row>
    <row r="607" spans="1:60" s="174" customFormat="1" ht="18" customHeight="1" x14ac:dyDescent="0.2">
      <c r="A607" s="176">
        <v>44441</v>
      </c>
      <c r="B607" s="177">
        <v>2434</v>
      </c>
      <c r="C607" s="178" t="s">
        <v>50</v>
      </c>
      <c r="D607" s="20"/>
      <c r="E607" s="179">
        <v>0</v>
      </c>
      <c r="F607" s="14">
        <f t="shared" ref="F607:F608" si="13">F606-E607</f>
        <v>563536.34</v>
      </c>
      <c r="G607" s="110"/>
      <c r="H607" s="110"/>
      <c r="I607" s="110"/>
      <c r="J607" s="110"/>
      <c r="K607" s="110"/>
      <c r="L607" s="110"/>
      <c r="M607" s="110"/>
      <c r="N607" s="110"/>
      <c r="O607" s="110"/>
      <c r="P607" s="110"/>
      <c r="Q607" s="110"/>
      <c r="R607" s="110"/>
      <c r="S607" s="110"/>
      <c r="T607" s="110"/>
      <c r="U607" s="110"/>
      <c r="V607" s="110"/>
      <c r="W607" s="110"/>
      <c r="X607" s="110"/>
      <c r="Y607" s="110"/>
      <c r="Z607" s="110"/>
      <c r="AA607" s="110"/>
      <c r="AB607" s="110"/>
      <c r="AC607" s="110"/>
      <c r="AD607" s="110"/>
      <c r="AE607" s="110"/>
      <c r="AF607" s="110"/>
      <c r="AG607" s="110"/>
      <c r="AH607" s="110"/>
      <c r="AI607" s="110"/>
      <c r="AJ607" s="110"/>
      <c r="AK607" s="110"/>
      <c r="AL607" s="110"/>
      <c r="AM607" s="110"/>
      <c r="AN607" s="110"/>
      <c r="AO607" s="110"/>
      <c r="AP607" s="110"/>
      <c r="AQ607" s="110"/>
      <c r="AR607" s="110"/>
      <c r="AS607" s="110"/>
      <c r="AT607" s="110"/>
      <c r="AU607" s="110"/>
      <c r="AV607" s="110"/>
      <c r="AW607" s="110"/>
      <c r="AX607" s="110"/>
      <c r="AY607" s="110"/>
      <c r="AZ607" s="110"/>
      <c r="BA607" s="110"/>
      <c r="BB607" s="110"/>
      <c r="BC607" s="110"/>
      <c r="BD607" s="110"/>
      <c r="BE607" s="110"/>
      <c r="BF607" s="110"/>
      <c r="BG607" s="110"/>
      <c r="BH607" s="110"/>
    </row>
    <row r="608" spans="1:60" s="174" customFormat="1" ht="33.75" customHeight="1" x14ac:dyDescent="0.2">
      <c r="A608" s="176">
        <v>44441</v>
      </c>
      <c r="B608" s="177">
        <v>2435</v>
      </c>
      <c r="C608" s="180" t="str">
        <f>UPPER("pago reposición caja chica Barahona para cubrir desembolsos desde no. 5577 al 5608 D/F 15/7/21 al 3/8/21 ")</f>
        <v xml:space="preserve">PAGO REPOSICIÓN CAJA CHICA BARAHONA PARA CUBRIR DESEMBOLSOS DESDE NO. 5577 AL 5608 D/F 15/7/21 AL 3/8/21 </v>
      </c>
      <c r="D608" s="20"/>
      <c r="E608" s="95">
        <v>40447.22</v>
      </c>
      <c r="F608" s="14">
        <f t="shared" si="13"/>
        <v>523089.12</v>
      </c>
      <c r="G608" s="110"/>
      <c r="H608" s="110"/>
      <c r="I608" s="110"/>
      <c r="J608" s="110"/>
      <c r="K608" s="110"/>
      <c r="L608" s="110"/>
      <c r="M608" s="110"/>
      <c r="N608" s="110"/>
      <c r="O608" s="110"/>
      <c r="P608" s="110"/>
      <c r="Q608" s="110"/>
      <c r="R608" s="110"/>
      <c r="S608" s="110"/>
      <c r="T608" s="110"/>
      <c r="U608" s="110"/>
      <c r="V608" s="110"/>
      <c r="W608" s="110"/>
      <c r="X608" s="110"/>
      <c r="Y608" s="110"/>
      <c r="Z608" s="110"/>
      <c r="AA608" s="110"/>
      <c r="AB608" s="110"/>
      <c r="AC608" s="110"/>
      <c r="AD608" s="110"/>
      <c r="AE608" s="110"/>
      <c r="AF608" s="110"/>
      <c r="AG608" s="110"/>
      <c r="AH608" s="110"/>
      <c r="AI608" s="110"/>
      <c r="AJ608" s="110"/>
      <c r="AK608" s="110"/>
      <c r="AL608" s="110"/>
      <c r="AM608" s="110"/>
      <c r="AN608" s="110"/>
      <c r="AO608" s="110"/>
      <c r="AP608" s="110"/>
      <c r="AQ608" s="110"/>
      <c r="AR608" s="110"/>
      <c r="AS608" s="110"/>
      <c r="AT608" s="110"/>
      <c r="AU608" s="110"/>
      <c r="AV608" s="110"/>
      <c r="AW608" s="110"/>
      <c r="AX608" s="110"/>
      <c r="AY608" s="110"/>
      <c r="AZ608" s="110"/>
      <c r="BA608" s="110"/>
      <c r="BB608" s="110"/>
      <c r="BC608" s="110"/>
      <c r="BD608" s="110"/>
      <c r="BE608" s="110"/>
      <c r="BF608" s="110"/>
      <c r="BG608" s="110"/>
      <c r="BH608" s="110"/>
    </row>
    <row r="609" spans="1:60" s="174" customFormat="1" ht="14.25" customHeight="1" x14ac:dyDescent="0.2">
      <c r="A609" s="176">
        <v>44441</v>
      </c>
      <c r="B609" s="177">
        <v>2436</v>
      </c>
      <c r="C609" s="178" t="s">
        <v>50</v>
      </c>
      <c r="D609" s="20"/>
      <c r="E609" s="179">
        <v>0</v>
      </c>
      <c r="F609" s="14">
        <f t="shared" si="12"/>
        <v>523089.12</v>
      </c>
      <c r="G609" s="110"/>
      <c r="H609" s="110"/>
      <c r="I609" s="110"/>
      <c r="J609" s="110"/>
      <c r="K609" s="110"/>
      <c r="L609" s="110"/>
      <c r="M609" s="110"/>
      <c r="N609" s="110"/>
      <c r="O609" s="110"/>
      <c r="P609" s="110"/>
      <c r="Q609" s="110"/>
      <c r="R609" s="110"/>
      <c r="S609" s="110"/>
      <c r="T609" s="110"/>
      <c r="U609" s="110"/>
      <c r="V609" s="110"/>
      <c r="W609" s="110"/>
      <c r="X609" s="110"/>
      <c r="Y609" s="110"/>
      <c r="Z609" s="110"/>
      <c r="AA609" s="110"/>
      <c r="AB609" s="110"/>
      <c r="AC609" s="110"/>
      <c r="AD609" s="110"/>
      <c r="AE609" s="110"/>
      <c r="AF609" s="110"/>
      <c r="AG609" s="110"/>
      <c r="AH609" s="110"/>
      <c r="AI609" s="110"/>
      <c r="AJ609" s="110"/>
      <c r="AK609" s="110"/>
      <c r="AL609" s="110"/>
      <c r="AM609" s="110"/>
      <c r="AN609" s="110"/>
      <c r="AO609" s="110"/>
      <c r="AP609" s="110"/>
      <c r="AQ609" s="110"/>
      <c r="AR609" s="110"/>
      <c r="AS609" s="110"/>
      <c r="AT609" s="110"/>
      <c r="AU609" s="110"/>
      <c r="AV609" s="110"/>
      <c r="AW609" s="110"/>
      <c r="AX609" s="110"/>
      <c r="AY609" s="110"/>
      <c r="AZ609" s="110"/>
      <c r="BA609" s="110"/>
      <c r="BB609" s="110"/>
      <c r="BC609" s="110"/>
      <c r="BD609" s="110"/>
      <c r="BE609" s="110"/>
      <c r="BF609" s="110"/>
      <c r="BG609" s="110"/>
      <c r="BH609" s="110"/>
    </row>
    <row r="610" spans="1:60" s="174" customFormat="1" ht="27.75" customHeight="1" x14ac:dyDescent="0.2">
      <c r="A610" s="176">
        <v>44441</v>
      </c>
      <c r="B610" s="177">
        <v>2437</v>
      </c>
      <c r="C610" s="180" t="str">
        <f>UPPER("pago confección de piezas par mecanizar vástagos y mariposa de 24 seccionamiento, perteneciente al Ac. Neyba")</f>
        <v>PAGO CONFECCIÓN DE PIEZAS PAR MECANIZAR VÁSTAGOS Y MARIPOSA DE 24 SECCIONAMIENTO, PERTENECIENTE AL AC. NEYBA</v>
      </c>
      <c r="D610" s="20"/>
      <c r="E610" s="95">
        <v>8100</v>
      </c>
      <c r="F610" s="14">
        <f>F609-E610</f>
        <v>514989.12</v>
      </c>
      <c r="G610" s="110"/>
      <c r="H610" s="110"/>
      <c r="I610" s="110"/>
      <c r="J610" s="110"/>
      <c r="K610" s="110"/>
      <c r="L610" s="110"/>
      <c r="M610" s="110"/>
      <c r="N610" s="110"/>
      <c r="O610" s="110"/>
      <c r="P610" s="110"/>
      <c r="Q610" s="110"/>
      <c r="R610" s="110"/>
      <c r="S610" s="110"/>
      <c r="T610" s="110"/>
      <c r="U610" s="110"/>
      <c r="V610" s="110"/>
      <c r="W610" s="110"/>
      <c r="X610" s="110"/>
      <c r="Y610" s="110"/>
      <c r="Z610" s="110"/>
      <c r="AA610" s="110"/>
      <c r="AB610" s="110"/>
      <c r="AC610" s="110"/>
      <c r="AD610" s="110"/>
      <c r="AE610" s="110"/>
      <c r="AF610" s="110"/>
      <c r="AG610" s="110"/>
      <c r="AH610" s="110"/>
      <c r="AI610" s="110"/>
      <c r="AJ610" s="110"/>
      <c r="AK610" s="110"/>
      <c r="AL610" s="110"/>
      <c r="AM610" s="110"/>
      <c r="AN610" s="110"/>
      <c r="AO610" s="110"/>
      <c r="AP610" s="110"/>
      <c r="AQ610" s="110"/>
      <c r="AR610" s="110"/>
      <c r="AS610" s="110"/>
      <c r="AT610" s="110"/>
      <c r="AU610" s="110"/>
      <c r="AV610" s="110"/>
      <c r="AW610" s="110"/>
      <c r="AX610" s="110"/>
      <c r="AY610" s="110"/>
      <c r="AZ610" s="110"/>
      <c r="BA610" s="110"/>
      <c r="BB610" s="110"/>
      <c r="BC610" s="110"/>
      <c r="BD610" s="110"/>
      <c r="BE610" s="110"/>
      <c r="BF610" s="110"/>
      <c r="BG610" s="110"/>
      <c r="BH610" s="110"/>
    </row>
    <row r="611" spans="1:60" s="174" customFormat="1" ht="20.25" customHeight="1" x14ac:dyDescent="0.2">
      <c r="A611" s="176">
        <v>44441</v>
      </c>
      <c r="B611" s="177">
        <v>2438</v>
      </c>
      <c r="C611" s="178" t="s">
        <v>50</v>
      </c>
      <c r="D611" s="20"/>
      <c r="E611" s="95">
        <v>0</v>
      </c>
      <c r="F611" s="14">
        <f t="shared" ref="F611:F634" si="14">F610-E611</f>
        <v>514989.12</v>
      </c>
      <c r="G611" s="110"/>
      <c r="H611" s="110"/>
      <c r="I611" s="110"/>
      <c r="J611" s="110"/>
      <c r="K611" s="110"/>
      <c r="L611" s="110"/>
      <c r="M611" s="110"/>
      <c r="N611" s="110"/>
      <c r="O611" s="110"/>
      <c r="P611" s="110"/>
      <c r="Q611" s="110"/>
      <c r="R611" s="110"/>
      <c r="S611" s="110"/>
      <c r="T611" s="110"/>
      <c r="U611" s="110"/>
      <c r="V611" s="110"/>
      <c r="W611" s="110"/>
      <c r="X611" s="110"/>
      <c r="Y611" s="110"/>
      <c r="Z611" s="110"/>
      <c r="AA611" s="110"/>
      <c r="AB611" s="110"/>
      <c r="AC611" s="110"/>
      <c r="AD611" s="110"/>
      <c r="AE611" s="110"/>
      <c r="AF611" s="110"/>
      <c r="AG611" s="110"/>
      <c r="AH611" s="110"/>
      <c r="AI611" s="110"/>
      <c r="AJ611" s="110"/>
      <c r="AK611" s="110"/>
      <c r="AL611" s="110"/>
      <c r="AM611" s="110"/>
      <c r="AN611" s="110"/>
      <c r="AO611" s="110"/>
      <c r="AP611" s="110"/>
      <c r="AQ611" s="110"/>
      <c r="AR611" s="110"/>
      <c r="AS611" s="110"/>
      <c r="AT611" s="110"/>
      <c r="AU611" s="110"/>
      <c r="AV611" s="110"/>
      <c r="AW611" s="110"/>
      <c r="AX611" s="110"/>
      <c r="AY611" s="110"/>
      <c r="AZ611" s="110"/>
      <c r="BA611" s="110"/>
      <c r="BB611" s="110"/>
      <c r="BC611" s="110"/>
      <c r="BD611" s="110"/>
      <c r="BE611" s="110"/>
      <c r="BF611" s="110"/>
      <c r="BG611" s="110"/>
      <c r="BH611" s="110"/>
    </row>
    <row r="612" spans="1:60" s="174" customFormat="1" ht="34.5" customHeight="1" x14ac:dyDescent="0.2">
      <c r="A612" s="176">
        <v>44441</v>
      </c>
      <c r="B612" s="177">
        <v>2439</v>
      </c>
      <c r="C612" s="180" t="str">
        <f>UPPER("pago fact. B1100008969 D/F 23/8/21 pago alquiler comercial Villa Central, correspondiente al mes de agosto/21 ")</f>
        <v xml:space="preserve">PAGO FACT. B1100008969 D/F 23/8/21 PAGO ALQUILER COMERCIAL VILLA CENTRAL, CORRESPONDIENTE AL MES DE AGOSTO/21 </v>
      </c>
      <c r="D612" s="20"/>
      <c r="E612" s="95">
        <v>9000</v>
      </c>
      <c r="F612" s="14">
        <f t="shared" si="14"/>
        <v>505989.12</v>
      </c>
      <c r="G612" s="110"/>
      <c r="H612" s="110"/>
      <c r="I612" s="110"/>
      <c r="J612" s="110"/>
      <c r="K612" s="110"/>
      <c r="L612" s="110"/>
      <c r="M612" s="110"/>
      <c r="N612" s="110"/>
      <c r="O612" s="110"/>
      <c r="P612" s="110"/>
      <c r="Q612" s="110"/>
      <c r="R612" s="110"/>
      <c r="S612" s="110"/>
      <c r="T612" s="110"/>
      <c r="U612" s="110"/>
      <c r="V612" s="110"/>
      <c r="W612" s="110"/>
      <c r="X612" s="110"/>
      <c r="Y612" s="110"/>
      <c r="Z612" s="110"/>
      <c r="AA612" s="110"/>
      <c r="AB612" s="110"/>
      <c r="AC612" s="110"/>
      <c r="AD612" s="110"/>
      <c r="AE612" s="110"/>
      <c r="AF612" s="110"/>
      <c r="AG612" s="110"/>
      <c r="AH612" s="110"/>
      <c r="AI612" s="110"/>
      <c r="AJ612" s="110"/>
      <c r="AK612" s="110"/>
      <c r="AL612" s="110"/>
      <c r="AM612" s="110"/>
      <c r="AN612" s="110"/>
      <c r="AO612" s="110"/>
      <c r="AP612" s="110"/>
      <c r="AQ612" s="110"/>
      <c r="AR612" s="110"/>
      <c r="AS612" s="110"/>
      <c r="AT612" s="110"/>
      <c r="AU612" s="110"/>
      <c r="AV612" s="110"/>
      <c r="AW612" s="110"/>
      <c r="AX612" s="110"/>
      <c r="AY612" s="110"/>
      <c r="AZ612" s="110"/>
      <c r="BA612" s="110"/>
      <c r="BB612" s="110"/>
      <c r="BC612" s="110"/>
      <c r="BD612" s="110"/>
      <c r="BE612" s="110"/>
      <c r="BF612" s="110"/>
      <c r="BG612" s="110"/>
      <c r="BH612" s="110"/>
    </row>
    <row r="613" spans="1:60" s="174" customFormat="1" ht="36" customHeight="1" x14ac:dyDescent="0.2">
      <c r="A613" s="176">
        <v>44441</v>
      </c>
      <c r="B613" s="177">
        <v>2440</v>
      </c>
      <c r="C613" s="180" t="str">
        <f>UPPER("pago fact. B110000896 D/F 23/8/21 pago alquiler comercial Tamayo 2021, correspondiente al mes de agosto/21")</f>
        <v>PAGO FACT. B110000896 D/F 23/8/21 PAGO ALQUILER COMERCIAL TAMAYO 2021, CORRESPONDIENTE AL MES DE AGOSTO/21</v>
      </c>
      <c r="D613" s="20"/>
      <c r="E613" s="95">
        <v>7110</v>
      </c>
      <c r="F613" s="14">
        <f t="shared" si="14"/>
        <v>498879.12</v>
      </c>
      <c r="G613" s="110"/>
      <c r="H613" s="110"/>
      <c r="I613" s="110"/>
      <c r="J613" s="110"/>
      <c r="K613" s="110"/>
      <c r="L613" s="110"/>
      <c r="M613" s="110"/>
      <c r="N613" s="110"/>
      <c r="O613" s="110"/>
      <c r="P613" s="110"/>
      <c r="Q613" s="110"/>
      <c r="R613" s="110"/>
      <c r="S613" s="110"/>
      <c r="T613" s="110"/>
      <c r="U613" s="110"/>
      <c r="V613" s="110"/>
      <c r="W613" s="110"/>
      <c r="X613" s="110"/>
      <c r="Y613" s="110"/>
      <c r="Z613" s="110"/>
      <c r="AA613" s="110"/>
      <c r="AB613" s="110"/>
      <c r="AC613" s="110"/>
      <c r="AD613" s="110"/>
      <c r="AE613" s="110"/>
      <c r="AF613" s="110"/>
      <c r="AG613" s="110"/>
      <c r="AH613" s="110"/>
      <c r="AI613" s="110"/>
      <c r="AJ613" s="110"/>
      <c r="AK613" s="110"/>
      <c r="AL613" s="110"/>
      <c r="AM613" s="110"/>
      <c r="AN613" s="110"/>
      <c r="AO613" s="110"/>
      <c r="AP613" s="110"/>
      <c r="AQ613" s="110"/>
      <c r="AR613" s="110"/>
      <c r="AS613" s="110"/>
      <c r="AT613" s="110"/>
      <c r="AU613" s="110"/>
      <c r="AV613" s="110"/>
      <c r="AW613" s="110"/>
      <c r="AX613" s="110"/>
      <c r="AY613" s="110"/>
      <c r="AZ613" s="110"/>
      <c r="BA613" s="110"/>
      <c r="BB613" s="110"/>
      <c r="BC613" s="110"/>
      <c r="BD613" s="110"/>
      <c r="BE613" s="110"/>
      <c r="BF613" s="110"/>
      <c r="BG613" s="110"/>
      <c r="BH613" s="110"/>
    </row>
    <row r="614" spans="1:60" s="174" customFormat="1" ht="18.75" customHeight="1" x14ac:dyDescent="0.2">
      <c r="A614" s="176">
        <v>44441</v>
      </c>
      <c r="B614" s="177">
        <v>2441</v>
      </c>
      <c r="C614" s="178" t="s">
        <v>50</v>
      </c>
      <c r="D614" s="20"/>
      <c r="E614" s="179">
        <v>0</v>
      </c>
      <c r="F614" s="14">
        <f t="shared" si="14"/>
        <v>498879.12</v>
      </c>
      <c r="G614" s="110"/>
      <c r="H614" s="110"/>
      <c r="I614" s="110"/>
      <c r="J614" s="110"/>
      <c r="K614" s="110"/>
      <c r="L614" s="110"/>
      <c r="M614" s="110"/>
      <c r="N614" s="110"/>
      <c r="O614" s="110"/>
      <c r="P614" s="110"/>
      <c r="Q614" s="110"/>
      <c r="R614" s="110"/>
      <c r="S614" s="110"/>
      <c r="T614" s="110"/>
      <c r="U614" s="110"/>
      <c r="V614" s="110"/>
      <c r="W614" s="110"/>
      <c r="X614" s="110"/>
      <c r="Y614" s="110"/>
      <c r="Z614" s="110"/>
      <c r="AA614" s="110"/>
      <c r="AB614" s="110"/>
      <c r="AC614" s="110"/>
      <c r="AD614" s="110"/>
      <c r="AE614" s="110"/>
      <c r="AF614" s="110"/>
      <c r="AG614" s="110"/>
      <c r="AH614" s="110"/>
      <c r="AI614" s="110"/>
      <c r="AJ614" s="110"/>
      <c r="AK614" s="110"/>
      <c r="AL614" s="110"/>
      <c r="AM614" s="110"/>
      <c r="AN614" s="110"/>
      <c r="AO614" s="110"/>
      <c r="AP614" s="110"/>
      <c r="AQ614" s="110"/>
      <c r="AR614" s="110"/>
      <c r="AS614" s="110"/>
      <c r="AT614" s="110"/>
      <c r="AU614" s="110"/>
      <c r="AV614" s="110"/>
      <c r="AW614" s="110"/>
      <c r="AX614" s="110"/>
      <c r="AY614" s="110"/>
      <c r="AZ614" s="110"/>
      <c r="BA614" s="110"/>
      <c r="BB614" s="110"/>
      <c r="BC614" s="110"/>
      <c r="BD614" s="110"/>
      <c r="BE614" s="110"/>
      <c r="BF614" s="110"/>
      <c r="BG614" s="110"/>
      <c r="BH614" s="110"/>
    </row>
    <row r="615" spans="1:60" s="174" customFormat="1" ht="18" customHeight="1" x14ac:dyDescent="0.2">
      <c r="A615" s="176">
        <v>44442</v>
      </c>
      <c r="B615" s="181">
        <v>2442</v>
      </c>
      <c r="C615" s="178" t="str">
        <f>UPPER("compra de varios materiales 2 picos, 3 palas, 10 tubos , entre otros")</f>
        <v>COMPRA DE VARIOS MATERIALES 2 PICOS, 3 PALAS, 10 TUBOS , ENTRE OTROS</v>
      </c>
      <c r="D615" s="20"/>
      <c r="E615" s="95">
        <v>19760.64</v>
      </c>
      <c r="F615" s="14">
        <f t="shared" si="14"/>
        <v>479118.48</v>
      </c>
      <c r="G615" s="110"/>
      <c r="H615" s="110"/>
      <c r="I615" s="110"/>
      <c r="J615" s="110"/>
      <c r="K615" s="110"/>
      <c r="L615" s="110"/>
      <c r="M615" s="110"/>
      <c r="N615" s="110"/>
      <c r="O615" s="110"/>
      <c r="P615" s="110"/>
      <c r="Q615" s="110"/>
      <c r="R615" s="110"/>
      <c r="S615" s="110"/>
      <c r="T615" s="110"/>
      <c r="U615" s="110"/>
      <c r="V615" s="110"/>
      <c r="W615" s="110"/>
      <c r="X615" s="110"/>
      <c r="Y615" s="110"/>
      <c r="Z615" s="110"/>
      <c r="AA615" s="110"/>
      <c r="AB615" s="110"/>
      <c r="AC615" s="110"/>
      <c r="AD615" s="110"/>
      <c r="AE615" s="110"/>
      <c r="AF615" s="110"/>
      <c r="AG615" s="110"/>
      <c r="AH615" s="110"/>
      <c r="AI615" s="110"/>
      <c r="AJ615" s="110"/>
      <c r="AK615" s="110"/>
      <c r="AL615" s="110"/>
      <c r="AM615" s="110"/>
      <c r="AN615" s="110"/>
      <c r="AO615" s="110"/>
      <c r="AP615" s="110"/>
      <c r="AQ615" s="110"/>
      <c r="AR615" s="110"/>
      <c r="AS615" s="110"/>
      <c r="AT615" s="110"/>
      <c r="AU615" s="110"/>
      <c r="AV615" s="110"/>
      <c r="AW615" s="110"/>
      <c r="AX615" s="110"/>
      <c r="AY615" s="110"/>
      <c r="AZ615" s="110"/>
      <c r="BA615" s="110"/>
      <c r="BB615" s="110"/>
      <c r="BC615" s="110"/>
      <c r="BD615" s="110"/>
      <c r="BE615" s="110"/>
      <c r="BF615" s="110"/>
      <c r="BG615" s="110"/>
      <c r="BH615" s="110"/>
    </row>
    <row r="616" spans="1:60" s="174" customFormat="1" ht="33" customHeight="1" x14ac:dyDescent="0.2">
      <c r="A616" s="176">
        <v>44446</v>
      </c>
      <c r="B616" s="177">
        <v>2443</v>
      </c>
      <c r="C616" s="180" t="s">
        <v>850</v>
      </c>
      <c r="D616" s="20"/>
      <c r="E616" s="95">
        <v>13500</v>
      </c>
      <c r="F616" s="14">
        <f t="shared" si="14"/>
        <v>465618.48</v>
      </c>
      <c r="G616" s="110"/>
      <c r="H616" s="110"/>
      <c r="I616" s="110"/>
      <c r="J616" s="110"/>
      <c r="K616" s="110"/>
      <c r="L616" s="110"/>
      <c r="M616" s="110"/>
      <c r="N616" s="110"/>
      <c r="O616" s="110"/>
      <c r="P616" s="110"/>
      <c r="Q616" s="110"/>
      <c r="R616" s="110"/>
      <c r="S616" s="110"/>
      <c r="T616" s="110"/>
      <c r="U616" s="110"/>
      <c r="V616" s="110"/>
      <c r="W616" s="110"/>
      <c r="X616" s="110"/>
      <c r="Y616" s="110"/>
      <c r="Z616" s="110"/>
      <c r="AA616" s="110"/>
      <c r="AB616" s="110"/>
      <c r="AC616" s="110"/>
      <c r="AD616" s="110"/>
      <c r="AE616" s="110"/>
      <c r="AF616" s="110"/>
      <c r="AG616" s="110"/>
      <c r="AH616" s="110"/>
      <c r="AI616" s="110"/>
      <c r="AJ616" s="110"/>
      <c r="AK616" s="110"/>
      <c r="AL616" s="110"/>
      <c r="AM616" s="110"/>
      <c r="AN616" s="110"/>
      <c r="AO616" s="110"/>
      <c r="AP616" s="110"/>
      <c r="AQ616" s="110"/>
      <c r="AR616" s="110"/>
      <c r="AS616" s="110"/>
      <c r="AT616" s="110"/>
      <c r="AU616" s="110"/>
      <c r="AV616" s="110"/>
      <c r="AW616" s="110"/>
      <c r="AX616" s="110"/>
      <c r="AY616" s="110"/>
      <c r="AZ616" s="110"/>
      <c r="BA616" s="110"/>
      <c r="BB616" s="110"/>
      <c r="BC616" s="110"/>
      <c r="BD616" s="110"/>
      <c r="BE616" s="110"/>
      <c r="BF616" s="110"/>
      <c r="BG616" s="110"/>
      <c r="BH616" s="110"/>
    </row>
    <row r="617" spans="1:60" s="174" customFormat="1" ht="32.25" customHeight="1" x14ac:dyDescent="0.2">
      <c r="A617" s="176">
        <v>44446</v>
      </c>
      <c r="B617" s="177">
        <v>2444</v>
      </c>
      <c r="C617" s="180" t="s">
        <v>851</v>
      </c>
      <c r="D617" s="182"/>
      <c r="E617" s="95">
        <v>20070</v>
      </c>
      <c r="F617" s="14">
        <f t="shared" si="14"/>
        <v>445548.48</v>
      </c>
      <c r="G617" s="110"/>
      <c r="H617" s="110"/>
      <c r="I617" s="110"/>
      <c r="J617" s="110"/>
      <c r="K617" s="110"/>
      <c r="L617" s="110"/>
      <c r="M617" s="110"/>
      <c r="N617" s="110"/>
      <c r="O617" s="110"/>
      <c r="P617" s="110"/>
      <c r="Q617" s="110"/>
      <c r="R617" s="110"/>
      <c r="S617" s="110"/>
      <c r="T617" s="110"/>
      <c r="U617" s="110"/>
      <c r="V617" s="110"/>
      <c r="W617" s="110"/>
      <c r="X617" s="110"/>
      <c r="Y617" s="110"/>
      <c r="Z617" s="110"/>
      <c r="AA617" s="110"/>
      <c r="AB617" s="110"/>
      <c r="AC617" s="110"/>
      <c r="AD617" s="110"/>
      <c r="AE617" s="110"/>
      <c r="AF617" s="110"/>
      <c r="AG617" s="110"/>
      <c r="AH617" s="110"/>
      <c r="AI617" s="110"/>
      <c r="AJ617" s="110"/>
      <c r="AK617" s="110"/>
      <c r="AL617" s="110"/>
      <c r="AM617" s="110"/>
      <c r="AN617" s="110"/>
      <c r="AO617" s="110"/>
      <c r="AP617" s="110"/>
      <c r="AQ617" s="110"/>
      <c r="AR617" s="110"/>
      <c r="AS617" s="110"/>
      <c r="AT617" s="110"/>
      <c r="AU617" s="110"/>
      <c r="AV617" s="110"/>
      <c r="AW617" s="110"/>
      <c r="AX617" s="110"/>
      <c r="AY617" s="110"/>
      <c r="AZ617" s="110"/>
      <c r="BA617" s="110"/>
      <c r="BB617" s="110"/>
      <c r="BC617" s="110"/>
      <c r="BD617" s="110"/>
      <c r="BE617" s="110"/>
      <c r="BF617" s="110"/>
      <c r="BG617" s="110"/>
      <c r="BH617" s="110"/>
    </row>
    <row r="618" spans="1:60" s="119" customFormat="1" ht="32.25" customHeight="1" x14ac:dyDescent="0.2">
      <c r="A618" s="176">
        <v>44446</v>
      </c>
      <c r="B618" s="177">
        <v>2445</v>
      </c>
      <c r="C618" s="180" t="s">
        <v>852</v>
      </c>
      <c r="D618" s="182"/>
      <c r="E618" s="95">
        <v>10800</v>
      </c>
      <c r="F618" s="14">
        <f t="shared" si="14"/>
        <v>434748.48</v>
      </c>
      <c r="G618" s="73"/>
      <c r="H618" s="73"/>
      <c r="I618" s="73"/>
      <c r="J618" s="73"/>
      <c r="K618" s="73"/>
      <c r="L618" s="73"/>
      <c r="M618" s="73"/>
      <c r="N618" s="73"/>
      <c r="O618" s="73"/>
      <c r="P618" s="73"/>
      <c r="Q618" s="73"/>
      <c r="R618" s="73"/>
      <c r="S618" s="73"/>
      <c r="T618" s="73"/>
      <c r="U618" s="73"/>
      <c r="V618" s="73"/>
      <c r="W618" s="73"/>
      <c r="X618" s="73"/>
      <c r="Y618" s="73"/>
      <c r="Z618" s="73"/>
      <c r="AA618" s="73"/>
      <c r="AB618" s="73"/>
      <c r="AC618" s="73"/>
      <c r="AD618" s="73"/>
      <c r="AE618" s="73"/>
      <c r="AF618" s="73"/>
      <c r="AG618" s="73"/>
      <c r="AH618" s="73"/>
      <c r="AI618" s="73"/>
      <c r="AJ618" s="73"/>
      <c r="AK618" s="73"/>
      <c r="AL618" s="73"/>
      <c r="AM618" s="73"/>
      <c r="AN618" s="73"/>
      <c r="AO618" s="73"/>
      <c r="AP618" s="73"/>
      <c r="AQ618" s="73"/>
      <c r="AR618" s="73"/>
      <c r="AS618" s="73"/>
      <c r="AT618" s="73"/>
      <c r="AU618" s="73"/>
      <c r="AV618" s="73"/>
      <c r="AW618" s="73"/>
      <c r="AX618" s="73"/>
      <c r="AY618" s="73"/>
      <c r="AZ618" s="73"/>
      <c r="BA618" s="73"/>
      <c r="BB618" s="73"/>
      <c r="BC618" s="73"/>
      <c r="BD618" s="73"/>
      <c r="BE618" s="73"/>
      <c r="BF618" s="73"/>
      <c r="BG618" s="73"/>
      <c r="BH618" s="73"/>
    </row>
    <row r="619" spans="1:60" s="119" customFormat="1" ht="36.75" customHeight="1" x14ac:dyDescent="0.2">
      <c r="A619" s="176">
        <v>44446</v>
      </c>
      <c r="B619" s="177">
        <v>2446</v>
      </c>
      <c r="C619" s="180" t="s">
        <v>853</v>
      </c>
      <c r="D619" s="182"/>
      <c r="E619" s="95">
        <v>15300</v>
      </c>
      <c r="F619" s="14">
        <f t="shared" si="14"/>
        <v>419448.48</v>
      </c>
      <c r="G619" s="73"/>
      <c r="H619" s="73"/>
      <c r="I619" s="73"/>
      <c r="J619" s="73"/>
      <c r="K619" s="73"/>
      <c r="L619" s="73"/>
      <c r="M619" s="73"/>
      <c r="N619" s="73"/>
      <c r="O619" s="73"/>
      <c r="P619" s="73"/>
      <c r="Q619" s="73"/>
      <c r="R619" s="73"/>
      <c r="S619" s="73"/>
      <c r="T619" s="73"/>
      <c r="U619" s="73"/>
      <c r="V619" s="73"/>
      <c r="W619" s="73"/>
      <c r="X619" s="73"/>
      <c r="Y619" s="73"/>
      <c r="Z619" s="73"/>
      <c r="AA619" s="73"/>
      <c r="AB619" s="73"/>
      <c r="AC619" s="73"/>
      <c r="AD619" s="73"/>
      <c r="AE619" s="73"/>
      <c r="AF619" s="73"/>
      <c r="AG619" s="73"/>
      <c r="AH619" s="73"/>
      <c r="AI619" s="73"/>
      <c r="AJ619" s="73"/>
      <c r="AK619" s="73"/>
      <c r="AL619" s="73"/>
      <c r="AM619" s="73"/>
      <c r="AN619" s="73"/>
      <c r="AO619" s="73"/>
      <c r="AP619" s="73"/>
      <c r="AQ619" s="73"/>
      <c r="AR619" s="73"/>
      <c r="AS619" s="73"/>
      <c r="AT619" s="73"/>
      <c r="AU619" s="73"/>
      <c r="AV619" s="73"/>
      <c r="AW619" s="73"/>
      <c r="AX619" s="73"/>
      <c r="AY619" s="73"/>
      <c r="AZ619" s="73"/>
      <c r="BA619" s="73"/>
      <c r="BB619" s="73"/>
      <c r="BC619" s="73"/>
      <c r="BD619" s="73"/>
      <c r="BE619" s="73"/>
      <c r="BF619" s="73"/>
      <c r="BG619" s="73"/>
      <c r="BH619" s="73"/>
    </row>
    <row r="620" spans="1:60" s="119" customFormat="1" ht="36" customHeight="1" x14ac:dyDescent="0.2">
      <c r="A620" s="176">
        <v>44446</v>
      </c>
      <c r="B620" s="177">
        <v>2447</v>
      </c>
      <c r="C620" s="180" t="s">
        <v>854</v>
      </c>
      <c r="D620" s="182"/>
      <c r="E620" s="95">
        <v>3600</v>
      </c>
      <c r="F620" s="14">
        <f t="shared" si="14"/>
        <v>415848.48</v>
      </c>
      <c r="G620" s="73"/>
      <c r="H620" s="73"/>
      <c r="I620" s="73"/>
      <c r="J620" s="73"/>
      <c r="K620" s="73"/>
      <c r="L620" s="73"/>
      <c r="M620" s="73"/>
      <c r="N620" s="73"/>
      <c r="O620" s="73"/>
      <c r="P620" s="73"/>
      <c r="Q620" s="73"/>
      <c r="R620" s="73"/>
      <c r="S620" s="73"/>
      <c r="T620" s="73"/>
      <c r="U620" s="73"/>
      <c r="V620" s="73"/>
      <c r="W620" s="73"/>
      <c r="X620" s="73"/>
      <c r="Y620" s="73"/>
      <c r="Z620" s="73"/>
      <c r="AA620" s="73"/>
      <c r="AB620" s="73"/>
      <c r="AC620" s="73"/>
      <c r="AD620" s="73"/>
      <c r="AE620" s="73"/>
      <c r="AF620" s="73"/>
      <c r="AG620" s="73"/>
      <c r="AH620" s="73"/>
      <c r="AI620" s="73"/>
      <c r="AJ620" s="73"/>
      <c r="AK620" s="73"/>
      <c r="AL620" s="73"/>
      <c r="AM620" s="73"/>
      <c r="AN620" s="73"/>
      <c r="AO620" s="73"/>
      <c r="AP620" s="73"/>
      <c r="AQ620" s="73"/>
      <c r="AR620" s="73"/>
      <c r="AS620" s="73"/>
      <c r="AT620" s="73"/>
      <c r="AU620" s="73"/>
      <c r="AV620" s="73"/>
      <c r="AW620" s="73"/>
      <c r="AX620" s="73"/>
      <c r="AY620" s="73"/>
      <c r="AZ620" s="73"/>
      <c r="BA620" s="73"/>
      <c r="BB620" s="73"/>
      <c r="BC620" s="73"/>
      <c r="BD620" s="73"/>
      <c r="BE620" s="73"/>
      <c r="BF620" s="73"/>
      <c r="BG620" s="73"/>
      <c r="BH620" s="73"/>
    </row>
    <row r="621" spans="1:60" s="119" customFormat="1" ht="33.75" customHeight="1" x14ac:dyDescent="0.2">
      <c r="A621" s="176">
        <v>44446</v>
      </c>
      <c r="B621" s="181">
        <v>2448</v>
      </c>
      <c r="C621" s="180" t="s">
        <v>855</v>
      </c>
      <c r="D621" s="182"/>
      <c r="E621" s="95">
        <v>3510</v>
      </c>
      <c r="F621" s="14">
        <f t="shared" si="14"/>
        <v>412338.48</v>
      </c>
      <c r="G621" s="73"/>
      <c r="H621" s="73"/>
      <c r="I621" s="73"/>
      <c r="J621" s="73"/>
      <c r="K621" s="73"/>
      <c r="L621" s="73"/>
      <c r="M621" s="73"/>
      <c r="N621" s="73"/>
      <c r="O621" s="73"/>
      <c r="P621" s="73"/>
      <c r="Q621" s="73"/>
      <c r="R621" s="73"/>
      <c r="S621" s="73"/>
      <c r="T621" s="73"/>
      <c r="U621" s="73"/>
      <c r="V621" s="73"/>
      <c r="W621" s="73"/>
      <c r="X621" s="73"/>
      <c r="Y621" s="73"/>
      <c r="Z621" s="73"/>
      <c r="AA621" s="73"/>
      <c r="AB621" s="73"/>
      <c r="AC621" s="73"/>
      <c r="AD621" s="73"/>
      <c r="AE621" s="73"/>
      <c r="AF621" s="73"/>
      <c r="AG621" s="73"/>
      <c r="AH621" s="73"/>
      <c r="AI621" s="73"/>
      <c r="AJ621" s="73"/>
      <c r="AK621" s="73"/>
      <c r="AL621" s="73"/>
      <c r="AM621" s="73"/>
      <c r="AN621" s="73"/>
      <c r="AO621" s="73"/>
      <c r="AP621" s="73"/>
      <c r="AQ621" s="73"/>
      <c r="AR621" s="73"/>
      <c r="AS621" s="73"/>
      <c r="AT621" s="73"/>
      <c r="AU621" s="73"/>
      <c r="AV621" s="73"/>
      <c r="AW621" s="73"/>
      <c r="AX621" s="73"/>
      <c r="AY621" s="73"/>
      <c r="AZ621" s="73"/>
      <c r="BA621" s="73"/>
      <c r="BB621" s="73"/>
      <c r="BC621" s="73"/>
      <c r="BD621" s="73"/>
      <c r="BE621" s="73"/>
      <c r="BF621" s="73"/>
      <c r="BG621" s="73"/>
      <c r="BH621" s="73"/>
    </row>
    <row r="622" spans="1:60" s="119" customFormat="1" ht="38.25" customHeight="1" x14ac:dyDescent="0.2">
      <c r="A622" s="176">
        <v>44446</v>
      </c>
      <c r="B622" s="181">
        <v>2449</v>
      </c>
      <c r="C622" s="180" t="s">
        <v>856</v>
      </c>
      <c r="D622" s="182"/>
      <c r="E622" s="95">
        <v>8910</v>
      </c>
      <c r="F622" s="14">
        <f t="shared" si="14"/>
        <v>403428.48</v>
      </c>
      <c r="G622" s="73"/>
      <c r="H622" s="73"/>
      <c r="I622" s="73"/>
      <c r="J622" s="73"/>
      <c r="K622" s="73"/>
      <c r="L622" s="73"/>
      <c r="M622" s="73"/>
      <c r="N622" s="73"/>
      <c r="O622" s="73"/>
      <c r="P622" s="73"/>
      <c r="Q622" s="73"/>
      <c r="R622" s="73"/>
      <c r="S622" s="73"/>
      <c r="T622" s="73"/>
      <c r="U622" s="73"/>
      <c r="V622" s="73"/>
      <c r="W622" s="73"/>
      <c r="X622" s="73"/>
      <c r="Y622" s="73"/>
      <c r="Z622" s="73"/>
      <c r="AA622" s="73"/>
      <c r="AB622" s="73"/>
      <c r="AC622" s="73"/>
      <c r="AD622" s="73"/>
      <c r="AE622" s="73"/>
      <c r="AF622" s="73"/>
      <c r="AG622" s="73"/>
      <c r="AH622" s="73"/>
      <c r="AI622" s="73"/>
      <c r="AJ622" s="73"/>
      <c r="AK622" s="73"/>
      <c r="AL622" s="73"/>
      <c r="AM622" s="73"/>
      <c r="AN622" s="73"/>
      <c r="AO622" s="73"/>
      <c r="AP622" s="73"/>
      <c r="AQ622" s="73"/>
      <c r="AR622" s="73"/>
      <c r="AS622" s="73"/>
      <c r="AT622" s="73"/>
      <c r="AU622" s="73"/>
      <c r="AV622" s="73"/>
      <c r="AW622" s="73"/>
      <c r="AX622" s="73"/>
      <c r="AY622" s="73"/>
      <c r="AZ622" s="73"/>
      <c r="BA622" s="73"/>
      <c r="BB622" s="73"/>
      <c r="BC622" s="73"/>
      <c r="BD622" s="73"/>
      <c r="BE622" s="73"/>
      <c r="BF622" s="73"/>
      <c r="BG622" s="73"/>
      <c r="BH622" s="73"/>
    </row>
    <row r="623" spans="1:60" s="119" customFormat="1" ht="31.5" customHeight="1" x14ac:dyDescent="0.2">
      <c r="A623" s="176">
        <v>44446</v>
      </c>
      <c r="B623" s="181">
        <v>2450</v>
      </c>
      <c r="C623" s="180" t="s">
        <v>857</v>
      </c>
      <c r="D623" s="182"/>
      <c r="E623" s="95">
        <v>8910</v>
      </c>
      <c r="F623" s="14">
        <f t="shared" si="14"/>
        <v>394518.48</v>
      </c>
      <c r="G623" s="183"/>
      <c r="H623" s="73"/>
      <c r="I623" s="73"/>
      <c r="J623" s="73"/>
      <c r="K623" s="73"/>
      <c r="L623" s="73"/>
      <c r="M623" s="73"/>
      <c r="N623" s="73"/>
      <c r="O623" s="73"/>
      <c r="P623" s="73"/>
      <c r="Q623" s="73"/>
      <c r="R623" s="73"/>
      <c r="S623" s="73"/>
      <c r="T623" s="73"/>
      <c r="U623" s="73"/>
      <c r="V623" s="73"/>
      <c r="W623" s="73"/>
      <c r="X623" s="73"/>
      <c r="Y623" s="73"/>
      <c r="Z623" s="73"/>
      <c r="AA623" s="73"/>
      <c r="AB623" s="73"/>
      <c r="AC623" s="73"/>
      <c r="AD623" s="73"/>
      <c r="AE623" s="73"/>
      <c r="AF623" s="73"/>
      <c r="AG623" s="73"/>
      <c r="AH623" s="73"/>
      <c r="AI623" s="73"/>
      <c r="AJ623" s="73"/>
      <c r="AK623" s="73"/>
      <c r="AL623" s="73"/>
      <c r="AM623" s="73"/>
      <c r="AN623" s="73"/>
      <c r="AO623" s="73"/>
      <c r="AP623" s="73"/>
      <c r="AQ623" s="73"/>
      <c r="AR623" s="73"/>
      <c r="AS623" s="73"/>
      <c r="AT623" s="73"/>
      <c r="AU623" s="73"/>
      <c r="AV623" s="73"/>
      <c r="AW623" s="73"/>
      <c r="AX623" s="73"/>
      <c r="AY623" s="73"/>
      <c r="AZ623" s="73"/>
      <c r="BA623" s="73"/>
      <c r="BB623" s="73"/>
      <c r="BC623" s="73"/>
      <c r="BD623" s="73"/>
      <c r="BE623" s="73"/>
      <c r="BF623" s="73"/>
      <c r="BG623" s="73"/>
      <c r="BH623" s="73"/>
    </row>
    <row r="624" spans="1:60" s="119" customFormat="1" ht="32.25" customHeight="1" x14ac:dyDescent="0.2">
      <c r="A624" s="176">
        <v>44446</v>
      </c>
      <c r="B624" s="181">
        <v>2451</v>
      </c>
      <c r="C624" s="180" t="str">
        <f>UPPER("pago viatico por viaje a STO. DGO. El día 6/7/21 con el objetivo de participar en reunión con el director de comercial ")</f>
        <v xml:space="preserve">PAGO VIATICO POR VIAJE A STO. DGO. EL DÍA 6/7/21 CON EL OBJETIVO DE PARTICIPAR EN REUNIÓN CON EL DIRECTOR DE COMERCIAL </v>
      </c>
      <c r="D624" s="182"/>
      <c r="E624" s="95">
        <v>1700</v>
      </c>
      <c r="F624" s="14">
        <f t="shared" si="14"/>
        <v>392818.48</v>
      </c>
      <c r="G624" s="73"/>
      <c r="H624" s="73"/>
      <c r="I624" s="73"/>
      <c r="J624" s="73"/>
      <c r="K624" s="73"/>
      <c r="L624" s="73"/>
      <c r="M624" s="73"/>
      <c r="N624" s="73"/>
      <c r="O624" s="73"/>
      <c r="P624" s="73"/>
      <c r="Q624" s="73"/>
      <c r="R624" s="73"/>
      <c r="S624" s="73"/>
      <c r="T624" s="73"/>
      <c r="U624" s="73"/>
      <c r="V624" s="73"/>
      <c r="W624" s="73"/>
      <c r="X624" s="73"/>
      <c r="Y624" s="73"/>
      <c r="Z624" s="73"/>
      <c r="AA624" s="73"/>
      <c r="AB624" s="73"/>
      <c r="AC624" s="73"/>
      <c r="AD624" s="73"/>
      <c r="AE624" s="73"/>
      <c r="AF624" s="73"/>
      <c r="AG624" s="73"/>
      <c r="AH624" s="73"/>
      <c r="AI624" s="73"/>
      <c r="AJ624" s="73"/>
      <c r="AK624" s="73"/>
      <c r="AL624" s="73"/>
      <c r="AM624" s="73"/>
      <c r="AN624" s="73"/>
      <c r="AO624" s="73"/>
      <c r="AP624" s="73"/>
      <c r="AQ624" s="73"/>
      <c r="AR624" s="73"/>
      <c r="AS624" s="73"/>
      <c r="AT624" s="73"/>
      <c r="AU624" s="73"/>
      <c r="AV624" s="73"/>
      <c r="AW624" s="73"/>
      <c r="AX624" s="73"/>
      <c r="AY624" s="73"/>
      <c r="AZ624" s="73"/>
      <c r="BA624" s="73"/>
      <c r="BB624" s="73"/>
      <c r="BC624" s="73"/>
      <c r="BD624" s="73"/>
      <c r="BE624" s="73"/>
      <c r="BF624" s="73"/>
      <c r="BG624" s="73"/>
      <c r="BH624" s="73"/>
    </row>
    <row r="625" spans="1:60" s="119" customFormat="1" ht="35.25" customHeight="1" x14ac:dyDescent="0.2">
      <c r="A625" s="176">
        <v>44446</v>
      </c>
      <c r="B625" s="181">
        <v>2452</v>
      </c>
      <c r="C625" s="180" t="str">
        <f>UPPER("pago viatico por viaje a STO. DGO. El día 6/7/21 con el objetivo de participar en reunión con el director de comercial ")</f>
        <v xml:space="preserve">PAGO VIATICO POR VIAJE A STO. DGO. EL DÍA 6/7/21 CON EL OBJETIVO DE PARTICIPAR EN REUNIÓN CON EL DIRECTOR DE COMERCIAL </v>
      </c>
      <c r="D625" s="182"/>
      <c r="E625" s="95">
        <v>1900</v>
      </c>
      <c r="F625" s="14">
        <f t="shared" si="14"/>
        <v>390918.48</v>
      </c>
      <c r="G625" s="73"/>
      <c r="H625" s="73"/>
      <c r="I625" s="73"/>
      <c r="J625" s="73"/>
      <c r="K625" s="73"/>
      <c r="L625" s="73"/>
      <c r="M625" s="73"/>
      <c r="N625" s="73"/>
      <c r="O625" s="73"/>
      <c r="P625" s="73"/>
      <c r="Q625" s="73"/>
      <c r="R625" s="73"/>
      <c r="S625" s="73"/>
      <c r="T625" s="73"/>
      <c r="U625" s="73"/>
      <c r="V625" s="73"/>
      <c r="W625" s="73"/>
      <c r="X625" s="73"/>
      <c r="Y625" s="73"/>
      <c r="Z625" s="73"/>
      <c r="AA625" s="73"/>
      <c r="AB625" s="73"/>
      <c r="AC625" s="73"/>
      <c r="AD625" s="73"/>
      <c r="AE625" s="73"/>
      <c r="AF625" s="73"/>
      <c r="AG625" s="73"/>
      <c r="AH625" s="73"/>
      <c r="AI625" s="73"/>
      <c r="AJ625" s="73"/>
      <c r="AK625" s="73"/>
      <c r="AL625" s="73"/>
      <c r="AM625" s="73"/>
      <c r="AN625" s="73"/>
      <c r="AO625" s="73"/>
      <c r="AP625" s="73"/>
      <c r="AQ625" s="73"/>
      <c r="AR625" s="73"/>
      <c r="AS625" s="73"/>
      <c r="AT625" s="73"/>
      <c r="AU625" s="73"/>
      <c r="AV625" s="73"/>
      <c r="AW625" s="73"/>
      <c r="AX625" s="73"/>
      <c r="AY625" s="73"/>
      <c r="AZ625" s="73"/>
      <c r="BA625" s="73"/>
      <c r="BB625" s="73"/>
      <c r="BC625" s="73"/>
      <c r="BD625" s="73"/>
      <c r="BE625" s="73"/>
      <c r="BF625" s="73"/>
      <c r="BG625" s="73"/>
      <c r="BH625" s="73"/>
    </row>
    <row r="626" spans="1:60" s="119" customFormat="1" ht="32.25" customHeight="1" x14ac:dyDescent="0.2">
      <c r="A626" s="176">
        <v>44446</v>
      </c>
      <c r="B626" s="181">
        <v>2453</v>
      </c>
      <c r="C626" s="180" t="str">
        <f>UPPER("pago viatico por viaje a STO. DGO. El día 6/7/21 con el objetivo de participar en reunión con el director de comercial ")</f>
        <v xml:space="preserve">PAGO VIATICO POR VIAJE A STO. DGO. EL DÍA 6/7/21 CON EL OBJETIVO DE PARTICIPAR EN REUNIÓN CON EL DIRECTOR DE COMERCIAL </v>
      </c>
      <c r="D626" s="182"/>
      <c r="E626" s="95">
        <v>1700</v>
      </c>
      <c r="F626" s="14">
        <f t="shared" si="14"/>
        <v>389218.48</v>
      </c>
      <c r="G626" s="73"/>
      <c r="H626" s="73"/>
      <c r="I626" s="73"/>
      <c r="J626" s="73"/>
      <c r="K626" s="73"/>
      <c r="L626" s="73"/>
      <c r="M626" s="73"/>
      <c r="N626" s="73"/>
      <c r="O626" s="73"/>
      <c r="P626" s="73"/>
      <c r="Q626" s="73"/>
      <c r="R626" s="73"/>
      <c r="S626" s="73"/>
      <c r="T626" s="73"/>
      <c r="U626" s="73"/>
      <c r="V626" s="73"/>
      <c r="W626" s="73"/>
      <c r="X626" s="73"/>
      <c r="Y626" s="73"/>
      <c r="Z626" s="73"/>
      <c r="AA626" s="73"/>
      <c r="AB626" s="73"/>
      <c r="AC626" s="73"/>
      <c r="AD626" s="73"/>
      <c r="AE626" s="73"/>
      <c r="AF626" s="73"/>
      <c r="AG626" s="73"/>
      <c r="AH626" s="73"/>
      <c r="AI626" s="73"/>
      <c r="AJ626" s="73"/>
      <c r="AK626" s="73"/>
      <c r="AL626" s="73"/>
      <c r="AM626" s="73"/>
      <c r="AN626" s="73"/>
      <c r="AO626" s="73"/>
      <c r="AP626" s="73"/>
      <c r="AQ626" s="73"/>
      <c r="AR626" s="73"/>
      <c r="AS626" s="73"/>
      <c r="AT626" s="73"/>
      <c r="AU626" s="73"/>
      <c r="AV626" s="73"/>
      <c r="AW626" s="73"/>
      <c r="AX626" s="73"/>
      <c r="AY626" s="73"/>
      <c r="AZ626" s="73"/>
      <c r="BA626" s="73"/>
      <c r="BB626" s="73"/>
      <c r="BC626" s="73"/>
      <c r="BD626" s="73"/>
      <c r="BE626" s="73"/>
      <c r="BF626" s="73"/>
      <c r="BG626" s="73"/>
      <c r="BH626" s="73"/>
    </row>
    <row r="627" spans="1:60" s="119" customFormat="1" ht="36" customHeight="1" x14ac:dyDescent="0.2">
      <c r="A627" s="176">
        <v>44446</v>
      </c>
      <c r="B627" s="181">
        <v>2454</v>
      </c>
      <c r="C627" s="180" t="str">
        <f>UPPER("pago viatico por viaje a STO. DGO. El día 6/7/21 con el objetivo de participar en reunión con el director de comercial ")</f>
        <v xml:space="preserve">PAGO VIATICO POR VIAJE A STO. DGO. EL DÍA 6/7/21 CON EL OBJETIVO DE PARTICIPAR EN REUNIÓN CON EL DIRECTOR DE COMERCIAL </v>
      </c>
      <c r="D627" s="182"/>
      <c r="E627" s="95">
        <v>1900</v>
      </c>
      <c r="F627" s="14">
        <f t="shared" si="14"/>
        <v>387318.48</v>
      </c>
      <c r="G627" s="73"/>
      <c r="H627" s="73"/>
      <c r="I627" s="73"/>
      <c r="J627" s="73"/>
      <c r="K627" s="73"/>
      <c r="L627" s="73"/>
      <c r="M627" s="73"/>
      <c r="N627" s="73"/>
      <c r="O627" s="73"/>
      <c r="P627" s="73"/>
      <c r="Q627" s="73"/>
      <c r="R627" s="73"/>
      <c r="S627" s="73"/>
      <c r="T627" s="73"/>
      <c r="U627" s="73"/>
      <c r="V627" s="73"/>
      <c r="W627" s="73"/>
      <c r="X627" s="73"/>
      <c r="Y627" s="73"/>
      <c r="Z627" s="73"/>
      <c r="AA627" s="73"/>
      <c r="AB627" s="73"/>
      <c r="AC627" s="73"/>
      <c r="AD627" s="73"/>
      <c r="AE627" s="73"/>
      <c r="AF627" s="73"/>
      <c r="AG627" s="73"/>
      <c r="AH627" s="73"/>
      <c r="AI627" s="73"/>
      <c r="AJ627" s="73"/>
      <c r="AK627" s="73"/>
      <c r="AL627" s="73"/>
      <c r="AM627" s="73"/>
      <c r="AN627" s="73"/>
      <c r="AO627" s="73"/>
      <c r="AP627" s="73"/>
      <c r="AQ627" s="73"/>
      <c r="AR627" s="73"/>
      <c r="AS627" s="73"/>
      <c r="AT627" s="73"/>
      <c r="AU627" s="73"/>
      <c r="AV627" s="73"/>
      <c r="AW627" s="73"/>
      <c r="AX627" s="73"/>
      <c r="AY627" s="73"/>
      <c r="AZ627" s="73"/>
      <c r="BA627" s="73"/>
      <c r="BB627" s="73"/>
      <c r="BC627" s="73"/>
      <c r="BD627" s="73"/>
      <c r="BE627" s="73"/>
      <c r="BF627" s="73"/>
      <c r="BG627" s="73"/>
      <c r="BH627" s="73"/>
    </row>
    <row r="628" spans="1:60" s="119" customFormat="1" ht="45" customHeight="1" x14ac:dyDescent="0.2">
      <c r="A628" s="176">
        <v>44446</v>
      </c>
      <c r="B628" s="181">
        <v>2455</v>
      </c>
      <c r="C628" s="180" t="str">
        <f>UPPER("pago viatico por viaje a STO. DGO. LOS DIAS 13 Y 20/7/21 CON EL OBJETIVO DE LLEVAR A LA ING. ALICIA FLORIAN A PARTICIPAR EN REUNION CON EL DIRECTOR DE OPERACIONES Y EJECUTIVA ")</f>
        <v xml:space="preserve">PAGO VIATICO POR VIAJE A STO. DGO. LOS DIAS 13 Y 20/7/21 CON EL OBJETIVO DE LLEVAR A LA ING. ALICIA FLORIAN A PARTICIPAR EN REUNION CON EL DIRECTOR DE OPERACIONES Y EJECUTIVA </v>
      </c>
      <c r="D628" s="182"/>
      <c r="E628" s="95">
        <v>3400</v>
      </c>
      <c r="F628" s="14">
        <f t="shared" si="14"/>
        <v>383918.48</v>
      </c>
      <c r="G628" s="73"/>
      <c r="H628" s="73"/>
      <c r="I628" s="73"/>
      <c r="J628" s="73"/>
      <c r="K628" s="73"/>
      <c r="L628" s="73"/>
      <c r="M628" s="73"/>
      <c r="N628" s="73"/>
      <c r="O628" s="73"/>
      <c r="P628" s="73"/>
      <c r="Q628" s="73"/>
      <c r="R628" s="73"/>
      <c r="S628" s="73"/>
      <c r="T628" s="73"/>
      <c r="U628" s="73"/>
      <c r="V628" s="73"/>
      <c r="W628" s="73"/>
      <c r="X628" s="73"/>
      <c r="Y628" s="73"/>
      <c r="Z628" s="73"/>
      <c r="AA628" s="73"/>
      <c r="AB628" s="73"/>
      <c r="AC628" s="73"/>
      <c r="AD628" s="73"/>
      <c r="AE628" s="73"/>
      <c r="AF628" s="73"/>
      <c r="AG628" s="73"/>
      <c r="AH628" s="73"/>
      <c r="AI628" s="73"/>
      <c r="AJ628" s="73"/>
      <c r="AK628" s="73"/>
      <c r="AL628" s="73"/>
      <c r="AM628" s="73"/>
      <c r="AN628" s="73"/>
      <c r="AO628" s="73"/>
      <c r="AP628" s="73"/>
      <c r="AQ628" s="73"/>
      <c r="AR628" s="73"/>
      <c r="AS628" s="73"/>
      <c r="AT628" s="73"/>
      <c r="AU628" s="73"/>
      <c r="AV628" s="73"/>
      <c r="AW628" s="73"/>
      <c r="AX628" s="73"/>
      <c r="AY628" s="73"/>
      <c r="AZ628" s="73"/>
      <c r="BA628" s="73"/>
      <c r="BB628" s="73"/>
      <c r="BC628" s="73"/>
      <c r="BD628" s="73"/>
      <c r="BE628" s="73"/>
      <c r="BF628" s="73"/>
      <c r="BG628" s="73"/>
      <c r="BH628" s="73"/>
    </row>
    <row r="629" spans="1:60" s="119" customFormat="1" ht="34.5" customHeight="1" x14ac:dyDescent="0.2">
      <c r="A629" s="176">
        <v>44446</v>
      </c>
      <c r="B629" s="181">
        <v>2456</v>
      </c>
      <c r="C629" s="180" t="str">
        <f>UPPER("pago viatico por viaje a STO. DGO. LOS DIAS 13 Y 20/7/21 CON EL OBJETIVO DE  PARTICIPAR EN REUNION CON EL DIRECTOR DE OPERACIONES Y EJECUTIVA ")</f>
        <v xml:space="preserve">PAGO VIATICO POR VIAJE A STO. DGO. LOS DIAS 13 Y 20/7/21 CON EL OBJETIVO DE  PARTICIPAR EN REUNION CON EL DIRECTOR DE OPERACIONES Y EJECUTIVA </v>
      </c>
      <c r="D629" s="182"/>
      <c r="E629" s="95">
        <v>4900</v>
      </c>
      <c r="F629" s="14">
        <f t="shared" si="14"/>
        <v>379018.48</v>
      </c>
      <c r="G629" s="73"/>
      <c r="H629" s="73"/>
      <c r="I629" s="73"/>
      <c r="J629" s="73"/>
      <c r="K629" s="73"/>
      <c r="L629" s="73"/>
      <c r="M629" s="73"/>
      <c r="N629" s="73"/>
      <c r="O629" s="73"/>
      <c r="P629" s="73"/>
      <c r="Q629" s="73"/>
      <c r="R629" s="73"/>
      <c r="S629" s="73"/>
      <c r="T629" s="73"/>
      <c r="U629" s="73"/>
      <c r="V629" s="73"/>
      <c r="W629" s="73"/>
      <c r="X629" s="73"/>
      <c r="Y629" s="73"/>
      <c r="Z629" s="73"/>
      <c r="AA629" s="73"/>
      <c r="AB629" s="73"/>
      <c r="AC629" s="73"/>
      <c r="AD629" s="73"/>
      <c r="AE629" s="73"/>
      <c r="AF629" s="73"/>
      <c r="AG629" s="73"/>
      <c r="AH629" s="73"/>
      <c r="AI629" s="73"/>
      <c r="AJ629" s="73"/>
      <c r="AK629" s="73"/>
      <c r="AL629" s="73"/>
      <c r="AM629" s="73"/>
      <c r="AN629" s="73"/>
      <c r="AO629" s="73"/>
      <c r="AP629" s="73"/>
      <c r="AQ629" s="73"/>
      <c r="AR629" s="73"/>
      <c r="AS629" s="73"/>
      <c r="AT629" s="73"/>
      <c r="AU629" s="73"/>
      <c r="AV629" s="73"/>
      <c r="AW629" s="73"/>
      <c r="AX629" s="73"/>
      <c r="AY629" s="73"/>
      <c r="AZ629" s="73"/>
      <c r="BA629" s="73"/>
      <c r="BB629" s="73"/>
      <c r="BC629" s="73"/>
      <c r="BD629" s="73"/>
      <c r="BE629" s="73"/>
      <c r="BF629" s="73"/>
      <c r="BG629" s="73"/>
      <c r="BH629" s="73"/>
    </row>
    <row r="630" spans="1:60" s="119" customFormat="1" ht="37.5" customHeight="1" x14ac:dyDescent="0.2">
      <c r="A630" s="176">
        <v>44446</v>
      </c>
      <c r="B630" s="181">
        <v>2457</v>
      </c>
      <c r="C630" s="180" t="s">
        <v>858</v>
      </c>
      <c r="D630" s="182"/>
      <c r="E630" s="95">
        <v>1700</v>
      </c>
      <c r="F630" s="14">
        <f t="shared" si="14"/>
        <v>377318.48</v>
      </c>
      <c r="G630" s="73"/>
      <c r="H630" s="73"/>
      <c r="I630" s="73"/>
      <c r="J630" s="73"/>
      <c r="K630" s="73"/>
      <c r="L630" s="73"/>
      <c r="M630" s="73"/>
      <c r="N630" s="73"/>
      <c r="O630" s="73"/>
      <c r="P630" s="73"/>
      <c r="Q630" s="73"/>
      <c r="R630" s="73"/>
      <c r="S630" s="73"/>
      <c r="T630" s="73"/>
      <c r="U630" s="73"/>
      <c r="V630" s="73"/>
      <c r="W630" s="73"/>
      <c r="X630" s="73"/>
      <c r="Y630" s="73"/>
      <c r="Z630" s="73"/>
      <c r="AA630" s="73"/>
      <c r="AB630" s="73"/>
      <c r="AC630" s="73"/>
      <c r="AD630" s="73"/>
      <c r="AE630" s="73"/>
      <c r="AF630" s="73"/>
      <c r="AG630" s="73"/>
      <c r="AH630" s="73"/>
      <c r="AI630" s="73"/>
      <c r="AJ630" s="73"/>
      <c r="AK630" s="73"/>
      <c r="AL630" s="73"/>
      <c r="AM630" s="73"/>
      <c r="AN630" s="73"/>
      <c r="AO630" s="73"/>
      <c r="AP630" s="73"/>
      <c r="AQ630" s="73"/>
      <c r="AR630" s="73"/>
      <c r="AS630" s="73"/>
      <c r="AT630" s="73"/>
      <c r="AU630" s="73"/>
      <c r="AV630" s="73"/>
      <c r="AW630" s="73"/>
      <c r="AX630" s="73"/>
      <c r="AY630" s="73"/>
      <c r="AZ630" s="73"/>
      <c r="BA630" s="73"/>
      <c r="BB630" s="73"/>
      <c r="BC630" s="73"/>
      <c r="BD630" s="73"/>
      <c r="BE630" s="73"/>
      <c r="BF630" s="73"/>
      <c r="BG630" s="73"/>
      <c r="BH630" s="73"/>
    </row>
    <row r="631" spans="1:60" s="119" customFormat="1" ht="35.25" customHeight="1" x14ac:dyDescent="0.2">
      <c r="A631" s="184">
        <v>44447</v>
      </c>
      <c r="B631" s="177">
        <v>2458</v>
      </c>
      <c r="C631" s="180" t="s">
        <v>859</v>
      </c>
      <c r="D631" s="182"/>
      <c r="E631" s="95">
        <v>22500</v>
      </c>
      <c r="F631" s="14">
        <f t="shared" si="14"/>
        <v>354818.48</v>
      </c>
      <c r="G631" s="73"/>
      <c r="H631" s="73"/>
      <c r="I631" s="73"/>
      <c r="J631" s="73"/>
      <c r="K631" s="73"/>
      <c r="L631" s="73"/>
      <c r="M631" s="73"/>
      <c r="N631" s="73"/>
      <c r="O631" s="73"/>
      <c r="P631" s="73"/>
      <c r="Q631" s="73"/>
      <c r="R631" s="73"/>
      <c r="S631" s="73"/>
      <c r="T631" s="73"/>
      <c r="U631" s="73"/>
      <c r="V631" s="73"/>
      <c r="W631" s="73"/>
      <c r="X631" s="73"/>
      <c r="Y631" s="73"/>
      <c r="Z631" s="73"/>
      <c r="AA631" s="73"/>
      <c r="AB631" s="73"/>
      <c r="AC631" s="73"/>
      <c r="AD631" s="73"/>
      <c r="AE631" s="73"/>
      <c r="AF631" s="73"/>
      <c r="AG631" s="73"/>
      <c r="AH631" s="73"/>
      <c r="AI631" s="73"/>
      <c r="AJ631" s="73"/>
      <c r="AK631" s="73"/>
      <c r="AL631" s="73"/>
      <c r="AM631" s="73"/>
      <c r="AN631" s="73"/>
      <c r="AO631" s="73"/>
      <c r="AP631" s="73"/>
      <c r="AQ631" s="73"/>
      <c r="AR631" s="73"/>
      <c r="AS631" s="73"/>
      <c r="AT631" s="73"/>
      <c r="AU631" s="73"/>
      <c r="AV631" s="73"/>
      <c r="AW631" s="73"/>
      <c r="AX631" s="73"/>
      <c r="AY631" s="73"/>
      <c r="AZ631" s="73"/>
      <c r="BA631" s="73"/>
      <c r="BB631" s="73"/>
      <c r="BC631" s="73"/>
      <c r="BD631" s="73"/>
      <c r="BE631" s="73"/>
      <c r="BF631" s="73"/>
      <c r="BG631" s="73"/>
      <c r="BH631" s="73"/>
    </row>
    <row r="632" spans="1:60" s="119" customFormat="1" ht="30" customHeight="1" x14ac:dyDescent="0.2">
      <c r="A632" s="184">
        <v>44447</v>
      </c>
      <c r="B632" s="177">
        <v>2459</v>
      </c>
      <c r="C632" s="180" t="s">
        <v>860</v>
      </c>
      <c r="D632" s="182"/>
      <c r="E632" s="95">
        <v>15824.79</v>
      </c>
      <c r="F632" s="14">
        <f t="shared" si="14"/>
        <v>338993.69</v>
      </c>
      <c r="G632" s="73"/>
      <c r="H632" s="73"/>
      <c r="I632" s="73"/>
      <c r="J632" s="73"/>
      <c r="K632" s="73"/>
      <c r="L632" s="73"/>
      <c r="M632" s="73"/>
      <c r="N632" s="73"/>
      <c r="O632" s="73"/>
      <c r="P632" s="73"/>
      <c r="Q632" s="73"/>
      <c r="R632" s="73"/>
      <c r="S632" s="73"/>
      <c r="T632" s="73"/>
      <c r="U632" s="73"/>
      <c r="V632" s="73"/>
      <c r="W632" s="73"/>
      <c r="X632" s="73"/>
      <c r="Y632" s="73"/>
      <c r="Z632" s="73"/>
      <c r="AA632" s="73"/>
      <c r="AB632" s="73"/>
      <c r="AC632" s="73"/>
      <c r="AD632" s="73"/>
      <c r="AE632" s="73"/>
      <c r="AF632" s="73"/>
      <c r="AG632" s="73"/>
      <c r="AH632" s="73"/>
      <c r="AI632" s="73"/>
      <c r="AJ632" s="73"/>
      <c r="AK632" s="73"/>
      <c r="AL632" s="73"/>
      <c r="AM632" s="73"/>
      <c r="AN632" s="73"/>
      <c r="AO632" s="73"/>
      <c r="AP632" s="73"/>
      <c r="AQ632" s="73"/>
      <c r="AR632" s="73"/>
      <c r="AS632" s="73"/>
      <c r="AT632" s="73"/>
      <c r="AU632" s="73"/>
      <c r="AV632" s="73"/>
      <c r="AW632" s="73"/>
      <c r="AX632" s="73"/>
      <c r="AY632" s="73"/>
      <c r="AZ632" s="73"/>
      <c r="BA632" s="73"/>
      <c r="BB632" s="73"/>
      <c r="BC632" s="73"/>
      <c r="BD632" s="73"/>
      <c r="BE632" s="73"/>
      <c r="BF632" s="73"/>
      <c r="BG632" s="73"/>
      <c r="BH632" s="73"/>
    </row>
    <row r="633" spans="1:60" s="119" customFormat="1" ht="17.25" customHeight="1" x14ac:dyDescent="0.2">
      <c r="A633" s="184">
        <v>44447</v>
      </c>
      <c r="B633" s="177">
        <v>2460</v>
      </c>
      <c r="C633" s="180" t="s">
        <v>50</v>
      </c>
      <c r="D633" s="182"/>
      <c r="E633" s="179">
        <v>0</v>
      </c>
      <c r="F633" s="14">
        <f t="shared" si="14"/>
        <v>338993.69</v>
      </c>
      <c r="G633" s="73"/>
      <c r="H633" s="73"/>
      <c r="I633" s="73"/>
      <c r="J633" s="73"/>
      <c r="K633" s="73"/>
      <c r="L633" s="73"/>
      <c r="M633" s="73"/>
      <c r="N633" s="73"/>
      <c r="O633" s="73"/>
      <c r="P633" s="73"/>
      <c r="Q633" s="73"/>
      <c r="R633" s="73"/>
      <c r="S633" s="73"/>
      <c r="T633" s="73"/>
      <c r="U633" s="73"/>
      <c r="V633" s="73"/>
      <c r="W633" s="73"/>
      <c r="X633" s="73"/>
      <c r="Y633" s="73"/>
      <c r="Z633" s="73"/>
      <c r="AA633" s="73"/>
      <c r="AB633" s="73"/>
      <c r="AC633" s="73"/>
      <c r="AD633" s="73"/>
      <c r="AE633" s="73"/>
      <c r="AF633" s="73"/>
      <c r="AG633" s="73"/>
      <c r="AH633" s="73"/>
      <c r="AI633" s="73"/>
      <c r="AJ633" s="73"/>
      <c r="AK633" s="73"/>
      <c r="AL633" s="73"/>
      <c r="AM633" s="73"/>
      <c r="AN633" s="73"/>
      <c r="AO633" s="73"/>
      <c r="AP633" s="73"/>
      <c r="AQ633" s="73"/>
      <c r="AR633" s="73"/>
      <c r="AS633" s="73"/>
      <c r="AT633" s="73"/>
      <c r="AU633" s="73"/>
      <c r="AV633" s="73"/>
      <c r="AW633" s="73"/>
      <c r="AX633" s="73"/>
      <c r="AY633" s="73"/>
      <c r="AZ633" s="73"/>
      <c r="BA633" s="73"/>
      <c r="BB633" s="73"/>
      <c r="BC633" s="73"/>
      <c r="BD633" s="73"/>
      <c r="BE633" s="73"/>
      <c r="BF633" s="73"/>
      <c r="BG633" s="73"/>
      <c r="BH633" s="73"/>
    </row>
    <row r="634" spans="1:60" s="119" customFormat="1" ht="27.75" customHeight="1" x14ac:dyDescent="0.2">
      <c r="A634" s="184">
        <v>44447</v>
      </c>
      <c r="B634" s="177">
        <v>2461</v>
      </c>
      <c r="C634" s="180" t="str">
        <f>UPPER("pago retenciones del 5, 10 y 18 % correspondiente al mes de AGOSTO/21")</f>
        <v>PAGO RETENCIONES DEL 5, 10 Y 18 % CORRESPONDIENTE AL MES DE AGOSTO/21</v>
      </c>
      <c r="D634" s="182"/>
      <c r="E634" s="95">
        <v>47036.36</v>
      </c>
      <c r="F634" s="14">
        <f t="shared" si="14"/>
        <v>291957.33</v>
      </c>
      <c r="G634" s="73"/>
      <c r="H634" s="73"/>
      <c r="I634" s="73"/>
      <c r="J634" s="73"/>
      <c r="K634" s="73"/>
      <c r="L634" s="73"/>
      <c r="M634" s="73"/>
      <c r="N634" s="73"/>
      <c r="O634" s="73"/>
      <c r="P634" s="73"/>
      <c r="Q634" s="73"/>
      <c r="R634" s="73"/>
      <c r="S634" s="73"/>
      <c r="T634" s="73"/>
      <c r="U634" s="73"/>
      <c r="V634" s="73"/>
      <c r="W634" s="73"/>
      <c r="X634" s="73"/>
      <c r="Y634" s="73"/>
      <c r="Z634" s="73"/>
      <c r="AA634" s="73"/>
      <c r="AB634" s="73"/>
      <c r="AC634" s="73"/>
      <c r="AD634" s="73"/>
      <c r="AE634" s="73"/>
      <c r="AF634" s="73"/>
      <c r="AG634" s="73"/>
      <c r="AH634" s="73"/>
      <c r="AI634" s="73"/>
      <c r="AJ634" s="73"/>
      <c r="AK634" s="73"/>
      <c r="AL634" s="73"/>
      <c r="AM634" s="73"/>
      <c r="AN634" s="73"/>
      <c r="AO634" s="73"/>
      <c r="AP634" s="73"/>
      <c r="AQ634" s="73"/>
      <c r="AR634" s="73"/>
      <c r="AS634" s="73"/>
      <c r="AT634" s="73"/>
      <c r="AU634" s="73"/>
      <c r="AV634" s="73"/>
      <c r="AW634" s="73"/>
      <c r="AX634" s="73"/>
      <c r="AY634" s="73"/>
      <c r="AZ634" s="73"/>
      <c r="BA634" s="73"/>
      <c r="BB634" s="73"/>
      <c r="BC634" s="73"/>
      <c r="BD634" s="73"/>
      <c r="BE634" s="73"/>
      <c r="BF634" s="73"/>
      <c r="BG634" s="73"/>
      <c r="BH634" s="73"/>
    </row>
    <row r="635" spans="1:60" x14ac:dyDescent="0.2">
      <c r="A635" s="1"/>
      <c r="B635" s="125"/>
      <c r="C635" s="165"/>
      <c r="D635" s="55"/>
      <c r="E635" s="161"/>
      <c r="F635" s="73"/>
    </row>
    <row r="636" spans="1:60" x14ac:dyDescent="0.2">
      <c r="A636" s="1"/>
      <c r="B636" s="125"/>
      <c r="C636" s="165"/>
      <c r="D636" s="55"/>
      <c r="E636" s="161"/>
      <c r="F636" s="73"/>
    </row>
    <row r="637" spans="1:60" x14ac:dyDescent="0.2">
      <c r="A637" s="1"/>
      <c r="B637" s="125"/>
      <c r="C637" s="165"/>
      <c r="D637" s="55"/>
      <c r="E637" s="161"/>
      <c r="F637" s="73"/>
    </row>
    <row r="638" spans="1:60" s="5" customFormat="1" ht="15" customHeight="1" x14ac:dyDescent="0.25">
      <c r="A638" s="220" t="s">
        <v>0</v>
      </c>
      <c r="B638" s="220"/>
      <c r="C638" s="220"/>
      <c r="D638" s="220"/>
      <c r="E638" s="220"/>
      <c r="F638" s="220"/>
      <c r="G638" s="130"/>
      <c r="H638" s="130"/>
      <c r="I638" s="130"/>
      <c r="J638" s="130"/>
      <c r="K638" s="130"/>
      <c r="L638" s="130"/>
      <c r="M638" s="130"/>
      <c r="N638" s="130"/>
      <c r="O638" s="130"/>
      <c r="P638" s="130"/>
      <c r="Q638" s="130"/>
      <c r="R638" s="130"/>
      <c r="S638" s="130"/>
      <c r="T638" s="130"/>
      <c r="U638" s="130"/>
      <c r="V638" s="130"/>
      <c r="W638" s="130"/>
      <c r="X638" s="130"/>
      <c r="Y638" s="130"/>
      <c r="Z638" s="130"/>
      <c r="AA638" s="130"/>
      <c r="AB638" s="130"/>
      <c r="AC638" s="130"/>
      <c r="AD638" s="130"/>
      <c r="AE638" s="130"/>
      <c r="AF638" s="130"/>
      <c r="AG638" s="130"/>
      <c r="AH638" s="130"/>
      <c r="AI638" s="130"/>
      <c r="AJ638" s="130"/>
      <c r="AK638" s="130"/>
      <c r="AL638" s="130"/>
      <c r="AM638" s="130"/>
      <c r="AN638" s="130"/>
      <c r="AO638" s="130"/>
      <c r="AP638" s="130"/>
      <c r="AQ638" s="130"/>
      <c r="AR638" s="130"/>
      <c r="AS638" s="130"/>
      <c r="AT638" s="130"/>
      <c r="AU638" s="130"/>
      <c r="AV638" s="130"/>
      <c r="AW638" s="130"/>
      <c r="AX638" s="130"/>
      <c r="AY638" s="130"/>
      <c r="AZ638" s="130"/>
      <c r="BA638" s="130"/>
      <c r="BB638" s="130"/>
      <c r="BC638" s="130"/>
      <c r="BD638" s="130"/>
      <c r="BE638" s="130"/>
      <c r="BF638" s="130"/>
      <c r="BG638" s="130"/>
      <c r="BH638" s="130"/>
    </row>
    <row r="639" spans="1:60" s="185" customFormat="1" ht="15" customHeight="1" x14ac:dyDescent="0.25">
      <c r="A639" s="220" t="s">
        <v>1</v>
      </c>
      <c r="B639" s="220"/>
      <c r="C639" s="220"/>
      <c r="D639" s="220"/>
      <c r="E639" s="220"/>
      <c r="F639" s="220"/>
      <c r="G639" s="130"/>
      <c r="H639" s="167"/>
      <c r="I639" s="167"/>
      <c r="J639" s="167"/>
      <c r="K639" s="167"/>
      <c r="L639" s="167"/>
      <c r="M639" s="167"/>
      <c r="N639" s="167"/>
      <c r="O639" s="167"/>
      <c r="P639" s="167"/>
      <c r="Q639" s="167"/>
      <c r="R639" s="167"/>
      <c r="S639" s="167"/>
      <c r="T639" s="167"/>
      <c r="U639" s="167"/>
      <c r="V639" s="167"/>
      <c r="W639" s="167"/>
      <c r="X639" s="167"/>
      <c r="Y639" s="167"/>
      <c r="Z639" s="167"/>
      <c r="AA639" s="167"/>
      <c r="AB639" s="167"/>
      <c r="AC639" s="167"/>
      <c r="AD639" s="167"/>
      <c r="AE639" s="167"/>
      <c r="AF639" s="167"/>
      <c r="AG639" s="167"/>
      <c r="AH639" s="167"/>
      <c r="AI639" s="167"/>
      <c r="AJ639" s="167"/>
      <c r="AK639" s="167"/>
      <c r="AL639" s="167"/>
      <c r="AM639" s="167"/>
      <c r="AN639" s="167"/>
      <c r="AO639" s="167"/>
      <c r="AP639" s="167"/>
      <c r="AQ639" s="167"/>
      <c r="AR639" s="167"/>
      <c r="AS639" s="167"/>
      <c r="AT639" s="167"/>
      <c r="AU639" s="167"/>
      <c r="AV639" s="167"/>
      <c r="AW639" s="167"/>
      <c r="AX639" s="167"/>
      <c r="AY639" s="167"/>
      <c r="AZ639" s="167"/>
      <c r="BA639" s="167"/>
      <c r="BB639" s="167"/>
      <c r="BC639" s="167"/>
      <c r="BD639" s="167"/>
      <c r="BE639" s="167"/>
      <c r="BF639" s="167"/>
      <c r="BG639" s="167"/>
      <c r="BH639" s="167"/>
    </row>
    <row r="640" spans="1:60" s="185" customFormat="1" ht="15" customHeight="1" x14ac:dyDescent="0.25">
      <c r="A640" s="221" t="s">
        <v>2</v>
      </c>
      <c r="B640" s="221"/>
      <c r="C640" s="221"/>
      <c r="D640" s="221"/>
      <c r="E640" s="221"/>
      <c r="F640" s="221"/>
      <c r="G640" s="130"/>
      <c r="H640" s="167"/>
      <c r="I640" s="167"/>
      <c r="J640" s="167"/>
      <c r="K640" s="167"/>
      <c r="L640" s="167"/>
      <c r="M640" s="167"/>
      <c r="N640" s="167"/>
      <c r="O640" s="167"/>
      <c r="P640" s="167"/>
      <c r="Q640" s="167"/>
      <c r="R640" s="167"/>
      <c r="S640" s="167"/>
      <c r="T640" s="167"/>
      <c r="U640" s="167"/>
      <c r="V640" s="167"/>
      <c r="W640" s="167"/>
      <c r="X640" s="167"/>
      <c r="Y640" s="167"/>
      <c r="Z640" s="167"/>
      <c r="AA640" s="167"/>
      <c r="AB640" s="167"/>
      <c r="AC640" s="167"/>
      <c r="AD640" s="167"/>
      <c r="AE640" s="167"/>
      <c r="AF640" s="167"/>
      <c r="AG640" s="167"/>
      <c r="AH640" s="167"/>
      <c r="AI640" s="167"/>
      <c r="AJ640" s="167"/>
      <c r="AK640" s="167"/>
      <c r="AL640" s="167"/>
      <c r="AM640" s="167"/>
      <c r="AN640" s="167"/>
      <c r="AO640" s="167"/>
      <c r="AP640" s="167"/>
      <c r="AQ640" s="167"/>
      <c r="AR640" s="167"/>
      <c r="AS640" s="167"/>
      <c r="AT640" s="167"/>
      <c r="AU640" s="167"/>
      <c r="AV640" s="167"/>
      <c r="AW640" s="167"/>
      <c r="AX640" s="167"/>
      <c r="AY640" s="167"/>
      <c r="AZ640" s="167"/>
      <c r="BA640" s="167"/>
      <c r="BB640" s="167"/>
      <c r="BC640" s="167"/>
      <c r="BD640" s="167"/>
      <c r="BE640" s="167"/>
      <c r="BF640" s="167"/>
      <c r="BG640" s="167"/>
      <c r="BH640" s="167"/>
    </row>
    <row r="641" spans="1:60" s="185" customFormat="1" ht="15" customHeight="1" x14ac:dyDescent="0.25">
      <c r="A641" s="221" t="s">
        <v>3</v>
      </c>
      <c r="B641" s="221"/>
      <c r="C641" s="221"/>
      <c r="D641" s="221"/>
      <c r="E641" s="221"/>
      <c r="F641" s="221"/>
      <c r="G641" s="130"/>
      <c r="H641" s="167"/>
      <c r="I641" s="167"/>
      <c r="J641" s="167"/>
      <c r="K641" s="167"/>
      <c r="L641" s="167"/>
      <c r="M641" s="167"/>
      <c r="N641" s="167"/>
      <c r="O641" s="167"/>
      <c r="P641" s="167"/>
      <c r="Q641" s="167"/>
      <c r="R641" s="167"/>
      <c r="S641" s="167"/>
      <c r="T641" s="167"/>
      <c r="U641" s="167"/>
      <c r="V641" s="167"/>
      <c r="W641" s="167"/>
      <c r="X641" s="167"/>
      <c r="Y641" s="167"/>
      <c r="Z641" s="167"/>
      <c r="AA641" s="167"/>
      <c r="AB641" s="167"/>
      <c r="AC641" s="167"/>
      <c r="AD641" s="167"/>
      <c r="AE641" s="167"/>
      <c r="AF641" s="167"/>
      <c r="AG641" s="167"/>
      <c r="AH641" s="167"/>
      <c r="AI641" s="167"/>
      <c r="AJ641" s="167"/>
      <c r="AK641" s="167"/>
      <c r="AL641" s="167"/>
      <c r="AM641" s="167"/>
      <c r="AN641" s="167"/>
      <c r="AO641" s="167"/>
      <c r="AP641" s="167"/>
      <c r="AQ641" s="167"/>
      <c r="AR641" s="167"/>
      <c r="AS641" s="167"/>
      <c r="AT641" s="167"/>
      <c r="AU641" s="167"/>
      <c r="AV641" s="167"/>
      <c r="AW641" s="167"/>
      <c r="AX641" s="167"/>
      <c r="AY641" s="167"/>
      <c r="AZ641" s="167"/>
      <c r="BA641" s="167"/>
      <c r="BB641" s="167"/>
      <c r="BC641" s="167"/>
      <c r="BD641" s="167"/>
      <c r="BE641" s="167"/>
      <c r="BF641" s="167"/>
      <c r="BG641" s="167"/>
      <c r="BH641" s="167"/>
    </row>
    <row r="642" spans="1:60" s="185" customFormat="1" ht="15" customHeight="1" x14ac:dyDescent="0.25">
      <c r="A642" s="168"/>
      <c r="B642" s="169"/>
      <c r="C642" s="170"/>
      <c r="D642" s="171"/>
      <c r="E642" s="172"/>
      <c r="F642" s="173"/>
      <c r="G642" s="130"/>
      <c r="H642" s="167"/>
      <c r="I642" s="167"/>
      <c r="J642" s="167"/>
      <c r="K642" s="167"/>
      <c r="L642" s="167"/>
      <c r="M642" s="167"/>
      <c r="N642" s="167"/>
      <c r="O642" s="167"/>
      <c r="P642" s="167"/>
      <c r="Q642" s="167"/>
      <c r="R642" s="167"/>
      <c r="S642" s="167"/>
      <c r="T642" s="167"/>
      <c r="U642" s="167"/>
      <c r="V642" s="167"/>
      <c r="W642" s="167"/>
      <c r="X642" s="167"/>
      <c r="Y642" s="167"/>
      <c r="Z642" s="167"/>
      <c r="AA642" s="167"/>
      <c r="AB642" s="167"/>
      <c r="AC642" s="167"/>
      <c r="AD642" s="167"/>
      <c r="AE642" s="167"/>
      <c r="AF642" s="167"/>
      <c r="AG642" s="167"/>
      <c r="AH642" s="167"/>
      <c r="AI642" s="167"/>
      <c r="AJ642" s="167"/>
      <c r="AK642" s="167"/>
      <c r="AL642" s="167"/>
      <c r="AM642" s="167"/>
      <c r="AN642" s="167"/>
      <c r="AO642" s="167"/>
      <c r="AP642" s="167"/>
      <c r="AQ642" s="167"/>
      <c r="AR642" s="167"/>
      <c r="AS642" s="167"/>
      <c r="AT642" s="167"/>
      <c r="AU642" s="167"/>
      <c r="AV642" s="167"/>
      <c r="AW642" s="167"/>
      <c r="AX642" s="167"/>
      <c r="AY642" s="167"/>
      <c r="AZ642" s="167"/>
      <c r="BA642" s="167"/>
      <c r="BB642" s="167"/>
      <c r="BC642" s="167"/>
      <c r="BD642" s="167"/>
      <c r="BE642" s="167"/>
      <c r="BF642" s="167"/>
      <c r="BG642" s="167"/>
      <c r="BH642" s="167"/>
    </row>
    <row r="643" spans="1:60" s="174" customFormat="1" ht="33" customHeight="1" x14ac:dyDescent="0.2">
      <c r="A643" s="225" t="s">
        <v>861</v>
      </c>
      <c r="B643" s="225"/>
      <c r="C643" s="225"/>
      <c r="D643" s="225"/>
      <c r="E643" s="225"/>
      <c r="F643" s="225"/>
      <c r="G643" s="1"/>
      <c r="H643" s="110"/>
      <c r="I643" s="110"/>
      <c r="J643" s="110"/>
      <c r="K643" s="110"/>
      <c r="L643" s="110"/>
      <c r="M643" s="110"/>
      <c r="N643" s="110"/>
      <c r="O643" s="110"/>
      <c r="P643" s="110"/>
      <c r="Q643" s="110"/>
      <c r="R643" s="110"/>
      <c r="S643" s="110"/>
      <c r="T643" s="110"/>
      <c r="U643" s="110"/>
      <c r="V643" s="110"/>
      <c r="W643" s="110"/>
      <c r="X643" s="110"/>
      <c r="Y643" s="110"/>
      <c r="Z643" s="110"/>
      <c r="AA643" s="110"/>
      <c r="AB643" s="110"/>
      <c r="AC643" s="110"/>
      <c r="AD643" s="110"/>
      <c r="AE643" s="110"/>
      <c r="AF643" s="110"/>
      <c r="AG643" s="110"/>
      <c r="AH643" s="110"/>
      <c r="AI643" s="110"/>
      <c r="AJ643" s="110"/>
      <c r="AK643" s="110"/>
      <c r="AL643" s="110"/>
      <c r="AM643" s="110"/>
      <c r="AN643" s="110"/>
      <c r="AO643" s="110"/>
      <c r="AP643" s="110"/>
      <c r="AQ643" s="110"/>
      <c r="AR643" s="110"/>
      <c r="AS643" s="110"/>
      <c r="AT643" s="110"/>
      <c r="AU643" s="110"/>
      <c r="AV643" s="110"/>
      <c r="AW643" s="110"/>
      <c r="AX643" s="110"/>
      <c r="AY643" s="110"/>
      <c r="AZ643" s="110"/>
      <c r="BA643" s="110"/>
      <c r="BB643" s="110"/>
      <c r="BC643" s="110"/>
      <c r="BD643" s="110"/>
      <c r="BE643" s="110"/>
      <c r="BF643" s="110"/>
      <c r="BG643" s="110"/>
      <c r="BH643" s="110"/>
    </row>
    <row r="644" spans="1:60" s="174" customFormat="1" ht="30" customHeight="1" x14ac:dyDescent="0.2">
      <c r="A644" s="225" t="s">
        <v>6</v>
      </c>
      <c r="B644" s="225"/>
      <c r="C644" s="225"/>
      <c r="D644" s="225"/>
      <c r="E644" s="225"/>
      <c r="F644" s="87">
        <v>600925.39</v>
      </c>
      <c r="G644" s="1"/>
      <c r="H644" s="110"/>
      <c r="I644" s="110"/>
      <c r="J644" s="110"/>
      <c r="K644" s="110"/>
      <c r="L644" s="110"/>
      <c r="M644" s="110"/>
      <c r="N644" s="110"/>
      <c r="O644" s="110"/>
      <c r="P644" s="110"/>
      <c r="Q644" s="110"/>
      <c r="R644" s="110"/>
      <c r="S644" s="110"/>
      <c r="T644" s="110"/>
      <c r="U644" s="110"/>
      <c r="V644" s="110"/>
      <c r="W644" s="110"/>
      <c r="X644" s="110"/>
      <c r="Y644" s="110"/>
      <c r="Z644" s="110"/>
      <c r="AA644" s="110"/>
      <c r="AB644" s="110"/>
      <c r="AC644" s="110"/>
      <c r="AD644" s="110"/>
      <c r="AE644" s="110"/>
      <c r="AF644" s="110"/>
      <c r="AG644" s="110"/>
      <c r="AH644" s="110"/>
      <c r="AI644" s="110"/>
      <c r="AJ644" s="110"/>
      <c r="AK644" s="110"/>
      <c r="AL644" s="110"/>
      <c r="AM644" s="110"/>
      <c r="AN644" s="110"/>
      <c r="AO644" s="110"/>
      <c r="AP644" s="110"/>
      <c r="AQ644" s="110"/>
      <c r="AR644" s="110"/>
      <c r="AS644" s="110"/>
      <c r="AT644" s="110"/>
      <c r="AU644" s="110"/>
      <c r="AV644" s="110"/>
      <c r="AW644" s="110"/>
      <c r="AX644" s="110"/>
      <c r="AY644" s="110"/>
      <c r="AZ644" s="110"/>
      <c r="BA644" s="110"/>
      <c r="BB644" s="110"/>
      <c r="BC644" s="110"/>
      <c r="BD644" s="110"/>
      <c r="BE644" s="110"/>
      <c r="BF644" s="110"/>
      <c r="BG644" s="110"/>
      <c r="BH644" s="110"/>
    </row>
    <row r="645" spans="1:60" s="174" customFormat="1" ht="15.75" customHeight="1" x14ac:dyDescent="0.2">
      <c r="A645" s="10" t="s">
        <v>7</v>
      </c>
      <c r="B645" s="10" t="s">
        <v>844</v>
      </c>
      <c r="C645" s="10" t="s">
        <v>681</v>
      </c>
      <c r="D645" s="10" t="s">
        <v>10</v>
      </c>
      <c r="E645" s="10" t="s">
        <v>11</v>
      </c>
      <c r="F645" s="10" t="s">
        <v>682</v>
      </c>
      <c r="G645" s="1"/>
      <c r="H645" s="110"/>
      <c r="I645" s="110"/>
      <c r="J645" s="110"/>
      <c r="K645" s="110"/>
      <c r="L645" s="110"/>
      <c r="M645" s="110"/>
      <c r="N645" s="110"/>
      <c r="O645" s="110"/>
      <c r="P645" s="110"/>
      <c r="Q645" s="110"/>
      <c r="R645" s="110"/>
      <c r="S645" s="110"/>
      <c r="T645" s="110"/>
      <c r="U645" s="110"/>
      <c r="V645" s="110"/>
      <c r="W645" s="110"/>
      <c r="X645" s="110"/>
      <c r="Y645" s="110"/>
      <c r="Z645" s="110"/>
      <c r="AA645" s="110"/>
      <c r="AB645" s="110"/>
      <c r="AC645" s="110"/>
      <c r="AD645" s="110"/>
      <c r="AE645" s="110"/>
      <c r="AF645" s="110"/>
      <c r="AG645" s="110"/>
      <c r="AH645" s="110"/>
      <c r="AI645" s="110"/>
      <c r="AJ645" s="110"/>
      <c r="AK645" s="110"/>
      <c r="AL645" s="110"/>
      <c r="AM645" s="110"/>
      <c r="AN645" s="110"/>
      <c r="AO645" s="110"/>
      <c r="AP645" s="110"/>
      <c r="AQ645" s="110"/>
      <c r="AR645" s="110"/>
      <c r="AS645" s="110"/>
      <c r="AT645" s="110"/>
      <c r="AU645" s="110"/>
      <c r="AV645" s="110"/>
      <c r="AW645" s="110"/>
      <c r="AX645" s="110"/>
      <c r="AY645" s="110"/>
      <c r="AZ645" s="110"/>
      <c r="BA645" s="110"/>
      <c r="BB645" s="110"/>
      <c r="BC645" s="110"/>
      <c r="BD645" s="110"/>
      <c r="BE645" s="110"/>
      <c r="BF645" s="110"/>
      <c r="BG645" s="110"/>
      <c r="BH645" s="110"/>
    </row>
    <row r="646" spans="1:60" s="174" customFormat="1" ht="15" customHeight="1" x14ac:dyDescent="0.2">
      <c r="A646" s="123"/>
      <c r="B646" s="12"/>
      <c r="C646" s="13" t="s">
        <v>847</v>
      </c>
      <c r="D646" s="14">
        <v>2824928.16</v>
      </c>
      <c r="E646" s="14"/>
      <c r="F646" s="15">
        <f>F644+D646</f>
        <v>3425853.5500000003</v>
      </c>
      <c r="G646" s="1"/>
      <c r="H646" s="110"/>
      <c r="I646" s="110"/>
      <c r="J646" s="110"/>
      <c r="K646" s="110"/>
      <c r="L646" s="110"/>
      <c r="M646" s="110"/>
      <c r="N646" s="110"/>
      <c r="O646" s="110"/>
      <c r="P646" s="110"/>
      <c r="Q646" s="110"/>
      <c r="R646" s="110"/>
      <c r="S646" s="110"/>
      <c r="T646" s="110"/>
      <c r="U646" s="110"/>
      <c r="V646" s="110"/>
      <c r="W646" s="110"/>
      <c r="X646" s="110"/>
      <c r="Y646" s="110"/>
      <c r="Z646" s="110"/>
      <c r="AA646" s="110"/>
      <c r="AB646" s="110"/>
      <c r="AC646" s="110"/>
      <c r="AD646" s="110"/>
      <c r="AE646" s="110"/>
      <c r="AF646" s="110"/>
      <c r="AG646" s="110"/>
      <c r="AH646" s="110"/>
      <c r="AI646" s="110"/>
      <c r="AJ646" s="110"/>
      <c r="AK646" s="110"/>
      <c r="AL646" s="110"/>
      <c r="AM646" s="110"/>
      <c r="AN646" s="110"/>
      <c r="AO646" s="110"/>
      <c r="AP646" s="110"/>
      <c r="AQ646" s="110"/>
      <c r="AR646" s="110"/>
      <c r="AS646" s="110"/>
      <c r="AT646" s="110"/>
      <c r="AU646" s="110"/>
      <c r="AV646" s="110"/>
      <c r="AW646" s="110"/>
      <c r="AX646" s="110"/>
      <c r="AY646" s="110"/>
      <c r="AZ646" s="110"/>
      <c r="BA646" s="110"/>
      <c r="BB646" s="110"/>
      <c r="BC646" s="110"/>
      <c r="BD646" s="110"/>
      <c r="BE646" s="110"/>
      <c r="BF646" s="110"/>
      <c r="BG646" s="110"/>
      <c r="BH646" s="110"/>
    </row>
    <row r="647" spans="1:60" s="174" customFormat="1" ht="15" customHeight="1" x14ac:dyDescent="0.2">
      <c r="A647" s="123"/>
      <c r="B647" s="12"/>
      <c r="C647" s="13" t="s">
        <v>849</v>
      </c>
      <c r="D647" s="20"/>
      <c r="E647" s="143"/>
      <c r="F647" s="15">
        <f>F646</f>
        <v>3425853.5500000003</v>
      </c>
      <c r="G647" s="1"/>
      <c r="H647" s="110"/>
      <c r="I647" s="110"/>
      <c r="J647" s="110"/>
      <c r="K647" s="110"/>
      <c r="L647" s="110"/>
      <c r="M647" s="110"/>
      <c r="N647" s="110"/>
      <c r="O647" s="110"/>
      <c r="P647" s="110"/>
      <c r="Q647" s="110"/>
      <c r="R647" s="110"/>
      <c r="S647" s="110"/>
      <c r="T647" s="110"/>
      <c r="U647" s="110"/>
      <c r="V647" s="110"/>
      <c r="W647" s="110"/>
      <c r="X647" s="110"/>
      <c r="Y647" s="110"/>
      <c r="Z647" s="110"/>
      <c r="AA647" s="110"/>
      <c r="AB647" s="110"/>
      <c r="AC647" s="110"/>
      <c r="AD647" s="110"/>
      <c r="AE647" s="110"/>
      <c r="AF647" s="110"/>
      <c r="AG647" s="110"/>
      <c r="AH647" s="110"/>
      <c r="AI647" s="110"/>
      <c r="AJ647" s="110"/>
      <c r="AK647" s="110"/>
      <c r="AL647" s="110"/>
      <c r="AM647" s="110"/>
      <c r="AN647" s="110"/>
      <c r="AO647" s="110"/>
      <c r="AP647" s="110"/>
      <c r="AQ647" s="110"/>
      <c r="AR647" s="110"/>
      <c r="AS647" s="110"/>
      <c r="AT647" s="110"/>
      <c r="AU647" s="110"/>
      <c r="AV647" s="110"/>
      <c r="AW647" s="110"/>
      <c r="AX647" s="110"/>
      <c r="AY647" s="110"/>
      <c r="AZ647" s="110"/>
      <c r="BA647" s="110"/>
      <c r="BB647" s="110"/>
      <c r="BC647" s="110"/>
      <c r="BD647" s="110"/>
      <c r="BE647" s="110"/>
      <c r="BF647" s="110"/>
      <c r="BG647" s="110"/>
      <c r="BH647" s="110"/>
    </row>
    <row r="648" spans="1:60" s="174" customFormat="1" ht="15" customHeight="1" x14ac:dyDescent="0.2">
      <c r="A648" s="123"/>
      <c r="B648" s="12"/>
      <c r="C648" s="22" t="s">
        <v>19</v>
      </c>
      <c r="D648" s="20"/>
      <c r="E648" s="143">
        <v>5063.09</v>
      </c>
      <c r="F648" s="15">
        <f>F647-E648</f>
        <v>3420790.4600000004</v>
      </c>
      <c r="G648" s="1"/>
      <c r="H648" s="110"/>
      <c r="I648" s="110"/>
      <c r="J648" s="110"/>
      <c r="K648" s="110"/>
      <c r="L648" s="110"/>
      <c r="M648" s="110"/>
      <c r="N648" s="110"/>
      <c r="O648" s="110"/>
      <c r="P648" s="110"/>
      <c r="Q648" s="110"/>
      <c r="R648" s="110"/>
      <c r="S648" s="110"/>
      <c r="T648" s="110"/>
      <c r="U648" s="110"/>
      <c r="V648" s="110"/>
      <c r="W648" s="110"/>
      <c r="X648" s="110"/>
      <c r="Y648" s="110"/>
      <c r="Z648" s="110"/>
      <c r="AA648" s="110"/>
      <c r="AB648" s="110"/>
      <c r="AC648" s="110"/>
      <c r="AD648" s="110"/>
      <c r="AE648" s="110"/>
      <c r="AF648" s="110"/>
      <c r="AG648" s="110"/>
      <c r="AH648" s="110"/>
      <c r="AI648" s="110"/>
      <c r="AJ648" s="110"/>
      <c r="AK648" s="110"/>
      <c r="AL648" s="110"/>
      <c r="AM648" s="110"/>
      <c r="AN648" s="110"/>
      <c r="AO648" s="110"/>
      <c r="AP648" s="110"/>
      <c r="AQ648" s="110"/>
      <c r="AR648" s="110"/>
      <c r="AS648" s="110"/>
      <c r="AT648" s="110"/>
      <c r="AU648" s="110"/>
      <c r="AV648" s="110"/>
      <c r="AW648" s="110"/>
      <c r="AX648" s="110"/>
      <c r="AY648" s="110"/>
      <c r="AZ648" s="110"/>
      <c r="BA648" s="110"/>
      <c r="BB648" s="110"/>
      <c r="BC648" s="110"/>
      <c r="BD648" s="110"/>
      <c r="BE648" s="110"/>
      <c r="BF648" s="110"/>
      <c r="BG648" s="110"/>
      <c r="BH648" s="110"/>
    </row>
    <row r="649" spans="1:60" s="174" customFormat="1" ht="15" customHeight="1" x14ac:dyDescent="0.2">
      <c r="A649" s="123"/>
      <c r="B649" s="12"/>
      <c r="C649" s="13" t="s">
        <v>21</v>
      </c>
      <c r="D649" s="20"/>
      <c r="E649" s="143">
        <v>500</v>
      </c>
      <c r="F649" s="15">
        <f>F648-E649</f>
        <v>3420290.4600000004</v>
      </c>
      <c r="G649" s="1"/>
      <c r="H649" s="110"/>
      <c r="I649" s="110"/>
      <c r="J649" s="110"/>
      <c r="K649" s="110"/>
      <c r="L649" s="110"/>
      <c r="M649" s="110"/>
      <c r="N649" s="110"/>
      <c r="O649" s="110"/>
      <c r="P649" s="110"/>
      <c r="Q649" s="110"/>
      <c r="R649" s="110"/>
      <c r="S649" s="110"/>
      <c r="T649" s="110"/>
      <c r="U649" s="110"/>
      <c r="V649" s="110"/>
      <c r="W649" s="110"/>
      <c r="X649" s="110"/>
      <c r="Y649" s="110"/>
      <c r="Z649" s="110"/>
      <c r="AA649" s="110"/>
      <c r="AB649" s="110"/>
      <c r="AC649" s="110"/>
      <c r="AD649" s="110"/>
      <c r="AE649" s="110"/>
      <c r="AF649" s="110"/>
      <c r="AG649" s="110"/>
      <c r="AH649" s="110"/>
      <c r="AI649" s="110"/>
      <c r="AJ649" s="110"/>
      <c r="AK649" s="110"/>
      <c r="AL649" s="110"/>
      <c r="AM649" s="110"/>
      <c r="AN649" s="110"/>
      <c r="AO649" s="110"/>
      <c r="AP649" s="110"/>
      <c r="AQ649" s="110"/>
      <c r="AR649" s="110"/>
      <c r="AS649" s="110"/>
      <c r="AT649" s="110"/>
      <c r="AU649" s="110"/>
      <c r="AV649" s="110"/>
      <c r="AW649" s="110"/>
      <c r="AX649" s="110"/>
      <c r="AY649" s="110"/>
      <c r="AZ649" s="110"/>
      <c r="BA649" s="110"/>
      <c r="BB649" s="110"/>
      <c r="BC649" s="110"/>
      <c r="BD649" s="110"/>
      <c r="BE649" s="110"/>
      <c r="BF649" s="110"/>
      <c r="BG649" s="110"/>
      <c r="BH649" s="110"/>
    </row>
    <row r="650" spans="1:60" ht="15" customHeight="1" x14ac:dyDescent="0.2">
      <c r="A650" s="11"/>
      <c r="B650" s="99"/>
      <c r="C650" s="13" t="s">
        <v>23</v>
      </c>
      <c r="D650" s="20"/>
      <c r="E650" s="95">
        <v>175</v>
      </c>
      <c r="F650" s="15">
        <f t="shared" ref="F650:F710" si="15">F649-E650</f>
        <v>3420115.4600000004</v>
      </c>
    </row>
    <row r="651" spans="1:60" ht="40.5" customHeight="1" x14ac:dyDescent="0.2">
      <c r="A651" s="186">
        <v>44442</v>
      </c>
      <c r="B651" s="187" t="s">
        <v>862</v>
      </c>
      <c r="C651" s="154" t="s">
        <v>863</v>
      </c>
      <c r="D651" s="188"/>
      <c r="E651" s="189">
        <v>124238.7</v>
      </c>
      <c r="F651" s="15">
        <f t="shared" si="15"/>
        <v>3295876.7600000002</v>
      </c>
    </row>
    <row r="652" spans="1:60" ht="32.25" customHeight="1" x14ac:dyDescent="0.2">
      <c r="A652" s="186">
        <v>44445</v>
      </c>
      <c r="B652" s="187" t="s">
        <v>864</v>
      </c>
      <c r="C652" s="154" t="s">
        <v>865</v>
      </c>
      <c r="D652" s="188"/>
      <c r="E652" s="189">
        <v>7020</v>
      </c>
      <c r="F652" s="15">
        <f t="shared" si="15"/>
        <v>3288856.7600000002</v>
      </c>
    </row>
    <row r="653" spans="1:60" ht="38.25" customHeight="1" x14ac:dyDescent="0.2">
      <c r="A653" s="186">
        <v>44446</v>
      </c>
      <c r="B653" s="187" t="s">
        <v>866</v>
      </c>
      <c r="C653" s="154" t="s">
        <v>867</v>
      </c>
      <c r="D653" s="182"/>
      <c r="E653" s="189">
        <v>10826</v>
      </c>
      <c r="F653" s="15">
        <f t="shared" si="15"/>
        <v>3278030.7600000002</v>
      </c>
    </row>
    <row r="654" spans="1:60" ht="33" customHeight="1" x14ac:dyDescent="0.2">
      <c r="A654" s="186">
        <v>44447</v>
      </c>
      <c r="B654" s="187" t="s">
        <v>868</v>
      </c>
      <c r="C654" s="154" t="s">
        <v>869</v>
      </c>
      <c r="D654" s="182"/>
      <c r="E654" s="189">
        <v>78046.61</v>
      </c>
      <c r="F654" s="15">
        <f t="shared" si="15"/>
        <v>3199984.1500000004</v>
      </c>
    </row>
    <row r="655" spans="1:60" ht="32.25" customHeight="1" x14ac:dyDescent="0.2">
      <c r="A655" s="186">
        <v>44447</v>
      </c>
      <c r="B655" s="187" t="s">
        <v>870</v>
      </c>
      <c r="C655" s="154" t="s">
        <v>871</v>
      </c>
      <c r="D655" s="182"/>
      <c r="E655" s="190">
        <v>229523.23</v>
      </c>
      <c r="F655" s="15">
        <f t="shared" si="15"/>
        <v>2970460.9200000004</v>
      </c>
    </row>
    <row r="656" spans="1:60" ht="27" customHeight="1" x14ac:dyDescent="0.2">
      <c r="A656" s="191">
        <v>44448</v>
      </c>
      <c r="B656" s="187" t="s">
        <v>872</v>
      </c>
      <c r="C656" s="192" t="s">
        <v>873</v>
      </c>
      <c r="D656" s="182"/>
      <c r="E656" s="193">
        <v>59031.25</v>
      </c>
      <c r="F656" s="15">
        <f t="shared" si="15"/>
        <v>2911429.6700000004</v>
      </c>
    </row>
    <row r="657" spans="1:60" s="200" customFormat="1" ht="24.75" customHeight="1" x14ac:dyDescent="0.2">
      <c r="A657" s="194">
        <v>44448</v>
      </c>
      <c r="B657" s="195" t="s">
        <v>874</v>
      </c>
      <c r="C657" s="196" t="s">
        <v>875</v>
      </c>
      <c r="D657" s="197"/>
      <c r="E657" s="198">
        <v>26200.6</v>
      </c>
      <c r="F657" s="15">
        <f t="shared" si="15"/>
        <v>2885229.0700000003</v>
      </c>
      <c r="G657" s="199"/>
      <c r="H657" s="115"/>
      <c r="I657" s="115"/>
      <c r="J657" s="115"/>
      <c r="K657" s="115"/>
      <c r="L657" s="115"/>
      <c r="M657" s="115"/>
      <c r="N657" s="115"/>
      <c r="O657" s="115"/>
      <c r="P657" s="115"/>
      <c r="Q657" s="115"/>
      <c r="R657" s="115"/>
      <c r="S657" s="115"/>
      <c r="T657" s="115"/>
      <c r="U657" s="115"/>
      <c r="V657" s="115"/>
      <c r="W657" s="115"/>
      <c r="X657" s="115"/>
      <c r="Y657" s="115"/>
      <c r="Z657" s="115"/>
      <c r="AA657" s="115"/>
      <c r="AB657" s="115"/>
      <c r="AC657" s="115"/>
      <c r="AD657" s="115"/>
      <c r="AE657" s="115"/>
      <c r="AF657" s="115"/>
      <c r="AG657" s="115"/>
      <c r="AH657" s="115"/>
      <c r="AI657" s="115"/>
      <c r="AJ657" s="115"/>
      <c r="AK657" s="115"/>
      <c r="AL657" s="115"/>
      <c r="AM657" s="115"/>
      <c r="AN657" s="115"/>
      <c r="AO657" s="115"/>
      <c r="AP657" s="115"/>
      <c r="AQ657" s="115"/>
      <c r="AR657" s="115"/>
      <c r="AS657" s="115"/>
      <c r="AT657" s="115"/>
      <c r="AU657" s="115"/>
      <c r="AV657" s="115"/>
      <c r="AW657" s="115"/>
      <c r="AX657" s="115"/>
      <c r="AY657" s="115"/>
      <c r="AZ657" s="115"/>
      <c r="BA657" s="115"/>
      <c r="BB657" s="115"/>
      <c r="BC657" s="115"/>
      <c r="BD657" s="115"/>
      <c r="BE657" s="115"/>
      <c r="BF657" s="115"/>
      <c r="BG657" s="115"/>
      <c r="BH657" s="115"/>
    </row>
    <row r="658" spans="1:60" ht="32.25" customHeight="1" x14ac:dyDescent="0.2">
      <c r="A658" s="191">
        <v>44448</v>
      </c>
      <c r="B658" s="187" t="s">
        <v>876</v>
      </c>
      <c r="C658" s="192" t="s">
        <v>877</v>
      </c>
      <c r="D658" s="182"/>
      <c r="E658" s="193">
        <v>86400</v>
      </c>
      <c r="F658" s="15">
        <f t="shared" si="15"/>
        <v>2798829.0700000003</v>
      </c>
    </row>
    <row r="659" spans="1:60" ht="32.25" customHeight="1" x14ac:dyDescent="0.2">
      <c r="A659" s="191">
        <v>44448</v>
      </c>
      <c r="B659" s="187" t="s">
        <v>878</v>
      </c>
      <c r="C659" s="192" t="s">
        <v>877</v>
      </c>
      <c r="D659" s="182"/>
      <c r="E659" s="193">
        <v>73800</v>
      </c>
      <c r="F659" s="15">
        <f t="shared" si="15"/>
        <v>2725029.0700000003</v>
      </c>
    </row>
    <row r="660" spans="1:60" ht="32.25" customHeight="1" x14ac:dyDescent="0.2">
      <c r="A660" s="191">
        <v>44448</v>
      </c>
      <c r="B660" s="187" t="s">
        <v>879</v>
      </c>
      <c r="C660" s="192" t="s">
        <v>877</v>
      </c>
      <c r="D660" s="182"/>
      <c r="E660" s="193">
        <v>61200</v>
      </c>
      <c r="F660" s="15">
        <f t="shared" si="15"/>
        <v>2663829.0700000003</v>
      </c>
    </row>
    <row r="661" spans="1:60" ht="38.25" customHeight="1" x14ac:dyDescent="0.2">
      <c r="A661" s="191">
        <v>44448</v>
      </c>
      <c r="B661" s="187" t="s">
        <v>880</v>
      </c>
      <c r="C661" s="192" t="s">
        <v>881</v>
      </c>
      <c r="D661" s="182"/>
      <c r="E661" s="193">
        <v>124238.7</v>
      </c>
      <c r="F661" s="15">
        <f t="shared" si="15"/>
        <v>2539590.37</v>
      </c>
    </row>
    <row r="662" spans="1:60" ht="32.25" customHeight="1" x14ac:dyDescent="0.2">
      <c r="A662" s="191">
        <v>44448</v>
      </c>
      <c r="B662" s="187" t="s">
        <v>882</v>
      </c>
      <c r="C662" s="192" t="s">
        <v>883</v>
      </c>
      <c r="D662" s="182"/>
      <c r="E662" s="193">
        <v>110906.8</v>
      </c>
      <c r="F662" s="15">
        <f t="shared" si="15"/>
        <v>2428683.5700000003</v>
      </c>
    </row>
    <row r="663" spans="1:60" ht="32.25" customHeight="1" x14ac:dyDescent="0.2">
      <c r="A663" s="191">
        <v>44449</v>
      </c>
      <c r="B663" s="187" t="s">
        <v>884</v>
      </c>
      <c r="C663" s="201" t="s">
        <v>885</v>
      </c>
      <c r="D663" s="182"/>
      <c r="E663" s="193">
        <v>18000</v>
      </c>
      <c r="F663" s="15">
        <f t="shared" si="15"/>
        <v>2410683.5700000003</v>
      </c>
    </row>
    <row r="664" spans="1:60" ht="32.25" customHeight="1" x14ac:dyDescent="0.2">
      <c r="A664" s="191">
        <v>44449</v>
      </c>
      <c r="B664" s="187" t="s">
        <v>886</v>
      </c>
      <c r="C664" s="201" t="s">
        <v>887</v>
      </c>
      <c r="D664" s="182"/>
      <c r="E664" s="193">
        <v>7236</v>
      </c>
      <c r="F664" s="15">
        <f t="shared" si="15"/>
        <v>2403447.5700000003</v>
      </c>
    </row>
    <row r="665" spans="1:60" ht="32.25" customHeight="1" x14ac:dyDescent="0.2">
      <c r="A665" s="191">
        <v>44449</v>
      </c>
      <c r="B665" s="187" t="s">
        <v>888</v>
      </c>
      <c r="C665" s="201" t="s">
        <v>889</v>
      </c>
      <c r="D665" s="182"/>
      <c r="E665" s="193">
        <v>14850</v>
      </c>
      <c r="F665" s="15">
        <f t="shared" si="15"/>
        <v>2388597.5700000003</v>
      </c>
    </row>
    <row r="666" spans="1:60" ht="32.25" customHeight="1" x14ac:dyDescent="0.2">
      <c r="A666" s="191">
        <v>44449</v>
      </c>
      <c r="B666" s="187" t="s">
        <v>890</v>
      </c>
      <c r="C666" s="201" t="s">
        <v>891</v>
      </c>
      <c r="D666" s="182"/>
      <c r="E666" s="193">
        <v>15840</v>
      </c>
      <c r="F666" s="15">
        <f t="shared" si="15"/>
        <v>2372757.5700000003</v>
      </c>
    </row>
    <row r="667" spans="1:60" ht="32.25" customHeight="1" x14ac:dyDescent="0.2">
      <c r="A667" s="191">
        <v>44449</v>
      </c>
      <c r="B667" s="187" t="s">
        <v>892</v>
      </c>
      <c r="C667" s="201" t="s">
        <v>893</v>
      </c>
      <c r="D667" s="182"/>
      <c r="E667" s="193">
        <v>25200</v>
      </c>
      <c r="F667" s="15">
        <f t="shared" si="15"/>
        <v>2347557.5700000003</v>
      </c>
    </row>
    <row r="668" spans="1:60" ht="32.25" customHeight="1" x14ac:dyDescent="0.2">
      <c r="A668" s="191">
        <v>44449</v>
      </c>
      <c r="B668" s="187" t="s">
        <v>894</v>
      </c>
      <c r="C668" s="201" t="s">
        <v>895</v>
      </c>
      <c r="D668" s="182"/>
      <c r="E668" s="202">
        <v>4500</v>
      </c>
      <c r="F668" s="15">
        <f t="shared" si="15"/>
        <v>2343057.5700000003</v>
      </c>
    </row>
    <row r="669" spans="1:60" ht="42.75" customHeight="1" x14ac:dyDescent="0.2">
      <c r="A669" s="191">
        <v>44449</v>
      </c>
      <c r="B669" s="187" t="s">
        <v>896</v>
      </c>
      <c r="C669" s="203" t="s">
        <v>897</v>
      </c>
      <c r="D669" s="182"/>
      <c r="E669" s="202">
        <v>93827.199999999997</v>
      </c>
      <c r="F669" s="15">
        <f t="shared" si="15"/>
        <v>2249230.37</v>
      </c>
    </row>
    <row r="670" spans="1:60" ht="32.25" customHeight="1" x14ac:dyDescent="0.2">
      <c r="A670" s="191">
        <v>44449</v>
      </c>
      <c r="B670" s="187" t="s">
        <v>898</v>
      </c>
      <c r="C670" s="201" t="s">
        <v>899</v>
      </c>
      <c r="D670" s="182"/>
      <c r="E670" s="202">
        <v>85312.8</v>
      </c>
      <c r="F670" s="15">
        <f t="shared" si="15"/>
        <v>2163917.5700000003</v>
      </c>
    </row>
    <row r="671" spans="1:60" ht="32.25" customHeight="1" x14ac:dyDescent="0.2">
      <c r="A671" s="191">
        <v>44449</v>
      </c>
      <c r="B671" s="187" t="s">
        <v>900</v>
      </c>
      <c r="C671" s="201" t="s">
        <v>901</v>
      </c>
      <c r="D671" s="182"/>
      <c r="E671" s="202">
        <v>68595</v>
      </c>
      <c r="F671" s="15">
        <f t="shared" si="15"/>
        <v>2095322.5700000003</v>
      </c>
    </row>
    <row r="672" spans="1:60" ht="32.25" customHeight="1" x14ac:dyDescent="0.2">
      <c r="A672" s="191">
        <v>44449</v>
      </c>
      <c r="B672" s="187" t="s">
        <v>902</v>
      </c>
      <c r="C672" s="201" t="s">
        <v>903</v>
      </c>
      <c r="D672" s="182"/>
      <c r="E672" s="202">
        <v>124224.38</v>
      </c>
      <c r="F672" s="15">
        <f t="shared" si="15"/>
        <v>1971098.1900000004</v>
      </c>
    </row>
    <row r="673" spans="1:6" ht="32.25" customHeight="1" x14ac:dyDescent="0.2">
      <c r="A673" s="191">
        <v>44449</v>
      </c>
      <c r="B673" s="187" t="s">
        <v>904</v>
      </c>
      <c r="C673" s="201" t="s">
        <v>905</v>
      </c>
      <c r="D673" s="182"/>
      <c r="E673" s="202">
        <v>23476.23</v>
      </c>
      <c r="F673" s="15">
        <f t="shared" si="15"/>
        <v>1947621.9600000004</v>
      </c>
    </row>
    <row r="674" spans="1:6" ht="32.25" customHeight="1" x14ac:dyDescent="0.2">
      <c r="A674" s="191">
        <v>44452</v>
      </c>
      <c r="B674" s="187" t="s">
        <v>906</v>
      </c>
      <c r="C674" s="192" t="s">
        <v>907</v>
      </c>
      <c r="D674" s="182"/>
      <c r="E674" s="202">
        <v>44855.25</v>
      </c>
      <c r="F674" s="15">
        <f t="shared" si="15"/>
        <v>1902766.7100000004</v>
      </c>
    </row>
    <row r="675" spans="1:6" ht="32.25" customHeight="1" x14ac:dyDescent="0.2">
      <c r="A675" s="191">
        <v>44452</v>
      </c>
      <c r="B675" s="187" t="s">
        <v>908</v>
      </c>
      <c r="C675" s="192" t="s">
        <v>909</v>
      </c>
      <c r="D675" s="182"/>
      <c r="E675" s="202">
        <v>13033.31</v>
      </c>
      <c r="F675" s="15">
        <f t="shared" si="15"/>
        <v>1889733.4000000004</v>
      </c>
    </row>
    <row r="676" spans="1:6" ht="32.25" customHeight="1" x14ac:dyDescent="0.2">
      <c r="A676" s="191">
        <v>44452</v>
      </c>
      <c r="B676" s="187" t="s">
        <v>910</v>
      </c>
      <c r="C676" s="192" t="s">
        <v>911</v>
      </c>
      <c r="D676" s="182"/>
      <c r="E676" s="202">
        <v>39837.29</v>
      </c>
      <c r="F676" s="15">
        <f t="shared" si="15"/>
        <v>1849896.1100000003</v>
      </c>
    </row>
    <row r="677" spans="1:6" ht="44.25" customHeight="1" x14ac:dyDescent="0.2">
      <c r="A677" s="191">
        <v>44452</v>
      </c>
      <c r="B677" s="187" t="s">
        <v>912</v>
      </c>
      <c r="C677" s="192" t="s">
        <v>913</v>
      </c>
      <c r="D677" s="182"/>
      <c r="E677" s="202">
        <v>55952</v>
      </c>
      <c r="F677" s="15">
        <f t="shared" si="15"/>
        <v>1793944.1100000003</v>
      </c>
    </row>
    <row r="678" spans="1:6" ht="32.25" customHeight="1" x14ac:dyDescent="0.2">
      <c r="A678" s="191">
        <v>44452</v>
      </c>
      <c r="B678" s="187" t="s">
        <v>914</v>
      </c>
      <c r="C678" s="192" t="s">
        <v>915</v>
      </c>
      <c r="D678" s="182"/>
      <c r="E678" s="202">
        <v>26537.84</v>
      </c>
      <c r="F678" s="15">
        <f t="shared" si="15"/>
        <v>1767406.2700000003</v>
      </c>
    </row>
    <row r="679" spans="1:6" ht="46.5" customHeight="1" x14ac:dyDescent="0.2">
      <c r="A679" s="191">
        <v>44452</v>
      </c>
      <c r="B679" s="187" t="s">
        <v>916</v>
      </c>
      <c r="C679" s="192" t="s">
        <v>917</v>
      </c>
      <c r="D679" s="182"/>
      <c r="E679" s="202">
        <v>29337.06</v>
      </c>
      <c r="F679" s="15">
        <f t="shared" si="15"/>
        <v>1738069.2100000002</v>
      </c>
    </row>
    <row r="680" spans="1:6" ht="32.25" customHeight="1" x14ac:dyDescent="0.2">
      <c r="A680" s="191">
        <v>44452</v>
      </c>
      <c r="B680" s="187" t="s">
        <v>918</v>
      </c>
      <c r="C680" s="192" t="s">
        <v>919</v>
      </c>
      <c r="D680" s="182"/>
      <c r="E680" s="202">
        <v>61272</v>
      </c>
      <c r="F680" s="15">
        <f t="shared" si="15"/>
        <v>1676797.2100000002</v>
      </c>
    </row>
    <row r="681" spans="1:6" ht="32.25" customHeight="1" x14ac:dyDescent="0.2">
      <c r="A681" s="191">
        <v>44452</v>
      </c>
      <c r="B681" s="187" t="s">
        <v>920</v>
      </c>
      <c r="C681" s="192" t="s">
        <v>921</v>
      </c>
      <c r="D681" s="182"/>
      <c r="E681" s="202">
        <v>76614</v>
      </c>
      <c r="F681" s="15">
        <f t="shared" si="15"/>
        <v>1600183.2100000002</v>
      </c>
    </row>
    <row r="682" spans="1:6" ht="41.25" customHeight="1" x14ac:dyDescent="0.2">
      <c r="A682" s="191">
        <v>44453</v>
      </c>
      <c r="B682" s="187" t="s">
        <v>922</v>
      </c>
      <c r="C682" s="192" t="s">
        <v>923</v>
      </c>
      <c r="D682" s="182"/>
      <c r="E682" s="202">
        <v>14467.5</v>
      </c>
      <c r="F682" s="15">
        <f t="shared" si="15"/>
        <v>1585715.7100000002</v>
      </c>
    </row>
    <row r="683" spans="1:6" ht="45" customHeight="1" x14ac:dyDescent="0.2">
      <c r="A683" s="191">
        <v>44453</v>
      </c>
      <c r="B683" s="187" t="s">
        <v>924</v>
      </c>
      <c r="C683" s="192" t="s">
        <v>923</v>
      </c>
      <c r="D683" s="182"/>
      <c r="E683" s="202">
        <v>24115.5</v>
      </c>
      <c r="F683" s="15">
        <f t="shared" si="15"/>
        <v>1561600.2100000002</v>
      </c>
    </row>
    <row r="684" spans="1:6" ht="43.5" customHeight="1" x14ac:dyDescent="0.2">
      <c r="A684" s="191">
        <v>44453</v>
      </c>
      <c r="B684" s="187" t="s">
        <v>925</v>
      </c>
      <c r="C684" s="192" t="s">
        <v>923</v>
      </c>
      <c r="D684" s="182"/>
      <c r="E684" s="202">
        <v>24115.5</v>
      </c>
      <c r="F684" s="15">
        <f t="shared" si="15"/>
        <v>1537484.7100000002</v>
      </c>
    </row>
    <row r="685" spans="1:6" ht="32.25" customHeight="1" x14ac:dyDescent="0.2">
      <c r="A685" s="191">
        <v>44453</v>
      </c>
      <c r="B685" s="187" t="s">
        <v>926</v>
      </c>
      <c r="C685" s="192" t="s">
        <v>927</v>
      </c>
      <c r="D685" s="182"/>
      <c r="E685" s="202">
        <v>28350</v>
      </c>
      <c r="F685" s="15">
        <f t="shared" si="15"/>
        <v>1509134.7100000002</v>
      </c>
    </row>
    <row r="686" spans="1:6" ht="42" customHeight="1" x14ac:dyDescent="0.2">
      <c r="A686" s="191">
        <v>44453</v>
      </c>
      <c r="B686" s="187" t="s">
        <v>928</v>
      </c>
      <c r="C686" s="192" t="s">
        <v>923</v>
      </c>
      <c r="D686" s="182"/>
      <c r="E686" s="202">
        <v>14467.5</v>
      </c>
      <c r="F686" s="15">
        <f t="shared" si="15"/>
        <v>1494667.2100000002</v>
      </c>
    </row>
    <row r="687" spans="1:6" ht="43.5" customHeight="1" x14ac:dyDescent="0.2">
      <c r="A687" s="191">
        <v>44453</v>
      </c>
      <c r="B687" s="187" t="s">
        <v>929</v>
      </c>
      <c r="C687" s="192" t="s">
        <v>923</v>
      </c>
      <c r="D687" s="182"/>
      <c r="E687" s="202">
        <v>24115.5</v>
      </c>
      <c r="F687" s="15">
        <f t="shared" si="15"/>
        <v>1470551.7100000002</v>
      </c>
    </row>
    <row r="688" spans="1:6" ht="41.25" customHeight="1" x14ac:dyDescent="0.2">
      <c r="A688" s="186">
        <v>44454</v>
      </c>
      <c r="B688" s="187" t="s">
        <v>930</v>
      </c>
      <c r="C688" s="192" t="s">
        <v>923</v>
      </c>
      <c r="D688" s="182"/>
      <c r="E688" s="204">
        <v>14467.5</v>
      </c>
      <c r="F688" s="15">
        <f t="shared" si="15"/>
        <v>1456084.2100000002</v>
      </c>
    </row>
    <row r="689" spans="1:61" ht="26.25" customHeight="1" x14ac:dyDescent="0.2">
      <c r="A689" s="186">
        <v>44454</v>
      </c>
      <c r="B689" s="187" t="s">
        <v>931</v>
      </c>
      <c r="C689" s="192" t="s">
        <v>932</v>
      </c>
      <c r="D689" s="182"/>
      <c r="E689" s="204">
        <v>8766</v>
      </c>
      <c r="F689" s="15">
        <f t="shared" si="15"/>
        <v>1447318.2100000002</v>
      </c>
    </row>
    <row r="690" spans="1:61" ht="41.25" customHeight="1" x14ac:dyDescent="0.2">
      <c r="A690" s="186">
        <v>44454</v>
      </c>
      <c r="B690" s="187" t="s">
        <v>933</v>
      </c>
      <c r="C690" s="205" t="s">
        <v>923</v>
      </c>
      <c r="D690" s="182"/>
      <c r="E690" s="204">
        <v>14467.5</v>
      </c>
      <c r="F690" s="15">
        <f t="shared" si="15"/>
        <v>1432850.7100000002</v>
      </c>
    </row>
    <row r="691" spans="1:61" ht="46.5" customHeight="1" x14ac:dyDescent="0.2">
      <c r="A691" s="186">
        <v>44454</v>
      </c>
      <c r="B691" s="187" t="s">
        <v>934</v>
      </c>
      <c r="C691" s="205" t="s">
        <v>923</v>
      </c>
      <c r="D691" s="182"/>
      <c r="E691" s="204">
        <v>14467.5</v>
      </c>
      <c r="F691" s="15">
        <f t="shared" si="15"/>
        <v>1418383.2100000002</v>
      </c>
    </row>
    <row r="692" spans="1:61" s="212" customFormat="1" ht="42" customHeight="1" x14ac:dyDescent="0.2">
      <c r="A692" s="206">
        <v>44454</v>
      </c>
      <c r="B692" s="207" t="s">
        <v>935</v>
      </c>
      <c r="C692" s="208" t="s">
        <v>923</v>
      </c>
      <c r="D692" s="209"/>
      <c r="E692" s="210">
        <v>14467.5</v>
      </c>
      <c r="F692" s="15">
        <f t="shared" si="15"/>
        <v>1403915.7100000002</v>
      </c>
      <c r="G692" s="115"/>
      <c r="H692" s="115"/>
      <c r="I692" s="115"/>
      <c r="J692" s="115"/>
      <c r="K692" s="115"/>
      <c r="L692" s="115"/>
      <c r="M692" s="115"/>
      <c r="N692" s="115"/>
      <c r="O692" s="115"/>
      <c r="P692" s="115"/>
      <c r="Q692" s="115"/>
      <c r="R692" s="115"/>
      <c r="S692" s="115"/>
      <c r="T692" s="115"/>
      <c r="U692" s="115"/>
      <c r="V692" s="115"/>
      <c r="W692" s="115"/>
      <c r="X692" s="115"/>
      <c r="Y692" s="115"/>
      <c r="Z692" s="115"/>
      <c r="AA692" s="115"/>
      <c r="AB692" s="115"/>
      <c r="AC692" s="115"/>
      <c r="AD692" s="115"/>
      <c r="AE692" s="115"/>
      <c r="AF692" s="115"/>
      <c r="AG692" s="115"/>
      <c r="AH692" s="115"/>
      <c r="AI692" s="115"/>
      <c r="AJ692" s="115"/>
      <c r="AK692" s="115"/>
      <c r="AL692" s="115"/>
      <c r="AM692" s="115"/>
      <c r="AN692" s="115"/>
      <c r="AO692" s="115"/>
      <c r="AP692" s="115"/>
      <c r="AQ692" s="115"/>
      <c r="AR692" s="115"/>
      <c r="AS692" s="115"/>
      <c r="AT692" s="115"/>
      <c r="AU692" s="115"/>
      <c r="AV692" s="115"/>
      <c r="AW692" s="115"/>
      <c r="AX692" s="115"/>
      <c r="AY692" s="115"/>
      <c r="AZ692" s="115"/>
      <c r="BA692" s="115"/>
      <c r="BB692" s="115"/>
      <c r="BC692" s="115"/>
      <c r="BD692" s="115"/>
      <c r="BE692" s="115"/>
      <c r="BF692" s="115"/>
      <c r="BG692" s="115"/>
      <c r="BH692" s="115"/>
      <c r="BI692" s="211"/>
    </row>
    <row r="693" spans="1:61" s="107" customFormat="1" ht="34.5" customHeight="1" x14ac:dyDescent="0.2">
      <c r="A693" s="186">
        <v>44455</v>
      </c>
      <c r="B693" s="187" t="s">
        <v>936</v>
      </c>
      <c r="C693" s="205" t="s">
        <v>937</v>
      </c>
      <c r="D693" s="182"/>
      <c r="E693" s="204">
        <v>64370.71</v>
      </c>
      <c r="F693" s="15">
        <f t="shared" si="15"/>
        <v>1339545.0000000002</v>
      </c>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c r="BF693" s="1"/>
      <c r="BG693" s="1"/>
      <c r="BH693" s="1"/>
      <c r="BI693" s="106"/>
    </row>
    <row r="694" spans="1:61" ht="32.25" customHeight="1" x14ac:dyDescent="0.2">
      <c r="A694" s="186">
        <v>44455</v>
      </c>
      <c r="B694" s="187" t="s">
        <v>938</v>
      </c>
      <c r="C694" s="205" t="s">
        <v>939</v>
      </c>
      <c r="D694" s="182"/>
      <c r="E694" s="204">
        <v>86400</v>
      </c>
      <c r="F694" s="15">
        <f t="shared" si="15"/>
        <v>1253145.0000000002</v>
      </c>
    </row>
    <row r="695" spans="1:61" ht="36" customHeight="1" x14ac:dyDescent="0.2">
      <c r="A695" s="186">
        <v>44455</v>
      </c>
      <c r="B695" s="187" t="s">
        <v>940</v>
      </c>
      <c r="C695" s="205" t="s">
        <v>941</v>
      </c>
      <c r="D695" s="182"/>
      <c r="E695" s="204">
        <v>39214.83</v>
      </c>
      <c r="F695" s="15">
        <f t="shared" si="15"/>
        <v>1213930.1700000002</v>
      </c>
    </row>
    <row r="696" spans="1:61" ht="29.25" customHeight="1" x14ac:dyDescent="0.2">
      <c r="A696" s="186">
        <v>44455</v>
      </c>
      <c r="B696" s="187" t="s">
        <v>942</v>
      </c>
      <c r="C696" s="205" t="s">
        <v>943</v>
      </c>
      <c r="D696" s="182"/>
      <c r="E696" s="204">
        <v>16991.75</v>
      </c>
      <c r="F696" s="15">
        <f t="shared" si="15"/>
        <v>1196938.4200000002</v>
      </c>
    </row>
    <row r="697" spans="1:61" ht="35.25" customHeight="1" x14ac:dyDescent="0.2">
      <c r="A697" s="186">
        <v>44455</v>
      </c>
      <c r="B697" s="187" t="s">
        <v>944</v>
      </c>
      <c r="C697" s="205" t="s">
        <v>945</v>
      </c>
      <c r="D697" s="182"/>
      <c r="E697" s="204">
        <v>22959.11</v>
      </c>
      <c r="F697" s="15">
        <f t="shared" si="15"/>
        <v>1173979.31</v>
      </c>
    </row>
    <row r="698" spans="1:61" ht="28.5" customHeight="1" x14ac:dyDescent="0.2">
      <c r="A698" s="186">
        <v>44455</v>
      </c>
      <c r="B698" s="187" t="s">
        <v>946</v>
      </c>
      <c r="C698" s="205" t="s">
        <v>947</v>
      </c>
      <c r="D698" s="182"/>
      <c r="E698" s="204">
        <v>25425</v>
      </c>
      <c r="F698" s="15">
        <f t="shared" si="15"/>
        <v>1148554.31</v>
      </c>
    </row>
    <row r="699" spans="1:61" ht="28.5" customHeight="1" x14ac:dyDescent="0.2">
      <c r="A699" s="186">
        <v>44456</v>
      </c>
      <c r="B699" s="187" t="s">
        <v>948</v>
      </c>
      <c r="C699" s="205" t="s">
        <v>949</v>
      </c>
      <c r="D699" s="182"/>
      <c r="E699" s="204">
        <v>12571.25</v>
      </c>
      <c r="F699" s="15">
        <f t="shared" si="15"/>
        <v>1135983.06</v>
      </c>
    </row>
    <row r="700" spans="1:61" ht="39.75" customHeight="1" x14ac:dyDescent="0.2">
      <c r="A700" s="186">
        <v>44456</v>
      </c>
      <c r="B700" s="187" t="s">
        <v>950</v>
      </c>
      <c r="C700" s="205" t="s">
        <v>951</v>
      </c>
      <c r="D700" s="182"/>
      <c r="E700" s="204">
        <v>124277.4</v>
      </c>
      <c r="F700" s="15">
        <f t="shared" si="15"/>
        <v>1011705.66</v>
      </c>
    </row>
    <row r="701" spans="1:61" ht="26.25" customHeight="1" x14ac:dyDescent="0.2">
      <c r="A701" s="186">
        <v>44459</v>
      </c>
      <c r="B701" s="187" t="s">
        <v>952</v>
      </c>
      <c r="C701" s="205" t="s">
        <v>953</v>
      </c>
      <c r="D701" s="182"/>
      <c r="E701" s="204">
        <v>54150</v>
      </c>
      <c r="F701" s="15">
        <f t="shared" si="15"/>
        <v>957555.66</v>
      </c>
    </row>
    <row r="702" spans="1:61" ht="19.5" customHeight="1" x14ac:dyDescent="0.2">
      <c r="A702" s="186">
        <v>44459</v>
      </c>
      <c r="B702" s="187" t="s">
        <v>954</v>
      </c>
      <c r="C702" s="205" t="s">
        <v>955</v>
      </c>
      <c r="D702" s="182"/>
      <c r="E702" s="204">
        <v>69350</v>
      </c>
      <c r="F702" s="15">
        <f t="shared" si="15"/>
        <v>888205.66</v>
      </c>
    </row>
    <row r="703" spans="1:61" ht="29.25" customHeight="1" x14ac:dyDescent="0.2">
      <c r="A703" s="186">
        <v>44459</v>
      </c>
      <c r="B703" s="187" t="s">
        <v>956</v>
      </c>
      <c r="C703" s="205" t="s">
        <v>957</v>
      </c>
      <c r="D703" s="182"/>
      <c r="E703" s="204">
        <v>121438.6</v>
      </c>
      <c r="F703" s="15">
        <f t="shared" si="15"/>
        <v>766767.06</v>
      </c>
    </row>
    <row r="704" spans="1:61" ht="29.25" customHeight="1" x14ac:dyDescent="0.2">
      <c r="A704" s="186">
        <v>44459</v>
      </c>
      <c r="B704" s="187" t="s">
        <v>958</v>
      </c>
      <c r="C704" s="213" t="s">
        <v>959</v>
      </c>
      <c r="D704" s="182"/>
      <c r="E704" s="204">
        <v>16650</v>
      </c>
      <c r="F704" s="15">
        <f t="shared" si="15"/>
        <v>750117.06</v>
      </c>
    </row>
    <row r="705" spans="1:60" ht="22.5" customHeight="1" x14ac:dyDescent="0.2">
      <c r="A705" s="186">
        <v>44459</v>
      </c>
      <c r="B705" s="187" t="s">
        <v>960</v>
      </c>
      <c r="C705" s="205" t="s">
        <v>961</v>
      </c>
      <c r="D705" s="182"/>
      <c r="E705" s="204">
        <v>82800</v>
      </c>
      <c r="F705" s="15">
        <f t="shared" si="15"/>
        <v>667317.06000000006</v>
      </c>
    </row>
    <row r="706" spans="1:60" ht="26.25" customHeight="1" x14ac:dyDescent="0.2">
      <c r="A706" s="186">
        <v>44459</v>
      </c>
      <c r="B706" s="187" t="s">
        <v>962</v>
      </c>
      <c r="C706" s="205" t="s">
        <v>963</v>
      </c>
      <c r="D706" s="182"/>
      <c r="E706" s="204">
        <v>4500</v>
      </c>
      <c r="F706" s="15">
        <f t="shared" si="15"/>
        <v>662817.06000000006</v>
      </c>
    </row>
    <row r="707" spans="1:60" ht="32.25" customHeight="1" x14ac:dyDescent="0.2">
      <c r="A707" s="214">
        <v>44461</v>
      </c>
      <c r="B707" s="187" t="s">
        <v>964</v>
      </c>
      <c r="C707" s="205" t="s">
        <v>965</v>
      </c>
      <c r="D707" s="182"/>
      <c r="E707" s="204">
        <v>171340.42</v>
      </c>
      <c r="F707" s="15">
        <f t="shared" si="15"/>
        <v>491476.64</v>
      </c>
    </row>
    <row r="708" spans="1:60" ht="38.25" customHeight="1" x14ac:dyDescent="0.2">
      <c r="A708" s="214">
        <v>44466</v>
      </c>
      <c r="B708" s="187" t="s">
        <v>966</v>
      </c>
      <c r="C708" s="205" t="s">
        <v>967</v>
      </c>
      <c r="D708" s="182"/>
      <c r="E708" s="204">
        <v>16500.599999999999</v>
      </c>
      <c r="F708" s="15">
        <f t="shared" si="15"/>
        <v>474976.04000000004</v>
      </c>
    </row>
    <row r="709" spans="1:60" ht="36" customHeight="1" x14ac:dyDescent="0.2">
      <c r="A709" s="214">
        <v>44466</v>
      </c>
      <c r="B709" s="187" t="s">
        <v>968</v>
      </c>
      <c r="C709" s="205" t="s">
        <v>969</v>
      </c>
      <c r="D709" s="182"/>
      <c r="E709" s="204">
        <v>18000</v>
      </c>
      <c r="F709" s="15">
        <f t="shared" si="15"/>
        <v>456976.04000000004</v>
      </c>
    </row>
    <row r="710" spans="1:60" ht="40.5" customHeight="1" x14ac:dyDescent="0.2">
      <c r="A710" s="214">
        <v>44467</v>
      </c>
      <c r="B710" s="187" t="s">
        <v>970</v>
      </c>
      <c r="C710" s="205" t="s">
        <v>971</v>
      </c>
      <c r="D710" s="182"/>
      <c r="E710" s="204">
        <v>123880</v>
      </c>
      <c r="F710" s="15">
        <f t="shared" si="15"/>
        <v>333096.04000000004</v>
      </c>
    </row>
    <row r="711" spans="1:60" ht="15" customHeight="1" x14ac:dyDescent="0.2">
      <c r="A711" s="215"/>
      <c r="B711" s="216"/>
      <c r="C711" s="217"/>
      <c r="D711" s="55"/>
      <c r="E711" s="218"/>
      <c r="F711" s="219"/>
    </row>
    <row r="712" spans="1:60" ht="15" customHeight="1" x14ac:dyDescent="0.2">
      <c r="A712" s="215"/>
      <c r="B712" s="216"/>
      <c r="C712" s="217"/>
      <c r="D712" s="55"/>
      <c r="E712" s="218"/>
      <c r="F712" s="219"/>
    </row>
    <row r="713" spans="1:60" ht="15" customHeight="1" x14ac:dyDescent="0.2">
      <c r="A713" s="215"/>
      <c r="B713" s="216"/>
      <c r="C713" s="217"/>
      <c r="D713" s="55"/>
      <c r="E713" s="218"/>
      <c r="F713" s="219"/>
    </row>
    <row r="714" spans="1:60" s="5" customFormat="1" ht="15" customHeight="1" x14ac:dyDescent="0.25">
      <c r="A714" s="220" t="s">
        <v>0</v>
      </c>
      <c r="B714" s="220"/>
      <c r="C714" s="220"/>
      <c r="D714" s="220"/>
      <c r="E714" s="220"/>
      <c r="F714" s="220"/>
      <c r="G714" s="130"/>
      <c r="H714" s="130"/>
      <c r="I714" s="130"/>
      <c r="J714" s="130"/>
      <c r="K714" s="130"/>
      <c r="L714" s="130"/>
      <c r="M714" s="130"/>
      <c r="N714" s="130"/>
      <c r="O714" s="130"/>
      <c r="P714" s="130"/>
      <c r="Q714" s="130"/>
      <c r="R714" s="130"/>
      <c r="S714" s="130"/>
      <c r="T714" s="130"/>
      <c r="U714" s="130"/>
      <c r="V714" s="130"/>
      <c r="W714" s="130"/>
      <c r="X714" s="130"/>
      <c r="Y714" s="130"/>
      <c r="Z714" s="130"/>
      <c r="AA714" s="130"/>
      <c r="AB714" s="130"/>
      <c r="AC714" s="130"/>
      <c r="AD714" s="130"/>
      <c r="AE714" s="130"/>
      <c r="AF714" s="130"/>
      <c r="AG714" s="130"/>
      <c r="AH714" s="130"/>
      <c r="AI714" s="130"/>
      <c r="AJ714" s="130"/>
      <c r="AK714" s="130"/>
      <c r="AL714" s="130"/>
      <c r="AM714" s="130"/>
      <c r="AN714" s="130"/>
      <c r="AO714" s="130"/>
      <c r="AP714" s="130"/>
      <c r="AQ714" s="130"/>
      <c r="AR714" s="130"/>
      <c r="AS714" s="130"/>
      <c r="AT714" s="130"/>
      <c r="AU714" s="130"/>
      <c r="AV714" s="130"/>
      <c r="AW714" s="130"/>
      <c r="AX714" s="130"/>
      <c r="AY714" s="130"/>
      <c r="AZ714" s="130"/>
      <c r="BA714" s="130"/>
      <c r="BB714" s="130"/>
      <c r="BC714" s="130"/>
      <c r="BD714" s="130"/>
      <c r="BE714" s="130"/>
      <c r="BF714" s="130"/>
      <c r="BG714" s="130"/>
      <c r="BH714" s="130"/>
    </row>
    <row r="715" spans="1:60" s="5" customFormat="1" ht="15" customHeight="1" x14ac:dyDescent="0.25">
      <c r="A715" s="220" t="s">
        <v>1</v>
      </c>
      <c r="B715" s="220"/>
      <c r="C715" s="220"/>
      <c r="D715" s="220"/>
      <c r="E715" s="220"/>
      <c r="F715" s="220"/>
      <c r="G715" s="130"/>
      <c r="H715" s="130"/>
      <c r="I715" s="130"/>
      <c r="J715" s="130"/>
      <c r="K715" s="130"/>
      <c r="L715" s="130"/>
      <c r="M715" s="130"/>
      <c r="N715" s="130"/>
      <c r="O715" s="130"/>
      <c r="P715" s="130"/>
      <c r="Q715" s="130"/>
      <c r="R715" s="130"/>
      <c r="S715" s="130"/>
      <c r="T715" s="130"/>
      <c r="U715" s="130"/>
      <c r="V715" s="130"/>
      <c r="W715" s="130"/>
      <c r="X715" s="130"/>
      <c r="Y715" s="130"/>
      <c r="Z715" s="130"/>
      <c r="AA715" s="130"/>
      <c r="AB715" s="130"/>
      <c r="AC715" s="130"/>
      <c r="AD715" s="130"/>
      <c r="AE715" s="130"/>
      <c r="AF715" s="130"/>
      <c r="AG715" s="130"/>
      <c r="AH715" s="130"/>
      <c r="AI715" s="130"/>
      <c r="AJ715" s="130"/>
      <c r="AK715" s="130"/>
      <c r="AL715" s="130"/>
      <c r="AM715" s="130"/>
      <c r="AN715" s="130"/>
      <c r="AO715" s="130"/>
      <c r="AP715" s="130"/>
      <c r="AQ715" s="130"/>
      <c r="AR715" s="130"/>
      <c r="AS715" s="130"/>
      <c r="AT715" s="130"/>
      <c r="AU715" s="130"/>
      <c r="AV715" s="130"/>
      <c r="AW715" s="130"/>
      <c r="AX715" s="130"/>
      <c r="AY715" s="130"/>
      <c r="AZ715" s="130"/>
      <c r="BA715" s="130"/>
      <c r="BB715" s="130"/>
      <c r="BC715" s="130"/>
      <c r="BD715" s="130"/>
      <c r="BE715" s="130"/>
      <c r="BF715" s="130"/>
      <c r="BG715" s="130"/>
      <c r="BH715" s="130"/>
    </row>
    <row r="716" spans="1:60" s="5" customFormat="1" ht="15" customHeight="1" x14ac:dyDescent="0.25">
      <c r="A716" s="221" t="s">
        <v>2</v>
      </c>
      <c r="B716" s="221"/>
      <c r="C716" s="221"/>
      <c r="D716" s="221"/>
      <c r="E716" s="221"/>
      <c r="F716" s="221"/>
      <c r="G716" s="130"/>
      <c r="H716" s="130"/>
      <c r="I716" s="130"/>
      <c r="J716" s="130"/>
      <c r="K716" s="130"/>
      <c r="L716" s="130"/>
      <c r="M716" s="130"/>
      <c r="N716" s="130"/>
      <c r="O716" s="130"/>
      <c r="P716" s="130"/>
      <c r="Q716" s="130"/>
      <c r="R716" s="130"/>
      <c r="S716" s="130"/>
      <c r="T716" s="130"/>
      <c r="U716" s="130"/>
      <c r="V716" s="130"/>
      <c r="W716" s="130"/>
      <c r="X716" s="130"/>
      <c r="Y716" s="130"/>
      <c r="Z716" s="130"/>
      <c r="AA716" s="130"/>
      <c r="AB716" s="130"/>
      <c r="AC716" s="130"/>
      <c r="AD716" s="130"/>
      <c r="AE716" s="130"/>
      <c r="AF716" s="130"/>
      <c r="AG716" s="130"/>
      <c r="AH716" s="130"/>
      <c r="AI716" s="130"/>
      <c r="AJ716" s="130"/>
      <c r="AK716" s="130"/>
      <c r="AL716" s="130"/>
      <c r="AM716" s="130"/>
      <c r="AN716" s="130"/>
      <c r="AO716" s="130"/>
      <c r="AP716" s="130"/>
      <c r="AQ716" s="130"/>
      <c r="AR716" s="130"/>
      <c r="AS716" s="130"/>
      <c r="AT716" s="130"/>
      <c r="AU716" s="130"/>
      <c r="AV716" s="130"/>
      <c r="AW716" s="130"/>
      <c r="AX716" s="130"/>
      <c r="AY716" s="130"/>
      <c r="AZ716" s="130"/>
      <c r="BA716" s="130"/>
      <c r="BB716" s="130"/>
      <c r="BC716" s="130"/>
      <c r="BD716" s="130"/>
      <c r="BE716" s="130"/>
      <c r="BF716" s="130"/>
      <c r="BG716" s="130"/>
      <c r="BH716" s="130"/>
    </row>
    <row r="717" spans="1:60" s="5" customFormat="1" ht="15" customHeight="1" x14ac:dyDescent="0.25">
      <c r="A717" s="221" t="s">
        <v>3</v>
      </c>
      <c r="B717" s="221"/>
      <c r="C717" s="221"/>
      <c r="D717" s="221"/>
      <c r="E717" s="221"/>
      <c r="F717" s="221"/>
      <c r="G717" s="130"/>
      <c r="H717" s="130"/>
      <c r="I717" s="130"/>
      <c r="J717" s="130"/>
      <c r="K717" s="130"/>
      <c r="L717" s="130"/>
      <c r="M717" s="130"/>
      <c r="N717" s="130"/>
      <c r="O717" s="130"/>
      <c r="P717" s="130"/>
      <c r="Q717" s="130"/>
      <c r="R717" s="130"/>
      <c r="S717" s="130"/>
      <c r="T717" s="130"/>
      <c r="U717" s="130"/>
      <c r="V717" s="130"/>
      <c r="W717" s="130"/>
      <c r="X717" s="130"/>
      <c r="Y717" s="130"/>
      <c r="Z717" s="130"/>
      <c r="AA717" s="130"/>
      <c r="AB717" s="130"/>
      <c r="AC717" s="130"/>
      <c r="AD717" s="130"/>
      <c r="AE717" s="130"/>
      <c r="AF717" s="130"/>
      <c r="AG717" s="130"/>
      <c r="AH717" s="130"/>
      <c r="AI717" s="130"/>
      <c r="AJ717" s="130"/>
      <c r="AK717" s="130"/>
      <c r="AL717" s="130"/>
      <c r="AM717" s="130"/>
      <c r="AN717" s="130"/>
      <c r="AO717" s="130"/>
      <c r="AP717" s="130"/>
      <c r="AQ717" s="130"/>
      <c r="AR717" s="130"/>
      <c r="AS717" s="130"/>
      <c r="AT717" s="130"/>
      <c r="AU717" s="130"/>
      <c r="AV717" s="130"/>
      <c r="AW717" s="130"/>
      <c r="AX717" s="130"/>
      <c r="AY717" s="130"/>
      <c r="AZ717" s="130"/>
      <c r="BA717" s="130"/>
      <c r="BB717" s="130"/>
      <c r="BC717" s="130"/>
      <c r="BD717" s="130"/>
      <c r="BE717" s="130"/>
      <c r="BF717" s="130"/>
      <c r="BG717" s="130"/>
      <c r="BH717" s="130"/>
    </row>
    <row r="718" spans="1:60" ht="15" customHeight="1" x14ac:dyDescent="0.2">
      <c r="A718" s="156"/>
      <c r="B718" s="157"/>
      <c r="C718" s="1"/>
      <c r="D718" s="55"/>
      <c r="E718" s="161"/>
      <c r="F718" s="73"/>
    </row>
    <row r="719" spans="1:60" x14ac:dyDescent="0.2">
      <c r="A719" s="156"/>
      <c r="B719" s="157"/>
      <c r="C719" s="1"/>
      <c r="D719" s="55"/>
      <c r="E719" s="161"/>
      <c r="F719" s="73"/>
    </row>
    <row r="720" spans="1:60" ht="33" customHeight="1" x14ac:dyDescent="0.2">
      <c r="A720" s="222" t="s">
        <v>972</v>
      </c>
      <c r="B720" s="223"/>
      <c r="C720" s="223"/>
      <c r="D720" s="223"/>
      <c r="E720" s="223"/>
      <c r="F720" s="224"/>
    </row>
    <row r="721" spans="1:7" ht="30" customHeight="1" x14ac:dyDescent="0.2">
      <c r="A721" s="222" t="s">
        <v>6</v>
      </c>
      <c r="B721" s="223"/>
      <c r="C721" s="223"/>
      <c r="D721" s="223"/>
      <c r="E721" s="224"/>
      <c r="F721" s="162">
        <v>1999825</v>
      </c>
      <c r="G721" s="110"/>
    </row>
    <row r="722" spans="1:7" ht="33" customHeight="1" x14ac:dyDescent="0.2">
      <c r="A722" s="10" t="s">
        <v>7</v>
      </c>
      <c r="B722" s="10" t="s">
        <v>844</v>
      </c>
      <c r="C722" s="10" t="s">
        <v>681</v>
      </c>
      <c r="D722" s="10" t="s">
        <v>10</v>
      </c>
      <c r="E722" s="10" t="s">
        <v>11</v>
      </c>
      <c r="F722" s="10"/>
      <c r="G722" s="110"/>
    </row>
    <row r="723" spans="1:7" ht="15" customHeight="1" x14ac:dyDescent="0.2">
      <c r="A723" s="11"/>
      <c r="B723" s="12"/>
      <c r="C723" s="13" t="s">
        <v>847</v>
      </c>
      <c r="D723" s="20"/>
      <c r="E723" s="143"/>
      <c r="F723" s="15">
        <f>F721</f>
        <v>1999825</v>
      </c>
      <c r="G723" s="110"/>
    </row>
    <row r="724" spans="1:7" ht="15" customHeight="1" x14ac:dyDescent="0.2">
      <c r="A724" s="163"/>
      <c r="B724" s="99"/>
      <c r="C724" s="13" t="s">
        <v>832</v>
      </c>
      <c r="D724" s="164"/>
      <c r="E724" s="143"/>
      <c r="F724" s="15">
        <f>F723</f>
        <v>1999825</v>
      </c>
      <c r="G724" s="110"/>
    </row>
    <row r="725" spans="1:7" ht="15" customHeight="1" x14ac:dyDescent="0.2">
      <c r="A725" s="11"/>
      <c r="B725" s="99"/>
      <c r="C725" s="13" t="s">
        <v>23</v>
      </c>
      <c r="D725" s="20"/>
      <c r="E725" s="95">
        <v>175</v>
      </c>
      <c r="F725" s="15">
        <f>F724-E725</f>
        <v>1999650</v>
      </c>
      <c r="G725" s="110"/>
    </row>
    <row r="726" spans="1:7" x14ac:dyDescent="0.2">
      <c r="A726" s="124"/>
      <c r="B726" s="157"/>
      <c r="C726" s="165"/>
      <c r="D726" s="166"/>
      <c r="E726" s="159"/>
      <c r="F726" s="219"/>
      <c r="G726" s="110"/>
    </row>
  </sheetData>
  <mergeCells count="60">
    <mergeCell ref="A385:E385"/>
    <mergeCell ref="A1:F1"/>
    <mergeCell ref="A2:F2"/>
    <mergeCell ref="A3:F3"/>
    <mergeCell ref="A4:F4"/>
    <mergeCell ref="A6:F6"/>
    <mergeCell ref="A7:E7"/>
    <mergeCell ref="A378:F378"/>
    <mergeCell ref="A379:F379"/>
    <mergeCell ref="A380:F380"/>
    <mergeCell ref="A381:F381"/>
    <mergeCell ref="A383:F383"/>
    <mergeCell ref="A535:E535"/>
    <mergeCell ref="A444:F444"/>
    <mergeCell ref="A445:F445"/>
    <mergeCell ref="A446:F446"/>
    <mergeCell ref="A447:F447"/>
    <mergeCell ref="A449:F449"/>
    <mergeCell ref="A450:E450"/>
    <mergeCell ref="A529:F529"/>
    <mergeCell ref="A530:F530"/>
    <mergeCell ref="A531:F531"/>
    <mergeCell ref="A532:F532"/>
    <mergeCell ref="A534:F534"/>
    <mergeCell ref="A569:E569"/>
    <mergeCell ref="A542:F542"/>
    <mergeCell ref="A543:F543"/>
    <mergeCell ref="A544:F544"/>
    <mergeCell ref="A545:F545"/>
    <mergeCell ref="A547:F547"/>
    <mergeCell ref="A548:E548"/>
    <mergeCell ref="A563:F563"/>
    <mergeCell ref="A564:F564"/>
    <mergeCell ref="A565:F565"/>
    <mergeCell ref="A566:F566"/>
    <mergeCell ref="A568:F568"/>
    <mergeCell ref="A599:E599"/>
    <mergeCell ref="A580:F580"/>
    <mergeCell ref="A581:F581"/>
    <mergeCell ref="A582:F582"/>
    <mergeCell ref="A583:F583"/>
    <mergeCell ref="A585:F585"/>
    <mergeCell ref="A586:E586"/>
    <mergeCell ref="A593:F593"/>
    <mergeCell ref="A594:F594"/>
    <mergeCell ref="A595:F595"/>
    <mergeCell ref="A596:F596"/>
    <mergeCell ref="A598:F598"/>
    <mergeCell ref="A721:E721"/>
    <mergeCell ref="A638:F638"/>
    <mergeCell ref="A639:F639"/>
    <mergeCell ref="A640:F640"/>
    <mergeCell ref="A641:F641"/>
    <mergeCell ref="A643:F643"/>
    <mergeCell ref="A644:E644"/>
    <mergeCell ref="A714:F714"/>
    <mergeCell ref="A715:F715"/>
    <mergeCell ref="A716:F716"/>
    <mergeCell ref="A717:F717"/>
    <mergeCell ref="A720:F72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2021-10-08T17:38:37Z</dcterms:modified>
</cp:coreProperties>
</file>