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6\"/>
    </mc:Choice>
  </mc:AlternateContent>
  <bookViews>
    <workbookView xWindow="0" yWindow="345" windowWidth="20115" windowHeight="7440"/>
  </bookViews>
  <sheets>
    <sheet name="LOTE 6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6'!$A$1:$F$73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[35]FUNCION!$C$16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[36]Insumos!$B$71:$D$71</definedName>
    <definedName name="Hormigón_Industrial_210_Kg_cm2_1">[36]Insumos!$B$71:$D$71</definedName>
    <definedName name="Hormigón_Industrial_210_Kg_cm2_2">[36]Insumos!$B$71:$D$71</definedName>
    <definedName name="Hormigón_Industrial_210_Kg_cm2_3">[36]Insumos!$B$71:$D$71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[37]Directos!#REF!</definedName>
    <definedName name="impresion_2">[37]Directos!#REF!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[38]Insumos!#REF!</definedName>
    <definedName name="NADA">[38]Insumos!#REF!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[38]Insumos!#REF!</definedName>
    <definedName name="NINGUNA">[38]Insumos!#REF!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[39]peso!#REF!</definedName>
    <definedName name="p">[39]peso!#REF!</definedName>
    <definedName name="P.U.Amercoat_385ASA_2">#N/A</definedName>
    <definedName name="P.U.Amercoat_385ASA_3">#N/A</definedName>
    <definedName name="P.U.Dimecote9">[40]Insumos!$E$13</definedName>
    <definedName name="P.U.Dimecote9_2">#N/A</definedName>
    <definedName name="P.U.Dimecote9_3">#N/A</definedName>
    <definedName name="P.U.Thinner1000">[40]Insumos!$E$12</definedName>
    <definedName name="P.U.Thinner1000_2">#N/A</definedName>
    <definedName name="P.U.Thinner1000_3">#N/A</definedName>
    <definedName name="P.U.Urethane_Acrilico">[40]Insumos!$E$17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[41]PRESUPUESTO!$O$9:$O$236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[42]Precios!$A$4:$F$1576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[43]INS!#REF!</definedName>
    <definedName name="QQ">[43]INS!#REF!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[41]PRESUPUESTO!$M$10:$AH$731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[45]presupuesto!#REF!</definedName>
    <definedName name="SUB">[45]presupuesto!#REF!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6'!$1:$10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'[46]Ins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[43]INS!$D$561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14" i="7" l="1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40" i="7"/>
  <c r="F41" i="7"/>
  <c r="F42" i="7"/>
  <c r="F43" i="7"/>
  <c r="F44" i="7"/>
  <c r="F45" i="7"/>
  <c r="F46" i="7"/>
  <c r="F47" i="7"/>
  <c r="F53" i="7"/>
  <c r="F37" i="7"/>
  <c r="F38" i="7"/>
  <c r="F48" i="7" l="1"/>
  <c r="F55" i="7" s="1"/>
  <c r="F59" i="7" l="1"/>
  <c r="F63" i="7"/>
  <c r="F56" i="7"/>
  <c r="F70" i="7"/>
  <c r="F60" i="7"/>
  <c r="F64" i="7"/>
  <c r="F61" i="7"/>
  <c r="F62" i="7"/>
  <c r="F65" i="7" l="1"/>
  <c r="F67" i="7"/>
  <c r="F68" i="7"/>
  <c r="F66" i="7"/>
  <c r="F69" i="7"/>
  <c r="F71" i="7" l="1"/>
  <c r="F73" i="7" l="1"/>
</calcChain>
</file>

<file path=xl/sharedStrings.xml><?xml version="1.0" encoding="utf-8"?>
<sst xmlns="http://schemas.openxmlformats.org/spreadsheetml/2006/main" count="83" uniqueCount="65">
  <si>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</si>
  <si>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</si>
  <si>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</si>
  <si>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</si>
  <si>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</si>
  <si>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</si>
  <si>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</si>
  <si>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</si>
  <si>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</si>
  <si>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</si>
  <si>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</si>
  <si>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</si>
  <si>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</si>
  <si>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</si>
  <si>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</si>
  <si>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</si>
  <si>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</si>
  <si>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</si>
  <si>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</si>
  <si>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</si>
  <si>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</si>
  <si>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</si>
  <si>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</si>
  <si>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</si>
  <si>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</si>
  <si>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</si>
  <si>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</si>
  <si>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</si>
  <si>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</si>
  <si>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</si>
  <si>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</si>
  <si>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</si>
  <si>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</si>
  <si>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</si>
  <si>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</si>
  <si>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</si>
  <si>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</si>
  <si>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Ø8"  PVC  </t>
  </si>
  <si>
    <t>RELLENO  COMPACTADO C/COMPACTADOR MECANICO EN CAPAS DE 0.30M</t>
  </si>
  <si>
    <t xml:space="preserve">REPLANTEO </t>
  </si>
  <si>
    <t xml:space="preserve">Ø8" PVC (SDR-26) C/JUNTA DE GOMA  + 3 %  PERD. P/CAMPANA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</si>
  <si>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</si>
  <si>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</si>
  <si>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</si>
  <si>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</si>
  <si>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</si>
  <si>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</si>
  <si>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>BOTE DE MATERIAL CON CAMION, INCLUYE CARGIO Y ESPARCIMIENTO EN BOTADERO (DIST.=5.0 KM)</t>
  </si>
  <si>
    <t>CAJA TELESCOPICA PARA VALVULA</t>
  </si>
  <si>
    <t>Obra:</t>
  </si>
  <si>
    <t>VALVULA DE COMPUERTA  Ø8" H.F. PLATILLADA (INC.  2 JUNTAS DE GOMA, 2 NIPLE PLATILLADOS, 2 JUNTAS MECANICAS TIPO DRESSER Y 2 PARES DE TORNILLOS)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</si>
  <si>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</si>
  <si>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</si>
  <si>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</si>
  <si>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</si>
  <si>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</si>
  <si>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</si>
  <si>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</si>
  <si>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</si>
  <si>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</si>
  <si>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</si>
  <si>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</t>
  </si>
  <si>
    <t>REGISTRO PARA VALVULA  EN TUBO DE Ø48" H.A. (INC. BASE Y TAPA DE H.S.)</t>
  </si>
  <si>
    <t>LINEA  CONDUCCION (DESDE  3+162 = EST.0+000=  HASTA EST. 1+892.40)</t>
  </si>
  <si>
    <t>LINEA CONDUCCION   8" PVC TRAMO  DESDE EST. 0+000  = EST.  3+162  HASTA EST. 0+881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</si>
</sst>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FF000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6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3" fontId="3" fillId="0" borderId="0" xfId="0" applyNumberFormat="1" applyFont="1" applyBorder="1"/>
    <xf numFmtId="0" fontId="2" fillId="2" borderId="2" xfId="0" applyFont="1" applyFill="1" applyBorder="1" applyAlignment="1">
      <alignment horizontal="right" vertical="center"/>
    </xf>
    <xf numFmtId="4" fontId="3" fillId="0" borderId="0" xfId="0" applyNumberFormat="1" applyFont="1" applyBorder="1"/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4" fontId="26" fillId="0" borderId="1" xfId="1" applyNumberFormat="1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4" fontId="26" fillId="2" borderId="2" xfId="70" applyNumberFormat="1" applyFont="1" applyFill="1" applyBorder="1" applyAlignment="1">
      <alignment horizontal="right" wrapText="1"/>
    </xf>
    <xf numFmtId="4" fontId="26" fillId="22" borderId="2" xfId="70" applyNumberFormat="1" applyFont="1" applyFill="1" applyBorder="1" applyAlignment="1">
      <alignment horizontal="right" wrapText="1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6" fillId="0" borderId="0" xfId="1" applyFont="1" applyFill="1" applyAlignment="1">
      <alignment horizontal="center"/>
    </xf>
    <xf numFmtId="0" fontId="3" fillId="21" borderId="0" xfId="0" applyFont="1" applyFill="1" applyAlignment="1">
      <alignment horizontal="left" vertical="top" wrapText="1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Border="1"/>
    <xf numFmtId="0" fontId="30" fillId="0" borderId="0" xfId="0" applyFont="1"/>
    <xf numFmtId="4" fontId="2" fillId="0" borderId="0" xfId="0" applyNumberFormat="1" applyFont="1" applyFill="1" applyAlignment="1">
      <alignment vertical="top" wrapText="1"/>
    </xf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6" xfId="1" applyNumberFormat="1" applyFont="1" applyFill="1" applyBorder="1" applyAlignment="1">
      <alignment horizontal="right" vertical="top" wrapText="1"/>
    </xf>
    <xf numFmtId="39" fontId="26" fillId="22" borderId="4" xfId="0" applyNumberFormat="1" applyFont="1" applyFill="1" applyBorder="1" applyProtection="1">
      <protection locked="0"/>
    </xf>
    <xf numFmtId="4" fontId="3" fillId="21" borderId="0" xfId="0" applyNumberFormat="1" applyFont="1" applyFill="1" applyBorder="1"/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26" fillId="0" borderId="1" xfId="1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 applyProtection="1">
      <alignment horizontal="center" vertical="center" wrapText="1"/>
    </xf>
    <xf numFmtId="4" fontId="26" fillId="0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5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175" fontId="2" fillId="2" borderId="2" xfId="0" applyNumberFormat="1" applyFont="1" applyFill="1" applyBorder="1" applyAlignment="1" applyProtection="1">
      <alignment horizontal="right" vertical="top"/>
    </xf>
    <xf numFmtId="175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0" xfId="0" applyFont="1" applyFill="1" applyAlignment="1" applyProtection="1">
      <alignment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94" applyFont="1" applyFill="1" applyBorder="1" applyAlignment="1" applyProtection="1">
      <alignment horizontal="left" vertical="center" wrapText="1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2" borderId="4" xfId="0" applyFont="1" applyFill="1" applyBorder="1" applyAlignment="1" applyProtection="1">
      <alignment horizontal="center" vertical="center"/>
    </xf>
    <xf numFmtId="0" fontId="26" fillId="22" borderId="4" xfId="0" applyFont="1" applyFill="1" applyBorder="1" applyAlignment="1" applyProtection="1">
      <alignment horizontal="center" wrapText="1"/>
    </xf>
    <xf numFmtId="0" fontId="2" fillId="22" borderId="4" xfId="0" applyFont="1" applyFill="1" applyBorder="1" applyProtection="1"/>
    <xf numFmtId="4" fontId="2" fillId="22" borderId="4" xfId="0" applyNumberFormat="1" applyFont="1" applyFill="1" applyBorder="1" applyProtection="1"/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0" fontId="29" fillId="2" borderId="2" xfId="0" applyFont="1" applyFill="1" applyBorder="1" applyAlignment="1" applyProtection="1">
      <alignment horizontal="center" vertical="center"/>
    </xf>
    <xf numFmtId="174" fontId="2" fillId="22" borderId="2" xfId="75" applyNumberFormat="1" applyFont="1" applyFill="1" applyBorder="1" applyAlignment="1" applyProtection="1">
      <alignment horizontal="right" vertical="top"/>
    </xf>
    <xf numFmtId="0" fontId="26" fillId="22" borderId="2" xfId="72" applyFont="1" applyFill="1" applyBorder="1" applyAlignment="1" applyProtection="1">
      <alignment horizontal="center"/>
    </xf>
    <xf numFmtId="4" fontId="2" fillId="22" borderId="2" xfId="0" applyNumberFormat="1" applyFont="1" applyFill="1" applyBorder="1" applyAlignment="1" applyProtection="1">
      <alignment horizontal="right" vertical="top" wrapText="1"/>
    </xf>
    <xf numFmtId="4" fontId="2" fillId="22" borderId="2" xfId="0" applyNumberFormat="1" applyFont="1" applyFill="1" applyBorder="1" applyAlignment="1" applyProtection="1">
      <alignment horizontal="center" vertical="center"/>
    </xf>
    <xf numFmtId="4" fontId="26" fillId="22" borderId="2" xfId="0" applyNumberFormat="1" applyFont="1" applyFill="1" applyBorder="1" applyAlignment="1" applyProtection="1">
      <alignment horizontal="right" vertical="top" wrapText="1"/>
    </xf>
    <xf numFmtId="174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4" fontId="2" fillId="22" borderId="4" xfId="75" applyNumberFormat="1" applyFont="1" applyFill="1" applyBorder="1" applyAlignment="1" applyProtection="1">
      <alignment horizontal="right" vertical="top"/>
    </xf>
    <xf numFmtId="0" fontId="26" fillId="22" borderId="4" xfId="72" applyFont="1" applyFill="1" applyBorder="1" applyAlignment="1" applyProtection="1">
      <alignment horizontal="center"/>
    </xf>
    <xf numFmtId="4" fontId="2" fillId="22" borderId="4" xfId="0" applyNumberFormat="1" applyFont="1" applyFill="1" applyBorder="1" applyAlignment="1" applyProtection="1">
      <alignment horizontal="right" vertical="top" wrapText="1"/>
    </xf>
    <xf numFmtId="4" fontId="2" fillId="22" borderId="4" xfId="0" applyNumberFormat="1" applyFont="1" applyFill="1" applyBorder="1" applyAlignment="1" applyProtection="1">
      <alignment horizontal="center" vertical="center"/>
    </xf>
    <xf numFmtId="4" fontId="26" fillId="22" borderId="4" xfId="0" applyNumberFormat="1" applyFont="1" applyFill="1" applyBorder="1" applyAlignment="1" applyProtection="1">
      <alignment horizontal="right" vertical="top" wrapText="1"/>
    </xf>
    <xf numFmtId="4" fontId="26" fillId="22" borderId="3" xfId="0" applyNumberFormat="1" applyFont="1" applyFill="1" applyBorder="1" applyAlignment="1" applyProtection="1">
      <alignment horizontal="right" vertical="top" wrapText="1"/>
    </xf>
    <xf numFmtId="174" fontId="2" fillId="2" borderId="6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3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vertical="center"/>
      <protection locked="0"/>
    </xf>
  </cellXfs>
  <cellStyles count="10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showGridLines="0" showZeros="0" tabSelected="1" view="pageBreakPreview" zoomScale="110" zoomScaleNormal="100" zoomScaleSheetLayoutView="110" workbookViewId="0">
      <selection activeCell="B19" sqref="B19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140625" style="6" customWidth="1"/>
    <col min="7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108"/>
      <c r="B1" s="108"/>
      <c r="C1" s="108"/>
      <c r="D1" s="108"/>
      <c r="E1" s="108"/>
      <c r="F1" s="108"/>
      <c r="G1" s="89"/>
    </row>
    <row r="2" spans="1:18" s="1" customFormat="1" x14ac:dyDescent="0.2">
      <c r="A2" s="108"/>
      <c r="B2" s="108"/>
      <c r="C2" s="108"/>
      <c r="D2" s="108"/>
      <c r="E2" s="108"/>
      <c r="F2" s="108"/>
      <c r="G2" s="89"/>
    </row>
    <row r="3" spans="1:18" s="1" customFormat="1" x14ac:dyDescent="0.2">
      <c r="A3" s="108"/>
      <c r="B3" s="108"/>
      <c r="C3" s="108"/>
      <c r="D3" s="108"/>
      <c r="E3" s="108"/>
      <c r="F3" s="108"/>
      <c r="G3" s="89"/>
    </row>
    <row r="4" spans="1:18" s="1" customFormat="1" x14ac:dyDescent="0.2">
      <c r="A4" s="108"/>
      <c r="B4" s="108"/>
      <c r="C4" s="108"/>
      <c r="D4" s="108"/>
      <c r="E4" s="108"/>
      <c r="F4" s="108"/>
      <c r="G4" s="89"/>
    </row>
    <row r="5" spans="1:18" s="1" customFormat="1" ht="8.25" customHeight="1" x14ac:dyDescent="0.2">
      <c r="A5" s="108"/>
      <c r="B5" s="108"/>
      <c r="C5" s="108"/>
      <c r="D5" s="108"/>
      <c r="E5" s="108"/>
      <c r="F5" s="108"/>
      <c r="G5" s="89"/>
    </row>
    <row r="6" spans="1:18" s="1" customFormat="1" x14ac:dyDescent="0.2">
      <c r="A6" s="37"/>
      <c r="B6" s="38"/>
      <c r="C6" s="39"/>
      <c r="D6" s="40"/>
      <c r="E6" s="41"/>
      <c r="F6" s="42"/>
      <c r="G6" s="42"/>
    </row>
    <row r="7" spans="1:18" s="73" customFormat="1" ht="21" customHeight="1" x14ac:dyDescent="0.2">
      <c r="A7" s="71" t="s">
        <v>49</v>
      </c>
      <c r="B7" s="109" t="s">
        <v>64</v>
      </c>
      <c r="C7" s="109"/>
      <c r="D7" s="109"/>
      <c r="E7" s="109"/>
      <c r="F7" s="109"/>
      <c r="G7" s="72"/>
    </row>
    <row r="8" spans="1:18" s="1" customFormat="1" ht="14.25" customHeight="1" x14ac:dyDescent="0.2">
      <c r="A8" s="43" t="s">
        <v>59</v>
      </c>
      <c r="B8" s="38"/>
      <c r="C8" s="44"/>
      <c r="D8" s="40" t="s">
        <v>0</v>
      </c>
      <c r="E8" s="45"/>
      <c r="F8" s="72"/>
      <c r="G8" s="42"/>
    </row>
    <row r="9" spans="1:18" s="1" customFormat="1" ht="10.5" customHeight="1" x14ac:dyDescent="0.2">
      <c r="A9" s="43"/>
      <c r="B9" s="38"/>
      <c r="C9" s="44"/>
      <c r="D9" s="40"/>
      <c r="E9" s="45"/>
      <c r="F9" s="42"/>
      <c r="G9" s="42"/>
    </row>
    <row r="10" spans="1:18" s="33" customFormat="1" ht="11.25" customHeight="1" x14ac:dyDescent="0.25">
      <c r="A10" s="110" t="s">
        <v>1</v>
      </c>
      <c r="B10" s="110" t="s">
        <v>2</v>
      </c>
      <c r="C10" s="111" t="s">
        <v>3</v>
      </c>
      <c r="D10" s="110" t="s">
        <v>4</v>
      </c>
      <c r="E10" s="112" t="s">
        <v>5</v>
      </c>
      <c r="F10" s="46" t="s">
        <v>6</v>
      </c>
      <c r="G10" s="85"/>
      <c r="H10" s="91"/>
      <c r="I10" s="86"/>
      <c r="J10" s="86"/>
      <c r="K10" s="86"/>
      <c r="L10" s="86"/>
      <c r="M10" s="86"/>
      <c r="N10" s="86"/>
      <c r="O10" s="86"/>
      <c r="P10" s="86"/>
      <c r="Q10" s="84"/>
    </row>
    <row r="11" spans="1:18" ht="9" customHeight="1" x14ac:dyDescent="0.25">
      <c r="A11" s="113"/>
      <c r="B11" s="113"/>
      <c r="C11" s="114"/>
      <c r="D11" s="113"/>
      <c r="E11" s="115"/>
      <c r="F11" s="47"/>
      <c r="G11" s="87"/>
      <c r="H11" s="92"/>
      <c r="I11" s="86"/>
      <c r="J11" s="86"/>
      <c r="K11" s="86"/>
      <c r="L11" s="86"/>
      <c r="M11" s="86"/>
      <c r="N11" s="86"/>
      <c r="O11" s="86"/>
      <c r="P11" s="86"/>
      <c r="Q11" s="2"/>
    </row>
    <row r="12" spans="1:18" s="8" customFormat="1" ht="25.5" customHeight="1" x14ac:dyDescent="0.2">
      <c r="A12" s="61" t="s">
        <v>46</v>
      </c>
      <c r="B12" s="116" t="s">
        <v>63</v>
      </c>
      <c r="C12" s="117"/>
      <c r="D12" s="118"/>
      <c r="E12" s="119"/>
      <c r="F12" s="48"/>
      <c r="G12" s="8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6" customHeight="1" x14ac:dyDescent="0.2">
      <c r="A13" s="118"/>
      <c r="B13" s="120"/>
      <c r="C13" s="117"/>
      <c r="D13" s="118"/>
      <c r="E13" s="119"/>
      <c r="F13" s="48"/>
      <c r="G13" s="8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8" customFormat="1" ht="12.75" customHeight="1" x14ac:dyDescent="0.2">
      <c r="A14" s="121">
        <v>1</v>
      </c>
      <c r="B14" s="120" t="s">
        <v>39</v>
      </c>
      <c r="C14" s="119">
        <v>1892.4</v>
      </c>
      <c r="D14" s="118" t="s">
        <v>10</v>
      </c>
      <c r="E14" s="119"/>
      <c r="F14" s="48">
        <f t="shared" ref="F14:F38" si="0">ROUND(C14*E14,2)</f>
        <v>0</v>
      </c>
      <c r="G14" s="8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8" customFormat="1" ht="6" customHeight="1" x14ac:dyDescent="0.2">
      <c r="A15" s="56"/>
      <c r="B15" s="120"/>
      <c r="C15" s="117"/>
      <c r="D15" s="118"/>
      <c r="E15" s="119"/>
      <c r="F15" s="48">
        <f>ROUND(C15*E15,2)</f>
        <v>0</v>
      </c>
      <c r="G15" s="8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122">
        <v>2</v>
      </c>
      <c r="B16" s="116" t="s">
        <v>7</v>
      </c>
      <c r="C16" s="117"/>
      <c r="D16" s="118"/>
      <c r="E16" s="119"/>
      <c r="F16" s="48">
        <f>ROUND(C16*E16,2)</f>
        <v>0</v>
      </c>
      <c r="G16" s="8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12.75" customHeight="1" x14ac:dyDescent="0.2">
      <c r="A17" s="123">
        <v>2.1</v>
      </c>
      <c r="B17" s="120" t="s">
        <v>35</v>
      </c>
      <c r="C17" s="119">
        <v>1854.55</v>
      </c>
      <c r="D17" s="118" t="s">
        <v>8</v>
      </c>
      <c r="E17" s="119"/>
      <c r="F17" s="48">
        <f>ROUND(C17*E17,2)</f>
        <v>0</v>
      </c>
      <c r="G17" s="88"/>
      <c r="H17" s="34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 x14ac:dyDescent="0.2">
      <c r="A18" s="123">
        <v>2.2000000000000002</v>
      </c>
      <c r="B18" s="120" t="s">
        <v>34</v>
      </c>
      <c r="C18" s="119">
        <v>141.93</v>
      </c>
      <c r="D18" s="118" t="s">
        <v>8</v>
      </c>
      <c r="E18" s="119"/>
      <c r="F18" s="48">
        <f t="shared" si="0"/>
        <v>0</v>
      </c>
      <c r="G18" s="8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25.5" x14ac:dyDescent="0.2">
      <c r="A19" s="123">
        <v>2.2999999999999998</v>
      </c>
      <c r="B19" s="124" t="s">
        <v>38</v>
      </c>
      <c r="C19" s="125">
        <v>1568.74</v>
      </c>
      <c r="D19" s="126" t="s">
        <v>8</v>
      </c>
      <c r="E19" s="127"/>
      <c r="F19" s="99">
        <f t="shared" si="0"/>
        <v>0</v>
      </c>
      <c r="G19" s="8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8.5" customHeight="1" x14ac:dyDescent="0.2">
      <c r="A20" s="123">
        <v>2.4</v>
      </c>
      <c r="B20" s="128" t="s">
        <v>47</v>
      </c>
      <c r="C20" s="129">
        <v>342.97</v>
      </c>
      <c r="D20" s="118" t="s">
        <v>8</v>
      </c>
      <c r="E20" s="129"/>
      <c r="F20" s="50">
        <f t="shared" si="0"/>
        <v>0</v>
      </c>
      <c r="G20" s="88"/>
      <c r="H20" s="7"/>
      <c r="I20" s="7"/>
      <c r="J20" s="7"/>
      <c r="K20" s="36"/>
      <c r="L20" s="7"/>
      <c r="M20" s="7"/>
      <c r="N20" s="7"/>
      <c r="O20" s="7"/>
      <c r="P20" s="7"/>
      <c r="Q20" s="7"/>
      <c r="R20" s="7"/>
    </row>
    <row r="21" spans="1:18" s="8" customFormat="1" ht="9" customHeight="1" x14ac:dyDescent="0.2">
      <c r="A21" s="123"/>
      <c r="B21" s="120"/>
      <c r="C21" s="119"/>
      <c r="D21" s="118"/>
      <c r="E21" s="119"/>
      <c r="F21" s="48">
        <f t="shared" si="0"/>
        <v>0</v>
      </c>
      <c r="G21" s="88"/>
      <c r="H21" s="7"/>
      <c r="I21" s="7"/>
      <c r="J21" s="7"/>
      <c r="K21" s="36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122">
        <v>3</v>
      </c>
      <c r="B22" s="116" t="s">
        <v>33</v>
      </c>
      <c r="C22" s="130"/>
      <c r="D22" s="61"/>
      <c r="E22" s="130"/>
      <c r="F22" s="48">
        <f t="shared" si="0"/>
        <v>0</v>
      </c>
      <c r="G22" s="88"/>
      <c r="H22" s="7"/>
      <c r="I22" s="7"/>
      <c r="J22" s="7"/>
      <c r="K22" s="36"/>
      <c r="L22" s="7"/>
      <c r="M22" s="7"/>
      <c r="N22" s="7"/>
      <c r="O22" s="7"/>
      <c r="P22" s="7"/>
      <c r="Q22" s="7"/>
      <c r="R22" s="7"/>
    </row>
    <row r="23" spans="1:18" s="8" customFormat="1" ht="25.5" x14ac:dyDescent="0.2">
      <c r="A23" s="131">
        <v>3.1</v>
      </c>
      <c r="B23" s="124" t="s">
        <v>40</v>
      </c>
      <c r="C23" s="129">
        <v>1949.17</v>
      </c>
      <c r="D23" s="118" t="s">
        <v>10</v>
      </c>
      <c r="E23" s="83"/>
      <c r="F23" s="50">
        <f t="shared" si="0"/>
        <v>0</v>
      </c>
      <c r="G23" s="88"/>
      <c r="H23" s="7"/>
      <c r="I23" s="7"/>
      <c r="J23" s="7"/>
      <c r="K23" s="36"/>
      <c r="L23" s="7"/>
      <c r="M23" s="7"/>
      <c r="N23" s="7"/>
      <c r="O23" s="7"/>
      <c r="P23" s="7"/>
      <c r="Q23" s="7"/>
      <c r="R23" s="7"/>
    </row>
    <row r="24" spans="1:18" s="8" customFormat="1" ht="9.75" customHeight="1" x14ac:dyDescent="0.2">
      <c r="A24" s="132"/>
      <c r="B24" s="124"/>
      <c r="C24" s="133"/>
      <c r="D24" s="118"/>
      <c r="E24" s="119"/>
      <c r="F24" s="48">
        <f t="shared" si="0"/>
        <v>0</v>
      </c>
      <c r="G24" s="8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122">
        <v>4</v>
      </c>
      <c r="B25" s="116" t="s">
        <v>32</v>
      </c>
      <c r="C25" s="130"/>
      <c r="D25" s="61"/>
      <c r="E25" s="130"/>
      <c r="F25" s="48">
        <f t="shared" si="0"/>
        <v>0</v>
      </c>
      <c r="G25" s="8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25.5" x14ac:dyDescent="0.2">
      <c r="A26" s="131">
        <v>4.0999999999999996</v>
      </c>
      <c r="B26" s="124" t="s">
        <v>40</v>
      </c>
      <c r="C26" s="129">
        <v>1949.17</v>
      </c>
      <c r="D26" s="118" t="s">
        <v>10</v>
      </c>
      <c r="E26" s="129"/>
      <c r="F26" s="50">
        <f t="shared" si="0"/>
        <v>0</v>
      </c>
      <c r="G26" s="8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9" customHeight="1" x14ac:dyDescent="0.2">
      <c r="A27" s="123"/>
      <c r="B27" s="124"/>
      <c r="C27" s="117"/>
      <c r="D27" s="118"/>
      <c r="E27" s="119"/>
      <c r="F27" s="50">
        <f t="shared" si="0"/>
        <v>0</v>
      </c>
      <c r="G27" s="8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x14ac:dyDescent="0.2">
      <c r="A28" s="134">
        <v>5</v>
      </c>
      <c r="B28" s="135" t="s">
        <v>31</v>
      </c>
      <c r="C28" s="56"/>
      <c r="D28" s="118"/>
      <c r="E28" s="83"/>
      <c r="F28" s="50">
        <f t="shared" si="0"/>
        <v>0</v>
      </c>
      <c r="G28" s="8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51" x14ac:dyDescent="0.2">
      <c r="A29" s="131">
        <v>5.0999999999999996</v>
      </c>
      <c r="B29" s="136" t="s">
        <v>50</v>
      </c>
      <c r="C29" s="137">
        <v>1</v>
      </c>
      <c r="D29" s="118" t="s">
        <v>11</v>
      </c>
      <c r="E29" s="83"/>
      <c r="F29" s="49">
        <f>ROUND(C29*E29,2)</f>
        <v>0</v>
      </c>
      <c r="G29" s="8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51" x14ac:dyDescent="0.2">
      <c r="A30" s="131">
        <v>5.2</v>
      </c>
      <c r="B30" s="136" t="s">
        <v>44</v>
      </c>
      <c r="C30" s="137">
        <v>1</v>
      </c>
      <c r="D30" s="118" t="s">
        <v>11</v>
      </c>
      <c r="E30" s="83"/>
      <c r="F30" s="49">
        <f>ROUND(C30*E30,2)</f>
        <v>0</v>
      </c>
      <c r="G30" s="8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x14ac:dyDescent="0.2">
      <c r="A31" s="131">
        <v>5.3</v>
      </c>
      <c r="B31" s="138" t="s">
        <v>48</v>
      </c>
      <c r="C31" s="137">
        <v>1</v>
      </c>
      <c r="D31" s="118" t="s">
        <v>11</v>
      </c>
      <c r="E31" s="83"/>
      <c r="F31" s="49">
        <f>ROUND(C31*E31,2)</f>
        <v>0</v>
      </c>
      <c r="G31" s="8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13" customFormat="1" ht="27" customHeight="1" x14ac:dyDescent="0.2">
      <c r="A32" s="131">
        <v>5.4</v>
      </c>
      <c r="B32" s="124" t="s">
        <v>62</v>
      </c>
      <c r="C32" s="137">
        <v>1</v>
      </c>
      <c r="D32" s="118" t="s">
        <v>11</v>
      </c>
      <c r="E32" s="83"/>
      <c r="F32" s="50">
        <f t="shared" si="0"/>
        <v>0</v>
      </c>
      <c r="G32" s="8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8" customFormat="1" ht="8.25" customHeight="1" x14ac:dyDescent="0.2">
      <c r="A33" s="131"/>
      <c r="B33" s="124"/>
      <c r="C33" s="56"/>
      <c r="D33" s="118"/>
      <c r="E33" s="83"/>
      <c r="F33" s="49">
        <f>ROUND(C33*E33,2)</f>
        <v>0</v>
      </c>
      <c r="G33" s="8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ht="12.75" customHeight="1" x14ac:dyDescent="0.2">
      <c r="A34" s="134">
        <v>6</v>
      </c>
      <c r="B34" s="139" t="s">
        <v>30</v>
      </c>
      <c r="C34" s="140"/>
      <c r="D34" s="141"/>
      <c r="E34" s="142"/>
      <c r="F34" s="49">
        <f>ROUND(C34*E34,2)</f>
        <v>0</v>
      </c>
      <c r="G34" s="8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ht="12.75" customHeight="1" x14ac:dyDescent="0.2">
      <c r="A35" s="123">
        <v>6.1</v>
      </c>
      <c r="B35" s="124" t="s">
        <v>37</v>
      </c>
      <c r="C35" s="119">
        <v>1892.4</v>
      </c>
      <c r="D35" s="143" t="s">
        <v>10</v>
      </c>
      <c r="E35" s="119"/>
      <c r="F35" s="49">
        <f t="shared" si="0"/>
        <v>0</v>
      </c>
      <c r="G35" s="88"/>
      <c r="H35" s="36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ht="9" customHeight="1" x14ac:dyDescent="0.2">
      <c r="A36" s="123"/>
      <c r="B36" s="124"/>
      <c r="C36" s="117"/>
      <c r="D36" s="143"/>
      <c r="E36" s="144"/>
      <c r="F36" s="49">
        <f t="shared" si="0"/>
        <v>0</v>
      </c>
      <c r="G36" s="8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ht="38.25" x14ac:dyDescent="0.2">
      <c r="A37" s="145">
        <v>7</v>
      </c>
      <c r="B37" s="146" t="s">
        <v>36</v>
      </c>
      <c r="C37" s="129">
        <v>1892.4</v>
      </c>
      <c r="D37" s="118" t="s">
        <v>10</v>
      </c>
      <c r="E37" s="83"/>
      <c r="F37" s="49">
        <f t="shared" si="0"/>
        <v>0</v>
      </c>
      <c r="G37" s="88"/>
      <c r="H37" s="105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145">
        <v>8</v>
      </c>
      <c r="B38" s="146" t="s">
        <v>45</v>
      </c>
      <c r="C38" s="129">
        <v>1892.4</v>
      </c>
      <c r="D38" s="118" t="s">
        <v>10</v>
      </c>
      <c r="E38" s="83"/>
      <c r="F38" s="49">
        <f t="shared" si="0"/>
        <v>0</v>
      </c>
      <c r="G38" s="8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ht="12.75" customHeight="1" x14ac:dyDescent="0.2">
      <c r="A39" s="131"/>
      <c r="B39" s="124"/>
      <c r="C39" s="56"/>
      <c r="D39" s="118"/>
      <c r="E39" s="83"/>
      <c r="F39" s="48"/>
      <c r="G39" s="88"/>
      <c r="H39" s="36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97" customFormat="1" ht="12.75" customHeight="1" x14ac:dyDescent="0.2">
      <c r="A40" s="56">
        <v>9</v>
      </c>
      <c r="B40" s="147" t="s">
        <v>51</v>
      </c>
      <c r="C40" s="148"/>
      <c r="D40" s="149"/>
      <c r="E40" s="150"/>
      <c r="F40" s="93">
        <f>+ROUND(C40*E40,2)</f>
        <v>0</v>
      </c>
      <c r="G40" s="88"/>
      <c r="H40" s="95"/>
      <c r="I40" s="95"/>
      <c r="J40" s="96"/>
      <c r="K40" s="96"/>
      <c r="L40" s="96"/>
      <c r="M40" s="96"/>
      <c r="N40" s="96"/>
      <c r="O40" s="96"/>
      <c r="P40" s="96"/>
      <c r="Q40" s="96"/>
      <c r="R40" s="96"/>
    </row>
    <row r="41" spans="1:18" s="97" customFormat="1" ht="12.75" customHeight="1" x14ac:dyDescent="0.2">
      <c r="A41" s="56">
        <v>9.1</v>
      </c>
      <c r="B41" s="151" t="s">
        <v>52</v>
      </c>
      <c r="C41" s="150">
        <v>3784.8</v>
      </c>
      <c r="D41" s="152" t="s">
        <v>10</v>
      </c>
      <c r="E41" s="150"/>
      <c r="F41" s="93">
        <f>+ROUND(C41*E41,2)</f>
        <v>0</v>
      </c>
      <c r="G41" s="88"/>
      <c r="H41" s="95"/>
      <c r="I41" s="98"/>
      <c r="J41" s="96"/>
      <c r="K41" s="96"/>
      <c r="L41" s="96"/>
      <c r="M41" s="96"/>
      <c r="N41" s="96"/>
      <c r="O41" s="96"/>
      <c r="P41" s="96"/>
      <c r="Q41" s="96"/>
      <c r="R41" s="96"/>
    </row>
    <row r="42" spans="1:18" s="97" customFormat="1" ht="12.75" customHeight="1" x14ac:dyDescent="0.2">
      <c r="A42" s="56">
        <v>9.1999999999999993</v>
      </c>
      <c r="B42" s="151" t="s">
        <v>53</v>
      </c>
      <c r="C42" s="150">
        <v>1513.92</v>
      </c>
      <c r="D42" s="152" t="s">
        <v>9</v>
      </c>
      <c r="E42" s="150"/>
      <c r="F42" s="93">
        <f>+ROUND(C42*E42,2)</f>
        <v>0</v>
      </c>
      <c r="G42" s="88"/>
      <c r="H42" s="95"/>
      <c r="I42" s="98"/>
      <c r="J42" s="96"/>
      <c r="K42" s="96"/>
      <c r="L42" s="96"/>
      <c r="M42" s="96"/>
      <c r="N42" s="96"/>
      <c r="O42" s="96"/>
      <c r="P42" s="96"/>
      <c r="Q42" s="96"/>
      <c r="R42" s="96"/>
    </row>
    <row r="43" spans="1:18" s="97" customFormat="1" ht="12.75" customHeight="1" x14ac:dyDescent="0.2">
      <c r="A43" s="56">
        <v>9.3000000000000007</v>
      </c>
      <c r="B43" s="151" t="s">
        <v>54</v>
      </c>
      <c r="C43" s="148">
        <v>102.19</v>
      </c>
      <c r="D43" s="149" t="s">
        <v>8</v>
      </c>
      <c r="E43" s="148"/>
      <c r="F43" s="94">
        <f t="shared" ref="F43" si="1">+ROUND(C43*E43,2)</f>
        <v>0</v>
      </c>
      <c r="G43" s="88"/>
      <c r="H43" s="95"/>
      <c r="I43" s="98"/>
      <c r="J43" s="96"/>
      <c r="K43" s="96"/>
      <c r="L43" s="96"/>
      <c r="M43" s="96"/>
      <c r="N43" s="96"/>
      <c r="O43" s="96"/>
      <c r="P43" s="96"/>
      <c r="Q43" s="96"/>
      <c r="R43" s="96"/>
    </row>
    <row r="44" spans="1:18" s="97" customFormat="1" ht="12.75" customHeight="1" x14ac:dyDescent="0.2">
      <c r="A44" s="56">
        <v>9.4</v>
      </c>
      <c r="B44" s="153" t="s">
        <v>55</v>
      </c>
      <c r="C44" s="150">
        <v>363.34</v>
      </c>
      <c r="D44" s="152" t="s">
        <v>8</v>
      </c>
      <c r="E44" s="150"/>
      <c r="F44" s="93">
        <f>+ROUND(C44*E44,2)</f>
        <v>0</v>
      </c>
      <c r="G44" s="88"/>
      <c r="H44" s="95"/>
      <c r="I44" s="98"/>
      <c r="J44" s="96"/>
      <c r="K44" s="96"/>
      <c r="L44" s="96"/>
      <c r="M44" s="96"/>
      <c r="N44" s="96"/>
      <c r="O44" s="96"/>
      <c r="P44" s="96"/>
      <c r="Q44" s="96"/>
      <c r="R44" s="96"/>
    </row>
    <row r="45" spans="1:18" s="97" customFormat="1" ht="12.75" customHeight="1" x14ac:dyDescent="0.2">
      <c r="A45" s="56">
        <v>9.5</v>
      </c>
      <c r="B45" s="153" t="s">
        <v>56</v>
      </c>
      <c r="C45" s="148">
        <v>1513.92</v>
      </c>
      <c r="D45" s="149" t="s">
        <v>9</v>
      </c>
      <c r="E45" s="150"/>
      <c r="F45" s="93">
        <f>+ROUND(C45*E45,2)</f>
        <v>0</v>
      </c>
      <c r="G45" s="88"/>
      <c r="H45" s="95"/>
      <c r="I45" s="98"/>
      <c r="J45" s="96"/>
      <c r="K45" s="96"/>
      <c r="L45" s="96"/>
      <c r="M45" s="96"/>
      <c r="N45" s="96"/>
      <c r="O45" s="96"/>
      <c r="P45" s="96"/>
      <c r="Q45" s="96"/>
      <c r="R45" s="96"/>
    </row>
    <row r="46" spans="1:18" s="97" customFormat="1" ht="12.75" customHeight="1" x14ac:dyDescent="0.2">
      <c r="A46" s="56">
        <v>9.6</v>
      </c>
      <c r="B46" s="154" t="s">
        <v>57</v>
      </c>
      <c r="C46" s="148">
        <v>1892.4</v>
      </c>
      <c r="D46" s="149" t="s">
        <v>9</v>
      </c>
      <c r="E46" s="148"/>
      <c r="F46" s="94">
        <f>+ROUND(C46*E46,2)</f>
        <v>0</v>
      </c>
      <c r="G46" s="88"/>
      <c r="H46" s="95"/>
      <c r="I46" s="98"/>
      <c r="J46" s="96"/>
      <c r="K46" s="96"/>
      <c r="L46" s="96"/>
      <c r="M46" s="96"/>
      <c r="N46" s="96"/>
      <c r="O46" s="96"/>
      <c r="P46" s="96"/>
      <c r="Q46" s="96"/>
      <c r="R46" s="96"/>
    </row>
    <row r="47" spans="1:18" s="97" customFormat="1" ht="12.75" customHeight="1" x14ac:dyDescent="0.2">
      <c r="A47" s="56">
        <v>9.6999999999999993</v>
      </c>
      <c r="B47" s="124" t="s">
        <v>60</v>
      </c>
      <c r="C47" s="148">
        <v>3784.8000000000006</v>
      </c>
      <c r="D47" s="149" t="s">
        <v>58</v>
      </c>
      <c r="E47" s="150"/>
      <c r="F47" s="93">
        <f>+ROUND(C47*E47,2)</f>
        <v>0</v>
      </c>
      <c r="G47" s="88"/>
      <c r="H47" s="95"/>
      <c r="I47" s="98"/>
      <c r="J47" s="96"/>
      <c r="K47" s="96"/>
      <c r="L47" s="96"/>
      <c r="M47" s="96"/>
      <c r="N47" s="96"/>
      <c r="O47" s="96"/>
      <c r="P47" s="96"/>
      <c r="Q47" s="96"/>
      <c r="R47" s="96"/>
    </row>
    <row r="48" spans="1:18" s="10" customFormat="1" ht="12.75" customHeight="1" x14ac:dyDescent="0.2">
      <c r="A48" s="155"/>
      <c r="B48" s="156" t="s">
        <v>42</v>
      </c>
      <c r="C48" s="157"/>
      <c r="D48" s="155"/>
      <c r="E48" s="158"/>
      <c r="F48" s="104">
        <f>SUM(F14:F47)</f>
        <v>0</v>
      </c>
      <c r="G48" s="8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s="8" customFormat="1" ht="12.75" customHeight="1" x14ac:dyDescent="0.2">
      <c r="A49" s="118"/>
      <c r="B49" s="120"/>
      <c r="C49" s="117"/>
      <c r="D49" s="118"/>
      <c r="E49" s="119"/>
      <c r="F49" s="48"/>
      <c r="G49" s="8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159" t="s">
        <v>14</v>
      </c>
      <c r="B50" s="116" t="s">
        <v>13</v>
      </c>
      <c r="C50" s="119"/>
      <c r="D50" s="118"/>
      <c r="E50" s="119"/>
      <c r="F50" s="48"/>
      <c r="G50" s="8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8.25" customHeight="1" x14ac:dyDescent="0.2">
      <c r="A51" s="121"/>
      <c r="B51" s="146"/>
      <c r="C51" s="129"/>
      <c r="D51" s="118"/>
      <c r="E51" s="129"/>
      <c r="F51" s="50"/>
      <c r="G51" s="8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27.75" customHeight="1" thickBot="1" x14ac:dyDescent="0.25">
      <c r="A52" s="121">
        <v>1</v>
      </c>
      <c r="B52" s="160" t="s">
        <v>29</v>
      </c>
      <c r="C52" s="199"/>
      <c r="D52" s="161" t="s">
        <v>61</v>
      </c>
      <c r="E52" s="199"/>
      <c r="F52" s="50"/>
      <c r="G52" s="8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17" customFormat="1" ht="14.25" thickTop="1" thickBot="1" x14ac:dyDescent="0.25">
      <c r="A53" s="162"/>
      <c r="B53" s="163" t="s">
        <v>28</v>
      </c>
      <c r="C53" s="164"/>
      <c r="D53" s="165"/>
      <c r="E53" s="166"/>
      <c r="F53" s="53">
        <f>SUM(F51:F52)</f>
        <v>0</v>
      </c>
      <c r="G53" s="88"/>
      <c r="H53" s="9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s="19" customFormat="1" ht="14.25" customHeight="1" thickTop="1" thickBot="1" x14ac:dyDescent="0.25">
      <c r="A54" s="167"/>
      <c r="B54" s="168"/>
      <c r="C54" s="169"/>
      <c r="D54" s="141"/>
      <c r="E54" s="170"/>
      <c r="F54" s="52"/>
      <c r="G54" s="75"/>
      <c r="H54" s="7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s="15" customFormat="1" ht="14.25" thickTop="1" thickBot="1" x14ac:dyDescent="0.25">
      <c r="A55" s="171"/>
      <c r="B55" s="172" t="s">
        <v>27</v>
      </c>
      <c r="C55" s="173"/>
      <c r="D55" s="174"/>
      <c r="E55" s="175"/>
      <c r="F55" s="74">
        <f>+F48+F53</f>
        <v>0</v>
      </c>
      <c r="G55" s="76"/>
      <c r="H55" s="20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s="14" customFormat="1" ht="13.5" thickTop="1" x14ac:dyDescent="0.2">
      <c r="A56" s="162"/>
      <c r="B56" s="163" t="s">
        <v>27</v>
      </c>
      <c r="C56" s="164"/>
      <c r="D56" s="165"/>
      <c r="E56" s="176"/>
      <c r="F56" s="53">
        <f>F55</f>
        <v>0</v>
      </c>
      <c r="G56" s="76"/>
      <c r="H56" s="20"/>
    </row>
    <row r="57" spans="1:18" s="14" customFormat="1" x14ac:dyDescent="0.2">
      <c r="A57" s="177"/>
      <c r="B57" s="168"/>
      <c r="C57" s="169"/>
      <c r="D57" s="141"/>
      <c r="E57" s="178"/>
      <c r="F57" s="52"/>
      <c r="G57" s="75"/>
      <c r="H57" s="20"/>
    </row>
    <row r="58" spans="1:18" s="8" customFormat="1" x14ac:dyDescent="0.2">
      <c r="A58" s="179"/>
      <c r="B58" s="54" t="s">
        <v>15</v>
      </c>
      <c r="C58" s="54"/>
      <c r="D58" s="54"/>
      <c r="E58" s="55"/>
      <c r="F58" s="35"/>
      <c r="G58" s="7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x14ac:dyDescent="0.2">
      <c r="A59" s="180"/>
      <c r="B59" s="181" t="s">
        <v>17</v>
      </c>
      <c r="C59" s="180">
        <v>0.1</v>
      </c>
      <c r="D59" s="182"/>
      <c r="E59" s="183"/>
      <c r="F59" s="83">
        <f t="shared" ref="F59:F64" si="2">C59*$F$55</f>
        <v>0</v>
      </c>
      <c r="G59" s="7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x14ac:dyDescent="0.2">
      <c r="A60" s="180"/>
      <c r="B60" s="181" t="s">
        <v>16</v>
      </c>
      <c r="C60" s="180">
        <v>0.03</v>
      </c>
      <c r="D60" s="182"/>
      <c r="E60" s="183"/>
      <c r="F60" s="83">
        <f t="shared" si="2"/>
        <v>0</v>
      </c>
      <c r="G60" s="7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x14ac:dyDescent="0.2">
      <c r="A61" s="180"/>
      <c r="B61" s="181" t="s">
        <v>26</v>
      </c>
      <c r="C61" s="180">
        <v>0.04</v>
      </c>
      <c r="D61" s="182"/>
      <c r="E61" s="183"/>
      <c r="F61" s="83">
        <f t="shared" si="2"/>
        <v>0</v>
      </c>
      <c r="G61" s="7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x14ac:dyDescent="0.2">
      <c r="A62" s="180"/>
      <c r="B62" s="181" t="s">
        <v>12</v>
      </c>
      <c r="C62" s="180">
        <v>0.03</v>
      </c>
      <c r="D62" s="182"/>
      <c r="E62" s="183"/>
      <c r="F62" s="83">
        <f t="shared" si="2"/>
        <v>0</v>
      </c>
      <c r="G62" s="7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x14ac:dyDescent="0.2">
      <c r="A63" s="180"/>
      <c r="B63" s="181" t="s">
        <v>25</v>
      </c>
      <c r="C63" s="180">
        <v>0.05</v>
      </c>
      <c r="D63" s="182"/>
      <c r="E63" s="183"/>
      <c r="F63" s="83">
        <f t="shared" si="2"/>
        <v>0</v>
      </c>
      <c r="G63" s="7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180"/>
      <c r="B64" s="181" t="s">
        <v>18</v>
      </c>
      <c r="C64" s="180">
        <v>0.01</v>
      </c>
      <c r="D64" s="182"/>
      <c r="E64" s="183"/>
      <c r="F64" s="83">
        <f t="shared" si="2"/>
        <v>0</v>
      </c>
      <c r="G64" s="7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35" s="8" customFormat="1" x14ac:dyDescent="0.2">
      <c r="A65" s="180"/>
      <c r="B65" s="181" t="s">
        <v>24</v>
      </c>
      <c r="C65" s="180">
        <v>0.18</v>
      </c>
      <c r="D65" s="182"/>
      <c r="E65" s="182"/>
      <c r="F65" s="83">
        <f>C65*F59</f>
        <v>0</v>
      </c>
      <c r="G65" s="7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35" s="8" customFormat="1" x14ac:dyDescent="0.2">
      <c r="A66" s="184"/>
      <c r="B66" s="185" t="s">
        <v>22</v>
      </c>
      <c r="C66" s="186">
        <v>1E-3</v>
      </c>
      <c r="D66" s="187"/>
      <c r="E66" s="182"/>
      <c r="F66" s="83">
        <f>F56*C66</f>
        <v>0</v>
      </c>
      <c r="G66" s="7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35" s="8" customFormat="1" x14ac:dyDescent="0.2">
      <c r="A67" s="184"/>
      <c r="B67" s="188" t="s">
        <v>23</v>
      </c>
      <c r="C67" s="189">
        <v>0.1</v>
      </c>
      <c r="D67" s="187"/>
      <c r="E67" s="182"/>
      <c r="F67" s="83">
        <f>F56*C67</f>
        <v>0</v>
      </c>
      <c r="G67" s="7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35" x14ac:dyDescent="0.25">
      <c r="A68" s="190"/>
      <c r="B68" s="191" t="s">
        <v>43</v>
      </c>
      <c r="C68" s="192">
        <v>1.4999999999999999E-2</v>
      </c>
      <c r="D68" s="193"/>
      <c r="E68" s="194"/>
      <c r="F68" s="6">
        <f>+F56*C68</f>
        <v>0</v>
      </c>
      <c r="G68" s="103"/>
      <c r="H68" s="86"/>
      <c r="I68" s="86"/>
      <c r="J68" s="86"/>
      <c r="K68" s="2"/>
    </row>
    <row r="69" spans="1:35" s="8" customFormat="1" ht="25.5" x14ac:dyDescent="0.2">
      <c r="A69" s="184"/>
      <c r="B69" s="195" t="s">
        <v>41</v>
      </c>
      <c r="C69" s="196">
        <v>0.03</v>
      </c>
      <c r="D69" s="187"/>
      <c r="E69" s="182"/>
      <c r="F69" s="83">
        <f>+F56*C69</f>
        <v>0</v>
      </c>
      <c r="G69" s="7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35" s="11" customFormat="1" ht="12.75" customHeight="1" x14ac:dyDescent="0.2">
      <c r="A70" s="197"/>
      <c r="B70" s="56" t="s">
        <v>19</v>
      </c>
      <c r="C70" s="180">
        <v>0.05</v>
      </c>
      <c r="D70" s="198"/>
      <c r="E70" s="133"/>
      <c r="F70" s="51">
        <f>F55*C70</f>
        <v>0</v>
      </c>
      <c r="G70" s="79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1:35" s="23" customFormat="1" x14ac:dyDescent="0.2">
      <c r="A71" s="57"/>
      <c r="B71" s="58" t="s">
        <v>21</v>
      </c>
      <c r="C71" s="59"/>
      <c r="D71" s="60"/>
      <c r="E71" s="59"/>
      <c r="F71" s="70">
        <f>SUM(F59:F70)</f>
        <v>0</v>
      </c>
      <c r="G71" s="8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35" s="8" customFormat="1" ht="9" customHeight="1" x14ac:dyDescent="0.2">
      <c r="A72" s="61"/>
      <c r="B72" s="61"/>
      <c r="C72" s="61"/>
      <c r="D72" s="61"/>
      <c r="E72" s="61"/>
      <c r="F72" s="62"/>
      <c r="G72" s="81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35" s="23" customFormat="1" ht="12.75" customHeight="1" x14ac:dyDescent="0.2">
      <c r="A73" s="63"/>
      <c r="B73" s="64" t="s">
        <v>20</v>
      </c>
      <c r="C73" s="63"/>
      <c r="D73" s="63"/>
      <c r="E73" s="63"/>
      <c r="F73" s="69">
        <f>+F56+F71</f>
        <v>0</v>
      </c>
      <c r="G73" s="8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35" s="27" customFormat="1" x14ac:dyDescent="0.2">
      <c r="A74" s="68"/>
      <c r="B74" s="65"/>
      <c r="C74" s="66"/>
      <c r="D74" s="66"/>
      <c r="E74" s="67"/>
      <c r="F74" s="67"/>
      <c r="G74" s="67"/>
      <c r="H74" s="26"/>
      <c r="I74" s="24"/>
      <c r="J74" s="25"/>
      <c r="K74" s="26"/>
      <c r="L74" s="26"/>
    </row>
    <row r="75" spans="1:35" s="27" customFormat="1" x14ac:dyDescent="0.25">
      <c r="A75" s="106"/>
      <c r="B75" s="107"/>
      <c r="C75" s="107"/>
      <c r="D75" s="107"/>
      <c r="E75" s="107"/>
      <c r="F75" s="107"/>
      <c r="G75" s="90"/>
      <c r="H75" s="26"/>
      <c r="I75" s="24"/>
      <c r="J75" s="25"/>
      <c r="K75" s="26"/>
      <c r="L75" s="26"/>
    </row>
    <row r="76" spans="1:35" s="7" customFormat="1" x14ac:dyDescent="0.2">
      <c r="A76" s="28"/>
      <c r="B76" s="28"/>
      <c r="C76" s="28"/>
      <c r="D76" s="28"/>
      <c r="E76" s="28"/>
      <c r="F76" s="29"/>
      <c r="G76" s="29"/>
      <c r="J76" s="30"/>
      <c r="K76" s="30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s="7" customFormat="1" x14ac:dyDescent="0.2">
      <c r="A77" s="31"/>
      <c r="B77" s="32"/>
      <c r="C77" s="21"/>
      <c r="D77" s="21"/>
      <c r="E77" s="21"/>
      <c r="F77" s="29"/>
      <c r="G77" s="29"/>
      <c r="J77" s="30"/>
      <c r="K77" s="30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s="7" customFormat="1" x14ac:dyDescent="0.2">
      <c r="A78" s="31"/>
      <c r="B78" s="32"/>
      <c r="C78" s="21"/>
      <c r="D78" s="21"/>
      <c r="E78" s="21"/>
      <c r="F78" s="29"/>
      <c r="G78" s="29"/>
      <c r="J78" s="30"/>
      <c r="K78" s="30"/>
    </row>
    <row r="79" spans="1:35" s="86" customFormat="1" x14ac:dyDescent="0.25">
      <c r="C79" s="100"/>
      <c r="D79" s="101"/>
      <c r="E79" s="102"/>
      <c r="F79" s="102"/>
      <c r="G79" s="102"/>
    </row>
    <row r="80" spans="1:35" s="86" customFormat="1" x14ac:dyDescent="0.25">
      <c r="C80" s="100"/>
      <c r="D80" s="101"/>
      <c r="E80" s="102"/>
      <c r="F80" s="102"/>
      <c r="G80" s="102"/>
    </row>
    <row r="81" spans="3:7" s="86" customFormat="1" x14ac:dyDescent="0.25">
      <c r="C81" s="100"/>
      <c r="D81" s="101"/>
      <c r="E81" s="102"/>
      <c r="F81" s="102"/>
      <c r="G81" s="102"/>
    </row>
    <row r="82" spans="3:7" s="86" customFormat="1" x14ac:dyDescent="0.25">
      <c r="C82" s="100"/>
      <c r="D82" s="101"/>
      <c r="E82" s="102"/>
      <c r="F82" s="102"/>
      <c r="G82" s="102"/>
    </row>
    <row r="83" spans="3:7" s="86" customFormat="1" x14ac:dyDescent="0.25">
      <c r="C83" s="100"/>
      <c r="D83" s="101"/>
      <c r="E83" s="102"/>
      <c r="F83" s="102"/>
      <c r="G83" s="102"/>
    </row>
    <row r="84" spans="3:7" s="86" customFormat="1" x14ac:dyDescent="0.25">
      <c r="C84" s="100"/>
      <c r="D84" s="101"/>
      <c r="E84" s="102"/>
      <c r="F84" s="102"/>
      <c r="G84" s="102"/>
    </row>
    <row r="85" spans="3:7" s="86" customFormat="1" x14ac:dyDescent="0.25">
      <c r="C85" s="100"/>
      <c r="D85" s="101"/>
      <c r="E85" s="102"/>
      <c r="F85" s="102"/>
      <c r="G85" s="102"/>
    </row>
    <row r="86" spans="3:7" s="86" customFormat="1" x14ac:dyDescent="0.25">
      <c r="C86" s="100"/>
      <c r="D86" s="101"/>
      <c r="E86" s="102"/>
      <c r="F86" s="102"/>
      <c r="G86" s="102"/>
    </row>
    <row r="87" spans="3:7" s="86" customFormat="1" x14ac:dyDescent="0.25">
      <c r="C87" s="100"/>
      <c r="D87" s="101"/>
      <c r="E87" s="102"/>
      <c r="F87" s="102"/>
      <c r="G87" s="102"/>
    </row>
    <row r="88" spans="3:7" s="86" customFormat="1" x14ac:dyDescent="0.25">
      <c r="C88" s="100"/>
      <c r="D88" s="101"/>
      <c r="E88" s="102"/>
      <c r="F88" s="102"/>
      <c r="G88" s="102"/>
    </row>
    <row r="89" spans="3:7" s="86" customFormat="1" x14ac:dyDescent="0.25">
      <c r="C89" s="100"/>
      <c r="D89" s="101"/>
      <c r="E89" s="102"/>
      <c r="F89" s="102"/>
      <c r="G89" s="102"/>
    </row>
    <row r="90" spans="3:7" s="86" customFormat="1" x14ac:dyDescent="0.25">
      <c r="C90" s="100"/>
      <c r="D90" s="101"/>
      <c r="E90" s="102"/>
      <c r="F90" s="102"/>
      <c r="G90" s="102"/>
    </row>
    <row r="91" spans="3:7" s="86" customFormat="1" x14ac:dyDescent="0.25">
      <c r="C91" s="100"/>
      <c r="D91" s="101"/>
      <c r="E91" s="102"/>
      <c r="F91" s="102"/>
      <c r="G91" s="102"/>
    </row>
    <row r="92" spans="3:7" s="86" customFormat="1" x14ac:dyDescent="0.25">
      <c r="C92" s="100"/>
      <c r="D92" s="101"/>
      <c r="E92" s="102"/>
      <c r="F92" s="102"/>
      <c r="G92" s="102"/>
    </row>
    <row r="93" spans="3:7" s="86" customFormat="1" x14ac:dyDescent="0.25">
      <c r="C93" s="100"/>
      <c r="D93" s="101"/>
      <c r="E93" s="102"/>
      <c r="F93" s="102"/>
      <c r="G93" s="102"/>
    </row>
    <row r="94" spans="3:7" s="86" customFormat="1" x14ac:dyDescent="0.25">
      <c r="C94" s="100"/>
      <c r="D94" s="101"/>
      <c r="E94" s="102"/>
      <c r="F94" s="102"/>
      <c r="G94" s="102"/>
    </row>
    <row r="95" spans="3:7" s="86" customFormat="1" x14ac:dyDescent="0.25">
      <c r="C95" s="100"/>
      <c r="D95" s="101"/>
      <c r="E95" s="102"/>
      <c r="F95" s="102"/>
      <c r="G95" s="102"/>
    </row>
    <row r="96" spans="3:7" s="86" customFormat="1" x14ac:dyDescent="0.25">
      <c r="C96" s="100"/>
      <c r="D96" s="101"/>
      <c r="E96" s="102"/>
      <c r="F96" s="102"/>
      <c r="G96" s="102"/>
    </row>
    <row r="97" spans="3:7" s="86" customFormat="1" x14ac:dyDescent="0.25">
      <c r="C97" s="100"/>
      <c r="D97" s="101"/>
      <c r="E97" s="102"/>
      <c r="F97" s="102"/>
      <c r="G97" s="102"/>
    </row>
    <row r="98" spans="3:7" s="86" customFormat="1" x14ac:dyDescent="0.25">
      <c r="C98" s="100"/>
      <c r="D98" s="101"/>
      <c r="E98" s="102"/>
      <c r="F98" s="102"/>
      <c r="G98" s="102"/>
    </row>
    <row r="99" spans="3:7" s="86" customFormat="1" x14ac:dyDescent="0.25">
      <c r="C99" s="100"/>
      <c r="D99" s="101"/>
      <c r="E99" s="102"/>
      <c r="F99" s="102"/>
      <c r="G99" s="102"/>
    </row>
    <row r="100" spans="3:7" s="86" customFormat="1" x14ac:dyDescent="0.25">
      <c r="C100" s="100"/>
      <c r="D100" s="101"/>
      <c r="E100" s="102"/>
      <c r="F100" s="102"/>
      <c r="G100" s="102"/>
    </row>
    <row r="101" spans="3:7" s="86" customFormat="1" x14ac:dyDescent="0.25">
      <c r="C101" s="100"/>
      <c r="D101" s="101"/>
      <c r="E101" s="102"/>
      <c r="F101" s="102"/>
      <c r="G101" s="102"/>
    </row>
    <row r="102" spans="3:7" s="86" customFormat="1" x14ac:dyDescent="0.25">
      <c r="C102" s="100"/>
      <c r="D102" s="101"/>
      <c r="E102" s="102"/>
      <c r="F102" s="102"/>
      <c r="G102" s="102"/>
    </row>
    <row r="103" spans="3:7" s="86" customFormat="1" x14ac:dyDescent="0.25">
      <c r="C103" s="100"/>
      <c r="D103" s="101"/>
      <c r="E103" s="102"/>
      <c r="F103" s="102"/>
      <c r="G103" s="102"/>
    </row>
    <row r="104" spans="3:7" s="86" customFormat="1" x14ac:dyDescent="0.25">
      <c r="C104" s="100"/>
      <c r="D104" s="101"/>
      <c r="E104" s="102"/>
      <c r="F104" s="102"/>
      <c r="G104" s="102"/>
    </row>
  </sheetData>
  <sheetProtection algorithmName="SHA-512" hashValue="rehgzMmVHOkPRodEwO7dvZJvl69yDn4BiOstjXPOucFnjSSuRJIxesiDXqb4a92DLo0FaIWV1CBQHWfzwnSWNw==" saltValue="w+m52MU6VQr/vJ1zaYbjdA==" spinCount="100000" sheet="1" objects="1" scenarios="1"/>
  <mergeCells count="7">
    <mergeCell ref="A1:F1"/>
    <mergeCell ref="A2:F2"/>
    <mergeCell ref="A3:F3"/>
    <mergeCell ref="A4:F4"/>
    <mergeCell ref="A5:F5"/>
    <mergeCell ref="B7:F7"/>
    <mergeCell ref="A75:F75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6</vt:lpstr>
      <vt:lpstr>'LOTE 6'!Área_de_impresión</vt:lpstr>
      <vt:lpstr>'LOTE 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2020-11-18T15:35:49Z</cp:lastPrinted>
  <dcterms:created xsi:type="dcterms:W3CDTF">2018-05-23T14:28:08Z</dcterms:created>
  <dcterms:modified xsi:type="dcterms:W3CDTF">2020-11-23T13:47:47Z</dcterms:modified>
</cp:coreProperties>
</file>