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yan.canahuate\Downloads\"/>
    </mc:Choice>
  </mc:AlternateContent>
  <bookViews>
    <workbookView xWindow="32760" yWindow="-32172" windowWidth="19440" windowHeight="8472" tabRatio="625"/>
  </bookViews>
  <sheets>
    <sheet name="OT Ac. Las Terrenas" sheetId="6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 localSheetId="0">#REF!</definedName>
    <definedName name="\a">#REF!</definedName>
    <definedName name="\b" localSheetId="0">'[15]CUB-10181-3(Rescision)'!#REF!</definedName>
    <definedName name="\b">'[15]CUB-10181-3(Rescision)'!#REF!</definedName>
    <definedName name="\c">#N/A</definedName>
    <definedName name="\d">#N/A</definedName>
    <definedName name="\f" localSheetId="0">'[15]CUB-10181-3(Rescision)'!#REF!</definedName>
    <definedName name="\f">'[15]CUB-10181-3(Rescision)'!#REF!</definedName>
    <definedName name="\i" localSheetId="0">'[15]CUB-10181-3(Rescision)'!#REF!</definedName>
    <definedName name="\i">'[15]CUB-10181-3(Rescision)'!#REF!</definedName>
    <definedName name="\m" localSheetId="0">'[15]CUB-10181-3(Rescision)'!#REF!</definedName>
    <definedName name="\m">'[15]CUB-10181-3(Rescision)'!#REF!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REALIZADO">#REF!</definedName>
    <definedName name="__ZC1" localSheetId="0">#REF!</definedName>
    <definedName name="__ZC1">#REF!</definedName>
    <definedName name="__ZE1" localSheetId="0">#REF!</definedName>
    <definedName name="__ZE1">#REF!</definedName>
    <definedName name="__ZE2" localSheetId="0">#REF!</definedName>
    <definedName name="__ZE2">#REF!</definedName>
    <definedName name="__ZE3" localSheetId="0">#REF!</definedName>
    <definedName name="__ZE3">#REF!</definedName>
    <definedName name="__ZE4" localSheetId="0">#REF!</definedName>
    <definedName name="__ZE4">#REF!</definedName>
    <definedName name="__ZE5" localSheetId="0">#REF!</definedName>
    <definedName name="__ZE5">#REF!</definedName>
    <definedName name="__ZE6" localSheetId="0">#REF!</definedName>
    <definedName name="__ZE6">#REF!</definedName>
    <definedName name="_1">#N/A</definedName>
    <definedName name="_Fill" localSheetId="0" hidden="1">#REF!</definedName>
    <definedName name="_Fill" hidden="1">#REF!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C38G40">'[8]LISTADO INSUMOS DEL 2000'!$I$29</definedName>
    <definedName name="acero" localSheetId="0">#REF!</definedName>
    <definedName name="acero">#REF!</definedName>
    <definedName name="Acero_QQ">#REF!</definedName>
    <definedName name="acero60" localSheetId="0">#REF!</definedName>
    <definedName name="acero60">#REF!</definedName>
    <definedName name="ACUEDUCTO" localSheetId="0">[13]INS!#REF!</definedName>
    <definedName name="ACUEDUCTO">[13]INS!#REF!</definedName>
    <definedName name="ADAPTADOR_HEM_PVC_1" localSheetId="0">#REF!</definedName>
    <definedName name="ADAPTADOR_HEM_PVC_1">#REF!</definedName>
    <definedName name="ADAPTADOR_HEM_PVC_12" localSheetId="0">#REF!</definedName>
    <definedName name="ADAPTADOR_HEM_PVC_12">#REF!</definedName>
    <definedName name="ADAPTADOR_HEM_PVC_34" localSheetId="0">#REF!</definedName>
    <definedName name="ADAPTADOR_HEM_PVC_34">#REF!</definedName>
    <definedName name="ADAPTADOR_MAC_PVC_1" localSheetId="0">#REF!</definedName>
    <definedName name="ADAPTADOR_MAC_PVC_1">#REF!</definedName>
    <definedName name="ADAPTADOR_MAC_PVC_12" localSheetId="0">#REF!</definedName>
    <definedName name="ADAPTADOR_MAC_PVC_12">#REF!</definedName>
    <definedName name="ADAPTADOR_MAC_PVC_34" localSheetId="0">#REF!</definedName>
    <definedName name="ADAPTADOR_MAC_PVC_34">#REF!</definedName>
    <definedName name="ADICIONAL">#N/A</definedName>
    <definedName name="ADITIVO_IMPERMEABILIZANTE">#REF!</definedName>
    <definedName name="Agua">#REF!</definedName>
    <definedName name="AL_ELEC_No10">#REF!</definedName>
    <definedName name="AL_ELEC_No12">#REF!</definedName>
    <definedName name="AL_ELEC_No14" localSheetId="0">#REF!</definedName>
    <definedName name="AL_ELEC_No14">#REF!</definedName>
    <definedName name="AL_ELEC_No6" localSheetId="0">#REF!</definedName>
    <definedName name="AL_ELEC_No6">#REF!</definedName>
    <definedName name="AL_ELEC_No8" localSheetId="0">#REF!</definedName>
    <definedName name="AL_ELEC_No8">#REF!</definedName>
    <definedName name="Alambre_Varilla">#REF!</definedName>
    <definedName name="alambre18" localSheetId="0">#REF!</definedName>
    <definedName name="alambre18">#REF!</definedName>
    <definedName name="ALBANIL">#REF!</definedName>
    <definedName name="ALBANIL2">#REF!</definedName>
    <definedName name="ALBANIL3">#REF!</definedName>
    <definedName name="ana">[16]PRESUPUESTO!$C$4</definedName>
    <definedName name="analiis" localSheetId="0">[14]M.O.!#REF!</definedName>
    <definedName name="analiis">[14]M.O.!#REF!</definedName>
    <definedName name="ANALISSSSS">#N/A</definedName>
    <definedName name="ANDAMIOS">#REF!</definedName>
    <definedName name="ANGULAR" localSheetId="0">#REF!</definedName>
    <definedName name="ANGULAR">#REF!</definedName>
    <definedName name="ARANDELA_INODORO_PVC_4">#REF!</definedName>
    <definedName name="ARCILLA_ROJA">#REF!</definedName>
    <definedName name="_xlnm.Extract">#REF!</definedName>
    <definedName name="_xlnm.Print_Area" localSheetId="0">'OT Ac. Las Terrenas'!$A$1:$F$435</definedName>
    <definedName name="_xlnm.Print_Area">#REF!</definedName>
    <definedName name="ARENA_PAÑETE">#REF!</definedName>
    <definedName name="ArenaItabo" localSheetId="0">#REF!</definedName>
    <definedName name="ArenaItabo">#REF!</definedName>
    <definedName name="ArenaPlanta">#REF!</definedName>
    <definedName name="as" localSheetId="0">[7]M.O.!#REF!</definedName>
    <definedName name="as">[7]M.O.!#REF!</definedName>
    <definedName name="asd">#REF!</definedName>
    <definedName name="AYCARP" localSheetId="0">#REF!</definedName>
    <definedName name="AYCARP">#REF!</definedName>
    <definedName name="Ayudante">#REF!</definedName>
    <definedName name="Ayudante_2da">#REF!</definedName>
    <definedName name="Ayudante_Soldador">#REF!</definedName>
    <definedName name="b" localSheetId="0">[5]ADDENDA!#REF!</definedName>
    <definedName name="b">[5]ADDENDA!#REF!</definedName>
    <definedName name="BALDOSAS_TRANSPARENTE">#REF!</definedName>
    <definedName name="bas3e">#N/A</definedName>
    <definedName name="base">#REF!</definedName>
    <definedName name="BASE_CONTEN">#REF!</definedName>
    <definedName name="BLOCK_4">#REF!</definedName>
    <definedName name="BLOCK_6">#REF!</definedName>
    <definedName name="BLOCK_8">#REF!</definedName>
    <definedName name="BLOCK_CALADO">#REF!</definedName>
    <definedName name="bloque8" localSheetId="0">#REF!</definedName>
    <definedName name="bloque8">#REF!</definedName>
    <definedName name="BOMBA_ACHIQUE">#REF!</definedName>
    <definedName name="BOMBILLAS_1500W">[4]INSU!$B$42</definedName>
    <definedName name="BOQUILLA_FREGADERO_CROMO">#REF!</definedName>
    <definedName name="BOQUILLA_LAVADERO_CROMO">#REF!</definedName>
    <definedName name="BOTE">#REF!</definedName>
    <definedName name="BREAKERS" localSheetId="0">#REF!</definedName>
    <definedName name="BREAKERS">#REF!</definedName>
    <definedName name="BREAKERS_15A">#REF!</definedName>
    <definedName name="BREAKERS_20A">#REF!</definedName>
    <definedName name="BREAKERS_30A">#REF!</definedName>
    <definedName name="BRIGADATOPOGRAFICA">#REF!</definedName>
    <definedName name="BVNBVNBV">#N/A</definedName>
    <definedName name="C._ADICIONAL">#N/A</definedName>
    <definedName name="caballeteasbecto" localSheetId="0">[9]precios!#REF!</definedName>
    <definedName name="caballeteasbecto">[9]precios!#REF!</definedName>
    <definedName name="caballeteasbeto" localSheetId="0">[9]precios!#REF!</definedName>
    <definedName name="caballeteasbeto">[9]precios!#REF!</definedName>
    <definedName name="CAJA_2x4_12">#REF!</definedName>
    <definedName name="CAJA_2x4_34">#REF!</definedName>
    <definedName name="CAJA_OCTAGONAL">#REF!</definedName>
    <definedName name="Cal">#REF!</definedName>
    <definedName name="CALICHE" localSheetId="0">#REF!</definedName>
    <definedName name="CALICHE">#REF!</definedName>
    <definedName name="CAMION_BOTE">#REF!</definedName>
    <definedName name="CARACOL" localSheetId="0">[14]M.O.!#REF!</definedName>
    <definedName name="CARACOL">[14]M.O.!#REF!</definedName>
    <definedName name="CARANTEPECHO" localSheetId="0">#REF!</definedName>
    <definedName name="CARANTEPECHO">#REF!</definedName>
    <definedName name="CARCOL30" localSheetId="0">#REF!</definedName>
    <definedName name="CARCOL30">#REF!</definedName>
    <definedName name="CARCOL50" localSheetId="0">#REF!</definedName>
    <definedName name="CARCOL50">#REF!</definedName>
    <definedName name="CARCOLAMARRE" localSheetId="0">#REF!</definedName>
    <definedName name="CARCOLAMARRE">#REF!</definedName>
    <definedName name="CARGA_SOCIAL">#REF!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ERIA_COL_PERIMETRO">#REF!</definedName>
    <definedName name="CARPINTERIA_INSTAL_COL_PERIMETRO">#REF!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ETILLA">#REF!</definedName>
    <definedName name="CASABE" localSheetId="0">[14]M.O.!#REF!</definedName>
    <definedName name="CASABE">[14]M.O.!#REF!</definedName>
    <definedName name="CASBESTO" localSheetId="0">#REF!</definedName>
    <definedName name="CASBESTO">#REF!</definedName>
    <definedName name="CBLOCK10" localSheetId="0">#REF!</definedName>
    <definedName name="CBLOCK10">#REF!</definedName>
    <definedName name="cell">'[10]LISTADO INSUMOS DEL 2000'!$I$29</definedName>
    <definedName name="CEMENTO">#REF!</definedName>
    <definedName name="CEMENTO_BLANCO">#REF!</definedName>
    <definedName name="CEMENTO_PVC">#REF!</definedName>
    <definedName name="CERAMICA_20x20_BLANCA">#REF!</definedName>
    <definedName name="CERAMICA_ANTIDESLIZANTE">#REF!</definedName>
    <definedName name="CERAMICA_PISOS_40x40">#REF!</definedName>
    <definedName name="CHAZO">[4]INSU!$B$104</definedName>
    <definedName name="CHAZOS">#REF!</definedName>
    <definedName name="CHEQUE_HORZ_34" localSheetId="0">#REF!</definedName>
    <definedName name="CHEQUE_HORZ_34">#REF!</definedName>
    <definedName name="CHEQUE_VERT_34" localSheetId="0">#REF!</definedName>
    <definedName name="CHEQUE_VERT_34">#REF!</definedName>
    <definedName name="CLAVO_ACERO">#REF!</definedName>
    <definedName name="CLAVO_CORRIENTE">#REF!</definedName>
    <definedName name="CLAVO_ZINC" localSheetId="0">#REF!</definedName>
    <definedName name="CLAVO_ZINC">#REF!</definedName>
    <definedName name="clavos" localSheetId="0">#REF!</definedName>
    <definedName name="clavos">#REF!</definedName>
    <definedName name="CLAVOZINC">[1]INS!$D$767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 localSheetId="0">#REF!</definedName>
    <definedName name="CODO_CPVC_12x90">#REF!</definedName>
    <definedName name="CODO_ELEC_1" localSheetId="0">#REF!</definedName>
    <definedName name="CODO_ELEC_1">#REF!</definedName>
    <definedName name="CODO_ELEC_12" localSheetId="0">#REF!</definedName>
    <definedName name="CODO_ELEC_12">#REF!</definedName>
    <definedName name="CODO_ELEC_1y12" localSheetId="0">#REF!</definedName>
    <definedName name="CODO_ELEC_1y12">#REF!</definedName>
    <definedName name="CODO_ELEC_2" localSheetId="0">#REF!</definedName>
    <definedName name="CODO_ELEC_2">#REF!</definedName>
    <definedName name="CODO_ELEC_34" localSheetId="0">#REF!</definedName>
    <definedName name="CODO_ELEC_34">#REF!</definedName>
    <definedName name="CODO_HG_1_12_x90">#REF!</definedName>
    <definedName name="CODO_HG_12x90">#REF!</definedName>
    <definedName name="CODO_HG_1x90" localSheetId="0">#REF!</definedName>
    <definedName name="CODO_HG_1x90">#REF!</definedName>
    <definedName name="CODO_HG_1y12x90" localSheetId="0">#REF!</definedName>
    <definedName name="CODO_HG_1y12x90">#REF!</definedName>
    <definedName name="CODO_HG_2x90" localSheetId="0">#REF!</definedName>
    <definedName name="CODO_HG_2x90">#REF!</definedName>
    <definedName name="CODO_HG_34x90" localSheetId="0">#REF!</definedName>
    <definedName name="CODO_HG_34x90">#REF!</definedName>
    <definedName name="CODO_PVC_DRE_2x45">#REF!</definedName>
    <definedName name="CODO_PVC_DRE_2x90">#REF!</definedName>
    <definedName name="CODO_PVC_DRE_3x45" localSheetId="0">#REF!</definedName>
    <definedName name="CODO_PVC_DRE_3x45">#REF!</definedName>
    <definedName name="CODO_PVC_DRE_3x90" localSheetId="0">#REF!</definedName>
    <definedName name="CODO_PVC_DRE_3x90">#REF!</definedName>
    <definedName name="CODO_PVC_DRE_4x45">#REF!</definedName>
    <definedName name="CODO_PVC_DRE_4x90">#REF!</definedName>
    <definedName name="CODO_PVC_PRES_12x90" localSheetId="0">#REF!</definedName>
    <definedName name="CODO_PVC_PRES_12x90">#REF!</definedName>
    <definedName name="CODO_PVC_PRES_1x90" localSheetId="0">#REF!</definedName>
    <definedName name="CODO_PVC_PRES_1x90">#REF!</definedName>
    <definedName name="COLA_EXT_LAVAMANOS_PVC_1_14x8">#REF!</definedName>
    <definedName name="COLC1">#REF!</definedName>
    <definedName name="COLC2">#REF!</definedName>
    <definedName name="COLC3CIR">#REF!</definedName>
    <definedName name="COLC4">#REF!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MPRESOR">#REF!</definedName>
    <definedName name="COMPUERTA_1x1_VOLANTA">#REF!</definedName>
    <definedName name="CONTEN">#REF!</definedName>
    <definedName name="COPIA" localSheetId="0">[13]INS!#REF!</definedName>
    <definedName name="COPIA">[13]INS!#REF!</definedName>
    <definedName name="CRUZ_HG_1_12">#REF!</definedName>
    <definedName name="cuadro" localSheetId="0">[5]ADDENDA!#REF!</definedName>
    <definedName name="cuadro">[5]ADDENDA!#REF!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0">#REF!</definedName>
    <definedName name="CUBO_GOMA">#REF!</definedName>
    <definedName name="CUBREFALTA_INODORO_CROMO_38">#REF!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ZINC" localSheetId="0">#REF!</definedName>
    <definedName name="CZINC">#REF!</definedName>
    <definedName name="derop" localSheetId="0">[7]M.O.!#REF!</definedName>
    <definedName name="derop">[7]M.O.!#REF!</definedName>
    <definedName name="DERRETIDO_BCO">#REF!</definedName>
    <definedName name="DESAGUE_DOBLE_FREGADERO_PVC">#REF!</definedName>
    <definedName name="DESCRIPCION">#N/A</definedName>
    <definedName name="desencofrado" localSheetId="0">#REF!</definedName>
    <definedName name="desencofrado">#REF!</definedName>
    <definedName name="DESENCOFRADO_COLS">#REF!</definedName>
    <definedName name="DESENCOFRADO_LOSA">#REF!</definedName>
    <definedName name="DESENCOFRADO_MURO">#REF!</definedName>
    <definedName name="DESENCOFRADO_VIGA">#REF!</definedName>
    <definedName name="desencofradovigas" localSheetId="0">#REF!</definedName>
    <definedName name="desencofradovigas">#REF!</definedName>
    <definedName name="DIA" localSheetId="0">#REF!</definedName>
    <definedName name="DIA">#REF!</definedName>
    <definedName name="DISTRIBUCION_DE_AREAS_POR_NIVEL" localSheetId="0">#REF!</definedName>
    <definedName name="DISTRIBUCION_DE_AREAS_POR_NIVEL">#REF!</definedName>
    <definedName name="donatelo" localSheetId="0">[6]INS!#REF!</definedName>
    <definedName name="donatelo">[6]INS!#REF!</definedName>
    <definedName name="DUCHA_PLASTICA_CALIENTE_CROMO_12">#REF!</definedName>
    <definedName name="e" localSheetId="0">#REF!</definedName>
    <definedName name="e">#REF!</definedName>
    <definedName name="ELECTRODOS">#REF!</definedName>
    <definedName name="ENCACHE">#REF!</definedName>
    <definedName name="ENCOF_COLS_1">#REF!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ncofradocolumna" localSheetId="0">#REF!</definedName>
    <definedName name="encofradocolumna">#REF!</definedName>
    <definedName name="encofradorampa" localSheetId="0">#REF!</definedName>
    <definedName name="encofradorampa">#REF!</definedName>
    <definedName name="ESCALON_17x30">#REF!</definedName>
    <definedName name="ESCOBILLON" localSheetId="0">#REF!</definedName>
    <definedName name="ESCOBILLON">#REF!</definedName>
    <definedName name="ESTAMPADO">#REF!</definedName>
    <definedName name="ESTOPA">#REF!</definedName>
    <definedName name="expl" localSheetId="0">[5]ADDENDA!#REF!</definedName>
    <definedName name="expl">[5]ADDENDA!#REF!</definedName>
    <definedName name="Extracción_IM">#REF!</definedName>
    <definedName name="_F">#REF!</definedName>
    <definedName name="FIOR" localSheetId="0">#REF!</definedName>
    <definedName name="FIOR">#REF!</definedName>
    <definedName name="FREGADERO_DOBLE_ACERO_INOX">#REF!</definedName>
    <definedName name="FREGADERO_SENCILLO_ACERO_INOX">#REF!</definedName>
    <definedName name="FSDFS">#N/A</definedName>
    <definedName name="GAS_CIL">#REF!</definedName>
    <definedName name="GASOIL">#REF!</definedName>
    <definedName name="GASOLINA">#REF!</definedName>
    <definedName name="GAVIONES">#REF!</definedName>
    <definedName name="GENERADOR_DIESEL_400KW">#REF!</definedName>
    <definedName name="GRANITO_30x30" localSheetId="0">#REF!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va">#REF!</definedName>
    <definedName name="GRUA">#REF!</definedName>
    <definedName name="HACHA">#REF!</definedName>
    <definedName name="HERR_MENO">#REF!</definedName>
    <definedName name="HILO">#REF!</definedName>
    <definedName name="Horm_124_TrompoyWinche" localSheetId="0">#REF!</definedName>
    <definedName name="Horm_124_TrompoyWinche">#REF!</definedName>
    <definedName name="HORM_IND_180">#REF!</definedName>
    <definedName name="HORM_IND_210">#REF!</definedName>
    <definedName name="HORM_IND_240">#REF!</definedName>
    <definedName name="HORM135_MANUAL">'[1]HORM. Y MORTEROS.'!$H$212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ilma" localSheetId="0">[14]M.O.!#REF!</definedName>
    <definedName name="ilma">[14]M.O.!#REF!</definedName>
    <definedName name="Imprimir_área_IM">[16]PRESUPUESTO!$A$1763:$L$1796</definedName>
    <definedName name="ingeniera">[7]M.O.!$C$10</definedName>
    <definedName name="INODORO_BCO_TAPA">#REF!</definedName>
    <definedName name="INSUMO_1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k" localSheetId="0">[14]M.O.!#REF!</definedName>
    <definedName name="k">[14]M.O.!#REF!</definedName>
    <definedName name="LADRILLOS_4x8x2">#REF!</definedName>
    <definedName name="LAMPARA_FLUORESC_2x4">#REF!</definedName>
    <definedName name="LAMPARAS_DE_1500W_220V">[4]INSU!$B$41</definedName>
    <definedName name="LAQUEAR_MADERA">#REF!</definedName>
    <definedName name="LAVADERO_DOBLE" localSheetId="0">#REF!</definedName>
    <definedName name="LAVADERO_DOBLE">#REF!</definedName>
    <definedName name="LAVADERO_GRANITO_SENCILLO">#REF!</definedName>
    <definedName name="LAVAMANO_19x17_BCO">#REF!</definedName>
    <definedName name="Ligadora2fdas">#REF!</definedName>
    <definedName name="LINEA_DE_CONDUC">#N/A</definedName>
    <definedName name="LLAVE_ANG_38">#REF!</definedName>
    <definedName name="LLAVE_CHORRO">#REF!</definedName>
    <definedName name="LLAVE_EMPOTRAR_CROMO_12">#REF!</definedName>
    <definedName name="LLAVE_PASO_1" localSheetId="0">#REF!</definedName>
    <definedName name="LLAVE_PASO_1">#REF!</definedName>
    <definedName name="LLAVE_PASO_34" localSheetId="0">#REF!</definedName>
    <definedName name="LLAVE_PASO_34">#REF!</definedName>
    <definedName name="LLAVE_SENCILLA">#REF!</definedName>
    <definedName name="LLAVIN_PUERTA" localSheetId="0">#REF!</definedName>
    <definedName name="LLAVIN_PUERTA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OSA12">#REF!</definedName>
    <definedName name="LOSA20">#REF!</definedName>
    <definedName name="LOSA30">#REF!</definedName>
    <definedName name="MA">#REF!</definedName>
    <definedName name="MACHETE">#REF!</definedName>
    <definedName name="MACO">#REF!</definedName>
    <definedName name="Madera_P2">#REF!</definedName>
    <definedName name="maderabrutapino" localSheetId="0">#REF!</definedName>
    <definedName name="maderabrutapino">#REF!</definedName>
    <definedName name="Maestro">#REF!</definedName>
    <definedName name="MAESTROCARP" localSheetId="0">#REF!</definedName>
    <definedName name="MAESTROCARP">#REF!</definedName>
    <definedName name="MALLA_ABRAZ_1_12">#REF!</definedName>
    <definedName name="MALLA_AL_GALVANIZADO" localSheetId="0">#REF!</definedName>
    <definedName name="MALLA_AL_GALVANIZADO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RCO_PUERTA_PINO" localSheetId="0">#REF!</definedName>
    <definedName name="MARCO_PUERTA_PINO">#REF!</definedName>
    <definedName name="MATERIAL_RELLENO">#REF!</definedName>
    <definedName name="MBA" localSheetId="0">#REF!</definedName>
    <definedName name="MBA">#REF!</definedName>
    <definedName name="MEXCLADORA_LAVAMANOS">#REF!</definedName>
    <definedName name="MEZCLA_CAL_ARENA_PISOS">#REF!</definedName>
    <definedName name="MezclaAntillana">#REF!</definedName>
    <definedName name="mezclajuntabloque" localSheetId="0">#REF!</definedName>
    <definedName name="mezclajuntabloque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#REF!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cero" localSheetId="0">#REF!</definedName>
    <definedName name="moacero">#REF!</definedName>
    <definedName name="moaceromalla" localSheetId="0">#REF!</definedName>
    <definedName name="moaceromalla">#REF!</definedName>
    <definedName name="moacerorampa" localSheetId="0">#REF!</definedName>
    <definedName name="moacerorampa">#REF!</definedName>
    <definedName name="MOLDE_ESTAMPADO">#REF!</definedName>
    <definedName name="MOPISOCERAMICA" localSheetId="0">#REF!</definedName>
    <definedName name="MOPISOCERAMICA">#REF!</definedName>
    <definedName name="MOTONIVELADORA">#REF!</definedName>
    <definedName name="MURO30">#REF!</definedName>
    <definedName name="MUROBOVEDA12A10X2AD">#REF!</definedName>
    <definedName name="NADA" localSheetId="0">[11]Insumos!#REF!</definedName>
    <definedName name="NADA">[11]Insumos!#REF!</definedName>
    <definedName name="NINGUNA" localSheetId="0">[11]Insumos!#REF!</definedName>
    <definedName name="NINGUNA">[11]Insumos!#REF!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 localSheetId="0">#REF!</definedName>
    <definedName name="NIPLE_HG_34x4">#REF!</definedName>
    <definedName name="OPERADOR_GREADER">#REF!</definedName>
    <definedName name="OPERADOR_PALA">#REF!</definedName>
    <definedName name="OPERADOR_TRACTOR">#REF!</definedName>
    <definedName name="Operario_1ra">#REF!</definedName>
    <definedName name="Operario_2da">#REF!</definedName>
    <definedName name="Operario_3ra">#REF!</definedName>
    <definedName name="OPERARIOPRIMERA">[1]SALARIOS!$C$10</definedName>
    <definedName name="OXIGENO_CIL">#REF!</definedName>
    <definedName name="p" localSheetId="0">[12]peso!#REF!</definedName>
    <definedName name="p">[12]peso!#REF!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LA">#REF!</definedName>
    <definedName name="PALA_950">#REF!</definedName>
    <definedName name="PANEL_DIST_24C" localSheetId="0">#REF!</definedName>
    <definedName name="PANEL_DIST_24C">#REF!</definedName>
    <definedName name="PANEL_DIST_32C">#REF!</definedName>
    <definedName name="PANEL_DIST_4a8C">#REF!</definedName>
    <definedName name="PanelDist_6a12_Circ_125a" localSheetId="0">#REF!</definedName>
    <definedName name="PanelDist_6a12_Circ_125a">#REF!</definedName>
    <definedName name="PARARRAYOS_9KV">#REF!</definedName>
    <definedName name="Peon">#REF!</definedName>
    <definedName name="Peon_1">#REF!</definedName>
    <definedName name="Peon_Colchas">[4]MO!$B$11</definedName>
    <definedName name="PEONCARP" localSheetId="0">#REF!</definedName>
    <definedName name="PEONCARP">#REF!</definedName>
    <definedName name="PERFIL_CUADRADO_34">[4]INSU!$B$91</definedName>
    <definedName name="Pernos" localSheetId="0">#REF!</definedName>
    <definedName name="Pernos">#REF!</definedName>
    <definedName name="PICO">#REF!</definedName>
    <definedName name="PIEDRA">#REF!</definedName>
    <definedName name="PIEDRA_GAVIONES">#REF!</definedName>
    <definedName name="PINO">[1]INS!$D$770</definedName>
    <definedName name="PINTURA_ACR_COLOR_PREPARADO">#REF!</definedName>
    <definedName name="PINTURA_ACR_EXT">#REF!</definedName>
    <definedName name="PINTURA_ACR_INT" localSheetId="0">#REF!</definedName>
    <definedName name="PINTURA_ACR_INT">#REF!</definedName>
    <definedName name="PINTURA_BASE">#REF!</definedName>
    <definedName name="PINTURA_MANTENIMIENTO">#REF!</definedName>
    <definedName name="PINTURA_OXIDO_ROJO">#REF!</definedName>
    <definedName name="PISO_GRANITO_FONDO_BCO">[4]INSU!$B$103</definedName>
    <definedName name="PLANTA_ELECTRICA">#REF!</definedName>
    <definedName name="PLASTICO">[4]INSU!$B$90</definedName>
    <definedName name="PLIGADORA2">#REF!</definedName>
    <definedName name="PLOMERO" localSheetId="0">#REF!</definedName>
    <definedName name="PLOMERO">#REF!</definedName>
    <definedName name="PLOMERO_SOLDADOR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YWOOD_34_2CARAS">#REF!</definedName>
    <definedName name="pmadera2162" localSheetId="0">[9]precios!#REF!</definedName>
    <definedName name="pmadera2162">[9]precios!#REF!</definedName>
    <definedName name="po">[17]PRESUPUESTO!$O$9:$O$236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REC._UNITARIO">#N/A</definedName>
    <definedName name="precios">[3]Precios!$A$4:$F$1576</definedName>
    <definedName name="PRESUPUESTO">#N/A</definedName>
    <definedName name="PUERTA_PANEL_PINO" localSheetId="0">#REF!</definedName>
    <definedName name="PUERTA_PANEL_PINO">#REF!</definedName>
    <definedName name="PUERTA_PLYWOOD" localSheetId="0">#REF!</definedName>
    <definedName name="PUERTA_PLYWOOD">#REF!</definedName>
    <definedName name="PULIDO_Y_BRILLADO_ESCALON">#REF!</definedName>
    <definedName name="PULIDOyBRILLADO_TC">#REF!</definedName>
    <definedName name="PWINCHE2000K">#REF!</definedName>
    <definedName name="Q">#REF!</definedName>
    <definedName name="qw">[17]PRESUPUESTO!$M$10:$AH$731</definedName>
    <definedName name="qwe">[16]PRESUPUESTO!$D$133</definedName>
    <definedName name="RASTRILLO" localSheetId="0">#REF!</definedName>
    <definedName name="RASTRILLO">#REF!</definedName>
    <definedName name="REDUCCION_BUSHING_HG_12x38">#REF!</definedName>
    <definedName name="REDUCCION_PVC_34a12" localSheetId="0">#REF!</definedName>
    <definedName name="REDUCCION_PVC_34a12">#REF!</definedName>
    <definedName name="REDUCCION_PVC_DREN_4x2" localSheetId="0">#REF!</definedName>
    <definedName name="REDUCCION_PVC_DREN_4x2">#REF!</definedName>
    <definedName name="REFERENCIA">[2]COF!$G$733</definedName>
    <definedName name="REGISTRO_ELEC_6x6">#REF!</definedName>
    <definedName name="REGLA_PAÑETE">#REF!</definedName>
    <definedName name="REJILLA_PISO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>#REF!</definedName>
    <definedName name="REVESTIMIENTO_CERAMICA_20x20">#REF!</definedName>
    <definedName name="RODILLO_CAT_815">#REF!</definedName>
    <definedName name="ROSETA">#REF!</definedName>
    <definedName name="SALARIO">#REF!</definedName>
    <definedName name="SALIDA">#N/A</definedName>
    <definedName name="SDSDFSDFSDF">#N/A</definedName>
    <definedName name="SEGUETA" localSheetId="0">#REF!</definedName>
    <definedName name="SEGUETA">#REF!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LICONE">#REF!</definedName>
    <definedName name="SOLDADORA">#REF!</definedName>
    <definedName name="spm">#REF!</definedName>
    <definedName name="SS">[14]M.O.!$C$12</definedName>
    <definedName name="SUB_TOTAL">#REF!</definedName>
    <definedName name="TANQUE_55Gls">#REF!</definedName>
    <definedName name="TAPA_ALUMINIO_1x1">#REF!</definedName>
    <definedName name="TAPA_REGISTRO_HF">#REF!</definedName>
    <definedName name="TAPA_REGISTRO_HF_LIVIANA">#REF!</definedName>
    <definedName name="TAPE_3M" localSheetId="0">#REF!</definedName>
    <definedName name="TAPE_3M">#REF!</definedName>
    <definedName name="TC">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 localSheetId="0">#REF!</definedName>
    <definedName name="TEE_CPVC_12">#REF!</definedName>
    <definedName name="TEE_HG_1" localSheetId="0">#REF!</definedName>
    <definedName name="TEE_HG_1">#REF!</definedName>
    <definedName name="TEE_HG_1_12">#REF!</definedName>
    <definedName name="TEE_HG_12">#REF!</definedName>
    <definedName name="TEE_HG_34" localSheetId="0">#REF!</definedName>
    <definedName name="TEE_HG_34">#REF!</definedName>
    <definedName name="TEE_PVC_PRES_1" localSheetId="0">#REF!</definedName>
    <definedName name="TEE_PVC_PRES_1">#REF!</definedName>
    <definedName name="TEE_PVC_PRES_12" localSheetId="0">#REF!</definedName>
    <definedName name="TEE_PVC_PRES_12">#REF!</definedName>
    <definedName name="TEE_PVC_PRES_34" localSheetId="0">#REF!</definedName>
    <definedName name="TEE_PVC_PRES_34">#REF!</definedName>
    <definedName name="TEFLON">#REF!</definedName>
    <definedName name="THINNER" localSheetId="0">#REF!</definedName>
    <definedName name="THINNER">#REF!</definedName>
    <definedName name="_xlnm.Print_Titles" localSheetId="0">'OT Ac. Las Terrenas'!$1:$6</definedName>
    <definedName name="_xlnm.Print_Titles">#N/A</definedName>
    <definedName name="Tolas" localSheetId="0">#REF!</definedName>
    <definedName name="Tolas">#REF!</definedName>
    <definedName name="TOMACORRIENTE_110V">#REF!</definedName>
    <definedName name="TOMACORRIENTE_220V_SENC">#REF!</definedName>
    <definedName name="TOMACORRIENTE_30a">#REF!</definedName>
    <definedName name="Topografo">#REF!</definedName>
    <definedName name="TORNILLOS" localSheetId="0">#REF!</definedName>
    <definedName name="TORNILLOS">#REF!</definedName>
    <definedName name="TORNILLOS_INODORO">#REF!</definedName>
    <definedName name="TRACTOR_D8K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ompo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 localSheetId="0">#REF!</definedName>
    <definedName name="TUBO_CPVC_12">#REF!</definedName>
    <definedName name="TUBO_FLEXIBLE_INODORO_C_TUERCA">#REF!</definedName>
    <definedName name="TUBO_HA_36">#REF!</definedName>
    <definedName name="TUBO_HG_1" localSheetId="0">#REF!</definedName>
    <definedName name="TUBO_HG_1">#REF!</definedName>
    <definedName name="TUBO_HG_1_12">#REF!</definedName>
    <definedName name="TUBO_HG_12">#REF!</definedName>
    <definedName name="TUBO_HG_34" localSheetId="0">#REF!</definedName>
    <definedName name="TUBO_HG_34">#REF!</definedName>
    <definedName name="TUBO_PVC_DRENAJE_1_12">#REF!</definedName>
    <definedName name="TUBO_PVC_SCH40_12" localSheetId="0">#REF!</definedName>
    <definedName name="TUBO_PVC_SCH40_12">#REF!</definedName>
    <definedName name="TUBO_PVC_SCH40_34" localSheetId="0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 localSheetId="0">#REF!</definedName>
    <definedName name="TUBO_PVC_SDR41_3">#REF!</definedName>
    <definedName name="TUBO_PVC_SDR41_4">#REF!</definedName>
    <definedName name="TYPE_3M">#REF!</definedName>
    <definedName name="UND">#N/A</definedName>
    <definedName name="UNION_HG_1" localSheetId="0">#REF!</definedName>
    <definedName name="UNION_HG_1">#REF!</definedName>
    <definedName name="UNION_HG_12">#REF!</definedName>
    <definedName name="UNION_HG_34" localSheetId="0">#REF!</definedName>
    <definedName name="UNION_HG_34">#REF!</definedName>
    <definedName name="UNION_PVC_PRES_12" localSheetId="0">#REF!</definedName>
    <definedName name="UNION_PVC_PRES_12">#REF!</definedName>
    <definedName name="UNION_PVC_PRES_34" localSheetId="0">#REF!</definedName>
    <definedName name="UNION_PVC_PRES_34">#REF!</definedName>
    <definedName name="vaciadohormigonindustrial" localSheetId="0">#REF!</definedName>
    <definedName name="vaciadohormigonindustrial">#REF!</definedName>
    <definedName name="vaciadozapata" localSheetId="0">#REF!</definedName>
    <definedName name="vaciadozapata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COLGANTE1590">#REF!</definedName>
    <definedName name="VIBRADO">#REF!</definedName>
    <definedName name="VIGASHP" localSheetId="0">#REF!</definedName>
    <definedName name="VIGASHP">#REF!</definedName>
    <definedName name="VIOLINADO">#REF!</definedName>
    <definedName name="VUELO10">#REF!</definedName>
    <definedName name="Winche">#REF!</definedName>
    <definedName name="YEE_PVC_DREN_2" localSheetId="0">#REF!</definedName>
    <definedName name="YEE_PVC_DREN_2">#REF!</definedName>
    <definedName name="YEE_PVC_DREN_3" localSheetId="0">#REF!</definedName>
    <definedName name="YEE_PVC_DREN_3">#REF!</definedName>
    <definedName name="YEE_PVC_DREN_4">#REF!</definedName>
    <definedName name="YEE_PVC_DREN_4x2">#REF!</definedName>
    <definedName name="Z_FC7055F2_165C_4ECF_924D_37F607DAA418_.wvu.PrintArea" localSheetId="0" hidden="1">'OT Ac. Las Terrenas'!$A$1:$F$435</definedName>
    <definedName name="Z_FC7055F2_165C_4ECF_924D_37F607DAA418_.wvu.PrintTitles" localSheetId="0" hidden="1">'OT Ac. Las Terrenas'!$1:$6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ZINC_CAL26_3x6" localSheetId="0">#REF!</definedName>
    <definedName name="ZINC_CAL26_3x6">#REF!</definedName>
    <definedName name="ZOCALO_8x34" localSheetId="0">#REF!</definedName>
    <definedName name="ZOCALO_8x34">#REF!</definedName>
  </definedNames>
  <calcPr calcId="162913" fullCalcOnLoad="1" fullPrecision="0"/>
</workbook>
</file>

<file path=xl/calcChain.xml><?xml version="1.0" encoding="utf-8"?>
<calcChain xmlns="http://schemas.openxmlformats.org/spreadsheetml/2006/main">
  <c r="F426" i="68" l="1"/>
  <c r="F425" i="68"/>
  <c r="F424" i="68"/>
  <c r="F412" i="68"/>
  <c r="F411" i="68"/>
  <c r="F410" i="68"/>
  <c r="F404" i="68"/>
  <c r="F407" i="68"/>
  <c r="F249" i="68"/>
  <c r="F204" i="68"/>
  <c r="F205" i="68"/>
  <c r="F206" i="68"/>
  <c r="F207" i="68"/>
  <c r="F208" i="68"/>
  <c r="F209" i="68"/>
  <c r="F210" i="68"/>
  <c r="F211" i="68"/>
  <c r="F212" i="68"/>
  <c r="F213" i="68"/>
  <c r="F214" i="68"/>
  <c r="F215" i="68"/>
  <c r="F216" i="68"/>
  <c r="F217" i="68"/>
  <c r="F218" i="68"/>
  <c r="F219" i="68"/>
  <c r="F220" i="68"/>
  <c r="F221" i="68"/>
  <c r="F222" i="68"/>
  <c r="F223" i="68"/>
  <c r="F224" i="68"/>
  <c r="F225" i="68"/>
  <c r="F226" i="68"/>
  <c r="F227" i="68"/>
  <c r="F228" i="68"/>
  <c r="F229" i="68"/>
  <c r="F230" i="68"/>
  <c r="F231" i="68"/>
  <c r="F232" i="68"/>
  <c r="F233" i="68"/>
  <c r="F234" i="68"/>
  <c r="F235" i="68"/>
  <c r="F236" i="68"/>
  <c r="F237" i="68"/>
  <c r="F238" i="68"/>
  <c r="F239" i="68"/>
  <c r="F240" i="68"/>
  <c r="F241" i="68"/>
  <c r="F242" i="68"/>
  <c r="F243" i="68"/>
  <c r="F244" i="68"/>
  <c r="F245" i="68"/>
  <c r="F246" i="68"/>
  <c r="F247" i="68"/>
  <c r="F199" i="68"/>
  <c r="F134" i="68"/>
  <c r="F78" i="68"/>
  <c r="F79" i="68"/>
  <c r="F80" i="68"/>
  <c r="F81" i="68"/>
  <c r="F82" i="68"/>
  <c r="F83" i="68"/>
  <c r="F84" i="68"/>
  <c r="F85" i="68"/>
  <c r="F86" i="68"/>
  <c r="F87" i="68"/>
  <c r="F88" i="68"/>
  <c r="F89" i="68"/>
  <c r="F90" i="68"/>
  <c r="F91" i="68"/>
  <c r="F92" i="68"/>
  <c r="F93" i="68"/>
  <c r="F94" i="68"/>
  <c r="F95" i="68"/>
  <c r="F96" i="68"/>
  <c r="F97" i="68"/>
  <c r="F98" i="68"/>
  <c r="F99" i="68"/>
  <c r="F100" i="68"/>
  <c r="F101" i="68"/>
  <c r="F102" i="68"/>
  <c r="F103" i="68"/>
  <c r="F104" i="68"/>
  <c r="F105" i="68"/>
  <c r="F106" i="68"/>
  <c r="F107" i="68"/>
  <c r="F108" i="68"/>
  <c r="F109" i="68"/>
  <c r="F110" i="68"/>
  <c r="F111" i="68"/>
  <c r="F112" i="68"/>
  <c r="F113" i="68"/>
  <c r="F114" i="68"/>
  <c r="F115" i="68"/>
  <c r="F116" i="68"/>
  <c r="F117" i="68"/>
  <c r="F118" i="68"/>
  <c r="F119" i="68"/>
  <c r="F120" i="68"/>
  <c r="F121" i="68"/>
  <c r="F122" i="68"/>
  <c r="F123" i="68"/>
  <c r="F124" i="68"/>
  <c r="F125" i="68"/>
  <c r="F126" i="68"/>
  <c r="F127" i="68"/>
  <c r="F128" i="68"/>
  <c r="F129" i="68"/>
  <c r="F130" i="68"/>
  <c r="F131" i="68"/>
  <c r="F132" i="68"/>
  <c r="F133" i="68"/>
  <c r="F135" i="68"/>
  <c r="F136" i="68"/>
  <c r="F137" i="68"/>
  <c r="F138" i="68"/>
  <c r="F139" i="68"/>
  <c r="F140" i="68"/>
  <c r="F141" i="68"/>
  <c r="F142" i="68"/>
  <c r="F143" i="68"/>
  <c r="F144" i="68"/>
  <c r="F145" i="68"/>
  <c r="F146" i="68"/>
  <c r="F147" i="68"/>
  <c r="F148" i="68"/>
  <c r="F149" i="68"/>
  <c r="F150" i="68"/>
  <c r="F151" i="68"/>
  <c r="F152" i="68"/>
  <c r="F153" i="68"/>
  <c r="F154" i="68"/>
  <c r="F155" i="68"/>
  <c r="F156" i="68"/>
  <c r="F157" i="68"/>
  <c r="F158" i="68"/>
  <c r="F159" i="68"/>
  <c r="F160" i="68"/>
  <c r="F161" i="68"/>
  <c r="F162" i="68"/>
  <c r="F163" i="68"/>
  <c r="F164" i="68"/>
  <c r="F165" i="68"/>
  <c r="F166" i="68"/>
  <c r="F167" i="68"/>
  <c r="F168" i="68"/>
  <c r="F169" i="68"/>
  <c r="F170" i="68"/>
  <c r="F171" i="68"/>
  <c r="F172" i="68"/>
  <c r="F173" i="68"/>
  <c r="F174" i="68"/>
  <c r="F175" i="68"/>
  <c r="F176" i="68"/>
  <c r="F177" i="68"/>
  <c r="F178" i="68"/>
  <c r="F179" i="68"/>
  <c r="F180" i="68"/>
  <c r="F181" i="68"/>
  <c r="F182" i="68"/>
  <c r="F183" i="68"/>
  <c r="F184" i="68"/>
  <c r="F185" i="68"/>
  <c r="F186" i="68"/>
  <c r="F187" i="68"/>
  <c r="F188" i="68"/>
  <c r="F189" i="68"/>
  <c r="F190" i="68"/>
  <c r="F191" i="68"/>
  <c r="F192" i="68"/>
  <c r="F193" i="68"/>
  <c r="F194" i="68"/>
  <c r="F195" i="68"/>
  <c r="F196" i="68"/>
  <c r="F197" i="68"/>
  <c r="F71" i="68"/>
  <c r="F57" i="68"/>
  <c r="F58" i="68"/>
  <c r="F59" i="68"/>
  <c r="F60" i="68"/>
  <c r="F61" i="68"/>
  <c r="F62" i="68"/>
  <c r="F63" i="68"/>
  <c r="F64" i="68"/>
  <c r="F65" i="68"/>
  <c r="F66" i="68"/>
  <c r="F67" i="68"/>
  <c r="F68" i="68"/>
  <c r="F69" i="68"/>
  <c r="F54" i="68"/>
  <c r="F13" i="68"/>
  <c r="F14" i="68"/>
  <c r="F15" i="68"/>
  <c r="F16" i="68"/>
  <c r="F17" i="68"/>
  <c r="F18" i="68"/>
  <c r="F19" i="68"/>
  <c r="F20" i="68"/>
  <c r="F21" i="68"/>
  <c r="F22" i="68"/>
  <c r="F23" i="68"/>
  <c r="F24" i="68"/>
  <c r="F25" i="68"/>
  <c r="F26" i="68"/>
  <c r="F27" i="68"/>
  <c r="F28" i="68"/>
  <c r="F29" i="68"/>
  <c r="F30" i="68"/>
  <c r="F31" i="68"/>
  <c r="F32" i="68"/>
  <c r="F33" i="68"/>
  <c r="F34" i="68"/>
  <c r="F35" i="68"/>
  <c r="F36" i="68"/>
  <c r="F37" i="68"/>
  <c r="F38" i="68"/>
  <c r="F39" i="68"/>
  <c r="F40" i="68"/>
  <c r="F42" i="68"/>
  <c r="F43" i="68"/>
  <c r="F44" i="68"/>
  <c r="F45" i="68"/>
  <c r="F46" i="68"/>
  <c r="F47" i="68"/>
  <c r="F48" i="68"/>
  <c r="F49" i="68"/>
  <c r="F55" i="68"/>
  <c r="F56" i="68"/>
  <c r="F406" i="68"/>
  <c r="F396" i="68"/>
  <c r="F392" i="68"/>
  <c r="F391" i="68"/>
  <c r="F390" i="68"/>
  <c r="F386" i="68"/>
  <c r="F382" i="68"/>
  <c r="F381" i="68"/>
  <c r="F380" i="68"/>
  <c r="F379" i="68"/>
  <c r="F378" i="68"/>
  <c r="F375" i="68"/>
  <c r="F371" i="68"/>
  <c r="F370" i="68"/>
  <c r="F369" i="68"/>
  <c r="F368" i="68"/>
  <c r="F367" i="68"/>
  <c r="F364" i="68"/>
  <c r="F360" i="68"/>
  <c r="F359" i="68"/>
  <c r="F358" i="68"/>
  <c r="F357" i="68"/>
  <c r="F356" i="68"/>
  <c r="F353" i="68"/>
  <c r="F349" i="68"/>
  <c r="F348" i="68"/>
  <c r="F347" i="68"/>
  <c r="F346" i="68"/>
  <c r="F345" i="68"/>
  <c r="F342" i="68"/>
  <c r="F338" i="68"/>
  <c r="F337" i="68"/>
  <c r="F336" i="68"/>
  <c r="F335" i="68"/>
  <c r="F334" i="68"/>
  <c r="F331" i="68"/>
  <c r="F327" i="68"/>
  <c r="F326" i="68"/>
  <c r="F325" i="68"/>
  <c r="F324" i="68"/>
  <c r="F323" i="68"/>
  <c r="F322" i="68"/>
  <c r="F321" i="68"/>
  <c r="F320" i="68"/>
  <c r="F318" i="68"/>
  <c r="F317" i="68"/>
  <c r="F316" i="68"/>
  <c r="F315" i="68"/>
  <c r="F314" i="68"/>
  <c r="F313" i="68"/>
  <c r="F312" i="68"/>
  <c r="F311" i="68"/>
  <c r="F310" i="68"/>
  <c r="F306" i="68"/>
  <c r="F303" i="68"/>
  <c r="F302" i="68"/>
  <c r="F300" i="68"/>
  <c r="F290" i="68"/>
  <c r="F285" i="68"/>
  <c r="F253" i="68"/>
  <c r="F203" i="68"/>
  <c r="F296" i="68"/>
  <c r="F291" i="68"/>
  <c r="F387" i="68"/>
  <c r="F365" i="68"/>
  <c r="F281" i="68"/>
  <c r="F283" i="68"/>
  <c r="F282" i="68"/>
  <c r="F301" i="68"/>
  <c r="F295" i="68"/>
  <c r="F354" i="68"/>
  <c r="F343" i="68"/>
  <c r="F405" i="68"/>
  <c r="F376" i="68"/>
  <c r="F304" i="68"/>
  <c r="F332" i="68"/>
  <c r="F307" i="68"/>
  <c r="F341" i="68"/>
  <c r="F330" i="68"/>
  <c r="F329" i="68"/>
  <c r="F298" i="68"/>
  <c r="F297" i="68"/>
  <c r="F351" i="68"/>
  <c r="F352" i="68"/>
  <c r="F340" i="68"/>
  <c r="F12" i="68"/>
  <c r="F363" i="68"/>
  <c r="F362" i="68"/>
  <c r="F294" i="68"/>
  <c r="F257" i="68"/>
  <c r="F256" i="68"/>
  <c r="F258" i="68"/>
  <c r="F374" i="68"/>
  <c r="F373" i="68"/>
  <c r="F266" i="68"/>
  <c r="F263" i="68"/>
  <c r="F385" i="68"/>
  <c r="F384" i="68"/>
  <c r="F261" i="68"/>
  <c r="F279" i="68"/>
  <c r="F383" i="68"/>
  <c r="F372" i="68"/>
  <c r="F275" i="68"/>
  <c r="F278" i="68"/>
  <c r="F319" i="68"/>
  <c r="F350" i="68"/>
  <c r="F273" i="68"/>
  <c r="F328" i="68"/>
  <c r="F269" i="68"/>
  <c r="F398" i="68"/>
  <c r="F274" i="68"/>
  <c r="F361" i="68"/>
  <c r="F339" i="68"/>
  <c r="F262" i="68"/>
  <c r="F393" i="68"/>
  <c r="F264" i="68"/>
  <c r="F270" i="68"/>
  <c r="F265" i="68"/>
  <c r="F397" i="68"/>
  <c r="F77" i="68"/>
  <c r="F50" i="68"/>
  <c r="F414" i="68"/>
  <c r="F421" i="68"/>
  <c r="F287" i="68"/>
  <c r="F400" i="68"/>
  <c r="F415" i="68"/>
  <c r="F427" i="68"/>
  <c r="F418" i="68"/>
  <c r="F428" i="68"/>
  <c r="F430" i="68"/>
  <c r="F419" i="68"/>
  <c r="F429" i="68"/>
  <c r="F422" i="68"/>
  <c r="F423" i="68"/>
  <c r="F420" i="68"/>
  <c r="F431" i="68"/>
  <c r="F432" i="68"/>
  <c r="F433" i="68"/>
  <c r="F435" i="68"/>
</calcChain>
</file>

<file path=xl/sharedStrings.xml><?xml version="1.0" encoding="utf-8"?>
<sst xmlns="http://schemas.openxmlformats.org/spreadsheetml/2006/main" count="770" uniqueCount="400">
  <si>
    <t>TOTAL GASTOS INDIRECTOS</t>
  </si>
  <si>
    <t>CANTIDAD</t>
  </si>
  <si>
    <t>P.U. (RD$)</t>
  </si>
  <si>
    <t>GASTOS INDIRECTOS</t>
  </si>
  <si>
    <t>M</t>
  </si>
  <si>
    <t>MOVIMIENTO DE TIERRA:</t>
  </si>
  <si>
    <t>VALOR ( RD$)</t>
  </si>
  <si>
    <t>2.1</t>
  </si>
  <si>
    <t>3</t>
  </si>
  <si>
    <t>3.1</t>
  </si>
  <si>
    <t>4</t>
  </si>
  <si>
    <t>4.1</t>
  </si>
  <si>
    <t>CODIA</t>
  </si>
  <si>
    <t>5</t>
  </si>
  <si>
    <t>5.1</t>
  </si>
  <si>
    <t>SUB TOTAL A</t>
  </si>
  <si>
    <t>A</t>
  </si>
  <si>
    <t>1</t>
  </si>
  <si>
    <t>2</t>
  </si>
  <si>
    <t>2.2</t>
  </si>
  <si>
    <t>2.3</t>
  </si>
  <si>
    <t>2.4</t>
  </si>
  <si>
    <t>H</t>
  </si>
  <si>
    <t>PINTURA</t>
  </si>
  <si>
    <t>P.A</t>
  </si>
  <si>
    <t>7.1.1</t>
  </si>
  <si>
    <t>7.1.2</t>
  </si>
  <si>
    <t>7.1.3</t>
  </si>
  <si>
    <t>UD</t>
  </si>
  <si>
    <t xml:space="preserve">CRUCES </t>
  </si>
  <si>
    <t>7</t>
  </si>
  <si>
    <t>7.1</t>
  </si>
  <si>
    <t>7.1.4</t>
  </si>
  <si>
    <t>7.1.5</t>
  </si>
  <si>
    <t>7.2.7</t>
  </si>
  <si>
    <t>7.2.8</t>
  </si>
  <si>
    <t>7.2.9</t>
  </si>
  <si>
    <t>SUB-TOTAL GENERAL</t>
  </si>
  <si>
    <t>B</t>
  </si>
  <si>
    <t>VARIOS</t>
  </si>
  <si>
    <t>ZONA:  III</t>
  </si>
  <si>
    <t>CRUCE DE ALCANTARILLA Ø12"  ACERO SCH-30 A-C  L=3.40 M (2 UNIDADES)</t>
  </si>
  <si>
    <t>CRUCE DE ALCANTARILLA   Ø12"  ACERO SCH-30 B (L=3.40 M)</t>
  </si>
  <si>
    <t>CRUCE DE ALCANTARILLA  Ø12"  ACERO SCH-30  D (L=3.40 M)</t>
  </si>
  <si>
    <t>CRUCE DE ALCANTARILLA   Ø12"  ACERO SCH-30 E-G (L=3.40 M), 2 UNIDADES</t>
  </si>
  <si>
    <t>CRUCE DE ALCANTARILLA   Ø12"  ACERO SCH-30 H (L=3.40 M)</t>
  </si>
  <si>
    <t>M²</t>
  </si>
  <si>
    <t>P.A.</t>
  </si>
  <si>
    <t>1.1.1</t>
  </si>
  <si>
    <t>1.1.2</t>
  </si>
  <si>
    <t>1.1.3</t>
  </si>
  <si>
    <t xml:space="preserve">PRELIMINARES: </t>
  </si>
  <si>
    <t>C</t>
  </si>
  <si>
    <t>D</t>
  </si>
  <si>
    <t>E</t>
  </si>
  <si>
    <t>F</t>
  </si>
  <si>
    <t>MUROS DE BLOQUES DE 8"</t>
  </si>
  <si>
    <t>.</t>
  </si>
  <si>
    <t>CONSTRUCCIÓN DE REGISTRO DE CAPTACIÓN:</t>
  </si>
  <si>
    <t xml:space="preserve">MOVIMIENTO DE TIERRA </t>
  </si>
  <si>
    <t>M³</t>
  </si>
  <si>
    <t>LÍNEA DE ADUCCIÓN</t>
  </si>
  <si>
    <t>G</t>
  </si>
  <si>
    <t>MISCELANEOS</t>
  </si>
  <si>
    <t>II</t>
  </si>
  <si>
    <t>INSTALACIONES ELECTRICAS</t>
  </si>
  <si>
    <t>ESTACIÓN DE BOMBEO</t>
  </si>
  <si>
    <t>CÁRCAMO DE BOMBEO</t>
  </si>
  <si>
    <t>I</t>
  </si>
  <si>
    <t>TERMINACIÓN DE SUPERFICIE:</t>
  </si>
  <si>
    <t>SUMINISTRO Y COLOCACIÓN DE:</t>
  </si>
  <si>
    <t>PORTAJE, VENTANAS Y TAPAS:</t>
  </si>
  <si>
    <t xml:space="preserve">ESTACIÓN DE BOMBEO SOBRE CÁRCAMO </t>
  </si>
  <si>
    <t xml:space="preserve">ELECTRIFICACIÓN Y EQUIPAMIENTO </t>
  </si>
  <si>
    <t xml:space="preserve">ELECTRIFICACIÓN PRIMARIA </t>
  </si>
  <si>
    <t>ELECTRIFICACIÓN SECUNDARIA</t>
  </si>
  <si>
    <t>SUMINISTRO E INSTALACIÓN DE ELECTROBOMBA</t>
  </si>
  <si>
    <t>1.1.4</t>
  </si>
  <si>
    <t>1.1.5</t>
  </si>
  <si>
    <t>1.1.6</t>
  </si>
  <si>
    <t>SUB TOTAL B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</si>
  <si>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</si>
  <si>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</si>
  <si>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</si>
  <si>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</si>
  <si>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</si>
  <si>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</si>
  <si>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</si>
  <si>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</si>
  <si>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</si>
  <si>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</si>
  <si>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7.2</t>
  </si>
  <si>
    <t>7.3</t>
  </si>
  <si>
    <t>7.4</t>
  </si>
  <si>
    <t>7.5</t>
  </si>
  <si>
    <t>7.6</t>
  </si>
  <si>
    <t>7.7</t>
  </si>
  <si>
    <t>7.8</t>
  </si>
  <si>
    <t>7.9</t>
  </si>
  <si>
    <t>PRELIMINARES</t>
  </si>
  <si>
    <r>
      <t>M</t>
    </r>
    <r>
      <rPr>
        <vertAlign val="superscript"/>
        <sz val="10"/>
        <color indexed="8"/>
        <rFont val="Arial"/>
        <family val="2"/>
      </rPr>
      <t>3</t>
    </r>
    <r>
      <rPr>
        <sz val="11"/>
        <color indexed="8"/>
        <rFont val="Calibri"/>
        <family val="2"/>
      </rPr>
      <t/>
    </r>
  </si>
  <si>
    <t>HORMIGÓN ARMADO EN:</t>
  </si>
  <si>
    <t>MUROS</t>
  </si>
  <si>
    <r>
      <t>M</t>
    </r>
    <r>
      <rPr>
        <vertAlign val="superscript"/>
        <sz val="10"/>
        <color indexed="8"/>
        <rFont val="Arial"/>
        <family val="2"/>
      </rPr>
      <t>2</t>
    </r>
    <r>
      <rPr>
        <sz val="11"/>
        <color indexed="8"/>
        <rFont val="Calibri"/>
        <family val="2"/>
      </rPr>
      <t/>
    </r>
  </si>
  <si>
    <t>TERMINACIÓN DE SUPERFICIE</t>
  </si>
  <si>
    <t>7.1.6</t>
  </si>
  <si>
    <t>7.1.7</t>
  </si>
  <si>
    <t>7.1.8</t>
  </si>
  <si>
    <t>7.1.9</t>
  </si>
  <si>
    <t>7.2.1</t>
  </si>
  <si>
    <t>7.2.2</t>
  </si>
  <si>
    <t>7.2.3</t>
  </si>
  <si>
    <t>7.2.4</t>
  </si>
  <si>
    <t>7.2.5</t>
  </si>
  <si>
    <t>7.2.6</t>
  </si>
  <si>
    <t>7.3.1</t>
  </si>
  <si>
    <t>7.3.2</t>
  </si>
  <si>
    <t>7.3.3</t>
  </si>
  <si>
    <t>7.3.4</t>
  </si>
  <si>
    <t>7.3.5</t>
  </si>
  <si>
    <t>7.3.6</t>
  </si>
  <si>
    <t>7.3.7</t>
  </si>
  <si>
    <t>7.3.8</t>
  </si>
  <si>
    <t>7.3.9</t>
  </si>
  <si>
    <t>7.4.1</t>
  </si>
  <si>
    <t>7.4.2</t>
  </si>
  <si>
    <t>7.4.3</t>
  </si>
  <si>
    <t>7.4.4</t>
  </si>
  <si>
    <t>7.4.5</t>
  </si>
  <si>
    <t>7.4.6</t>
  </si>
  <si>
    <t>7.4.7</t>
  </si>
  <si>
    <t>7.4.8</t>
  </si>
  <si>
    <t>7.4.9</t>
  </si>
  <si>
    <t>7.5.1</t>
  </si>
  <si>
    <t>7.5.2</t>
  </si>
  <si>
    <t>7.5.3</t>
  </si>
  <si>
    <t>7.5.4</t>
  </si>
  <si>
    <t>7.5.5</t>
  </si>
  <si>
    <t>7.5.6</t>
  </si>
  <si>
    <t>7.5.7</t>
  </si>
  <si>
    <t>7.5.8</t>
  </si>
  <si>
    <t>7.5.9</t>
  </si>
  <si>
    <t>7.6.1</t>
  </si>
  <si>
    <t>7.6.2</t>
  </si>
  <si>
    <t>7.6.3</t>
  </si>
  <si>
    <t>7.6.4</t>
  </si>
  <si>
    <t>7.6.5</t>
  </si>
  <si>
    <t>7.6.6</t>
  </si>
  <si>
    <t>7.6.7</t>
  </si>
  <si>
    <t>7.6.8</t>
  </si>
  <si>
    <t>7.6.9</t>
  </si>
  <si>
    <t>8</t>
  </si>
  <si>
    <t>8.1</t>
  </si>
  <si>
    <t>8.2</t>
  </si>
  <si>
    <t>9</t>
  </si>
  <si>
    <t>EMPALME A CISTERNA EXISTENTE</t>
  </si>
  <si>
    <t>7.10</t>
  </si>
  <si>
    <t>SUB TOTAL  C</t>
  </si>
  <si>
    <t>SUB TOTAL G</t>
  </si>
  <si>
    <t>SUB TOTAL H</t>
  </si>
  <si>
    <t>REPLANTEO 11.12 M</t>
  </si>
  <si>
    <t>9.1</t>
  </si>
  <si>
    <t>9.2</t>
  </si>
  <si>
    <t>9.3</t>
  </si>
  <si>
    <t>CRUCE DE ALCANTARILLA  Ø12" ACERO SCH-30  F(L=3.40 M)</t>
  </si>
  <si>
    <t>8.3</t>
  </si>
  <si>
    <t>8.4</t>
  </si>
  <si>
    <t>8.5</t>
  </si>
  <si>
    <t>8.6</t>
  </si>
  <si>
    <t>8.7</t>
  </si>
  <si>
    <t>8.8</t>
  </si>
  <si>
    <t>8.9</t>
  </si>
  <si>
    <t>8.10</t>
  </si>
  <si>
    <t>Provincia: SAMANÁ</t>
  </si>
  <si>
    <t xml:space="preserve">SUMINISTRO Y COLOCACIÓN  TUBERÍA TEMPORAL SUPERFICIAL </t>
  </si>
  <si>
    <t xml:space="preserve">HORMIGÓN INDUSTRIAL  F'C=280 KG/CM² EN: </t>
  </si>
  <si>
    <t>JUNTA HIDROFÍLICA</t>
  </si>
  <si>
    <t>TERMINACIÓN DE SUPERFICIE EN REGISTRO DE CAPTACIÓN</t>
  </si>
  <si>
    <t>SUMINISTRO Y COLOCACIÓN TAPA METÁLICA (0.75M X 0.75M)</t>
  </si>
  <si>
    <t>M³C</t>
  </si>
  <si>
    <t>M³E</t>
  </si>
  <si>
    <t>SUMINISTRO DE TUBERÍA C/PROTECCIÓN ANTICORROSIVA Y SIN COSTURA</t>
  </si>
  <si>
    <t xml:space="preserve">COLOCACIÓN DE TUBERÍA </t>
  </si>
  <si>
    <t>HORMIGÓN ARMADO F'C = 280 KG/CM² EN :</t>
  </si>
  <si>
    <t>HORMIGÓN DE LIMPIEZA E=0.05 M F'C = 140 KG/CM² EN ZAPATAS</t>
  </si>
  <si>
    <t>HORMIGÓN ARMADO INDUSTRIAL F'C = 280 KG/CM² EN:</t>
  </si>
  <si>
    <t>LINEA DE IMPULSIÓN DESDE ESTACIÓN DE BOMBEO</t>
  </si>
  <si>
    <t xml:space="preserve">PRUEBA HIDROSTÁTICA </t>
  </si>
  <si>
    <t xml:space="preserve">SUMINISTRO Y COLOCACIÓN PIEZAS ESPECIALES CON PROTECCIÓN ANTICORROSIVA </t>
  </si>
  <si>
    <t>CRUCE DE PUENTE  Ø12"  ACERO SCH-30 H (L= 12.00M) INCLUYE DOS METROS DE BRAZO</t>
  </si>
  <si>
    <t>SUMINISTRO DE TUBERÍA</t>
  </si>
  <si>
    <t>COLOCACIÓN DE TUBERÍA</t>
  </si>
  <si>
    <t>SUMINISTRO Y COLOCACIÓN DE VÁLVULAS</t>
  </si>
  <si>
    <t xml:space="preserve">Obra: CONSTRUCCIÓN NUEVA OBRA DE TOMA DEL ACUEDUCTO LAS TERRENAS </t>
  </si>
  <si>
    <t>Uso retroexcavadora Cat 416</t>
  </si>
  <si>
    <t xml:space="preserve">Muro de sacos  </t>
  </si>
  <si>
    <t>Uso bomba de achique 6"</t>
  </si>
  <si>
    <t>Replanteo</t>
  </si>
  <si>
    <t>Control topográfico</t>
  </si>
  <si>
    <t>Construcción caseta p/materiales</t>
  </si>
  <si>
    <t>Visita</t>
  </si>
  <si>
    <t>Suministro de tubería PVC Ø20" (SDR-26) C/J.G. + 7% de pérdida por campana</t>
  </si>
  <si>
    <t>Colocación de tubería PVC Ø20" (SDR-26) C/J.G. + 7% de pérdida por campana</t>
  </si>
  <si>
    <t>Suministro y colocación de codo ø20"x 45 " acero SCH-20</t>
  </si>
  <si>
    <t>Excavación  material no clasificado a mano</t>
  </si>
  <si>
    <t xml:space="preserve">Relleno con compactador mecánico </t>
  </si>
  <si>
    <t>Bote de material in situ</t>
  </si>
  <si>
    <t>HORMIGÓN DE LIMPIEZA EN ZAPATA F'C=140 KG/CM² E=0.05 M</t>
  </si>
  <si>
    <t>Zapata de muro 0.25 m - 2.74 qq/m³</t>
  </si>
  <si>
    <t>Muros 0.25 m - 1.79 qq/m³</t>
  </si>
  <si>
    <t>Losa de techo  0.15 m - 1.00 qq/m³</t>
  </si>
  <si>
    <t>Viga 0.20 m - 3.88 qq/m³</t>
  </si>
  <si>
    <t>Fino de losa de fondo pulido</t>
  </si>
  <si>
    <t>Fino de losa de techo</t>
  </si>
  <si>
    <t>Pañete interior</t>
  </si>
  <si>
    <t xml:space="preserve">Pañete exterior </t>
  </si>
  <si>
    <t>Cantos</t>
  </si>
  <si>
    <t>Suministro material de mina (d= 15km). Sujeto a la aprobación de la Supervisión</t>
  </si>
  <si>
    <t>Relleno  compactado c/compactador mecánico en capas de 0.30m</t>
  </si>
  <si>
    <t>Bote de material c/camión d=5km(inc. Esparcimiento en botadero material sobrante)</t>
  </si>
  <si>
    <t>De ø20" acero SCH-20</t>
  </si>
  <si>
    <t>PRUEBA HIDROSTÁTICA EN TUBERÍAS</t>
  </si>
  <si>
    <t>Zapata/platea  0.20-1.94 qq/m³</t>
  </si>
  <si>
    <t>Muro de H.A. de 0.30 m 2.12 qq/m³</t>
  </si>
  <si>
    <t>Losa de techo/piso de estación e=0.15 m  1.41 qq/m³</t>
  </si>
  <si>
    <t xml:space="preserve">Fino de losa de techo </t>
  </si>
  <si>
    <t>Piso hormigón pulido</t>
  </si>
  <si>
    <t>Zabaleta</t>
  </si>
  <si>
    <t>Tapa metálica de 0.80 m x 0.80 m</t>
  </si>
  <si>
    <t>Zapata de muro de 0.30 m -0.65qq/m³</t>
  </si>
  <si>
    <t>Viga de amarre BNP 0.20 m 12 qq/m³</t>
  </si>
  <si>
    <t>Losa de piso sobre terreno 0.12 m (malla electrosoldada)</t>
  </si>
  <si>
    <t>Columna C-1 0.25 m x 0.25 m  4.89 qq/m³</t>
  </si>
  <si>
    <t>Columna de amarre  0.20 m x 0.20 m  8.29 qq/m³</t>
  </si>
  <si>
    <t>Viga  0.25 x 0.40 m  2.99 qq/m³</t>
  </si>
  <si>
    <t>Dintel &gt;  1.50 m  3.87qq/m³</t>
  </si>
  <si>
    <t>Dintel &lt; 1.50 m  3.04qq/m³</t>
  </si>
  <si>
    <t>Losa de techo incluye viga de amarre 0.12 m 1.64 qq/m³</t>
  </si>
  <si>
    <t>Muros B.N.P.  Ø3/8" @ 0.60 m</t>
  </si>
  <si>
    <t>Muros S.N.P. Ø3/8" @ 0.60 m</t>
  </si>
  <si>
    <t>Fino de techo</t>
  </si>
  <si>
    <t>Pañete exterior</t>
  </si>
  <si>
    <t>Pintura base blanca</t>
  </si>
  <si>
    <t>Pintura acrílica azul</t>
  </si>
  <si>
    <t>Antepecho de una línea de block de 8"</t>
  </si>
  <si>
    <t>Tapa metálica de 1.10 m x 1.10 m (suministro y colocación)</t>
  </si>
  <si>
    <t>Puerta polimetal  de 1.15 m x 2.10 m (suministro y colocación)</t>
  </si>
  <si>
    <t>Entrada general</t>
  </si>
  <si>
    <t>Salidas cenitales</t>
  </si>
  <si>
    <t>Salidas interruptor sencillo</t>
  </si>
  <si>
    <t>Salidas tomacorriente dobles 120 V</t>
  </si>
  <si>
    <t>Postes en H.A,V 40´ 800 DAM</t>
  </si>
  <si>
    <t>Postes en H.A,V 40´ 500 DAM</t>
  </si>
  <si>
    <t>Alambre AAAC No. 2/0</t>
  </si>
  <si>
    <t>Estructura MT-302</t>
  </si>
  <si>
    <t>Estructura MT-305</t>
  </si>
  <si>
    <t>Estructura MT-307</t>
  </si>
  <si>
    <t>Estructura PR-207</t>
  </si>
  <si>
    <t>Estructura HA-100B</t>
  </si>
  <si>
    <t>Estructura PR-101</t>
  </si>
  <si>
    <t>Estructura PO-110</t>
  </si>
  <si>
    <t>Estructura TR-306 (3 X 37,5 KVA)</t>
  </si>
  <si>
    <t>Instalación de postes</t>
  </si>
  <si>
    <t>Hoyo para postes</t>
  </si>
  <si>
    <t>Hoyo para vientos</t>
  </si>
  <si>
    <t xml:space="preserve">Mano de obra eléctrica primaria (20 %) </t>
  </si>
  <si>
    <t xml:space="preserve">Alimentador eléctrico desde medición en alta tensión hasta transformadores con 3 conductores URD No.2 a 33% concéntrico y accesorios. </t>
  </si>
  <si>
    <t xml:space="preserve">Alimentador eléctrico desde banco de transformadores hasta main breaker con 3 conductores THW No.3/0, 1 conductor THW No.4 y 1 conductor No. 2 a 7 hilos trenzados en tuberías IMC y PVC DE 2" y accesorios. </t>
  </si>
  <si>
    <t xml:space="preserve">Alimentador eléctrico desde main breaker hasta centro de control de motores con 3 arrancadores suaves, incluye 3 conductores THW No.3/0, 1 conductor THW No.4 y 1 conductor No. 2 A 7 hilos trenzados en tubería EMT DE 2" y accesorios. </t>
  </si>
  <si>
    <t xml:space="preserve">Alimentador eléctrico desde main breaker hasta transformador seco con 2 conductores THW No.10 en tubería L.T. de 3/4" con accesorios. </t>
  </si>
  <si>
    <t>Alimentador eléctrico desde transformador seco  hasta panel de breaker  4/8 circuitos con 2 conductores THW No.8 en tubería L.T. de 3/4" y accesorios.</t>
  </si>
  <si>
    <t xml:space="preserve">Alimentador eléctrico desde centro de control de motores con 3 arrancadores suaves hasta electrobombas con 3 conductores THW No.6 y 1 Conductor THW No.8 para cada bomba (3), en tubería L.T. DE 1" y accesorios. </t>
  </si>
  <si>
    <t>MAIN BREAKER 175/3 AMP, 240 V, 3ø, enclosure, NEMA 3R</t>
  </si>
  <si>
    <t xml:space="preserve">Centro de control de motores con 3 breakers 100/3 en barra de 250 AMP. Y 3 arrancadores suaves, 1 breaker 15/2 AMP. </t>
  </si>
  <si>
    <t>Panel de distribución, (4/8 circuitos) (incluye breakers)</t>
  </si>
  <si>
    <t>Transformador seco 3 KVA, 480-120/240v</t>
  </si>
  <si>
    <t>Registro eléctrico en H.A. (0.5 x 0.5 x 0.6 m)</t>
  </si>
  <si>
    <t>Tape plástico 3M</t>
  </si>
  <si>
    <t>Tape de goma 3M</t>
  </si>
  <si>
    <t>Mano de obra eléctrica  secundaria (30%)</t>
  </si>
  <si>
    <t xml:space="preserve">Suministro electrobombas turbina de eje vertical, con motor de 40 HP, 795 GPM Y 110 pies de TDH. </t>
  </si>
  <si>
    <t>Instalación de electrobomba</t>
  </si>
  <si>
    <t>Arrancador magnético del tipo suave</t>
  </si>
  <si>
    <t>Niple de 8" X 12" platillado en un extremo</t>
  </si>
  <si>
    <t>Niple de 8" X 12" platillado en ambos extremos</t>
  </si>
  <si>
    <t>Niple de 16", en acero,  platillado en un extremo</t>
  </si>
  <si>
    <t>Instalación manométrico completa (incluye manómetro sumergido en glicerina de 0-600PSI</t>
  </si>
  <si>
    <t>Junta Dresser autoportante de 8" a 250 PSI</t>
  </si>
  <si>
    <t xml:space="preserve">Válvula de aire Ø1" </t>
  </si>
  <si>
    <t>Válvula de compuerta con vástago ascendente platillada de 8" platillada a 250 PSI</t>
  </si>
  <si>
    <t>Válvula check platillada de 8" a 250 PSI</t>
  </si>
  <si>
    <t>Construcción mainfold de descarga de 12"</t>
  </si>
  <si>
    <t xml:space="preserve">Codo de 16" x 45 </t>
  </si>
  <si>
    <t xml:space="preserve">Yee platillada de 12" X 8" </t>
  </si>
  <si>
    <t xml:space="preserve">Tee de 16" X 16" </t>
  </si>
  <si>
    <t xml:space="preserve">Reducción de 16" X 20" </t>
  </si>
  <si>
    <t>Control de nivel tipo flota</t>
  </si>
  <si>
    <t>Pintura azul para descarga (oxido)</t>
  </si>
  <si>
    <t>Anclaje para descarga en hormigón simple</t>
  </si>
  <si>
    <t>Base para bombas en H.A.</t>
  </si>
  <si>
    <t>Logo y letrero de INAPA</t>
  </si>
  <si>
    <t>Embellecimiento c/ gravilla</t>
  </si>
  <si>
    <t>Limpieza continua y final</t>
  </si>
  <si>
    <t xml:space="preserve">Excavación  material compactado c/equipo </t>
  </si>
  <si>
    <t>Suministro material de mina (d= 15km)(sujeto a la aprobación de la supervisión)</t>
  </si>
  <si>
    <t xml:space="preserve">Relleno compactado c/compactador mecánico en capas de 0.20 m </t>
  </si>
  <si>
    <t>Bote de material con camión D=5 km (sujeto a cuantificación del supervisor)</t>
  </si>
  <si>
    <t xml:space="preserve">SUMINISTRO DE TUBERÍA </t>
  </si>
  <si>
    <t>De ø12" acero SCH-30 con protección anticorrosiva</t>
  </si>
  <si>
    <t xml:space="preserve">De ø12" acero SCH-30 </t>
  </si>
  <si>
    <t xml:space="preserve">Codo ø12"x 45 " acero SCH-30 </t>
  </si>
  <si>
    <t>Juntas mecánica tipo Dresser  Ø12" 150 PSI</t>
  </si>
  <si>
    <t>Anclajes para piezas F'c = 210 kg/cm²</t>
  </si>
  <si>
    <t>CRUCE DE PUENTE  Ø12" ACERO SCH-30 (L= 10.00 M) INCLUYE DOS METROS DE BRAZOS</t>
  </si>
  <si>
    <t>Suministro tubería ø12'' acero SCH-30</t>
  </si>
  <si>
    <t xml:space="preserve">Codo de ø12"x 45° acero SCH-30 con protección anticorrosiva </t>
  </si>
  <si>
    <t xml:space="preserve">Juntas mecánica tipo Dresser  ø12" </t>
  </si>
  <si>
    <t>Pintura oxido rojo</t>
  </si>
  <si>
    <t>Pintura azul</t>
  </si>
  <si>
    <t>Abrazadera</t>
  </si>
  <si>
    <t>Base soporte metálico</t>
  </si>
  <si>
    <t xml:space="preserve">Mano de obra plomero </t>
  </si>
  <si>
    <t xml:space="preserve">Codo de Ø12"X 45° acero SCH-30 con protección anticorrosiva </t>
  </si>
  <si>
    <t xml:space="preserve">Juntas mecánica tipo Dresser  Ø12" </t>
  </si>
  <si>
    <t>VERJA EN BLOQUES DE 6" VIOLINADOS,  L=51.89 M</t>
  </si>
  <si>
    <t>Excavación zapatas  a mano</t>
  </si>
  <si>
    <t xml:space="preserve">Reposición material compactado </t>
  </si>
  <si>
    <t>Bote de material con camión in situ</t>
  </si>
  <si>
    <r>
      <t>Zapata de muros (0.45 x 0.25m  - 0.87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F᾽c=180 kg/cm²</t>
    </r>
  </si>
  <si>
    <r>
      <t>Zapata  de  columnas  (0.60 x 0.60 x 0.25)m - 2.08qq/m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F᾽C=180 kg/cm²</t>
    </r>
  </si>
  <si>
    <r>
      <t>Columnas de amarre (0.20 x 0.20)m - 4.36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F᾽c=210 kg/cm²</t>
    </r>
  </si>
  <si>
    <r>
      <t>Viga de amarre  BNP (0.15 x 0.20)m - 3.22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 F᾽c=210 kg/cm²</t>
    </r>
  </si>
  <si>
    <r>
      <t>Viga de amarre SNP (0.20 x 0.20)M - 2.45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 F᾽c=210 kg/cm²</t>
    </r>
  </si>
  <si>
    <t xml:space="preserve">Viga apoyo del riel puerta corrediza l=8.40m- 2.32 qq/m³, F᾽c=240 kg/cm² </t>
  </si>
  <si>
    <t xml:space="preserve">Block 6"  ø3/8"@0.60 m  SNP violinado </t>
  </si>
  <si>
    <t>Block 6"  ø3/8"@0.60 m  BNP</t>
  </si>
  <si>
    <t>Fraguache</t>
  </si>
  <si>
    <t>Pañete en vigas y columnas</t>
  </si>
  <si>
    <t>Pintura base blanca en vigas y columnas</t>
  </si>
  <si>
    <t xml:space="preserve">Acrílica azul turquesa en vigas y columnas </t>
  </si>
  <si>
    <t>Suministro y colocación de alambre galvanizado tipo trinchera</t>
  </si>
  <si>
    <t>Suministro y colocación de junta expansiva (colocada cada 30m según detalle) tira de foam 1/2"</t>
  </si>
  <si>
    <t>Suministro y colocación de angulares de 1 1/2"x 3/16"</t>
  </si>
  <si>
    <t>Puerta corrediza longitud = 4.0 m</t>
  </si>
  <si>
    <t>LÍNEA DE IMPULSIÓN</t>
  </si>
  <si>
    <t>Replanteo y control topográfico</t>
  </si>
  <si>
    <t>Asiento de arena</t>
  </si>
  <si>
    <t>Suministro material de mina (D= 15km)(sujeto a la aprobación de la supervisión)</t>
  </si>
  <si>
    <t>Bote de material con camión d=5 km (sujeto a cuantificación del supervisor)</t>
  </si>
  <si>
    <t>De Ø12" PVC SDR-21 C/J.G + 4% pérdida por campana</t>
  </si>
  <si>
    <t xml:space="preserve">De Ø12" PVC SDR-21 C/J.G </t>
  </si>
  <si>
    <t>En tubería Ø12" PVC SDR-21</t>
  </si>
  <si>
    <t xml:space="preserve">Codo Ø12" X 10° acero SCH-30 </t>
  </si>
  <si>
    <t xml:space="preserve">Codo ø12" x 15° acero SCH-30 </t>
  </si>
  <si>
    <t xml:space="preserve">Codo ø12" x 20° acero SCH-30 </t>
  </si>
  <si>
    <t>Codo ø12" x 25° acero SCH-30</t>
  </si>
  <si>
    <t>Codo ø12" x 30° acero SCH-30</t>
  </si>
  <si>
    <t>Codo  ø12" x 55° acero SCH-30</t>
  </si>
  <si>
    <t>Codo  ø12" x 60° acero SCH-30</t>
  </si>
  <si>
    <t>Codo  ø12" x 70° acero SCH-30</t>
  </si>
  <si>
    <t>Anclajes para piezas F'C = 210 kg/cm²</t>
  </si>
  <si>
    <t>Junta mecánica tipo Dresser  Ø12" (150 PSI)</t>
  </si>
  <si>
    <t>Suministro tubería Ø12'' acero SCH-30</t>
  </si>
  <si>
    <t>Válvula de aire combinada (VAC) Ø 2" en tubería de Ø12" H.F. 150 PSI</t>
  </si>
  <si>
    <t>Válvula desagüe (VD) fondo ø4" en tubería Ø12" H.F. 150 PSI</t>
  </si>
  <si>
    <t>Caja telescópica para válvula ø4"</t>
  </si>
  <si>
    <t>Registro para válvula de aire</t>
  </si>
  <si>
    <t>Retiro de muros de sacos</t>
  </si>
  <si>
    <t xml:space="preserve">Retiro de tubería temporal PVC Ø20" (SDR-26) </t>
  </si>
  <si>
    <t>Limpieza final</t>
  </si>
  <si>
    <t>Valla anunciando obra 8' x 4' impresión full color conteniendo logo de INAPA, nombre de proyecto y contratista. Estructura en tubos galvanizados 1 1/2"x 1 1/2" y soportes en tubo cuadrado 4" x 4" ( para el proyecto completo)</t>
  </si>
  <si>
    <t>Campamento (incluye alquiler de casa  o solar, con caseta de materiales con (u) baño móvil)</t>
  </si>
  <si>
    <t>Gastos administrativos</t>
  </si>
  <si>
    <t>Honorarios profesionales</t>
  </si>
  <si>
    <t>Seguros, pólizas y fianzas</t>
  </si>
  <si>
    <t>Supervisión de la obra</t>
  </si>
  <si>
    <t>Gastos de transporte</t>
  </si>
  <si>
    <t>Ley 6-86</t>
  </si>
  <si>
    <t>Completivo transporte de postes</t>
  </si>
  <si>
    <t>Tramitación de planos eléctricos</t>
  </si>
  <si>
    <t>Interconexión con EDESUR</t>
  </si>
  <si>
    <t>Estudios (sociales, ambientales, geotécnico, topográfico, de calidad)</t>
  </si>
  <si>
    <t>Medida de compensación ambiental</t>
  </si>
  <si>
    <t>Mantenimiento y operación sistemas INAPA</t>
  </si>
  <si>
    <t>Imprevistos</t>
  </si>
  <si>
    <t>Ud</t>
  </si>
  <si>
    <t>Meses</t>
  </si>
  <si>
    <t>P</t>
  </si>
  <si>
    <t>Hr</t>
  </si>
  <si>
    <t>Nº</t>
  </si>
  <si>
    <t>OBRA DE TOMA CAPTACIÓN CON REGISTRO EN MANANTIAL BALATÁ</t>
  </si>
  <si>
    <t>DESVÍO DE RÍO Y MANEJO DE AGUA</t>
  </si>
  <si>
    <t>REPLANTEO 10.69 M</t>
  </si>
  <si>
    <t>ITBIS  de honorarios profesionales(ley 07-2007)</t>
  </si>
  <si>
    <t>SUB TOTAL D</t>
  </si>
  <si>
    <t>SUB TOTAL E</t>
  </si>
  <si>
    <t>SUB TOTAL F</t>
  </si>
  <si>
    <t>SUB-TOTAL I</t>
  </si>
  <si>
    <t>TOTAL A CONTRATAR</t>
  </si>
  <si>
    <t>DESCRIPCIÓN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</si>
</sst>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(* #,##0.00_);_(* \(#,##0.00\);_(* &quot;-&quot;??_);_(@_)"/>
    <numFmt numFmtId="167" formatCode="_-* #,##0\ _€_-;\-* #,##0\ _€_-;_-* &quot;-&quot;\ _€_-;_-@_-"/>
    <numFmt numFmtId="169" formatCode="_-* #,##0.00\ _€_-;\-* #,##0.00\ _€_-;_-* &quot;-&quot;??\ _€_-;_-@_-"/>
    <numFmt numFmtId="170" formatCode="0.00_)"/>
    <numFmt numFmtId="171" formatCode="_-* #,##0.00_-;\-* #,##0.00_-;_-* &quot;-&quot;??_-;_-@_-"/>
    <numFmt numFmtId="172" formatCode="#,##0.00;[Red]#,##0.00"/>
    <numFmt numFmtId="173" formatCode="_-[$€-2]* #,##0.00_-;\-[$€-2]* #,##0.00_-;_-[$€-2]* &quot;-&quot;??_-"/>
    <numFmt numFmtId="174" formatCode="#."/>
    <numFmt numFmtId="175" formatCode="0_)"/>
    <numFmt numFmtId="176" formatCode="0.0_)"/>
    <numFmt numFmtId="178" formatCode="#,##0.0000;[Red]#,##0.0000"/>
    <numFmt numFmtId="180" formatCode="#.0"/>
    <numFmt numFmtId="181" formatCode="#.00"/>
    <numFmt numFmtId="182" formatCode="0.0"/>
    <numFmt numFmtId="184" formatCode="0.0%"/>
    <numFmt numFmtId="185" formatCode="#,##0.00_ ;\-#,##0.00\ "/>
    <numFmt numFmtId="186" formatCode="_-* #,##0.00\ _R_D_$_-;\-* #,##0.00\ _R_D_$_-;_-* &quot;-&quot;??\ _R_D_$_-;_-@_-"/>
    <numFmt numFmtId="190" formatCode="_-* #,##0.0\ _€_-;\-* #,##0.0\ _€_-;_-* &quot;-&quot;??\ _€_-;_-@_-"/>
    <numFmt numFmtId="191" formatCode="_-* #,##0\ _€_-;\-* #,##0\ _€_-;_-* &quot;-&quot;??\ _€_-;_-@_-"/>
    <numFmt numFmtId="207" formatCode="General_)"/>
    <numFmt numFmtId="211" formatCode="#,##0;\-#,##0"/>
    <numFmt numFmtId="212" formatCode="#,##0.0;\-#,##0.0"/>
    <numFmt numFmtId="214" formatCode="0.00;[Red]0.00"/>
    <numFmt numFmtId="215" formatCode="#,##0.0\ _€;\-#,##0.0\ _€"/>
    <numFmt numFmtId="216" formatCode="#,##0.0_ ;\-#,##0.0\ "/>
    <numFmt numFmtId="218" formatCode="#,##0.0"/>
  </numFmts>
  <fonts count="69" x14ac:knownFonts="1">
    <font>
      <sz val="10"/>
      <name val="Arial"/>
    </font>
    <font>
      <sz val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indexed="23"/>
      <name val="Arial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2"/>
      <name val="Courier"/>
      <family val="3"/>
    </font>
    <font>
      <i/>
      <sz val="10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sz val="10"/>
      <color indexed="23"/>
      <name val="Arial"/>
      <family val="2"/>
    </font>
    <font>
      <b/>
      <sz val="15"/>
      <color indexed="56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1"/>
      <color indexed="8"/>
      <name val="Calibri"/>
      <family val="2"/>
    </font>
    <font>
      <vertAlign val="superscript"/>
      <sz val="10"/>
      <name val="Arial"/>
      <family val="2"/>
    </font>
    <font>
      <sz val="10"/>
      <name val="Courier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5" borderId="0" applyNumberFormat="0" applyBorder="0" applyAlignment="0" applyProtection="0"/>
    <xf numFmtId="0" fontId="9" fillId="3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10" fillId="10" borderId="0" applyNumberFormat="0" applyBorder="0" applyAlignment="0" applyProtection="0"/>
    <xf numFmtId="0" fontId="11" fillId="22" borderId="1" applyNumberFormat="0" applyAlignment="0" applyProtection="0"/>
    <xf numFmtId="0" fontId="29" fillId="23" borderId="1" applyNumberFormat="0" applyAlignment="0" applyProtection="0"/>
    <xf numFmtId="0" fontId="12" fillId="24" borderId="2" applyNumberFormat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9" fillId="25" borderId="0" applyNumberFormat="0" applyBorder="0" applyAlignment="0" applyProtection="0"/>
    <xf numFmtId="0" fontId="9" fillId="21" borderId="0" applyNumberFormat="0" applyBorder="0" applyAlignment="0" applyProtection="0"/>
    <xf numFmtId="0" fontId="9" fillId="2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17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74" fontId="14" fillId="0" borderId="0">
      <protection locked="0"/>
    </xf>
    <xf numFmtId="174" fontId="15" fillId="0" borderId="0">
      <protection locked="0"/>
    </xf>
    <xf numFmtId="174" fontId="15" fillId="0" borderId="0">
      <protection locked="0"/>
    </xf>
    <xf numFmtId="174" fontId="15" fillId="0" borderId="0">
      <protection locked="0"/>
    </xf>
    <xf numFmtId="174" fontId="15" fillId="0" borderId="0">
      <protection locked="0"/>
    </xf>
    <xf numFmtId="174" fontId="15" fillId="0" borderId="0">
      <protection locked="0"/>
    </xf>
    <xf numFmtId="174" fontId="15" fillId="0" borderId="0">
      <protection locked="0"/>
    </xf>
    <xf numFmtId="0" fontId="16" fillId="9" borderId="0" applyNumberFormat="0" applyBorder="0" applyAlignment="0" applyProtection="0"/>
    <xf numFmtId="0" fontId="38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9" fillId="5" borderId="1" applyNumberFormat="0" applyAlignment="0" applyProtection="0"/>
    <xf numFmtId="0" fontId="39" fillId="0" borderId="6" applyNumberFormat="0" applyFill="0" applyAlignment="0" applyProtection="0"/>
    <xf numFmtId="16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69" fontId="40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1" fillId="11" borderId="0" applyNumberFormat="0" applyBorder="0" applyAlignment="0" applyProtection="0"/>
    <xf numFmtId="0" fontId="22" fillId="0" borderId="0"/>
    <xf numFmtId="17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39" fontId="33" fillId="0" borderId="0"/>
    <xf numFmtId="0" fontId="5" fillId="0" borderId="0"/>
    <xf numFmtId="0" fontId="5" fillId="0" borderId="0"/>
    <xf numFmtId="0" fontId="5" fillId="0" borderId="0"/>
    <xf numFmtId="184" fontId="28" fillId="0" borderId="0"/>
    <xf numFmtId="207" fontId="57" fillId="0" borderId="0"/>
    <xf numFmtId="39" fontId="33" fillId="0" borderId="0"/>
    <xf numFmtId="0" fontId="5" fillId="0" borderId="0"/>
    <xf numFmtId="170" fontId="28" fillId="0" borderId="0"/>
    <xf numFmtId="0" fontId="5" fillId="0" borderId="0"/>
    <xf numFmtId="0" fontId="41" fillId="0" borderId="0"/>
    <xf numFmtId="39" fontId="33" fillId="0" borderId="0"/>
    <xf numFmtId="0" fontId="5" fillId="0" borderId="0"/>
    <xf numFmtId="39" fontId="33" fillId="0" borderId="0"/>
    <xf numFmtId="0" fontId="5" fillId="0" borderId="0"/>
    <xf numFmtId="0" fontId="5" fillId="4" borderId="7" applyNumberFormat="0" applyFont="0" applyAlignment="0" applyProtection="0"/>
    <xf numFmtId="0" fontId="24" fillId="22" borderId="8" applyNumberFormat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4" fillId="23" borderId="8" applyNumberFormat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10" applyNumberFormat="0" applyFill="0" applyAlignment="0" applyProtection="0"/>
    <xf numFmtId="0" fontId="26" fillId="0" borderId="11" applyNumberFormat="0" applyFill="0" applyAlignment="0" applyProtection="0"/>
    <xf numFmtId="0" fontId="20" fillId="0" borderId="0" applyNumberFormat="0" applyFill="0" applyBorder="0" applyAlignment="0" applyProtection="0"/>
  </cellStyleXfs>
  <cellXfs count="449">
    <xf numFmtId="0" fontId="0" fillId="0" borderId="0" xfId="0"/>
    <xf numFmtId="0" fontId="4" fillId="0" borderId="0" xfId="108" applyFont="1" applyFill="1" applyBorder="1" applyAlignment="1">
      <alignment vertical="top" wrapText="1"/>
    </xf>
    <xf numFmtId="0" fontId="5" fillId="0" borderId="0" xfId="108" applyFont="1" applyFill="1" applyBorder="1" applyAlignment="1">
      <alignment vertical="top" wrapText="1"/>
    </xf>
    <xf numFmtId="0" fontId="4" fillId="27" borderId="0" xfId="108" applyFont="1" applyFill="1" applyBorder="1" applyAlignment="1">
      <alignment vertical="top" wrapText="1"/>
    </xf>
    <xf numFmtId="0" fontId="27" fillId="0" borderId="0" xfId="108" applyFont="1" applyFill="1" applyBorder="1" applyAlignment="1">
      <alignment vertical="top" wrapText="1"/>
    </xf>
    <xf numFmtId="169" fontId="5" fillId="0" borderId="0" xfId="79" applyFont="1" applyFill="1" applyBorder="1" applyAlignment="1">
      <alignment vertical="top" wrapText="1"/>
    </xf>
    <xf numFmtId="0" fontId="5" fillId="27" borderId="0" xfId="108" applyFont="1" applyFill="1" applyAlignment="1">
      <alignment vertical="top" wrapText="1"/>
    </xf>
    <xf numFmtId="0" fontId="4" fillId="0" borderId="0" xfId="108" applyFont="1" applyFill="1" applyAlignment="1">
      <alignment vertical="top" wrapText="1"/>
    </xf>
    <xf numFmtId="0" fontId="5" fillId="27" borderId="0" xfId="108" applyFont="1" applyFill="1" applyBorder="1" applyAlignment="1">
      <alignment vertical="top" wrapText="1"/>
    </xf>
    <xf numFmtId="0" fontId="27" fillId="27" borderId="0" xfId="108" applyFont="1" applyFill="1" applyBorder="1" applyAlignment="1">
      <alignment vertical="top" wrapText="1"/>
    </xf>
    <xf numFmtId="169" fontId="4" fillId="27" borderId="0" xfId="79" applyFont="1" applyFill="1" applyBorder="1" applyAlignment="1">
      <alignment vertical="top" wrapText="1"/>
    </xf>
    <xf numFmtId="169" fontId="27" fillId="0" borderId="0" xfId="79" applyFont="1" applyFill="1" applyBorder="1" applyAlignment="1">
      <alignment vertical="top" wrapText="1"/>
    </xf>
    <xf numFmtId="4" fontId="5" fillId="0" borderId="0" xfId="108" applyNumberFormat="1" applyFont="1" applyFill="1" applyBorder="1" applyAlignment="1">
      <alignment vertical="top" wrapText="1"/>
    </xf>
    <xf numFmtId="4" fontId="5" fillId="0" borderId="12" xfId="108" applyNumberFormat="1" applyFont="1" applyFill="1" applyBorder="1" applyAlignment="1">
      <alignment vertical="top" wrapText="1"/>
    </xf>
    <xf numFmtId="0" fontId="5" fillId="0" borderId="0" xfId="108" applyFont="1" applyFill="1" applyAlignment="1">
      <alignment vertical="top" wrapText="1"/>
    </xf>
    <xf numFmtId="0" fontId="4" fillId="0" borderId="13" xfId="108" applyFont="1" applyFill="1" applyBorder="1" applyAlignment="1">
      <alignment vertical="top" wrapText="1"/>
    </xf>
    <xf numFmtId="0" fontId="5" fillId="0" borderId="13" xfId="108" applyFont="1" applyFill="1" applyBorder="1" applyAlignment="1">
      <alignment vertical="top" wrapText="1"/>
    </xf>
    <xf numFmtId="0" fontId="5" fillId="28" borderId="0" xfId="108" applyFont="1" applyFill="1" applyBorder="1" applyAlignment="1">
      <alignment vertical="top" wrapText="1"/>
    </xf>
    <xf numFmtId="0" fontId="27" fillId="28" borderId="0" xfId="108" applyFont="1" applyFill="1" applyBorder="1" applyAlignment="1">
      <alignment vertical="top" wrapText="1"/>
    </xf>
    <xf numFmtId="169" fontId="5" fillId="28" borderId="0" xfId="108" applyNumberFormat="1" applyFont="1" applyFill="1" applyBorder="1" applyAlignment="1">
      <alignment vertical="top" wrapText="1"/>
    </xf>
    <xf numFmtId="211" fontId="2" fillId="27" borderId="14" xfId="0" applyNumberFormat="1" applyFont="1" applyFill="1" applyBorder="1" applyAlignment="1" applyProtection="1">
      <alignment vertical="top"/>
    </xf>
    <xf numFmtId="212" fontId="3" fillId="27" borderId="14" xfId="0" applyNumberFormat="1" applyFont="1" applyFill="1" applyBorder="1" applyAlignment="1" applyProtection="1">
      <alignment vertical="top"/>
    </xf>
    <xf numFmtId="0" fontId="5" fillId="27" borderId="0" xfId="129" applyFont="1" applyFill="1" applyAlignment="1">
      <alignment vertical="top"/>
    </xf>
    <xf numFmtId="178" fontId="5" fillId="27" borderId="0" xfId="129" applyNumberFormat="1" applyFont="1" applyFill="1" applyAlignment="1">
      <alignment vertical="top"/>
    </xf>
    <xf numFmtId="0" fontId="4" fillId="28" borderId="0" xfId="108" applyFont="1" applyFill="1" applyBorder="1" applyAlignment="1">
      <alignment vertical="top"/>
    </xf>
    <xf numFmtId="0" fontId="5" fillId="28" borderId="0" xfId="108" applyFont="1" applyFill="1" applyBorder="1" applyAlignment="1">
      <alignment vertical="top"/>
    </xf>
    <xf numFmtId="0" fontId="5" fillId="28" borderId="0" xfId="108" applyFont="1" applyFill="1" applyAlignment="1">
      <alignment vertical="top"/>
    </xf>
    <xf numFmtId="43" fontId="5" fillId="0" borderId="0" xfId="108" applyNumberFormat="1" applyFont="1" applyFill="1" applyBorder="1" applyAlignment="1">
      <alignment vertical="top" wrapText="1"/>
    </xf>
    <xf numFmtId="43" fontId="4" fillId="0" borderId="0" xfId="108" applyNumberFormat="1" applyFont="1" applyFill="1" applyBorder="1" applyAlignment="1">
      <alignment vertical="top" wrapText="1"/>
    </xf>
    <xf numFmtId="169" fontId="5" fillId="0" borderId="0" xfId="73" applyFont="1" applyFill="1" applyBorder="1" applyAlignment="1">
      <alignment vertical="top" wrapText="1"/>
    </xf>
    <xf numFmtId="169" fontId="5" fillId="0" borderId="0" xfId="108" applyNumberFormat="1" applyFont="1" applyFill="1" applyBorder="1" applyAlignment="1">
      <alignment vertical="top" wrapText="1"/>
    </xf>
    <xf numFmtId="212" fontId="5" fillId="27" borderId="14" xfId="0" applyNumberFormat="1" applyFont="1" applyFill="1" applyBorder="1" applyAlignment="1" applyProtection="1">
      <alignment vertical="top"/>
    </xf>
    <xf numFmtId="39" fontId="5" fillId="27" borderId="14" xfId="126" applyNumberFormat="1" applyFont="1" applyFill="1" applyBorder="1" applyAlignment="1" applyProtection="1">
      <alignment vertical="top"/>
      <protection locked="0"/>
    </xf>
    <xf numFmtId="169" fontId="4" fillId="28" borderId="0" xfId="79" applyFont="1" applyFill="1" applyBorder="1" applyAlignment="1">
      <alignment vertical="top" wrapText="1"/>
    </xf>
    <xf numFmtId="4" fontId="5" fillId="28" borderId="0" xfId="108" applyNumberFormat="1" applyFont="1" applyFill="1" applyBorder="1" applyAlignment="1">
      <alignment vertical="top" wrapText="1"/>
    </xf>
    <xf numFmtId="39" fontId="5" fillId="27" borderId="14" xfId="0" applyNumberFormat="1" applyFont="1" applyFill="1" applyBorder="1" applyAlignment="1" applyProtection="1">
      <alignment vertical="top"/>
      <protection locked="0"/>
    </xf>
    <xf numFmtId="39" fontId="53" fillId="27" borderId="14" xfId="126" applyNumberFormat="1" applyFont="1" applyFill="1" applyBorder="1" applyAlignment="1" applyProtection="1">
      <alignment vertical="top" wrapText="1"/>
      <protection locked="0"/>
    </xf>
    <xf numFmtId="169" fontId="58" fillId="27" borderId="0" xfId="79" applyFont="1" applyFill="1" applyBorder="1" applyAlignment="1">
      <alignment vertical="top" wrapText="1"/>
    </xf>
    <xf numFmtId="43" fontId="59" fillId="0" borderId="0" xfId="108" applyNumberFormat="1" applyFont="1" applyFill="1" applyBorder="1" applyAlignment="1">
      <alignment vertical="top" wrapText="1"/>
    </xf>
    <xf numFmtId="0" fontId="59" fillId="0" borderId="0" xfId="108" applyFont="1" applyFill="1" applyBorder="1" applyAlignment="1">
      <alignment vertical="top" wrapText="1"/>
    </xf>
    <xf numFmtId="4" fontId="3" fillId="27" borderId="14" xfId="108" applyNumberFormat="1" applyFont="1" applyFill="1" applyBorder="1" applyAlignment="1" applyProtection="1">
      <alignment vertical="top"/>
    </xf>
    <xf numFmtId="4" fontId="4" fillId="0" borderId="0" xfId="108" applyNumberFormat="1" applyFont="1" applyFill="1" applyBorder="1" applyAlignment="1">
      <alignment vertical="top" wrapText="1"/>
    </xf>
    <xf numFmtId="211" fontId="4" fillId="27" borderId="14" xfId="0" applyNumberFormat="1" applyFont="1" applyFill="1" applyBorder="1" applyAlignment="1" applyProtection="1">
      <alignment vertical="top"/>
    </xf>
    <xf numFmtId="212" fontId="3" fillId="27" borderId="15" xfId="0" applyNumberFormat="1" applyFont="1" applyFill="1" applyBorder="1" applyAlignment="1" applyProtection="1">
      <alignment vertical="top"/>
    </xf>
    <xf numFmtId="212" fontId="3" fillId="27" borderId="14" xfId="0" applyNumberFormat="1" applyFont="1" applyFill="1" applyBorder="1" applyAlignment="1" applyProtection="1">
      <alignment horizontal="right" vertical="top"/>
    </xf>
    <xf numFmtId="4" fontId="5" fillId="27" borderId="0" xfId="79" applyNumberFormat="1" applyFont="1" applyFill="1" applyAlignment="1" applyProtection="1">
      <alignment vertical="top" wrapText="1"/>
    </xf>
    <xf numFmtId="0" fontId="48" fillId="27" borderId="14" xfId="0" applyNumberFormat="1" applyFont="1" applyFill="1" applyBorder="1" applyAlignment="1" applyProtection="1">
      <alignment horizontal="right" vertical="top" wrapText="1"/>
    </xf>
    <xf numFmtId="0" fontId="48" fillId="27" borderId="14" xfId="0" applyNumberFormat="1" applyFont="1" applyFill="1" applyBorder="1" applyAlignment="1" applyProtection="1">
      <alignment horizontal="left" vertical="top" wrapText="1"/>
    </xf>
    <xf numFmtId="40" fontId="47" fillId="27" borderId="14" xfId="86" applyNumberFormat="1" applyFont="1" applyFill="1" applyBorder="1" applyAlignment="1" applyProtection="1">
      <alignment horizontal="right" vertical="top" wrapText="1"/>
    </xf>
    <xf numFmtId="4" fontId="47" fillId="27" borderId="14" xfId="0" applyNumberFormat="1" applyFont="1" applyFill="1" applyBorder="1" applyAlignment="1" applyProtection="1">
      <alignment horizontal="center" vertical="top" wrapText="1"/>
    </xf>
    <xf numFmtId="0" fontId="5" fillId="27" borderId="14" xfId="0" applyNumberFormat="1" applyFont="1" applyFill="1" applyBorder="1" applyAlignment="1" applyProtection="1">
      <alignment horizontal="left" vertical="top" wrapText="1"/>
    </xf>
    <xf numFmtId="40" fontId="5" fillId="27" borderId="14" xfId="86" applyNumberFormat="1" applyFont="1" applyFill="1" applyBorder="1" applyAlignment="1" applyProtection="1">
      <alignment horizontal="right" vertical="top" wrapText="1"/>
    </xf>
    <xf numFmtId="4" fontId="5" fillId="27" borderId="14" xfId="0" applyNumberFormat="1" applyFont="1" applyFill="1" applyBorder="1" applyAlignment="1" applyProtection="1">
      <alignment horizontal="center" vertical="top" wrapText="1"/>
    </xf>
    <xf numFmtId="0" fontId="47" fillId="27" borderId="14" xfId="0" applyNumberFormat="1" applyFont="1" applyFill="1" applyBorder="1" applyAlignment="1" applyProtection="1">
      <alignment horizontal="center" vertical="top" wrapText="1"/>
    </xf>
    <xf numFmtId="40" fontId="46" fillId="27" borderId="14" xfId="86" applyNumberFormat="1" applyFont="1" applyFill="1" applyBorder="1" applyAlignment="1" applyProtection="1">
      <alignment horizontal="right" vertical="top" wrapText="1"/>
    </xf>
    <xf numFmtId="4" fontId="46" fillId="27" borderId="14" xfId="0" applyNumberFormat="1" applyFont="1" applyFill="1" applyBorder="1" applyAlignment="1" applyProtection="1">
      <alignment horizontal="center" vertical="top" wrapText="1"/>
    </xf>
    <xf numFmtId="0" fontId="4" fillId="27" borderId="14" xfId="0" applyNumberFormat="1" applyFont="1" applyFill="1" applyBorder="1" applyAlignment="1" applyProtection="1">
      <alignment horizontal="right" vertical="top" wrapText="1"/>
    </xf>
    <xf numFmtId="0" fontId="4" fillId="27" borderId="14" xfId="0" applyNumberFormat="1" applyFont="1" applyFill="1" applyBorder="1" applyAlignment="1" applyProtection="1">
      <alignment horizontal="left" vertical="top" wrapText="1"/>
    </xf>
    <xf numFmtId="0" fontId="5" fillId="27" borderId="14" xfId="0" applyNumberFormat="1" applyFont="1" applyFill="1" applyBorder="1" applyAlignment="1" applyProtection="1">
      <alignment horizontal="right" vertical="top" wrapText="1"/>
    </xf>
    <xf numFmtId="176" fontId="5" fillId="27" borderId="14" xfId="127" applyNumberFormat="1" applyFont="1" applyFill="1" applyBorder="1" applyAlignment="1" applyProtection="1">
      <alignment horizontal="right" vertical="top" wrapText="1"/>
    </xf>
    <xf numFmtId="4" fontId="3" fillId="27" borderId="14" xfId="0" applyNumberFormat="1" applyFont="1" applyFill="1" applyBorder="1" applyAlignment="1" applyProtection="1">
      <alignment vertical="top" wrapText="1"/>
    </xf>
    <xf numFmtId="0" fontId="4" fillId="27" borderId="14" xfId="0" applyFont="1" applyFill="1" applyBorder="1" applyAlignment="1" applyProtection="1">
      <alignment horizontal="left" vertical="top" wrapText="1"/>
    </xf>
    <xf numFmtId="182" fontId="5" fillId="27" borderId="14" xfId="0" applyNumberFormat="1" applyFont="1" applyFill="1" applyBorder="1" applyAlignment="1" applyProtection="1">
      <alignment horizontal="right" vertical="top" wrapText="1"/>
    </xf>
    <xf numFmtId="1" fontId="4" fillId="27" borderId="14" xfId="0" applyNumberFormat="1" applyFont="1" applyFill="1" applyBorder="1" applyAlignment="1" applyProtection="1">
      <alignment horizontal="right" vertical="top" wrapText="1"/>
    </xf>
    <xf numFmtId="0" fontId="46" fillId="27" borderId="14" xfId="0" applyNumberFormat="1" applyFont="1" applyFill="1" applyBorder="1" applyAlignment="1" applyProtection="1">
      <alignment horizontal="right" vertical="top" wrapText="1"/>
    </xf>
    <xf numFmtId="4" fontId="47" fillId="27" borderId="14" xfId="86" applyNumberFormat="1" applyFont="1" applyFill="1" applyBorder="1" applyAlignment="1" applyProtection="1">
      <alignment horizontal="right" vertical="top" wrapText="1"/>
    </xf>
    <xf numFmtId="4" fontId="5" fillId="27" borderId="14" xfId="0" applyNumberFormat="1" applyFont="1" applyFill="1" applyBorder="1" applyAlignment="1" applyProtection="1">
      <alignment vertical="top" wrapText="1"/>
    </xf>
    <xf numFmtId="172" fontId="5" fillId="27" borderId="14" xfId="0" applyNumberFormat="1" applyFont="1" applyFill="1" applyBorder="1" applyAlignment="1" applyProtection="1">
      <alignment horizontal="right" vertical="top" wrapText="1"/>
    </xf>
    <xf numFmtId="172" fontId="5" fillId="27" borderId="14" xfId="0" applyNumberFormat="1" applyFont="1" applyFill="1" applyBorder="1" applyAlignment="1" applyProtection="1">
      <alignment horizontal="center" vertical="top" wrapText="1"/>
    </xf>
    <xf numFmtId="172" fontId="42" fillId="27" borderId="14" xfId="0" applyNumberFormat="1" applyFont="1" applyFill="1" applyBorder="1" applyAlignment="1" applyProtection="1">
      <alignment horizontal="right" vertical="top" wrapText="1"/>
    </xf>
    <xf numFmtId="172" fontId="42" fillId="27" borderId="14" xfId="0" applyNumberFormat="1" applyFont="1" applyFill="1" applyBorder="1" applyAlignment="1" applyProtection="1">
      <alignment horizontal="center" vertical="top" wrapText="1"/>
    </xf>
    <xf numFmtId="172" fontId="5" fillId="0" borderId="14" xfId="0" applyNumberFormat="1" applyFont="1" applyFill="1" applyBorder="1" applyAlignment="1" applyProtection="1">
      <alignment horizontal="right" vertical="top" wrapText="1"/>
    </xf>
    <xf numFmtId="172" fontId="5" fillId="0" borderId="14" xfId="0" applyNumberFormat="1" applyFont="1" applyFill="1" applyBorder="1" applyAlignment="1" applyProtection="1">
      <alignment horizontal="center" vertical="top" wrapText="1"/>
    </xf>
    <xf numFmtId="0" fontId="5" fillId="27" borderId="14" xfId="0" applyFont="1" applyFill="1" applyBorder="1" applyAlignment="1" applyProtection="1">
      <alignment vertical="top" wrapText="1"/>
    </xf>
    <xf numFmtId="172" fontId="51" fillId="27" borderId="14" xfId="0" applyNumberFormat="1" applyFont="1" applyFill="1" applyBorder="1" applyAlignment="1" applyProtection="1">
      <alignment horizontal="right" vertical="top" wrapText="1"/>
    </xf>
    <xf numFmtId="172" fontId="51" fillId="27" borderId="14" xfId="0" applyNumberFormat="1" applyFont="1" applyFill="1" applyBorder="1" applyAlignment="1" applyProtection="1">
      <alignment horizontal="center" vertical="top" wrapText="1"/>
    </xf>
    <xf numFmtId="172" fontId="5" fillId="27" borderId="15" xfId="0" applyNumberFormat="1" applyFont="1" applyFill="1" applyBorder="1" applyAlignment="1" applyProtection="1">
      <alignment horizontal="right" vertical="top" wrapText="1"/>
    </xf>
    <xf numFmtId="172" fontId="5" fillId="27" borderId="15" xfId="0" applyNumberFormat="1" applyFont="1" applyFill="1" applyBorder="1" applyAlignment="1" applyProtection="1">
      <alignment horizontal="center" vertical="top" wrapText="1"/>
    </xf>
    <xf numFmtId="0" fontId="4" fillId="27" borderId="14" xfId="0" applyNumberFormat="1" applyFont="1" applyFill="1" applyBorder="1" applyAlignment="1" applyProtection="1">
      <alignment horizontal="right" vertical="top"/>
    </xf>
    <xf numFmtId="0" fontId="4" fillId="27" borderId="14" xfId="0" applyNumberFormat="1" applyFont="1" applyFill="1" applyBorder="1" applyAlignment="1" applyProtection="1">
      <alignment horizontal="left" vertical="top"/>
    </xf>
    <xf numFmtId="215" fontId="5" fillId="27" borderId="14" xfId="110" applyNumberFormat="1" applyFont="1" applyFill="1" applyBorder="1" applyAlignment="1" applyProtection="1">
      <alignment vertical="top" wrapText="1"/>
    </xf>
    <xf numFmtId="216" fontId="5" fillId="27" borderId="14" xfId="110" applyNumberFormat="1" applyFont="1" applyFill="1" applyBorder="1" applyAlignment="1" applyProtection="1">
      <alignment vertical="top" wrapText="1"/>
    </xf>
    <xf numFmtId="4" fontId="5" fillId="27" borderId="14" xfId="87" applyNumberFormat="1" applyFont="1" applyFill="1" applyBorder="1" applyAlignment="1" applyProtection="1">
      <alignment horizontal="right" vertical="top" wrapText="1"/>
    </xf>
    <xf numFmtId="172" fontId="5" fillId="27" borderId="14" xfId="110" applyNumberFormat="1" applyFont="1" applyFill="1" applyBorder="1" applyAlignment="1" applyProtection="1">
      <alignment horizontal="center" vertical="top" wrapText="1"/>
    </xf>
    <xf numFmtId="4" fontId="5" fillId="27" borderId="14" xfId="87" applyNumberFormat="1" applyFont="1" applyFill="1" applyBorder="1" applyAlignment="1" applyProtection="1">
      <alignment vertical="top" wrapText="1"/>
    </xf>
    <xf numFmtId="185" fontId="5" fillId="27" borderId="14" xfId="110" applyNumberFormat="1" applyFont="1" applyFill="1" applyBorder="1" applyAlignment="1" applyProtection="1">
      <alignment vertical="top" wrapText="1"/>
    </xf>
    <xf numFmtId="43" fontId="5" fillId="27" borderId="14" xfId="94" applyNumberFormat="1" applyFont="1" applyFill="1" applyBorder="1" applyAlignment="1" applyProtection="1">
      <alignment horizontal="right" vertical="top" wrapText="1"/>
    </xf>
    <xf numFmtId="185" fontId="3" fillId="27" borderId="14" xfId="0" applyNumberFormat="1" applyFont="1" applyFill="1" applyBorder="1" applyAlignment="1" applyProtection="1">
      <alignment horizontal="right" vertical="top" wrapText="1"/>
    </xf>
    <xf numFmtId="207" fontId="3" fillId="27" borderId="14" xfId="0" applyNumberFormat="1" applyFont="1" applyFill="1" applyBorder="1" applyAlignment="1" applyProtection="1">
      <alignment horizontal="center" vertical="top"/>
    </xf>
    <xf numFmtId="49" fontId="5" fillId="27" borderId="14" xfId="0" applyNumberFormat="1" applyFont="1" applyFill="1" applyBorder="1" applyAlignment="1" applyProtection="1">
      <alignment horizontal="right" vertical="top" wrapText="1"/>
    </xf>
    <xf numFmtId="49" fontId="5" fillId="27" borderId="15" xfId="0" applyNumberFormat="1" applyFont="1" applyFill="1" applyBorder="1" applyAlignment="1" applyProtection="1">
      <alignment horizontal="right" vertical="top" wrapText="1"/>
    </xf>
    <xf numFmtId="218" fontId="5" fillId="27" borderId="14" xfId="130" applyNumberFormat="1" applyFont="1" applyFill="1" applyBorder="1" applyAlignment="1" applyProtection="1">
      <alignment horizontal="right" vertical="top" wrapText="1"/>
    </xf>
    <xf numFmtId="4" fontId="5" fillId="27" borderId="14" xfId="130" applyNumberFormat="1" applyFont="1" applyFill="1" applyBorder="1" applyAlignment="1" applyProtection="1">
      <alignment horizontal="right" vertical="top" wrapText="1"/>
    </xf>
    <xf numFmtId="4" fontId="5" fillId="27" borderId="14" xfId="0" applyNumberFormat="1" applyFont="1" applyFill="1" applyBorder="1" applyAlignment="1" applyProtection="1">
      <alignment horizontal="right" vertical="top" wrapText="1"/>
    </xf>
    <xf numFmtId="0" fontId="4" fillId="27" borderId="15" xfId="0" applyNumberFormat="1" applyFont="1" applyFill="1" applyBorder="1" applyAlignment="1" applyProtection="1">
      <alignment horizontal="right" vertical="top"/>
    </xf>
    <xf numFmtId="0" fontId="5" fillId="0" borderId="14" xfId="0" applyFont="1" applyFill="1" applyBorder="1" applyAlignment="1" applyProtection="1">
      <alignment horizontal="center" vertical="top" wrapText="1"/>
    </xf>
    <xf numFmtId="0" fontId="4" fillId="27" borderId="14" xfId="0" applyNumberFormat="1" applyFont="1" applyFill="1" applyBorder="1" applyAlignment="1" applyProtection="1">
      <alignment horizontal="center" vertical="top"/>
    </xf>
    <xf numFmtId="0" fontId="4" fillId="27" borderId="14" xfId="108" applyFont="1" applyFill="1" applyBorder="1" applyAlignment="1" applyProtection="1">
      <alignment vertical="top" wrapText="1"/>
    </xf>
    <xf numFmtId="49" fontId="4" fillId="27" borderId="14" xfId="132" applyNumberFormat="1" applyFont="1" applyFill="1" applyBorder="1" applyAlignment="1" applyProtection="1">
      <alignment horizontal="right" vertical="top"/>
    </xf>
    <xf numFmtId="4" fontId="5" fillId="27" borderId="14" xfId="108" applyNumberFormat="1" applyFont="1" applyFill="1" applyBorder="1" applyAlignment="1" applyProtection="1">
      <alignment vertical="top" wrapText="1"/>
    </xf>
    <xf numFmtId="49" fontId="5" fillId="0" borderId="14" xfId="132" applyNumberFormat="1" applyFont="1" applyFill="1" applyBorder="1" applyAlignment="1" applyProtection="1">
      <alignment horizontal="right" vertical="top"/>
    </xf>
    <xf numFmtId="0" fontId="4" fillId="0" borderId="14" xfId="108" applyFont="1" applyFill="1" applyBorder="1" applyAlignment="1" applyProtection="1">
      <alignment vertical="top" wrapText="1"/>
    </xf>
    <xf numFmtId="4" fontId="5" fillId="0" borderId="14" xfId="108" applyNumberFormat="1" applyFont="1" applyFill="1" applyBorder="1" applyAlignment="1" applyProtection="1">
      <alignment vertical="top" wrapText="1"/>
    </xf>
    <xf numFmtId="4" fontId="4" fillId="27" borderId="14" xfId="108" applyNumberFormat="1" applyFont="1" applyFill="1" applyBorder="1" applyAlignment="1" applyProtection="1">
      <alignment vertical="top" wrapText="1"/>
    </xf>
    <xf numFmtId="49" fontId="5" fillId="27" borderId="14" xfId="132" applyNumberFormat="1" applyFont="1" applyFill="1" applyBorder="1" applyAlignment="1" applyProtection="1">
      <alignment horizontal="right" vertical="top"/>
    </xf>
    <xf numFmtId="172" fontId="5" fillId="27" borderId="14" xfId="108" applyNumberFormat="1" applyFont="1" applyFill="1" applyBorder="1" applyAlignment="1" applyProtection="1">
      <alignment vertical="top" wrapText="1"/>
    </xf>
    <xf numFmtId="172" fontId="5" fillId="27" borderId="14" xfId="108" applyNumberFormat="1" applyFont="1" applyFill="1" applyBorder="1" applyAlignment="1" applyProtection="1">
      <alignment horizontal="center" vertical="top" wrapText="1"/>
    </xf>
    <xf numFmtId="9" fontId="51" fillId="27" borderId="14" xfId="108" applyNumberFormat="1" applyFont="1" applyFill="1" applyBorder="1" applyAlignment="1" applyProtection="1">
      <alignment horizontal="center" vertical="top" wrapText="1"/>
    </xf>
    <xf numFmtId="9" fontId="5" fillId="27" borderId="14" xfId="108" applyNumberFormat="1" applyFont="1" applyFill="1" applyBorder="1" applyAlignment="1" applyProtection="1">
      <alignment horizontal="center" vertical="top" wrapText="1"/>
    </xf>
    <xf numFmtId="0" fontId="5" fillId="27" borderId="14" xfId="108" applyFont="1" applyFill="1" applyBorder="1" applyAlignment="1" applyProtection="1">
      <alignment horizontal="center" vertical="top" wrapText="1"/>
    </xf>
    <xf numFmtId="0" fontId="5" fillId="0" borderId="14" xfId="108" applyFont="1" applyFill="1" applyBorder="1" applyAlignment="1" applyProtection="1">
      <alignment horizontal="center" vertical="top" wrapText="1"/>
    </xf>
    <xf numFmtId="0" fontId="4" fillId="27" borderId="14" xfId="126" applyNumberFormat="1" applyFont="1" applyFill="1" applyBorder="1" applyAlignment="1" applyProtection="1">
      <alignment horizontal="center" vertical="top" wrapText="1"/>
    </xf>
    <xf numFmtId="39" fontId="5" fillId="27" borderId="14" xfId="126" applyNumberFormat="1" applyFont="1" applyFill="1" applyBorder="1" applyAlignment="1" applyProtection="1">
      <alignment horizontal="right" vertical="top"/>
    </xf>
    <xf numFmtId="0" fontId="5" fillId="27" borderId="14" xfId="126" applyNumberFormat="1" applyFont="1" applyFill="1" applyBorder="1" applyAlignment="1" applyProtection="1">
      <alignment horizontal="center" vertical="top" wrapText="1"/>
    </xf>
    <xf numFmtId="4" fontId="3" fillId="27" borderId="14" xfId="0" applyNumberFormat="1" applyFont="1" applyFill="1" applyBorder="1" applyAlignment="1" applyProtection="1">
      <alignment vertical="top"/>
    </xf>
    <xf numFmtId="207" fontId="5" fillId="27" borderId="14" xfId="0" applyNumberFormat="1" applyFont="1" applyFill="1" applyBorder="1" applyAlignment="1" applyProtection="1">
      <alignment horizontal="center" vertical="top"/>
    </xf>
    <xf numFmtId="0" fontId="4" fillId="27" borderId="14" xfId="108" applyFont="1" applyFill="1" applyBorder="1" applyAlignment="1" applyProtection="1">
      <alignment horizontal="center" vertical="top" wrapText="1"/>
    </xf>
    <xf numFmtId="0" fontId="27" fillId="0" borderId="14" xfId="108" applyFont="1" applyFill="1" applyBorder="1" applyAlignment="1" applyProtection="1">
      <alignment vertical="top" wrapText="1"/>
    </xf>
    <xf numFmtId="0" fontId="27" fillId="27" borderId="14" xfId="108" applyFont="1" applyFill="1" applyBorder="1" applyAlignment="1" applyProtection="1">
      <alignment vertical="top" wrapText="1"/>
    </xf>
    <xf numFmtId="49" fontId="5" fillId="0" borderId="15" xfId="132" applyNumberFormat="1" applyFont="1" applyFill="1" applyBorder="1" applyAlignment="1" applyProtection="1">
      <alignment horizontal="right" vertical="top"/>
    </xf>
    <xf numFmtId="49" fontId="4" fillId="0" borderId="14" xfId="132" applyNumberFormat="1" applyFont="1" applyFill="1" applyBorder="1" applyAlignment="1" applyProtection="1">
      <alignment horizontal="right" vertical="top"/>
    </xf>
    <xf numFmtId="4" fontId="4" fillId="0" borderId="14" xfId="108" applyNumberFormat="1" applyFont="1" applyFill="1" applyBorder="1" applyAlignment="1" applyProtection="1">
      <alignment vertical="top" wrapText="1"/>
    </xf>
    <xf numFmtId="175" fontId="4" fillId="27" borderId="14" xfId="127" applyNumberFormat="1" applyFont="1" applyFill="1" applyBorder="1" applyAlignment="1" applyProtection="1">
      <alignment horizontal="right" vertical="top" wrapText="1"/>
    </xf>
    <xf numFmtId="176" fontId="5" fillId="0" borderId="14" xfId="127" applyNumberFormat="1" applyFont="1" applyFill="1" applyBorder="1" applyAlignment="1" applyProtection="1">
      <alignment horizontal="right" vertical="top" wrapText="1"/>
    </xf>
    <xf numFmtId="170" fontId="5" fillId="27" borderId="14" xfId="127" applyNumberFormat="1" applyFont="1" applyFill="1" applyBorder="1" applyAlignment="1" applyProtection="1">
      <alignment horizontal="right" vertical="top" wrapText="1"/>
    </xf>
    <xf numFmtId="49" fontId="5" fillId="27" borderId="15" xfId="132" applyNumberFormat="1" applyFont="1" applyFill="1" applyBorder="1" applyAlignment="1" applyProtection="1">
      <alignment horizontal="right" vertical="top"/>
    </xf>
    <xf numFmtId="4" fontId="5" fillId="27" borderId="15" xfId="108" applyNumberFormat="1" applyFont="1" applyFill="1" applyBorder="1" applyAlignment="1" applyProtection="1">
      <alignment vertical="top" wrapText="1"/>
    </xf>
    <xf numFmtId="0" fontId="5" fillId="27" borderId="15" xfId="108" applyFont="1" applyFill="1" applyBorder="1" applyAlignment="1" applyProtection="1">
      <alignment horizontal="center" vertical="top" wrapText="1"/>
    </xf>
    <xf numFmtId="4" fontId="46" fillId="27" borderId="14" xfId="108" applyNumberFormat="1" applyFont="1" applyFill="1" applyBorder="1" applyAlignment="1" applyProtection="1">
      <alignment vertical="top" wrapText="1"/>
    </xf>
    <xf numFmtId="4" fontId="46" fillId="0" borderId="14" xfId="108" applyNumberFormat="1" applyFont="1" applyFill="1" applyBorder="1" applyAlignment="1" applyProtection="1">
      <alignment vertical="top" wrapText="1"/>
    </xf>
    <xf numFmtId="169" fontId="5" fillId="27" borderId="14" xfId="76" applyFont="1" applyFill="1" applyBorder="1" applyAlignment="1" applyProtection="1">
      <alignment horizontal="center" vertical="top"/>
    </xf>
    <xf numFmtId="0" fontId="5" fillId="0" borderId="14" xfId="108" applyFont="1" applyFill="1" applyBorder="1" applyAlignment="1" applyProtection="1">
      <alignment vertical="top" wrapText="1"/>
    </xf>
    <xf numFmtId="0" fontId="3" fillId="27" borderId="14" xfId="108" applyFont="1" applyFill="1" applyBorder="1" applyAlignment="1" applyProtection="1">
      <alignment horizontal="center" vertical="top"/>
    </xf>
    <xf numFmtId="0" fontId="5" fillId="27" borderId="14" xfId="108" applyFont="1" applyFill="1" applyBorder="1" applyAlignment="1" applyProtection="1">
      <alignment vertical="top" wrapText="1"/>
    </xf>
    <xf numFmtId="1" fontId="5" fillId="27" borderId="14" xfId="113" applyNumberFormat="1" applyFont="1" applyFill="1" applyBorder="1" applyAlignment="1" applyProtection="1">
      <alignment horizontal="right" vertical="top"/>
    </xf>
    <xf numFmtId="43" fontId="5" fillId="27" borderId="14" xfId="74" applyFont="1" applyFill="1" applyBorder="1" applyAlignment="1" applyProtection="1">
      <alignment horizontal="right" vertical="top" wrapText="1"/>
    </xf>
    <xf numFmtId="10" fontId="5" fillId="27" borderId="14" xfId="137" applyNumberFormat="1" applyFont="1" applyFill="1" applyBorder="1" applyAlignment="1" applyProtection="1">
      <alignment horizontal="center" vertical="top"/>
    </xf>
    <xf numFmtId="2" fontId="3" fillId="27" borderId="14" xfId="94" applyNumberFormat="1" applyFont="1" applyFill="1" applyBorder="1" applyAlignment="1" applyProtection="1">
      <alignment horizontal="right" vertical="top" wrapText="1"/>
    </xf>
    <xf numFmtId="40" fontId="47" fillId="27" borderId="14" xfId="86" applyNumberFormat="1" applyFont="1" applyFill="1" applyBorder="1" applyAlignment="1" applyProtection="1">
      <alignment horizontal="right" vertical="top" wrapText="1"/>
      <protection locked="0"/>
    </xf>
    <xf numFmtId="40" fontId="5" fillId="27" borderId="14" xfId="86" applyNumberFormat="1" applyFont="1" applyFill="1" applyBorder="1" applyAlignment="1" applyProtection="1">
      <alignment horizontal="right" vertical="top" wrapText="1"/>
      <protection locked="0"/>
    </xf>
    <xf numFmtId="40" fontId="46" fillId="27" borderId="14" xfId="86" applyNumberFormat="1" applyFont="1" applyFill="1" applyBorder="1" applyAlignment="1" applyProtection="1">
      <alignment horizontal="right" vertical="top" wrapText="1"/>
      <protection locked="0"/>
    </xf>
    <xf numFmtId="4" fontId="3" fillId="27" borderId="14" xfId="0" applyNumberFormat="1" applyFont="1" applyFill="1" applyBorder="1" applyAlignment="1" applyProtection="1">
      <alignment vertical="top" wrapText="1"/>
      <protection locked="0"/>
    </xf>
    <xf numFmtId="4" fontId="51" fillId="27" borderId="14" xfId="0" applyNumberFormat="1" applyFont="1" applyFill="1" applyBorder="1" applyAlignment="1" applyProtection="1">
      <alignment horizontal="right" vertical="top" wrapText="1"/>
      <protection locked="0"/>
    </xf>
    <xf numFmtId="4" fontId="5" fillId="27" borderId="14" xfId="0" applyNumberFormat="1" applyFont="1" applyFill="1" applyBorder="1" applyAlignment="1" applyProtection="1">
      <alignment vertical="top" wrapText="1"/>
      <protection locked="0"/>
    </xf>
    <xf numFmtId="4" fontId="5" fillId="27" borderId="15" xfId="0" applyNumberFormat="1" applyFont="1" applyFill="1" applyBorder="1" applyAlignment="1" applyProtection="1">
      <alignment vertical="top" wrapText="1"/>
      <protection locked="0"/>
    </xf>
    <xf numFmtId="4" fontId="53" fillId="27" borderId="14" xfId="87" applyNumberFormat="1" applyFont="1" applyFill="1" applyBorder="1" applyAlignment="1" applyProtection="1">
      <alignment vertical="top"/>
      <protection locked="0"/>
    </xf>
    <xf numFmtId="4" fontId="5" fillId="27" borderId="14" xfId="87" applyNumberFormat="1" applyFont="1" applyFill="1" applyBorder="1" applyAlignment="1" applyProtection="1">
      <alignment horizontal="right" vertical="top" wrapText="1"/>
      <protection locked="0"/>
    </xf>
    <xf numFmtId="4" fontId="5" fillId="27" borderId="14" xfId="94" applyNumberFormat="1" applyFont="1" applyFill="1" applyBorder="1" applyAlignment="1" applyProtection="1">
      <alignment horizontal="right" vertical="top"/>
      <protection locked="0"/>
    </xf>
    <xf numFmtId="4" fontId="5" fillId="27" borderId="14" xfId="0" applyNumberFormat="1" applyFont="1" applyFill="1" applyBorder="1" applyAlignment="1" applyProtection="1">
      <alignment horizontal="right" vertical="top"/>
      <protection locked="0"/>
    </xf>
    <xf numFmtId="4" fontId="5" fillId="27" borderId="14" xfId="0" applyNumberFormat="1" applyFont="1" applyFill="1" applyBorder="1" applyAlignment="1" applyProtection="1">
      <alignment horizontal="right" vertical="top" wrapText="1"/>
      <protection locked="0"/>
    </xf>
    <xf numFmtId="4" fontId="3" fillId="27" borderId="14" xfId="79" applyNumberFormat="1" applyFont="1" applyFill="1" applyBorder="1" applyAlignment="1" applyProtection="1">
      <alignment vertical="top" wrapText="1"/>
      <protection locked="0"/>
    </xf>
    <xf numFmtId="4" fontId="5" fillId="27" borderId="14" xfId="108" applyNumberFormat="1" applyFont="1" applyFill="1" applyBorder="1" applyAlignment="1" applyProtection="1">
      <alignment vertical="top" wrapText="1"/>
      <protection locked="0"/>
    </xf>
    <xf numFmtId="4" fontId="3" fillId="0" borderId="14" xfId="79" applyNumberFormat="1" applyFont="1" applyFill="1" applyBorder="1" applyAlignment="1" applyProtection="1">
      <alignment vertical="top" wrapText="1"/>
      <protection locked="0"/>
    </xf>
    <xf numFmtId="4" fontId="4" fillId="27" borderId="14" xfId="79" applyNumberFormat="1" applyFont="1" applyFill="1" applyBorder="1" applyAlignment="1" applyProtection="1">
      <alignment vertical="top" wrapText="1"/>
      <protection locked="0"/>
    </xf>
    <xf numFmtId="4" fontId="5" fillId="27" borderId="14" xfId="79" applyNumberFormat="1" applyFont="1" applyFill="1" applyBorder="1" applyAlignment="1" applyProtection="1">
      <alignment vertical="top" wrapText="1"/>
      <protection locked="0"/>
    </xf>
    <xf numFmtId="4" fontId="5" fillId="0" borderId="14" xfId="79" applyNumberFormat="1" applyFont="1" applyFill="1" applyBorder="1" applyAlignment="1" applyProtection="1">
      <alignment vertical="top" wrapText="1"/>
      <protection locked="0"/>
    </xf>
    <xf numFmtId="4" fontId="3" fillId="27" borderId="14" xfId="0" applyNumberFormat="1" applyFont="1" applyFill="1" applyBorder="1" applyAlignment="1" applyProtection="1">
      <alignment vertical="top"/>
      <protection locked="0"/>
    </xf>
    <xf numFmtId="4" fontId="5" fillId="27" borderId="14" xfId="0" applyNumberFormat="1" applyFont="1" applyFill="1" applyBorder="1" applyAlignment="1" applyProtection="1">
      <alignment vertical="top"/>
      <protection locked="0"/>
    </xf>
    <xf numFmtId="4" fontId="4" fillId="0" borderId="14" xfId="79" applyNumberFormat="1" applyFont="1" applyFill="1" applyBorder="1" applyAlignment="1" applyProtection="1">
      <alignment vertical="top" wrapText="1"/>
      <protection locked="0"/>
    </xf>
    <xf numFmtId="4" fontId="5" fillId="27" borderId="15" xfId="79" applyNumberFormat="1" applyFont="1" applyFill="1" applyBorder="1" applyAlignment="1" applyProtection="1">
      <alignment vertical="top" wrapText="1"/>
      <protection locked="0"/>
    </xf>
    <xf numFmtId="0" fontId="5" fillId="0" borderId="14" xfId="108" applyFont="1" applyFill="1" applyBorder="1" applyAlignment="1" applyProtection="1">
      <alignment vertical="top" wrapText="1"/>
      <protection locked="0"/>
    </xf>
    <xf numFmtId="0" fontId="60" fillId="0" borderId="14" xfId="0" applyFont="1" applyBorder="1" applyAlignment="1">
      <alignment vertical="top" wrapText="1"/>
    </xf>
    <xf numFmtId="0" fontId="4" fillId="27" borderId="14" xfId="126" applyNumberFormat="1" applyFont="1" applyFill="1" applyBorder="1" applyAlignment="1" applyProtection="1">
      <alignment horizontal="right" vertical="top" wrapText="1"/>
    </xf>
    <xf numFmtId="0" fontId="5" fillId="27" borderId="14" xfId="126" applyNumberFormat="1" applyFont="1" applyFill="1" applyBorder="1" applyAlignment="1" applyProtection="1">
      <alignment horizontal="right" vertical="top" wrapText="1"/>
    </xf>
    <xf numFmtId="212" fontId="2" fillId="27" borderId="14" xfId="0" applyNumberFormat="1" applyFont="1" applyFill="1" applyBorder="1" applyAlignment="1" applyProtection="1">
      <alignment horizontal="right" vertical="top"/>
    </xf>
    <xf numFmtId="4" fontId="5" fillId="27" borderId="14" xfId="0" applyNumberFormat="1" applyFont="1" applyFill="1" applyBorder="1" applyAlignment="1" applyProtection="1">
      <alignment vertical="top"/>
    </xf>
    <xf numFmtId="0" fontId="27" fillId="0" borderId="14" xfId="108" applyFont="1" applyFill="1" applyBorder="1" applyAlignment="1" applyProtection="1">
      <alignment vertical="top" wrapText="1"/>
      <protection locked="0"/>
    </xf>
    <xf numFmtId="0" fontId="4" fillId="27" borderId="0" xfId="108" applyFont="1" applyFill="1" applyBorder="1" applyAlignment="1" applyProtection="1">
      <alignment horizontal="center" vertical="top"/>
    </xf>
    <xf numFmtId="4" fontId="4" fillId="27" borderId="0" xfId="79" applyNumberFormat="1" applyFont="1" applyFill="1" applyBorder="1" applyAlignment="1" applyProtection="1">
      <alignment vertical="top"/>
    </xf>
    <xf numFmtId="0" fontId="5" fillId="27" borderId="0" xfId="108" quotePrefix="1" applyFont="1" applyFill="1" applyBorder="1" applyAlignment="1" applyProtection="1">
      <alignment horizontal="left" vertical="top"/>
    </xf>
    <xf numFmtId="0" fontId="5" fillId="27" borderId="0" xfId="108" applyFont="1" applyFill="1" applyBorder="1" applyAlignment="1" applyProtection="1">
      <alignment vertical="top"/>
    </xf>
    <xf numFmtId="4" fontId="5" fillId="27" borderId="0" xfId="108" applyNumberFormat="1" applyFont="1" applyFill="1" applyBorder="1" applyAlignment="1" applyProtection="1">
      <alignment vertical="top"/>
    </xf>
    <xf numFmtId="4" fontId="5" fillId="27" borderId="0" xfId="79" applyNumberFormat="1" applyFont="1" applyFill="1" applyBorder="1" applyAlignment="1" applyProtection="1">
      <alignment vertical="top"/>
    </xf>
    <xf numFmtId="0" fontId="5" fillId="27" borderId="0" xfId="108" applyFont="1" applyFill="1" applyBorder="1" applyAlignment="1" applyProtection="1">
      <alignment horizontal="left" vertical="top"/>
    </xf>
    <xf numFmtId="4" fontId="5" fillId="27" borderId="0" xfId="108" quotePrefix="1" applyNumberFormat="1" applyFont="1" applyFill="1" applyBorder="1" applyAlignment="1" applyProtection="1">
      <alignment vertical="top"/>
    </xf>
    <xf numFmtId="0" fontId="4" fillId="27" borderId="14" xfId="108" applyFont="1" applyFill="1" applyBorder="1" applyAlignment="1" applyProtection="1">
      <alignment horizontal="right" vertical="top"/>
    </xf>
    <xf numFmtId="0" fontId="4" fillId="27" borderId="14" xfId="108" applyFont="1" applyFill="1" applyBorder="1" applyAlignment="1" applyProtection="1">
      <alignment horizontal="center" vertical="top"/>
    </xf>
    <xf numFmtId="4" fontId="37" fillId="27" borderId="14" xfId="108" applyNumberFormat="1" applyFont="1" applyFill="1" applyBorder="1" applyAlignment="1" applyProtection="1">
      <alignment vertical="top"/>
    </xf>
    <xf numFmtId="0" fontId="37" fillId="27" borderId="14" xfId="108" applyFont="1" applyFill="1" applyBorder="1" applyAlignment="1" applyProtection="1">
      <alignment horizontal="center" vertical="top"/>
    </xf>
    <xf numFmtId="4" fontId="37" fillId="27" borderId="14" xfId="79" applyNumberFormat="1" applyFont="1" applyFill="1" applyBorder="1" applyAlignment="1" applyProtection="1">
      <alignment vertical="top"/>
      <protection locked="0"/>
    </xf>
    <xf numFmtId="0" fontId="2" fillId="27" borderId="14" xfId="108" applyFont="1" applyFill="1" applyBorder="1" applyAlignment="1" applyProtection="1">
      <alignment vertical="top" wrapText="1"/>
    </xf>
    <xf numFmtId="182" fontId="5" fillId="0" borderId="14" xfId="0" applyNumberFormat="1" applyFont="1" applyFill="1" applyBorder="1" applyAlignment="1" applyProtection="1">
      <alignment vertical="top"/>
    </xf>
    <xf numFmtId="0" fontId="4" fillId="0" borderId="14" xfId="0" applyFont="1" applyFill="1" applyBorder="1" applyAlignment="1" applyProtection="1">
      <alignment horizontal="left" vertical="top" wrapText="1"/>
    </xf>
    <xf numFmtId="172" fontId="5" fillId="0" borderId="14" xfId="0" applyNumberFormat="1" applyFont="1" applyFill="1" applyBorder="1" applyAlignment="1" applyProtection="1">
      <alignment horizontal="right" vertical="top"/>
    </xf>
    <xf numFmtId="172" fontId="5" fillId="0" borderId="14" xfId="0" applyNumberFormat="1" applyFont="1" applyFill="1" applyBorder="1" applyAlignment="1" applyProtection="1">
      <alignment horizontal="center" vertical="top"/>
    </xf>
    <xf numFmtId="172" fontId="5" fillId="0" borderId="14" xfId="0" applyNumberFormat="1" applyFont="1" applyFill="1" applyBorder="1" applyAlignment="1" applyProtection="1">
      <alignment horizontal="right" vertical="top"/>
      <protection locked="0"/>
    </xf>
    <xf numFmtId="0" fontId="5" fillId="27" borderId="14" xfId="0" applyNumberFormat="1" applyFont="1" applyFill="1" applyBorder="1" applyAlignment="1" applyProtection="1">
      <alignment horizontal="right" vertical="top"/>
    </xf>
    <xf numFmtId="0" fontId="5" fillId="30" borderId="14" xfId="0" applyFont="1" applyFill="1" applyBorder="1" applyAlignment="1">
      <alignment vertical="top" wrapText="1"/>
    </xf>
    <xf numFmtId="2" fontId="5" fillId="27" borderId="14" xfId="0" applyNumberFormat="1" applyFont="1" applyFill="1" applyBorder="1" applyAlignment="1" applyProtection="1">
      <alignment horizontal="right" vertical="top"/>
    </xf>
    <xf numFmtId="4" fontId="5" fillId="27" borderId="14" xfId="0" applyNumberFormat="1" applyFont="1" applyFill="1" applyBorder="1" applyAlignment="1" applyProtection="1">
      <alignment horizontal="center" vertical="top"/>
    </xf>
    <xf numFmtId="0" fontId="5" fillId="30" borderId="14" xfId="0" applyFont="1" applyFill="1" applyBorder="1" applyAlignment="1">
      <alignment vertical="top"/>
    </xf>
    <xf numFmtId="0" fontId="61" fillId="30" borderId="14" xfId="0" applyFont="1" applyFill="1" applyBorder="1" applyAlignment="1">
      <alignment vertical="top" wrapText="1"/>
    </xf>
    <xf numFmtId="0" fontId="62" fillId="30" borderId="14" xfId="0" applyFont="1" applyFill="1" applyBorder="1" applyAlignment="1">
      <alignment vertical="top" wrapText="1"/>
    </xf>
    <xf numFmtId="0" fontId="4" fillId="30" borderId="14" xfId="0" applyFont="1" applyFill="1" applyBorder="1" applyAlignment="1">
      <alignment vertical="top"/>
    </xf>
    <xf numFmtId="172" fontId="5" fillId="27" borderId="14" xfId="0" applyNumberFormat="1" applyFont="1" applyFill="1" applyBorder="1" applyAlignment="1" applyProtection="1">
      <alignment horizontal="right" vertical="top"/>
    </xf>
    <xf numFmtId="169" fontId="5" fillId="27" borderId="14" xfId="76" applyFont="1" applyFill="1" applyBorder="1" applyAlignment="1" applyProtection="1">
      <alignment horizontal="center" vertical="top" wrapText="1"/>
      <protection locked="0"/>
    </xf>
    <xf numFmtId="0" fontId="4" fillId="30" borderId="14" xfId="0" applyFont="1" applyFill="1" applyBorder="1" applyAlignment="1">
      <alignment vertical="top" wrapText="1"/>
    </xf>
    <xf numFmtId="1" fontId="4" fillId="27" borderId="14" xfId="0" applyNumberFormat="1" applyFont="1" applyFill="1" applyBorder="1" applyAlignment="1" applyProtection="1">
      <alignment horizontal="right" vertical="top"/>
    </xf>
    <xf numFmtId="4" fontId="46" fillId="27" borderId="14" xfId="83" applyNumberFormat="1" applyFont="1" applyFill="1" applyBorder="1" applyAlignment="1" applyProtection="1">
      <alignment vertical="top"/>
    </xf>
    <xf numFmtId="172" fontId="46" fillId="27" borderId="14" xfId="0" applyNumberFormat="1" applyFont="1" applyFill="1" applyBorder="1" applyAlignment="1" applyProtection="1">
      <alignment horizontal="center" vertical="top"/>
    </xf>
    <xf numFmtId="4" fontId="46" fillId="27" borderId="14" xfId="83" applyNumberFormat="1" applyFont="1" applyFill="1" applyBorder="1" applyAlignment="1" applyProtection="1">
      <alignment vertical="top"/>
      <protection locked="0"/>
    </xf>
    <xf numFmtId="4" fontId="5" fillId="27" borderId="14" xfId="83" applyNumberFormat="1" applyFont="1" applyFill="1" applyBorder="1" applyAlignment="1" applyProtection="1">
      <alignment vertical="top" wrapText="1"/>
      <protection locked="0"/>
    </xf>
    <xf numFmtId="4" fontId="51" fillId="27" borderId="14" xfId="83" applyNumberFormat="1" applyFont="1" applyFill="1" applyBorder="1" applyAlignment="1" applyProtection="1">
      <alignment vertical="top" wrapText="1"/>
      <protection locked="0"/>
    </xf>
    <xf numFmtId="4" fontId="46" fillId="27" borderId="14" xfId="86" applyNumberFormat="1" applyFont="1" applyFill="1" applyBorder="1" applyAlignment="1" applyProtection="1">
      <alignment horizontal="right" vertical="top" wrapText="1"/>
    </xf>
    <xf numFmtId="0" fontId="4" fillId="0" borderId="14" xfId="108" applyFont="1" applyFill="1" applyBorder="1" applyAlignment="1" applyProtection="1">
      <alignment horizontal="right" vertical="top"/>
    </xf>
    <xf numFmtId="0" fontId="4" fillId="0" borderId="14" xfId="108" applyFont="1" applyFill="1" applyBorder="1" applyAlignment="1" applyProtection="1">
      <alignment horizontal="center" vertical="top"/>
    </xf>
    <xf numFmtId="4" fontId="37" fillId="0" borderId="14" xfId="108" applyNumberFormat="1" applyFont="1" applyFill="1" applyBorder="1" applyAlignment="1" applyProtection="1">
      <alignment vertical="top"/>
    </xf>
    <xf numFmtId="0" fontId="37" fillId="0" borderId="14" xfId="108" applyFont="1" applyFill="1" applyBorder="1" applyAlignment="1" applyProtection="1">
      <alignment horizontal="center" vertical="top"/>
    </xf>
    <xf numFmtId="212" fontId="2" fillId="27" borderId="14" xfId="0" applyNumberFormat="1" applyFont="1" applyFill="1" applyBorder="1" applyAlignment="1" applyProtection="1">
      <alignment horizontal="center" vertical="top"/>
    </xf>
    <xf numFmtId="0" fontId="4" fillId="27" borderId="14" xfId="0" applyFont="1" applyFill="1" applyBorder="1" applyAlignment="1" applyProtection="1">
      <alignment vertical="top"/>
    </xf>
    <xf numFmtId="0" fontId="5" fillId="27" borderId="14" xfId="0" applyFont="1" applyFill="1" applyBorder="1" applyAlignment="1" applyProtection="1">
      <alignment vertical="top"/>
    </xf>
    <xf numFmtId="4" fontId="3" fillId="27" borderId="14" xfId="0" applyNumberFormat="1" applyFont="1" applyFill="1" applyBorder="1" applyAlignment="1" applyProtection="1">
      <alignment horizontal="right" vertical="top" wrapText="1"/>
    </xf>
    <xf numFmtId="0" fontId="60" fillId="0" borderId="14" xfId="0" applyFont="1" applyBorder="1" applyAlignment="1">
      <alignment vertical="top"/>
    </xf>
    <xf numFmtId="4" fontId="37" fillId="0" borderId="14" xfId="79" applyNumberFormat="1" applyFont="1" applyFill="1" applyBorder="1" applyAlignment="1" applyProtection="1">
      <alignment vertical="top"/>
      <protection locked="0"/>
    </xf>
    <xf numFmtId="0" fontId="4" fillId="0" borderId="14" xfId="0" applyFont="1" applyBorder="1" applyAlignment="1">
      <alignment vertical="top"/>
    </xf>
    <xf numFmtId="190" fontId="4" fillId="27" borderId="14" xfId="73" applyNumberFormat="1" applyFont="1" applyFill="1" applyBorder="1" applyAlignment="1" applyProtection="1">
      <alignment horizontal="center" vertical="top"/>
    </xf>
    <xf numFmtId="40" fontId="49" fillId="27" borderId="14" xfId="80" applyNumberFormat="1" applyFont="1" applyFill="1" applyBorder="1" applyAlignment="1" applyProtection="1">
      <alignment horizontal="right" vertical="top" wrapText="1"/>
    </xf>
    <xf numFmtId="0" fontId="49" fillId="27" borderId="14" xfId="133" applyFont="1" applyFill="1" applyBorder="1" applyAlignment="1" applyProtection="1">
      <alignment horizontal="center" vertical="top" wrapText="1"/>
    </xf>
    <xf numFmtId="169" fontId="50" fillId="27" borderId="14" xfId="73" applyFont="1" applyFill="1" applyBorder="1" applyAlignment="1" applyProtection="1">
      <alignment horizontal="center" vertical="top" wrapText="1"/>
      <protection locked="0"/>
    </xf>
    <xf numFmtId="172" fontId="50" fillId="27" borderId="14" xfId="0" applyNumberFormat="1" applyFont="1" applyFill="1" applyBorder="1" applyAlignment="1" applyProtection="1">
      <alignment horizontal="right" vertical="top"/>
    </xf>
    <xf numFmtId="172" fontId="50" fillId="27" borderId="14" xfId="0" applyNumberFormat="1" applyFont="1" applyFill="1" applyBorder="1" applyAlignment="1" applyProtection="1">
      <alignment horizontal="center" vertical="top"/>
    </xf>
    <xf numFmtId="190" fontId="50" fillId="27" borderId="14" xfId="73" applyNumberFormat="1" applyFont="1" applyFill="1" applyBorder="1" applyAlignment="1" applyProtection="1">
      <alignment vertical="top" wrapText="1"/>
    </xf>
    <xf numFmtId="0" fontId="42" fillId="30" borderId="14" xfId="0" applyFont="1" applyFill="1" applyBorder="1" applyAlignment="1">
      <alignment vertical="top"/>
    </xf>
    <xf numFmtId="0" fontId="63" fillId="30" borderId="14" xfId="0" applyFont="1" applyFill="1" applyBorder="1" applyAlignment="1">
      <alignment vertical="top" wrapText="1"/>
    </xf>
    <xf numFmtId="40" fontId="50" fillId="29" borderId="14" xfId="80" applyNumberFormat="1" applyFont="1" applyFill="1" applyBorder="1" applyAlignment="1" applyProtection="1">
      <alignment horizontal="right" vertical="top" wrapText="1"/>
    </xf>
    <xf numFmtId="172" fontId="50" fillId="27" borderId="14" xfId="0" applyNumberFormat="1" applyFont="1" applyFill="1" applyBorder="1" applyAlignment="1" applyProtection="1">
      <alignment horizontal="center" vertical="top" wrapText="1"/>
    </xf>
    <xf numFmtId="0" fontId="4" fillId="0" borderId="14" xfId="0" applyFont="1" applyBorder="1" applyAlignment="1">
      <alignment vertical="top" wrapText="1"/>
    </xf>
    <xf numFmtId="40" fontId="5" fillId="0" borderId="14" xfId="80" applyNumberFormat="1" applyFont="1" applyFill="1" applyBorder="1" applyAlignment="1" applyProtection="1">
      <alignment horizontal="right" vertical="top" wrapText="1"/>
    </xf>
    <xf numFmtId="0" fontId="5" fillId="0" borderId="14" xfId="0" applyFont="1" applyBorder="1" applyAlignment="1">
      <alignment vertical="top" wrapText="1"/>
    </xf>
    <xf numFmtId="0" fontId="4" fillId="30" borderId="14" xfId="0" applyFont="1" applyFill="1" applyBorder="1" applyAlignment="1">
      <alignment horizontal="center" vertical="top"/>
    </xf>
    <xf numFmtId="40" fontId="52" fillId="27" borderId="14" xfId="80" applyNumberFormat="1" applyFont="1" applyFill="1" applyBorder="1" applyAlignment="1" applyProtection="1">
      <alignment horizontal="right" vertical="top" wrapText="1"/>
    </xf>
    <xf numFmtId="0" fontId="52" fillId="27" borderId="14" xfId="133" applyFont="1" applyFill="1" applyBorder="1" applyAlignment="1" applyProtection="1">
      <alignment horizontal="center" vertical="top" wrapText="1"/>
    </xf>
    <xf numFmtId="190" fontId="52" fillId="27" borderId="14" xfId="73" applyNumberFormat="1" applyFont="1" applyFill="1" applyBorder="1" applyAlignment="1" applyProtection="1">
      <alignment vertical="top" wrapText="1"/>
    </xf>
    <xf numFmtId="0" fontId="64" fillId="30" borderId="14" xfId="0" applyFont="1" applyFill="1" applyBorder="1" applyAlignment="1">
      <alignment horizontal="center" vertical="top" wrapText="1"/>
    </xf>
    <xf numFmtId="172" fontId="51" fillId="27" borderId="14" xfId="0" applyNumberFormat="1" applyFont="1" applyFill="1" applyBorder="1" applyAlignment="1" applyProtection="1">
      <alignment horizontal="right" vertical="top"/>
    </xf>
    <xf numFmtId="172" fontId="51" fillId="27" borderId="14" xfId="0" applyNumberFormat="1" applyFont="1" applyFill="1" applyBorder="1" applyAlignment="1" applyProtection="1">
      <alignment horizontal="center" vertical="top"/>
    </xf>
    <xf numFmtId="190" fontId="51" fillId="0" borderId="14" xfId="73" applyNumberFormat="1" applyFont="1" applyFill="1" applyBorder="1" applyAlignment="1" applyProtection="1">
      <alignment vertical="top" wrapText="1"/>
    </xf>
    <xf numFmtId="40" fontId="51" fillId="29" borderId="14" xfId="80" applyNumberFormat="1" applyFont="1" applyFill="1" applyBorder="1" applyAlignment="1" applyProtection="1">
      <alignment horizontal="right" vertical="top" wrapText="1"/>
    </xf>
    <xf numFmtId="4" fontId="5" fillId="0" borderId="14" xfId="0" applyNumberFormat="1" applyFont="1" applyFill="1" applyBorder="1" applyAlignment="1" applyProtection="1">
      <alignment vertical="top" wrapText="1"/>
    </xf>
    <xf numFmtId="207" fontId="3" fillId="0" borderId="14" xfId="0" applyNumberFormat="1" applyFont="1" applyFill="1" applyBorder="1" applyAlignment="1" applyProtection="1">
      <alignment horizontal="center" vertical="top"/>
    </xf>
    <xf numFmtId="40" fontId="5" fillId="29" borderId="14" xfId="80" applyNumberFormat="1" applyFont="1" applyFill="1" applyBorder="1" applyAlignment="1" applyProtection="1">
      <alignment horizontal="right" vertical="top" wrapText="1"/>
    </xf>
    <xf numFmtId="191" fontId="52" fillId="0" borderId="14" xfId="73" applyNumberFormat="1" applyFont="1" applyFill="1" applyBorder="1" applyAlignment="1" applyProtection="1">
      <alignment vertical="top"/>
    </xf>
    <xf numFmtId="40" fontId="51" fillId="0" borderId="14" xfId="80" applyNumberFormat="1" applyFont="1" applyFill="1" applyBorder="1" applyAlignment="1" applyProtection="1">
      <alignment horizontal="right" vertical="top" wrapText="1"/>
    </xf>
    <xf numFmtId="191" fontId="4" fillId="27" borderId="14" xfId="73" applyNumberFormat="1" applyFont="1" applyFill="1" applyBorder="1" applyAlignment="1" applyProtection="1">
      <alignment vertical="top"/>
    </xf>
    <xf numFmtId="191" fontId="4" fillId="27" borderId="14" xfId="73" applyNumberFormat="1" applyFont="1" applyFill="1" applyBorder="1" applyAlignment="1" applyProtection="1">
      <alignment horizontal="center" vertical="top"/>
    </xf>
    <xf numFmtId="172" fontId="51" fillId="27" borderId="14" xfId="132" applyNumberFormat="1" applyFont="1" applyFill="1" applyBorder="1" applyAlignment="1" applyProtection="1">
      <alignment horizontal="right" vertical="top"/>
    </xf>
    <xf numFmtId="4" fontId="51" fillId="27" borderId="14" xfId="132" applyNumberFormat="1" applyFont="1" applyFill="1" applyBorder="1" applyAlignment="1" applyProtection="1">
      <alignment horizontal="center" vertical="top"/>
    </xf>
    <xf numFmtId="169" fontId="51" fillId="27" borderId="14" xfId="73" applyFont="1" applyFill="1" applyBorder="1" applyAlignment="1" applyProtection="1">
      <alignment horizontal="center" vertical="top" wrapText="1"/>
      <protection locked="0"/>
    </xf>
    <xf numFmtId="190" fontId="52" fillId="27" borderId="14" xfId="73" applyNumberFormat="1" applyFont="1" applyFill="1" applyBorder="1" applyAlignment="1" applyProtection="1">
      <alignment vertical="top"/>
    </xf>
    <xf numFmtId="49" fontId="52" fillId="27" borderId="14" xfId="132" applyNumberFormat="1" applyFont="1" applyFill="1" applyBorder="1" applyAlignment="1" applyProtection="1">
      <alignment horizontal="left" vertical="top" wrapText="1"/>
    </xf>
    <xf numFmtId="172" fontId="36" fillId="27" borderId="14" xfId="0" applyNumberFormat="1" applyFont="1" applyFill="1" applyBorder="1" applyAlignment="1" applyProtection="1">
      <alignment horizontal="right" vertical="top"/>
    </xf>
    <xf numFmtId="0" fontId="36" fillId="27" borderId="14" xfId="0" applyNumberFormat="1" applyFont="1" applyFill="1" applyBorder="1" applyAlignment="1" applyProtection="1">
      <alignment horizontal="center" vertical="top"/>
    </xf>
    <xf numFmtId="172" fontId="36" fillId="27" borderId="14" xfId="0" applyNumberFormat="1" applyFont="1" applyFill="1" applyBorder="1" applyAlignment="1" applyProtection="1">
      <alignment horizontal="right" vertical="top"/>
      <protection locked="0"/>
    </xf>
    <xf numFmtId="4" fontId="5" fillId="27" borderId="14" xfId="128" applyNumberFormat="1" applyFont="1" applyFill="1" applyBorder="1" applyAlignment="1" applyProtection="1">
      <alignment horizontal="right" vertical="top"/>
      <protection locked="0"/>
    </xf>
    <xf numFmtId="4" fontId="5" fillId="27" borderId="14" xfId="83" applyNumberFormat="1" applyFont="1" applyFill="1" applyBorder="1" applyAlignment="1" applyProtection="1">
      <alignment horizontal="right" vertical="top" wrapText="1"/>
      <protection locked="0"/>
    </xf>
    <xf numFmtId="0" fontId="5" fillId="30" borderId="14" xfId="0" applyFont="1" applyFill="1" applyBorder="1" applyAlignment="1">
      <alignment horizontal="justify" vertical="top" wrapText="1"/>
    </xf>
    <xf numFmtId="214" fontId="5" fillId="27" borderId="14" xfId="0" applyNumberFormat="1" applyFont="1" applyFill="1" applyBorder="1" applyAlignment="1" applyProtection="1">
      <alignment horizontal="right" vertical="top"/>
    </xf>
    <xf numFmtId="39" fontId="5" fillId="27" borderId="14" xfId="0" applyNumberFormat="1" applyFont="1" applyFill="1" applyBorder="1" applyAlignment="1" applyProtection="1">
      <alignment horizontal="right" vertical="top" wrapText="1"/>
      <protection locked="0"/>
    </xf>
    <xf numFmtId="172" fontId="5" fillId="27" borderId="14" xfId="0" applyNumberFormat="1" applyFont="1" applyFill="1" applyBorder="1" applyAlignment="1" applyProtection="1">
      <alignment horizontal="right" vertical="top"/>
      <protection locked="0"/>
    </xf>
    <xf numFmtId="172" fontId="5" fillId="0" borderId="14" xfId="0" applyNumberFormat="1" applyFont="1" applyFill="1" applyBorder="1" applyAlignment="1" applyProtection="1">
      <alignment vertical="top"/>
    </xf>
    <xf numFmtId="0" fontId="5" fillId="27" borderId="14" xfId="0" applyNumberFormat="1" applyFont="1" applyFill="1" applyBorder="1" applyAlignment="1" applyProtection="1">
      <alignment horizontal="center" vertical="top"/>
    </xf>
    <xf numFmtId="172" fontId="5" fillId="0" borderId="15" xfId="0" applyNumberFormat="1" applyFont="1" applyFill="1" applyBorder="1" applyAlignment="1" applyProtection="1">
      <alignment vertical="top"/>
    </xf>
    <xf numFmtId="0" fontId="5" fillId="27" borderId="15" xfId="0" applyNumberFormat="1" applyFont="1" applyFill="1" applyBorder="1" applyAlignment="1" applyProtection="1">
      <alignment horizontal="center" vertical="top"/>
    </xf>
    <xf numFmtId="172" fontId="5" fillId="27" borderId="15" xfId="0" applyNumberFormat="1" applyFont="1" applyFill="1" applyBorder="1" applyAlignment="1" applyProtection="1">
      <alignment horizontal="right" vertical="top"/>
      <protection locked="0"/>
    </xf>
    <xf numFmtId="2" fontId="5" fillId="27" borderId="14" xfId="0" applyNumberFormat="1" applyFont="1" applyFill="1" applyBorder="1" applyAlignment="1" applyProtection="1">
      <alignment vertical="top"/>
    </xf>
    <xf numFmtId="0" fontId="5" fillId="27" borderId="14" xfId="0" applyFont="1" applyFill="1" applyBorder="1" applyAlignment="1" applyProtection="1">
      <alignment horizontal="center" vertical="top"/>
    </xf>
    <xf numFmtId="3" fontId="4" fillId="27" borderId="14" xfId="130" applyNumberFormat="1" applyFont="1" applyFill="1" applyBorder="1" applyAlignment="1" applyProtection="1">
      <alignment horizontal="right" vertical="top" wrapText="1"/>
    </xf>
    <xf numFmtId="39" fontId="5" fillId="27" borderId="14" xfId="130" applyNumberFormat="1" applyFont="1" applyFill="1" applyBorder="1" applyAlignment="1" applyProtection="1">
      <alignment vertical="top"/>
    </xf>
    <xf numFmtId="4" fontId="5" fillId="27" borderId="14" xfId="130" applyNumberFormat="1" applyFont="1" applyFill="1" applyBorder="1" applyAlignment="1" applyProtection="1">
      <alignment vertical="top"/>
      <protection locked="0"/>
    </xf>
    <xf numFmtId="4" fontId="5" fillId="0" borderId="14" xfId="130" applyNumberFormat="1" applyFont="1" applyFill="1" applyBorder="1" applyAlignment="1" applyProtection="1">
      <alignment vertical="top"/>
      <protection locked="0"/>
    </xf>
    <xf numFmtId="172" fontId="36" fillId="27" borderId="15" xfId="0" applyNumberFormat="1" applyFont="1" applyFill="1" applyBorder="1" applyAlignment="1" applyProtection="1">
      <alignment horizontal="center" vertical="top"/>
    </xf>
    <xf numFmtId="0" fontId="36" fillId="27" borderId="15" xfId="0" applyNumberFormat="1" applyFont="1" applyFill="1" applyBorder="1" applyAlignment="1" applyProtection="1">
      <alignment horizontal="center" vertical="top"/>
    </xf>
    <xf numFmtId="172" fontId="36" fillId="27" borderId="15" xfId="0" applyNumberFormat="1" applyFont="1" applyFill="1" applyBorder="1" applyAlignment="1" applyProtection="1">
      <alignment horizontal="right" vertical="top"/>
      <protection locked="0"/>
    </xf>
    <xf numFmtId="172" fontId="36" fillId="27" borderId="14" xfId="0" applyNumberFormat="1" applyFont="1" applyFill="1" applyBorder="1" applyAlignment="1" applyProtection="1">
      <alignment horizontal="center" vertical="top"/>
    </xf>
    <xf numFmtId="169" fontId="5" fillId="27" borderId="14" xfId="73" applyFont="1" applyFill="1" applyBorder="1" applyAlignment="1" applyProtection="1">
      <alignment horizontal="center" vertical="top" wrapText="1"/>
      <protection locked="0"/>
    </xf>
    <xf numFmtId="4" fontId="3" fillId="27" borderId="14" xfId="79" applyNumberFormat="1" applyFont="1" applyFill="1" applyBorder="1" applyAlignment="1" applyProtection="1">
      <alignment vertical="top"/>
      <protection locked="0"/>
    </xf>
    <xf numFmtId="4" fontId="3" fillId="0" borderId="14" xfId="79" applyNumberFormat="1" applyFont="1" applyFill="1" applyBorder="1" applyAlignment="1" applyProtection="1">
      <alignment vertical="top"/>
      <protection locked="0"/>
    </xf>
    <xf numFmtId="4" fontId="3" fillId="0" borderId="14" xfId="108" applyNumberFormat="1" applyFont="1" applyFill="1" applyBorder="1" applyAlignment="1" applyProtection="1">
      <alignment vertical="top"/>
    </xf>
    <xf numFmtId="0" fontId="65" fillId="30" borderId="14" xfId="0" applyFont="1" applyFill="1" applyBorder="1" applyAlignment="1">
      <alignment vertical="top" wrapText="1"/>
    </xf>
    <xf numFmtId="4" fontId="44" fillId="27" borderId="14" xfId="0" applyNumberFormat="1" applyFont="1" applyFill="1" applyBorder="1" applyAlignment="1" applyProtection="1">
      <alignment vertical="top"/>
    </xf>
    <xf numFmtId="185" fontId="3" fillId="27" borderId="14" xfId="79" applyNumberFormat="1" applyFont="1" applyFill="1" applyBorder="1" applyAlignment="1" applyProtection="1">
      <alignment horizontal="right" vertical="top" wrapText="1"/>
      <protection locked="0"/>
    </xf>
    <xf numFmtId="0" fontId="3" fillId="27" borderId="14" xfId="0" applyFont="1" applyFill="1" applyBorder="1" applyAlignment="1" applyProtection="1">
      <alignment horizontal="center" vertical="top"/>
    </xf>
    <xf numFmtId="169" fontId="3" fillId="27" borderId="14" xfId="79" applyFont="1" applyFill="1" applyBorder="1" applyAlignment="1" applyProtection="1">
      <alignment horizontal="center" vertical="top" wrapText="1"/>
      <protection locked="0"/>
    </xf>
    <xf numFmtId="4" fontId="5" fillId="27" borderId="14" xfId="108" applyNumberFormat="1" applyFont="1" applyFill="1" applyBorder="1" applyAlignment="1" applyProtection="1">
      <alignment vertical="top"/>
    </xf>
    <xf numFmtId="4" fontId="5" fillId="27" borderId="14" xfId="79" applyNumberFormat="1" applyFont="1" applyFill="1" applyBorder="1" applyAlignment="1" applyProtection="1">
      <alignment vertical="top"/>
      <protection locked="0"/>
    </xf>
    <xf numFmtId="0" fontId="5" fillId="0" borderId="14" xfId="0" applyFont="1" applyBorder="1" applyAlignment="1">
      <alignment vertical="top"/>
    </xf>
    <xf numFmtId="0" fontId="3" fillId="0" borderId="14" xfId="108" applyFont="1" applyFill="1" applyBorder="1" applyAlignment="1" applyProtection="1">
      <alignment horizontal="center" vertical="top"/>
    </xf>
    <xf numFmtId="0" fontId="62" fillId="0" borderId="14" xfId="0" applyFont="1" applyBorder="1" applyAlignment="1">
      <alignment vertical="top" wrapText="1"/>
    </xf>
    <xf numFmtId="172" fontId="5" fillId="0" borderId="15" xfId="108" applyNumberFormat="1" applyFont="1" applyFill="1" applyBorder="1" applyAlignment="1" applyProtection="1">
      <alignment vertical="top" wrapText="1"/>
    </xf>
    <xf numFmtId="172" fontId="5" fillId="0" borderId="15" xfId="108" applyNumberFormat="1" applyFont="1" applyFill="1" applyBorder="1" applyAlignment="1" applyProtection="1">
      <alignment horizontal="center" vertical="top" wrapText="1"/>
    </xf>
    <xf numFmtId="4" fontId="5" fillId="0" borderId="15" xfId="108" applyNumberFormat="1" applyFont="1" applyFill="1" applyBorder="1" applyAlignment="1" applyProtection="1">
      <alignment vertical="top" wrapText="1"/>
      <protection locked="0"/>
    </xf>
    <xf numFmtId="0" fontId="65" fillId="0" borderId="14" xfId="0" applyFont="1" applyBorder="1" applyAlignment="1">
      <alignment vertical="top" wrapText="1"/>
    </xf>
    <xf numFmtId="4" fontId="44" fillId="0" borderId="14" xfId="0" applyNumberFormat="1" applyFont="1" applyFill="1" applyBorder="1" applyAlignment="1" applyProtection="1">
      <alignment vertical="top"/>
    </xf>
    <xf numFmtId="0" fontId="5" fillId="0" borderId="14" xfId="0" applyFont="1" applyFill="1" applyBorder="1" applyAlignment="1" applyProtection="1">
      <alignment horizontal="center" vertical="top"/>
    </xf>
    <xf numFmtId="185" fontId="3" fillId="0" borderId="14" xfId="79" applyNumberFormat="1" applyFont="1" applyFill="1" applyBorder="1" applyAlignment="1" applyProtection="1">
      <alignment horizontal="right" vertical="top" wrapText="1"/>
      <protection locked="0"/>
    </xf>
    <xf numFmtId="4" fontId="3" fillId="0" borderId="14" xfId="0" applyNumberFormat="1" applyFont="1" applyFill="1" applyBorder="1" applyAlignment="1" applyProtection="1">
      <alignment vertical="top"/>
    </xf>
    <xf numFmtId="0" fontId="3" fillId="0" borderId="14" xfId="0" applyFont="1" applyFill="1" applyBorder="1" applyAlignment="1" applyProtection="1">
      <alignment horizontal="center" vertical="top"/>
    </xf>
    <xf numFmtId="169" fontId="3" fillId="0" borderId="14" xfId="79" applyFont="1" applyFill="1" applyBorder="1" applyAlignment="1" applyProtection="1">
      <alignment horizontal="center" vertical="top" wrapText="1"/>
      <protection locked="0"/>
    </xf>
    <xf numFmtId="169" fontId="44" fillId="0" borderId="0" xfId="0" applyNumberFormat="1" applyFont="1" applyAlignment="1">
      <alignment vertical="top"/>
    </xf>
    <xf numFmtId="0" fontId="44" fillId="0" borderId="0" xfId="0" applyFont="1" applyAlignment="1">
      <alignment vertical="top"/>
    </xf>
    <xf numFmtId="43" fontId="44" fillId="0" borderId="0" xfId="0" applyNumberFormat="1" applyFont="1" applyAlignment="1">
      <alignment vertical="top"/>
    </xf>
    <xf numFmtId="0" fontId="44" fillId="27" borderId="0" xfId="0" applyFont="1" applyFill="1" applyAlignment="1">
      <alignment vertical="top"/>
    </xf>
    <xf numFmtId="169" fontId="5" fillId="27" borderId="14" xfId="76" applyFont="1" applyFill="1" applyBorder="1" applyAlignment="1" applyProtection="1">
      <alignment horizontal="right" vertical="top"/>
    </xf>
    <xf numFmtId="0" fontId="4" fillId="0" borderId="14" xfId="0" applyFont="1" applyBorder="1" applyAlignment="1">
      <alignment horizontal="center" vertical="top"/>
    </xf>
    <xf numFmtId="4" fontId="5" fillId="0" borderId="14" xfId="108" applyNumberFormat="1" applyFont="1" applyFill="1" applyBorder="1" applyAlignment="1" applyProtection="1">
      <alignment vertical="top"/>
    </xf>
    <xf numFmtId="0" fontId="5" fillId="0" borderId="14" xfId="108" applyFont="1" applyFill="1" applyBorder="1" applyAlignment="1" applyProtection="1">
      <alignment horizontal="center" vertical="top"/>
    </xf>
    <xf numFmtId="4" fontId="5" fillId="0" borderId="14" xfId="79" applyNumberFormat="1" applyFont="1" applyFill="1" applyBorder="1" applyAlignment="1" applyProtection="1">
      <alignment vertical="top"/>
      <protection locked="0"/>
    </xf>
    <xf numFmtId="190" fontId="4" fillId="27" borderId="14" xfId="76" applyNumberFormat="1" applyFont="1" applyFill="1" applyBorder="1" applyAlignment="1" applyProtection="1">
      <alignment horizontal="center" vertical="top"/>
    </xf>
    <xf numFmtId="169" fontId="45" fillId="27" borderId="14" xfId="76" applyFont="1" applyFill="1" applyBorder="1" applyAlignment="1" applyProtection="1">
      <alignment horizontal="center" vertical="top"/>
    </xf>
    <xf numFmtId="169" fontId="5" fillId="27" borderId="14" xfId="76" applyFont="1" applyFill="1" applyBorder="1" applyAlignment="1" applyProtection="1">
      <alignment vertical="top"/>
      <protection locked="0"/>
    </xf>
    <xf numFmtId="191" fontId="5" fillId="27" borderId="14" xfId="76" applyNumberFormat="1" applyFont="1" applyFill="1" applyBorder="1" applyAlignment="1" applyProtection="1">
      <alignment horizontal="right" vertical="top" wrapText="1"/>
    </xf>
    <xf numFmtId="169" fontId="5" fillId="27" borderId="14" xfId="76" applyFont="1" applyFill="1" applyBorder="1" applyAlignment="1" applyProtection="1">
      <alignment horizontal="right" vertical="top" wrapText="1"/>
      <protection locked="0"/>
    </xf>
    <xf numFmtId="190" fontId="5" fillId="27" borderId="14" xfId="76" applyNumberFormat="1" applyFont="1" applyFill="1" applyBorder="1" applyAlignment="1" applyProtection="1">
      <alignment horizontal="center" vertical="top"/>
    </xf>
    <xf numFmtId="39" fontId="4" fillId="27" borderId="14" xfId="119" applyFont="1" applyFill="1" applyBorder="1" applyAlignment="1" applyProtection="1">
      <alignment horizontal="center" vertical="top"/>
    </xf>
    <xf numFmtId="169" fontId="5" fillId="27" borderId="14" xfId="76" applyFont="1" applyFill="1" applyBorder="1" applyAlignment="1" applyProtection="1">
      <alignment horizontal="center" vertical="top"/>
      <protection locked="0"/>
    </xf>
    <xf numFmtId="0" fontId="5" fillId="27" borderId="14" xfId="108" applyFont="1" applyFill="1" applyBorder="1" applyAlignment="1" applyProtection="1">
      <alignment horizontal="right" vertical="top" wrapText="1"/>
    </xf>
    <xf numFmtId="4" fontId="3" fillId="27" borderId="14" xfId="108" applyNumberFormat="1" applyFont="1" applyFill="1" applyBorder="1" applyAlignment="1" applyProtection="1">
      <alignment horizontal="center" vertical="top"/>
    </xf>
    <xf numFmtId="0" fontId="34" fillId="27" borderId="14" xfId="108" applyFont="1" applyFill="1" applyBorder="1" applyAlignment="1" applyProtection="1">
      <alignment vertical="top" wrapText="1"/>
    </xf>
    <xf numFmtId="0" fontId="4" fillId="27" borderId="14" xfId="108" applyFont="1" applyFill="1" applyBorder="1" applyAlignment="1" applyProtection="1">
      <alignment horizontal="right" vertical="top" wrapText="1"/>
    </xf>
    <xf numFmtId="0" fontId="5" fillId="30" borderId="14" xfId="0" applyFont="1" applyFill="1" applyBorder="1" applyAlignment="1">
      <alignment horizontal="right" vertical="top" wrapText="1"/>
    </xf>
    <xf numFmtId="184" fontId="5" fillId="27" borderId="14" xfId="137" applyNumberFormat="1" applyFont="1" applyFill="1" applyBorder="1" applyAlignment="1" applyProtection="1">
      <alignment vertical="top" wrapText="1"/>
    </xf>
    <xf numFmtId="4" fontId="5" fillId="27" borderId="14" xfId="108" applyNumberFormat="1" applyFont="1" applyFill="1" applyBorder="1" applyAlignment="1" applyProtection="1">
      <alignment horizontal="center" vertical="top" wrapText="1"/>
    </xf>
    <xf numFmtId="0" fontId="65" fillId="30" borderId="14" xfId="0" applyFont="1" applyFill="1" applyBorder="1" applyAlignment="1">
      <alignment horizontal="right" vertical="top" wrapText="1"/>
    </xf>
    <xf numFmtId="0" fontId="5" fillId="30" borderId="14" xfId="0" applyFont="1" applyFill="1" applyBorder="1" applyAlignment="1">
      <alignment horizontal="right" vertical="top"/>
    </xf>
    <xf numFmtId="184" fontId="5" fillId="27" borderId="14" xfId="137" applyNumberFormat="1" applyFont="1" applyFill="1" applyBorder="1" applyAlignment="1" applyProtection="1">
      <alignment horizontal="right" vertical="top" wrapText="1"/>
    </xf>
    <xf numFmtId="172" fontId="5" fillId="27" borderId="14" xfId="108" applyNumberFormat="1" applyFont="1" applyFill="1" applyBorder="1" applyAlignment="1" applyProtection="1">
      <alignment horizontal="center" vertical="top"/>
    </xf>
    <xf numFmtId="4" fontId="5" fillId="27" borderId="14" xfId="108" applyNumberFormat="1" applyFont="1" applyFill="1" applyBorder="1" applyAlignment="1" applyProtection="1">
      <alignment horizontal="right" vertical="top"/>
      <protection locked="0"/>
    </xf>
    <xf numFmtId="184" fontId="5" fillId="27" borderId="14" xfId="138" applyNumberFormat="1" applyFont="1" applyFill="1" applyBorder="1" applyAlignment="1" applyProtection="1">
      <alignment vertical="top"/>
    </xf>
    <xf numFmtId="4" fontId="5" fillId="27" borderId="14" xfId="108" applyNumberFormat="1" applyFont="1" applyFill="1" applyBorder="1" applyAlignment="1" applyProtection="1">
      <alignment horizontal="center" vertical="top"/>
      <protection locked="0"/>
    </xf>
    <xf numFmtId="184" fontId="5" fillId="27" borderId="14" xfId="113" applyNumberFormat="1" applyFont="1" applyFill="1" applyBorder="1" applyAlignment="1" applyProtection="1">
      <alignment vertical="top"/>
    </xf>
    <xf numFmtId="182" fontId="4" fillId="0" borderId="14" xfId="113" applyNumberFormat="1" applyFont="1" applyBorder="1" applyAlignment="1" applyProtection="1">
      <alignment horizontal="right" vertical="top"/>
    </xf>
    <xf numFmtId="182" fontId="4" fillId="0" borderId="14" xfId="113" applyNumberFormat="1" applyFont="1" applyBorder="1" applyAlignment="1" applyProtection="1">
      <alignment horizontal="right" vertical="top"/>
      <protection locked="0"/>
    </xf>
    <xf numFmtId="4" fontId="5" fillId="27" borderId="0" xfId="108" applyNumberFormat="1" applyFont="1" applyFill="1" applyAlignment="1">
      <alignment horizontal="center" vertical="top" wrapText="1"/>
    </xf>
    <xf numFmtId="4" fontId="5" fillId="27" borderId="0" xfId="79" applyNumberFormat="1" applyFont="1" applyFill="1" applyAlignment="1">
      <alignment vertical="top" wrapText="1"/>
    </xf>
    <xf numFmtId="0" fontId="4" fillId="0" borderId="0" xfId="108" applyFont="1" applyFill="1" applyAlignment="1">
      <alignment vertical="top"/>
    </xf>
    <xf numFmtId="0" fontId="5" fillId="0" borderId="0" xfId="108" applyFont="1" applyFill="1" applyAlignment="1">
      <alignment vertical="top"/>
    </xf>
    <xf numFmtId="0" fontId="4" fillId="0" borderId="13" xfId="108" applyFont="1" applyFill="1" applyBorder="1" applyAlignment="1">
      <alignment vertical="top"/>
    </xf>
    <xf numFmtId="0" fontId="5" fillId="0" borderId="13" xfId="108" applyFont="1" applyFill="1" applyBorder="1" applyAlignment="1">
      <alignment vertical="top"/>
    </xf>
    <xf numFmtId="0" fontId="4" fillId="0" borderId="0" xfId="108" applyFont="1" applyFill="1" applyBorder="1" applyAlignment="1">
      <alignment vertical="top"/>
    </xf>
    <xf numFmtId="0" fontId="5" fillId="0" borderId="0" xfId="108" applyFont="1" applyFill="1" applyBorder="1" applyAlignment="1">
      <alignment vertical="top"/>
    </xf>
    <xf numFmtId="0" fontId="4" fillId="31" borderId="16" xfId="108" applyFont="1" applyFill="1" applyBorder="1" applyAlignment="1" applyProtection="1">
      <alignment horizontal="center" vertical="center"/>
    </xf>
    <xf numFmtId="4" fontId="4" fillId="31" borderId="16" xfId="108" applyNumberFormat="1" applyFont="1" applyFill="1" applyBorder="1" applyAlignment="1" applyProtection="1">
      <alignment horizontal="center" vertical="center"/>
    </xf>
    <xf numFmtId="4" fontId="4" fillId="31" borderId="16" xfId="79" applyNumberFormat="1" applyFont="1" applyFill="1" applyBorder="1" applyAlignment="1" applyProtection="1">
      <alignment vertical="center"/>
    </xf>
    <xf numFmtId="212" fontId="5" fillId="27" borderId="15" xfId="0" applyNumberFormat="1" applyFont="1" applyFill="1" applyBorder="1" applyAlignment="1" applyProtection="1">
      <alignment vertical="top"/>
    </xf>
    <xf numFmtId="0" fontId="5" fillId="30" borderId="15" xfId="0" applyFont="1" applyFill="1" applyBorder="1" applyAlignment="1">
      <alignment vertical="top" wrapText="1"/>
    </xf>
    <xf numFmtId="4" fontId="5" fillId="27" borderId="15" xfId="0" applyNumberFormat="1" applyFont="1" applyFill="1" applyBorder="1" applyAlignment="1" applyProtection="1">
      <alignment vertical="top" wrapText="1"/>
    </xf>
    <xf numFmtId="207" fontId="5" fillId="27" borderId="15" xfId="0" applyNumberFormat="1" applyFont="1" applyFill="1" applyBorder="1" applyAlignment="1" applyProtection="1">
      <alignment horizontal="center" vertical="top"/>
    </xf>
    <xf numFmtId="4" fontId="3" fillId="27" borderId="15" xfId="0" applyNumberFormat="1" applyFont="1" applyFill="1" applyBorder="1" applyAlignment="1" applyProtection="1">
      <alignment vertical="top" wrapText="1"/>
      <protection locked="0"/>
    </xf>
    <xf numFmtId="0" fontId="4" fillId="30" borderId="15" xfId="0" applyFont="1" applyFill="1" applyBorder="1" applyAlignment="1">
      <alignment horizontal="center" vertical="top"/>
    </xf>
    <xf numFmtId="0" fontId="5" fillId="0" borderId="15" xfId="0" applyFont="1" applyBorder="1" applyAlignment="1">
      <alignment vertical="top" wrapText="1"/>
    </xf>
    <xf numFmtId="0" fontId="5" fillId="30" borderId="15" xfId="0" applyFont="1" applyFill="1" applyBorder="1" applyAlignment="1">
      <alignment vertical="top"/>
    </xf>
    <xf numFmtId="49" fontId="5" fillId="31" borderId="14" xfId="132" applyNumberFormat="1" applyFont="1" applyFill="1" applyBorder="1" applyAlignment="1" applyProtection="1">
      <alignment horizontal="right" vertical="top"/>
    </xf>
    <xf numFmtId="0" fontId="4" fillId="31" borderId="14" xfId="0" applyFont="1" applyFill="1" applyBorder="1" applyAlignment="1">
      <alignment horizontal="center" vertical="top"/>
    </xf>
    <xf numFmtId="4" fontId="46" fillId="31" borderId="14" xfId="108" applyNumberFormat="1" applyFont="1" applyFill="1" applyBorder="1" applyAlignment="1" applyProtection="1">
      <alignment vertical="top" wrapText="1"/>
    </xf>
    <xf numFmtId="0" fontId="5" fillId="31" borderId="14" xfId="108" applyFont="1" applyFill="1" applyBorder="1" applyAlignment="1" applyProtection="1">
      <alignment horizontal="center" vertical="top" wrapText="1"/>
    </xf>
    <xf numFmtId="4" fontId="5" fillId="31" borderId="14" xfId="79" applyNumberFormat="1" applyFont="1" applyFill="1" applyBorder="1" applyAlignment="1" applyProtection="1">
      <alignment vertical="top" wrapText="1"/>
      <protection locked="0"/>
    </xf>
    <xf numFmtId="0" fontId="4" fillId="31" borderId="15" xfId="108" applyFont="1" applyFill="1" applyBorder="1" applyAlignment="1" applyProtection="1">
      <alignment horizontal="right" vertical="top"/>
    </xf>
    <xf numFmtId="0" fontId="4" fillId="31" borderId="15" xfId="0" applyFont="1" applyFill="1" applyBorder="1" applyAlignment="1">
      <alignment horizontal="center" vertical="top"/>
    </xf>
    <xf numFmtId="4" fontId="37" fillId="31" borderId="15" xfId="108" applyNumberFormat="1" applyFont="1" applyFill="1" applyBorder="1" applyAlignment="1" applyProtection="1">
      <alignment vertical="top"/>
    </xf>
    <xf numFmtId="0" fontId="37" fillId="31" borderId="15" xfId="108" applyFont="1" applyFill="1" applyBorder="1" applyAlignment="1" applyProtection="1">
      <alignment horizontal="center" vertical="top"/>
    </xf>
    <xf numFmtId="4" fontId="37" fillId="31" borderId="15" xfId="79" applyNumberFormat="1" applyFont="1" applyFill="1" applyBorder="1" applyAlignment="1" applyProtection="1">
      <alignment vertical="top"/>
      <protection locked="0"/>
    </xf>
    <xf numFmtId="0" fontId="4" fillId="31" borderId="15" xfId="108" applyFont="1" applyFill="1" applyBorder="1" applyAlignment="1" applyProtection="1">
      <alignment horizontal="center" vertical="top"/>
    </xf>
    <xf numFmtId="0" fontId="5" fillId="31" borderId="15" xfId="108" applyFont="1" applyFill="1" applyBorder="1" applyAlignment="1" applyProtection="1">
      <alignment horizontal="right" vertical="top"/>
    </xf>
    <xf numFmtId="0" fontId="4" fillId="31" borderId="15" xfId="108" applyFont="1" applyFill="1" applyBorder="1" applyAlignment="1" applyProtection="1">
      <alignment horizontal="right" vertical="top" wrapText="1"/>
    </xf>
    <xf numFmtId="4" fontId="5" fillId="31" borderId="15" xfId="108" applyNumberFormat="1" applyFont="1" applyFill="1" applyBorder="1" applyAlignment="1" applyProtection="1">
      <alignment horizontal="center" vertical="top"/>
    </xf>
    <xf numFmtId="4" fontId="5" fillId="31" borderId="15" xfId="79" applyNumberFormat="1" applyFont="1" applyFill="1" applyBorder="1" applyAlignment="1" applyProtection="1">
      <alignment vertical="top"/>
      <protection locked="0"/>
    </xf>
    <xf numFmtId="176" fontId="5" fillId="31" borderId="15" xfId="127" applyNumberFormat="1" applyFont="1" applyFill="1" applyBorder="1" applyAlignment="1" applyProtection="1">
      <alignment horizontal="right" vertical="top"/>
    </xf>
    <xf numFmtId="0" fontId="4" fillId="31" borderId="15" xfId="131" applyFont="1" applyFill="1" applyBorder="1" applyAlignment="1" applyProtection="1">
      <alignment horizontal="center" vertical="top"/>
    </xf>
    <xf numFmtId="4" fontId="5" fillId="31" borderId="15" xfId="0" applyNumberFormat="1" applyFont="1" applyFill="1" applyBorder="1" applyAlignment="1" applyProtection="1">
      <alignment horizontal="right" vertical="top" wrapText="1"/>
    </xf>
    <xf numFmtId="4" fontId="3" fillId="31" borderId="15" xfId="0" applyNumberFormat="1" applyFont="1" applyFill="1" applyBorder="1" applyAlignment="1" applyProtection="1">
      <alignment horizontal="center" vertical="top"/>
    </xf>
    <xf numFmtId="4" fontId="4" fillId="31" borderId="15" xfId="0" applyNumberFormat="1" applyFont="1" applyFill="1" applyBorder="1" applyAlignment="1" applyProtection="1">
      <alignment horizontal="right" vertical="top" wrapText="1"/>
      <protection locked="0"/>
    </xf>
    <xf numFmtId="176" fontId="5" fillId="31" borderId="14" xfId="127" applyNumberFormat="1" applyFont="1" applyFill="1" applyBorder="1" applyAlignment="1" applyProtection="1">
      <alignment horizontal="right" vertical="top"/>
    </xf>
    <xf numFmtId="0" fontId="4" fillId="31" borderId="14" xfId="131" applyFont="1" applyFill="1" applyBorder="1" applyAlignment="1" applyProtection="1">
      <alignment horizontal="center" vertical="top"/>
    </xf>
    <xf numFmtId="4" fontId="5" fillId="31" borderId="14" xfId="0" applyNumberFormat="1" applyFont="1" applyFill="1" applyBorder="1" applyAlignment="1" applyProtection="1">
      <alignment horizontal="right" vertical="top" wrapText="1"/>
    </xf>
    <xf numFmtId="4" fontId="3" fillId="31" borderId="14" xfId="0" applyNumberFormat="1" applyFont="1" applyFill="1" applyBorder="1" applyAlignment="1" applyProtection="1">
      <alignment horizontal="center" vertical="top"/>
    </xf>
    <xf numFmtId="4" fontId="4" fillId="31" borderId="14" xfId="0" applyNumberFormat="1" applyFont="1" applyFill="1" applyBorder="1" applyAlignment="1" applyProtection="1">
      <alignment horizontal="right" vertical="top" wrapText="1"/>
      <protection locked="0"/>
    </xf>
    <xf numFmtId="190" fontId="5" fillId="31" borderId="14" xfId="76" applyNumberFormat="1" applyFont="1" applyFill="1" applyBorder="1" applyAlignment="1" applyProtection="1">
      <alignment horizontal="center" vertical="top"/>
    </xf>
    <xf numFmtId="39" fontId="4" fillId="31" borderId="14" xfId="119" applyFont="1" applyFill="1" applyBorder="1" applyAlignment="1" applyProtection="1">
      <alignment horizontal="center" vertical="top"/>
    </xf>
    <xf numFmtId="169" fontId="5" fillId="31" borderId="14" xfId="76" applyFont="1" applyFill="1" applyBorder="1" applyAlignment="1" applyProtection="1">
      <alignment horizontal="center" vertical="top"/>
    </xf>
    <xf numFmtId="169" fontId="5" fillId="31" borderId="14" xfId="76" applyFont="1" applyFill="1" applyBorder="1" applyAlignment="1" applyProtection="1">
      <alignment horizontal="center" vertical="top"/>
      <protection locked="0"/>
    </xf>
    <xf numFmtId="0" fontId="5" fillId="31" borderId="14" xfId="108" applyFont="1" applyFill="1" applyBorder="1" applyAlignment="1" applyProtection="1">
      <alignment vertical="top" wrapText="1"/>
    </xf>
    <xf numFmtId="0" fontId="4" fillId="31" borderId="14" xfId="108" applyFont="1" applyFill="1" applyBorder="1" applyAlignment="1" applyProtection="1">
      <alignment horizontal="right" vertical="top" wrapText="1"/>
    </xf>
    <xf numFmtId="4" fontId="5" fillId="31" borderId="14" xfId="108" applyNumberFormat="1" applyFont="1" applyFill="1" applyBorder="1" applyAlignment="1" applyProtection="1">
      <alignment horizontal="center" vertical="top" wrapText="1"/>
    </xf>
    <xf numFmtId="0" fontId="4" fillId="31" borderId="14" xfId="0" applyNumberFormat="1" applyFont="1" applyFill="1" applyBorder="1" applyAlignment="1" applyProtection="1">
      <alignment horizontal="right" vertical="top"/>
    </xf>
    <xf numFmtId="172" fontId="36" fillId="31" borderId="14" xfId="0" applyNumberFormat="1" applyFont="1" applyFill="1" applyBorder="1" applyAlignment="1" applyProtection="1">
      <alignment horizontal="center" vertical="top"/>
    </xf>
    <xf numFmtId="0" fontId="36" fillId="31" borderId="14" xfId="0" applyNumberFormat="1" applyFont="1" applyFill="1" applyBorder="1" applyAlignment="1" applyProtection="1">
      <alignment horizontal="center" vertical="top"/>
    </xf>
    <xf numFmtId="172" fontId="36" fillId="31" borderId="14" xfId="0" applyNumberFormat="1" applyFont="1" applyFill="1" applyBorder="1" applyAlignment="1" applyProtection="1">
      <alignment horizontal="right" vertical="top"/>
      <protection locked="0"/>
    </xf>
    <xf numFmtId="0" fontId="4" fillId="31" borderId="15" xfId="0" applyNumberFormat="1" applyFont="1" applyFill="1" applyBorder="1" applyAlignment="1" applyProtection="1">
      <alignment horizontal="right" vertical="top"/>
    </xf>
    <xf numFmtId="172" fontId="36" fillId="31" borderId="15" xfId="0" applyNumberFormat="1" applyFont="1" applyFill="1" applyBorder="1" applyAlignment="1" applyProtection="1">
      <alignment horizontal="center" vertical="top"/>
    </xf>
    <xf numFmtId="0" fontId="36" fillId="31" borderId="15" xfId="0" applyNumberFormat="1" applyFont="1" applyFill="1" applyBorder="1" applyAlignment="1" applyProtection="1">
      <alignment horizontal="center" vertical="top"/>
    </xf>
    <xf numFmtId="172" fontId="36" fillId="31" borderId="15" xfId="0" applyNumberFormat="1" applyFont="1" applyFill="1" applyBorder="1" applyAlignment="1" applyProtection="1">
      <alignment horizontal="right" vertical="top"/>
      <protection locked="0"/>
    </xf>
    <xf numFmtId="0" fontId="4" fillId="31" borderId="14" xfId="0" applyNumberFormat="1" applyFont="1" applyFill="1" applyBorder="1" applyAlignment="1" applyProtection="1">
      <alignment horizontal="center" vertical="top"/>
    </xf>
    <xf numFmtId="212" fontId="5" fillId="31" borderId="14" xfId="0" applyNumberFormat="1" applyFont="1" applyFill="1" applyBorder="1" applyAlignment="1" applyProtection="1">
      <alignment vertical="top"/>
    </xf>
    <xf numFmtId="0" fontId="4" fillId="31" borderId="14" xfId="108" applyFont="1" applyFill="1" applyBorder="1" applyAlignment="1" applyProtection="1">
      <alignment horizontal="center" vertical="top"/>
    </xf>
    <xf numFmtId="172" fontId="5" fillId="31" borderId="14" xfId="0" applyNumberFormat="1" applyFont="1" applyFill="1" applyBorder="1" applyAlignment="1" applyProtection="1">
      <alignment horizontal="right" vertical="top" wrapText="1"/>
    </xf>
    <xf numFmtId="172" fontId="5" fillId="31" borderId="14" xfId="0" applyNumberFormat="1" applyFont="1" applyFill="1" applyBorder="1" applyAlignment="1" applyProtection="1">
      <alignment horizontal="center" vertical="top" wrapText="1"/>
    </xf>
    <xf numFmtId="169" fontId="5" fillId="31" borderId="14" xfId="73" applyFont="1" applyFill="1" applyBorder="1" applyAlignment="1" applyProtection="1">
      <alignment horizontal="center" vertical="top" wrapText="1"/>
      <protection locked="0"/>
    </xf>
    <xf numFmtId="0" fontId="4" fillId="31" borderId="14" xfId="108" applyFont="1" applyFill="1" applyBorder="1" applyAlignment="1" applyProtection="1">
      <alignment horizontal="right" vertical="top"/>
    </xf>
    <xf numFmtId="4" fontId="37" fillId="31" borderId="14" xfId="108" applyNumberFormat="1" applyFont="1" applyFill="1" applyBorder="1" applyAlignment="1" applyProtection="1">
      <alignment vertical="top"/>
    </xf>
    <xf numFmtId="0" fontId="37" fillId="31" borderId="14" xfId="108" applyFont="1" applyFill="1" applyBorder="1" applyAlignment="1" applyProtection="1">
      <alignment horizontal="center" vertical="top"/>
    </xf>
    <xf numFmtId="4" fontId="37" fillId="31" borderId="14" xfId="79" applyNumberFormat="1" applyFont="1" applyFill="1" applyBorder="1" applyAlignment="1" applyProtection="1">
      <alignment vertical="top"/>
      <protection locked="0"/>
    </xf>
    <xf numFmtId="0" fontId="66" fillId="27" borderId="0" xfId="108" applyFont="1" applyFill="1" applyBorder="1" applyAlignment="1" applyProtection="1">
      <alignment horizontal="center" vertical="top"/>
    </xf>
    <xf numFmtId="4" fontId="67" fillId="27" borderId="0" xfId="108" applyNumberFormat="1" applyFont="1" applyFill="1" applyBorder="1" applyAlignment="1" applyProtection="1">
      <alignment vertical="top"/>
    </xf>
    <xf numFmtId="0" fontId="66" fillId="27" borderId="0" xfId="108" applyFont="1" applyFill="1" applyAlignment="1" applyProtection="1">
      <alignment vertical="top" wrapText="1"/>
    </xf>
    <xf numFmtId="4" fontId="66" fillId="31" borderId="16" xfId="108" applyNumberFormat="1" applyFont="1" applyFill="1" applyBorder="1" applyAlignment="1" applyProtection="1">
      <alignment horizontal="center" vertical="center"/>
    </xf>
    <xf numFmtId="4" fontId="66" fillId="27" borderId="14" xfId="79" applyNumberFormat="1" applyFont="1" applyFill="1" applyBorder="1" applyAlignment="1" applyProtection="1">
      <alignment vertical="top"/>
      <protection locked="0"/>
    </xf>
    <xf numFmtId="4" fontId="67" fillId="0" borderId="14" xfId="0" applyNumberFormat="1" applyFont="1" applyFill="1" applyBorder="1" applyAlignment="1" applyProtection="1">
      <alignment horizontal="right" vertical="top"/>
      <protection locked="0"/>
    </xf>
    <xf numFmtId="172" fontId="67" fillId="27" borderId="14" xfId="0" applyNumberFormat="1" applyFont="1" applyFill="1" applyBorder="1" applyAlignment="1" applyProtection="1">
      <alignment vertical="top" wrapText="1"/>
      <protection locked="0"/>
    </xf>
    <xf numFmtId="39" fontId="67" fillId="27" borderId="14" xfId="0" applyNumberFormat="1" applyFont="1" applyFill="1" applyBorder="1" applyAlignment="1" applyProtection="1">
      <alignment vertical="top"/>
      <protection locked="0"/>
    </xf>
    <xf numFmtId="4" fontId="66" fillId="31" borderId="15" xfId="79" applyNumberFormat="1" applyFont="1" applyFill="1" applyBorder="1" applyAlignment="1" applyProtection="1">
      <alignment vertical="top"/>
      <protection locked="0"/>
    </xf>
    <xf numFmtId="39" fontId="67" fillId="27" borderId="15" xfId="0" applyNumberFormat="1" applyFont="1" applyFill="1" applyBorder="1" applyAlignment="1" applyProtection="1">
      <alignment vertical="top"/>
      <protection locked="0"/>
    </xf>
    <xf numFmtId="4" fontId="66" fillId="31" borderId="14" xfId="79" applyNumberFormat="1" applyFont="1" applyFill="1" applyBorder="1" applyAlignment="1" applyProtection="1">
      <alignment vertical="top"/>
      <protection locked="0"/>
    </xf>
    <xf numFmtId="4" fontId="66" fillId="0" borderId="14" xfId="79" applyNumberFormat="1" applyFont="1" applyFill="1" applyBorder="1" applyAlignment="1" applyProtection="1">
      <alignment vertical="top"/>
      <protection locked="0"/>
    </xf>
    <xf numFmtId="169" fontId="68" fillId="29" borderId="14" xfId="73" applyFont="1" applyFill="1" applyBorder="1" applyAlignment="1" applyProtection="1">
      <alignment vertical="top"/>
      <protection locked="0"/>
    </xf>
    <xf numFmtId="169" fontId="67" fillId="31" borderId="14" xfId="73" applyFont="1" applyFill="1" applyBorder="1" applyAlignment="1" applyProtection="1">
      <alignment horizontal="center" vertical="top" wrapText="1"/>
      <protection locked="0"/>
    </xf>
    <xf numFmtId="172" fontId="66" fillId="27" borderId="14" xfId="0" applyNumberFormat="1" applyFont="1" applyFill="1" applyBorder="1" applyAlignment="1" applyProtection="1">
      <alignment horizontal="right" vertical="top"/>
      <protection locked="0"/>
    </xf>
    <xf numFmtId="172" fontId="66" fillId="31" borderId="14" xfId="0" applyNumberFormat="1" applyFont="1" applyFill="1" applyBorder="1" applyAlignment="1" applyProtection="1">
      <alignment horizontal="right" vertical="top"/>
      <protection locked="0"/>
    </xf>
    <xf numFmtId="4" fontId="67" fillId="27" borderId="14" xfId="98" applyNumberFormat="1" applyFont="1" applyFill="1" applyBorder="1" applyAlignment="1" applyProtection="1">
      <alignment vertical="top" wrapText="1"/>
      <protection locked="0"/>
    </xf>
    <xf numFmtId="4" fontId="67" fillId="0" borderId="14" xfId="98" applyNumberFormat="1" applyFont="1" applyFill="1" applyBorder="1" applyAlignment="1" applyProtection="1">
      <alignment vertical="top" wrapText="1"/>
      <protection locked="0"/>
    </xf>
    <xf numFmtId="4" fontId="67" fillId="27" borderId="14" xfId="108" applyNumberFormat="1" applyFont="1" applyFill="1" applyBorder="1" applyAlignment="1" applyProtection="1">
      <alignment vertical="top" wrapText="1"/>
      <protection locked="0"/>
    </xf>
    <xf numFmtId="172" fontId="66" fillId="31" borderId="15" xfId="0" applyNumberFormat="1" applyFont="1" applyFill="1" applyBorder="1" applyAlignment="1" applyProtection="1">
      <alignment horizontal="right" vertical="top"/>
      <protection locked="0"/>
    </xf>
    <xf numFmtId="39" fontId="67" fillId="27" borderId="14" xfId="126" applyNumberFormat="1" applyFont="1" applyFill="1" applyBorder="1" applyAlignment="1" applyProtection="1">
      <alignment vertical="top"/>
      <protection locked="0"/>
    </xf>
    <xf numFmtId="4" fontId="67" fillId="27" borderId="14" xfId="99" applyNumberFormat="1" applyFont="1" applyFill="1" applyBorder="1" applyAlignment="1" applyProtection="1">
      <alignment vertical="top"/>
      <protection locked="0"/>
    </xf>
    <xf numFmtId="40" fontId="67" fillId="27" borderId="14" xfId="126" applyNumberFormat="1" applyFont="1" applyFill="1" applyBorder="1" applyAlignment="1" applyProtection="1">
      <alignment horizontal="right" vertical="top" wrapText="1"/>
      <protection locked="0"/>
    </xf>
    <xf numFmtId="0" fontId="67" fillId="0" borderId="14" xfId="108" applyFont="1" applyFill="1" applyBorder="1" applyAlignment="1" applyProtection="1">
      <alignment vertical="top" wrapText="1"/>
      <protection locked="0"/>
    </xf>
    <xf numFmtId="4" fontId="67" fillId="0" borderId="14" xfId="108" applyNumberFormat="1" applyFont="1" applyFill="1" applyBorder="1" applyAlignment="1" applyProtection="1">
      <alignment vertical="top" wrapText="1"/>
      <protection locked="0"/>
    </xf>
    <xf numFmtId="4" fontId="67" fillId="0" borderId="15" xfId="108" applyNumberFormat="1" applyFont="1" applyFill="1" applyBorder="1" applyAlignment="1" applyProtection="1">
      <alignment vertical="top" wrapText="1"/>
      <protection locked="0"/>
    </xf>
    <xf numFmtId="4" fontId="67" fillId="0" borderId="14" xfId="0" applyNumberFormat="1" applyFont="1" applyFill="1" applyBorder="1" applyAlignment="1" applyProtection="1">
      <alignment vertical="top"/>
      <protection locked="0"/>
    </xf>
    <xf numFmtId="4" fontId="67" fillId="27" borderId="15" xfId="108" applyNumberFormat="1" applyFont="1" applyFill="1" applyBorder="1" applyAlignment="1" applyProtection="1">
      <alignment vertical="top" wrapText="1"/>
      <protection locked="0"/>
    </xf>
    <xf numFmtId="169" fontId="67" fillId="29" borderId="14" xfId="76" applyFont="1" applyFill="1" applyBorder="1" applyAlignment="1" applyProtection="1">
      <alignment vertical="top"/>
      <protection locked="0"/>
    </xf>
    <xf numFmtId="4" fontId="66" fillId="31" borderId="14" xfId="108" applyNumberFormat="1" applyFont="1" applyFill="1" applyBorder="1" applyAlignment="1" applyProtection="1">
      <alignment vertical="top" wrapText="1"/>
      <protection locked="0"/>
    </xf>
    <xf numFmtId="169" fontId="66" fillId="27" borderId="14" xfId="76" applyFont="1" applyFill="1" applyBorder="1" applyAlignment="1" applyProtection="1">
      <alignment horizontal="right" vertical="top"/>
      <protection locked="0"/>
    </xf>
    <xf numFmtId="4" fontId="67" fillId="27" borderId="14" xfId="0" applyNumberFormat="1" applyFont="1" applyFill="1" applyBorder="1" applyAlignment="1" applyProtection="1">
      <alignment horizontal="right" vertical="top" wrapText="1"/>
      <protection locked="0"/>
    </xf>
    <xf numFmtId="4" fontId="67" fillId="27" borderId="14" xfId="94" applyNumberFormat="1" applyFont="1" applyFill="1" applyBorder="1" applyAlignment="1" applyProtection="1">
      <alignment vertical="top" wrapText="1"/>
      <protection locked="0"/>
    </xf>
    <xf numFmtId="4" fontId="66" fillId="31" borderId="14" xfId="94" applyNumberFormat="1" applyFont="1" applyFill="1" applyBorder="1" applyAlignment="1" applyProtection="1">
      <alignment vertical="top" wrapText="1"/>
      <protection locked="0"/>
    </xf>
    <xf numFmtId="169" fontId="66" fillId="27" borderId="14" xfId="76" applyFont="1" applyFill="1" applyBorder="1" applyAlignment="1" applyProtection="1">
      <alignment vertical="top"/>
      <protection locked="0"/>
    </xf>
    <xf numFmtId="4" fontId="66" fillId="31" borderId="15" xfId="98" applyNumberFormat="1" applyFont="1" applyFill="1" applyBorder="1" applyAlignment="1" applyProtection="1">
      <alignment horizontal="right" vertical="top" wrapText="1"/>
      <protection locked="0"/>
    </xf>
    <xf numFmtId="4" fontId="66" fillId="31" borderId="14" xfId="98" applyNumberFormat="1" applyFont="1" applyFill="1" applyBorder="1" applyAlignment="1" applyProtection="1">
      <alignment horizontal="right" vertical="top" wrapText="1"/>
      <protection locked="0"/>
    </xf>
    <xf numFmtId="0" fontId="67" fillId="27" borderId="14" xfId="108" applyFont="1" applyFill="1" applyBorder="1" applyAlignment="1" applyProtection="1">
      <alignment vertical="top" wrapText="1"/>
      <protection locked="0"/>
    </xf>
    <xf numFmtId="4" fontId="67" fillId="27" borderId="14" xfId="108" applyNumberFormat="1" applyFont="1" applyFill="1" applyBorder="1" applyAlignment="1" applyProtection="1">
      <alignment vertical="top"/>
      <protection locked="0"/>
    </xf>
    <xf numFmtId="4" fontId="67" fillId="27" borderId="14" xfId="108" applyNumberFormat="1" applyFont="1" applyFill="1" applyBorder="1" applyAlignment="1" applyProtection="1">
      <alignment horizontal="right" vertical="top"/>
      <protection locked="0"/>
    </xf>
    <xf numFmtId="172" fontId="67" fillId="0" borderId="14" xfId="113" applyNumberFormat="1" applyFont="1" applyBorder="1" applyAlignment="1" applyProtection="1">
      <alignment horizontal="right" vertical="top"/>
      <protection locked="0"/>
    </xf>
    <xf numFmtId="4" fontId="66" fillId="31" borderId="14" xfId="98" applyNumberFormat="1" applyFont="1" applyFill="1" applyBorder="1" applyAlignment="1" applyProtection="1">
      <alignment vertical="top" wrapText="1"/>
      <protection locked="0"/>
    </xf>
    <xf numFmtId="4" fontId="66" fillId="27" borderId="14" xfId="98" applyNumberFormat="1" applyFont="1" applyFill="1" applyBorder="1" applyAlignment="1" applyProtection="1">
      <alignment vertical="top" wrapText="1"/>
      <protection locked="0"/>
    </xf>
    <xf numFmtId="4" fontId="66" fillId="31" borderId="15" xfId="98" applyNumberFormat="1" applyFont="1" applyFill="1" applyBorder="1" applyAlignment="1" applyProtection="1">
      <alignment vertical="top"/>
      <protection locked="0"/>
    </xf>
    <xf numFmtId="4" fontId="67" fillId="27" borderId="0" xfId="98" applyNumberFormat="1" applyFont="1" applyFill="1" applyAlignment="1">
      <alignment vertical="top" wrapText="1"/>
    </xf>
    <xf numFmtId="0" fontId="5" fillId="27" borderId="0" xfId="108" applyFont="1" applyFill="1" applyBorder="1" applyAlignment="1" applyProtection="1">
      <alignment horizontal="left" vertical="top" wrapText="1"/>
    </xf>
    <xf numFmtId="0" fontId="5" fillId="27" borderId="0" xfId="108" quotePrefix="1" applyFont="1" applyFill="1" applyBorder="1" applyAlignment="1" applyProtection="1">
      <alignment horizontal="left" vertical="top" wrapText="1"/>
    </xf>
    <xf numFmtId="0" fontId="4" fillId="27" borderId="0" xfId="108" applyFont="1" applyFill="1" applyBorder="1" applyAlignment="1" applyProtection="1">
      <alignment horizontal="center" vertical="top"/>
    </xf>
  </cellXfs>
  <cellStyles count="1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heck Cell" xfId="46"/>
    <cellStyle name="Comma 2" xfId="47"/>
    <cellStyle name="Comma 3" xfId="48"/>
    <cellStyle name="Comma_ANALISIS EL PUERTO" xfId="49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uro" xfId="56"/>
    <cellStyle name="Explanatory Text" xfId="57"/>
    <cellStyle name="F2" xfId="58"/>
    <cellStyle name="F3" xfId="59"/>
    <cellStyle name="F4" xfId="60"/>
    <cellStyle name="F5" xfId="61"/>
    <cellStyle name="F6" xfId="62"/>
    <cellStyle name="F7" xfId="63"/>
    <cellStyle name="F8" xfId="64"/>
    <cellStyle name="Good" xfId="65"/>
    <cellStyle name="Heading 1" xfId="66"/>
    <cellStyle name="Heading 2" xfId="67"/>
    <cellStyle name="Heading 3" xfId="68"/>
    <cellStyle name="Heading 4" xfId="69"/>
    <cellStyle name="Incorrecto" xfId="70" builtinId="27" customBuiltin="1"/>
    <cellStyle name="Input" xfId="71"/>
    <cellStyle name="Linked Cell" xfId="72"/>
    <cellStyle name="Millares" xfId="73" builtinId="3"/>
    <cellStyle name="Millares 10" xfId="74"/>
    <cellStyle name="Millares 10 2" xfId="75"/>
    <cellStyle name="Millares 10 4" xfId="76"/>
    <cellStyle name="Millares 11" xfId="77"/>
    <cellStyle name="Millares 13" xfId="78"/>
    <cellStyle name="Millares 14" xfId="79"/>
    <cellStyle name="Millares 15" xfId="80"/>
    <cellStyle name="Millares 2" xfId="81"/>
    <cellStyle name="Millares 2 2" xfId="82"/>
    <cellStyle name="Millares 2 2 2" xfId="83"/>
    <cellStyle name="Millares 2 3" xfId="84"/>
    <cellStyle name="Millares 2 3 2" xfId="85"/>
    <cellStyle name="Millares 2 4" xfId="86"/>
    <cellStyle name="Millares 3" xfId="87"/>
    <cellStyle name="Millares 3 3" xfId="88"/>
    <cellStyle name="Millares 3_111-12 ac neyba zona alta" xfId="89"/>
    <cellStyle name="Millares 4" xfId="90"/>
    <cellStyle name="Millares 4 2" xfId="91"/>
    <cellStyle name="Millares 5" xfId="92"/>
    <cellStyle name="Millares 5 2" xfId="93"/>
    <cellStyle name="Millares 5 3" xfId="94"/>
    <cellStyle name="Millares 6" xfId="95"/>
    <cellStyle name="Millares 7" xfId="96"/>
    <cellStyle name="Millares 8" xfId="97"/>
    <cellStyle name="Millares_NUEVO FORMATO DE PRESUPUESTOS 2" xfId="98"/>
    <cellStyle name="Millares_PRES 059-09 REHABIL. PLANTA DE TRATAMIENTO DE 80 LPS RAPIDA, AC. HATO DEL YAQUE" xfId="99"/>
    <cellStyle name="Neutral" xfId="100" builtinId="28" customBuiltin="1"/>
    <cellStyle name="No-definido" xfId="101"/>
    <cellStyle name="Normal" xfId="0" builtinId="0"/>
    <cellStyle name="Normal - Style1" xfId="102"/>
    <cellStyle name="Normal 10" xfId="103"/>
    <cellStyle name="Normal 10 2" xfId="104"/>
    <cellStyle name="Normal 13 2" xfId="105"/>
    <cellStyle name="Normal 13 2 3" xfId="106"/>
    <cellStyle name="Normal 14 2" xfId="107"/>
    <cellStyle name="Normal 18" xfId="108"/>
    <cellStyle name="Normal 2" xfId="109"/>
    <cellStyle name="Normal 2 2" xfId="110"/>
    <cellStyle name="Normal 2 2 2" xfId="111"/>
    <cellStyle name="Normal 2 2 4" xfId="112"/>
    <cellStyle name="Normal 2 3" xfId="113"/>
    <cellStyle name="Normal 2 3 2" xfId="114"/>
    <cellStyle name="Normal 2 3 3" xfId="115"/>
    <cellStyle name="Normal 2 5" xfId="116"/>
    <cellStyle name="Normal 2_07-09 presupu..." xfId="117"/>
    <cellStyle name="Normal 28" xfId="118"/>
    <cellStyle name="Normal 3" xfId="119"/>
    <cellStyle name="Normal 31_correccion de averia ac.hatillo prov.hato mayor oct.2011 2" xfId="120"/>
    <cellStyle name="Normal 37" xfId="121"/>
    <cellStyle name="Normal 4" xfId="122"/>
    <cellStyle name="Normal 5" xfId="123"/>
    <cellStyle name="Normal 6" xfId="124"/>
    <cellStyle name="Normal 7" xfId="125"/>
    <cellStyle name="Normal 9" xfId="126"/>
    <cellStyle name="Normal_55-09 Equipamiento Pozos Ac. Rural El Llano" xfId="127"/>
    <cellStyle name="Normal_ANALISIS EL PUERTO" xfId="128"/>
    <cellStyle name="Normal_CARCAMO SAN PEDRO" xfId="129"/>
    <cellStyle name="Normal_Hoja1" xfId="130"/>
    <cellStyle name="Normal_PRES 059-09 REHABIL. PLANTA DE TRATAMIENTO DE 80 LPS RAPIDA, AC. HATO DEL YAQUE 2" xfId="131"/>
    <cellStyle name="Normal_rec 2 al 98-05 terminacion ac. la cueva de cevicos 2da. etapa ac. mult. guanabano- cruce de maguaca parte b y guanabano como ext. al ac. la cueva de cevico 1" xfId="132"/>
    <cellStyle name="Normal_Rec. No.3 118-03   Pta. de trat.A.Negras san juan de la maguana 2" xfId="133"/>
    <cellStyle name="Note" xfId="134"/>
    <cellStyle name="Output" xfId="135"/>
    <cellStyle name="Percent 2" xfId="136"/>
    <cellStyle name="Porcentaje 2" xfId="137"/>
    <cellStyle name="Porcentual 2" xfId="138"/>
    <cellStyle name="Porcentual 2 2" xfId="139"/>
    <cellStyle name="Porcentual 5" xfId="140"/>
    <cellStyle name="Salida" xfId="141" builtinId="21" customBuiltin="1"/>
    <cellStyle name="Texto explicativo" xfId="142" builtinId="53" customBuiltin="1"/>
    <cellStyle name="Title" xfId="143"/>
    <cellStyle name="Título" xfId="144" builtinId="15" customBuiltin="1"/>
    <cellStyle name="Título 2" xfId="145" builtinId="17" customBuiltin="1"/>
    <cellStyle name="Título 3" xfId="146" builtinId="18" customBuiltin="1"/>
    <cellStyle name="Total" xfId="147" builtinId="25" customBuiltin="1"/>
    <cellStyle name="Warning Text" xfId="1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992</xdr:row>
      <xdr:rowOff>106680</xdr:rowOff>
    </xdr:from>
    <xdr:to>
      <xdr:col>6</xdr:col>
      <xdr:colOff>0</xdr:colOff>
      <xdr:row>992</xdr:row>
      <xdr:rowOff>106680</xdr:rowOff>
    </xdr:to>
    <xdr:sp macro="" textlink="">
      <xdr:nvSpPr>
        <xdr:cNvPr id="436520" name="Line 4"/>
        <xdr:cNvSpPr>
          <a:spLocks noChangeShapeType="1"/>
        </xdr:cNvSpPr>
      </xdr:nvSpPr>
      <xdr:spPr bwMode="auto">
        <a:xfrm>
          <a:off x="3870960" y="175915320"/>
          <a:ext cx="32994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991</xdr:row>
      <xdr:rowOff>106680</xdr:rowOff>
    </xdr:from>
    <xdr:to>
      <xdr:col>6</xdr:col>
      <xdr:colOff>0</xdr:colOff>
      <xdr:row>991</xdr:row>
      <xdr:rowOff>106680</xdr:rowOff>
    </xdr:to>
    <xdr:sp macro="" textlink="">
      <xdr:nvSpPr>
        <xdr:cNvPr id="436521" name="Line 5"/>
        <xdr:cNvSpPr>
          <a:spLocks noChangeShapeType="1"/>
        </xdr:cNvSpPr>
      </xdr:nvSpPr>
      <xdr:spPr bwMode="auto">
        <a:xfrm>
          <a:off x="3870960" y="175755300"/>
          <a:ext cx="32994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1486</xdr:row>
      <xdr:rowOff>7620</xdr:rowOff>
    </xdr:from>
    <xdr:to>
      <xdr:col>6</xdr:col>
      <xdr:colOff>0</xdr:colOff>
      <xdr:row>1486</xdr:row>
      <xdr:rowOff>7620</xdr:rowOff>
    </xdr:to>
    <xdr:sp macro="" textlink="">
      <xdr:nvSpPr>
        <xdr:cNvPr id="436522" name="Line 6"/>
        <xdr:cNvSpPr>
          <a:spLocks noChangeShapeType="1"/>
        </xdr:cNvSpPr>
      </xdr:nvSpPr>
      <xdr:spPr bwMode="auto">
        <a:xfrm>
          <a:off x="3909060" y="254866140"/>
          <a:ext cx="32613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1486</xdr:row>
      <xdr:rowOff>7620</xdr:rowOff>
    </xdr:from>
    <xdr:to>
      <xdr:col>6</xdr:col>
      <xdr:colOff>0</xdr:colOff>
      <xdr:row>1486</xdr:row>
      <xdr:rowOff>7620</xdr:rowOff>
    </xdr:to>
    <xdr:sp macro="" textlink="">
      <xdr:nvSpPr>
        <xdr:cNvPr id="436523" name="Line 7"/>
        <xdr:cNvSpPr>
          <a:spLocks noChangeShapeType="1"/>
        </xdr:cNvSpPr>
      </xdr:nvSpPr>
      <xdr:spPr bwMode="auto">
        <a:xfrm>
          <a:off x="3909060" y="254866140"/>
          <a:ext cx="32613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1384</xdr:row>
      <xdr:rowOff>7620</xdr:rowOff>
    </xdr:from>
    <xdr:to>
      <xdr:col>7</xdr:col>
      <xdr:colOff>487680</xdr:colOff>
      <xdr:row>1384</xdr:row>
      <xdr:rowOff>7620</xdr:rowOff>
    </xdr:to>
    <xdr:sp macro="" textlink="">
      <xdr:nvSpPr>
        <xdr:cNvPr id="436524" name="Line 9"/>
        <xdr:cNvSpPr>
          <a:spLocks noChangeShapeType="1"/>
        </xdr:cNvSpPr>
      </xdr:nvSpPr>
      <xdr:spPr bwMode="auto">
        <a:xfrm>
          <a:off x="7170420" y="238544100"/>
          <a:ext cx="19888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1497</xdr:row>
      <xdr:rowOff>121920</xdr:rowOff>
    </xdr:from>
    <xdr:to>
      <xdr:col>6</xdr:col>
      <xdr:colOff>0</xdr:colOff>
      <xdr:row>1497</xdr:row>
      <xdr:rowOff>121920</xdr:rowOff>
    </xdr:to>
    <xdr:sp macro="" textlink="">
      <xdr:nvSpPr>
        <xdr:cNvPr id="436525" name="Line 10"/>
        <xdr:cNvSpPr>
          <a:spLocks noChangeShapeType="1"/>
        </xdr:cNvSpPr>
      </xdr:nvSpPr>
      <xdr:spPr bwMode="auto">
        <a:xfrm>
          <a:off x="3909060" y="256740660"/>
          <a:ext cx="32613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894</xdr:row>
      <xdr:rowOff>38100</xdr:rowOff>
    </xdr:from>
    <xdr:to>
      <xdr:col>6</xdr:col>
      <xdr:colOff>0</xdr:colOff>
      <xdr:row>894</xdr:row>
      <xdr:rowOff>38100</xdr:rowOff>
    </xdr:to>
    <xdr:sp macro="" textlink="">
      <xdr:nvSpPr>
        <xdr:cNvPr id="436526" name="Line 11"/>
        <xdr:cNvSpPr>
          <a:spLocks noChangeShapeType="1"/>
        </xdr:cNvSpPr>
      </xdr:nvSpPr>
      <xdr:spPr bwMode="auto">
        <a:xfrm>
          <a:off x="3870960" y="160164780"/>
          <a:ext cx="32994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morales/AppData/Local/Microsoft/Windows/Temporary%20Internet%20Files/Content.Outlook/KX2FC925/ESTIMADO%20ACUEDUCTO%20MULTIPLE%20MONC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DO "/>
      <sheetName val="MOV TIERRA  "/>
      <sheetName val="BADE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AH1985"/>
  <sheetViews>
    <sheetView showGridLines="0" showZeros="0" tabSelected="1" view="pageBreakPreview" topLeftCell="A319" zoomScaleNormal="75" zoomScaleSheetLayoutView="100" workbookViewId="0">
      <selection activeCell="L331" sqref="L331"/>
    </sheetView>
  </sheetViews>
  <sheetFormatPr baseColWidth="10" defaultColWidth="9.109375" defaultRowHeight="12.9" customHeight="1" x14ac:dyDescent="0.25"/>
  <cols>
    <col min="1" max="1" width="5.5546875" style="6" customWidth="1"/>
    <col min="2" max="2" width="50.88671875" style="6" customWidth="1"/>
    <col min="3" max="3" width="10.44140625" style="332" customWidth="1"/>
    <col min="4" max="4" width="7" style="332" customWidth="1"/>
    <col min="5" max="5" width="12.109375" style="333" customWidth="1"/>
    <col min="6" max="6" width="18.5546875" style="445" customWidth="1"/>
    <col min="7" max="7" width="21.88671875" style="7" customWidth="1"/>
    <col min="8" max="8" width="15.88671875" style="14" customWidth="1"/>
    <col min="9" max="9" width="13" style="14" bestFit="1" customWidth="1"/>
    <col min="10" max="10" width="11.6640625" style="14" bestFit="1" customWidth="1"/>
    <col min="11" max="11" width="11.5546875" style="14" bestFit="1" customWidth="1"/>
    <col min="12" max="16384" width="9.109375" style="14"/>
  </cols>
  <sheetData>
    <row r="1" spans="1:34" s="7" customFormat="1" ht="4.5" customHeight="1" x14ac:dyDescent="0.25">
      <c r="A1" s="167"/>
      <c r="B1" s="167"/>
      <c r="C1" s="167"/>
      <c r="D1" s="167"/>
      <c r="E1" s="168"/>
      <c r="F1" s="40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s="7" customFormat="1" ht="12.9" customHeight="1" x14ac:dyDescent="0.25">
      <c r="A2" s="169"/>
      <c r="B2" s="170"/>
      <c r="C2" s="171"/>
      <c r="D2" s="171"/>
      <c r="E2" s="172"/>
      <c r="F2" s="402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7" customFormat="1" ht="12.75" customHeight="1" x14ac:dyDescent="0.25">
      <c r="A3" s="446" t="s">
        <v>193</v>
      </c>
      <c r="B3" s="447"/>
      <c r="C3" s="447"/>
      <c r="D3" s="447"/>
      <c r="E3" s="447"/>
      <c r="F3" s="447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s="7" customFormat="1" ht="12.75" customHeight="1" x14ac:dyDescent="0.25">
      <c r="A4" s="173" t="s">
        <v>173</v>
      </c>
      <c r="B4" s="170"/>
      <c r="C4" s="171"/>
      <c r="D4" s="174" t="s">
        <v>40</v>
      </c>
      <c r="E4" s="45"/>
      <c r="F4" s="403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s="7" customFormat="1" ht="12" customHeight="1" x14ac:dyDescent="0.25">
      <c r="A5" s="173"/>
      <c r="B5" s="448"/>
      <c r="C5" s="448"/>
      <c r="D5" s="448"/>
      <c r="E5" s="448"/>
      <c r="F5" s="403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s="26" customFormat="1" ht="18" customHeight="1" x14ac:dyDescent="0.25">
      <c r="A6" s="340" t="s">
        <v>389</v>
      </c>
      <c r="B6" s="340" t="s">
        <v>399</v>
      </c>
      <c r="C6" s="341" t="s">
        <v>1</v>
      </c>
      <c r="D6" s="341" t="s">
        <v>28</v>
      </c>
      <c r="E6" s="342" t="s">
        <v>2</v>
      </c>
      <c r="F6" s="404" t="s">
        <v>6</v>
      </c>
      <c r="G6" s="24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</row>
    <row r="7" spans="1:34" s="9" customFormat="1" ht="13.2" x14ac:dyDescent="0.25">
      <c r="A7" s="175"/>
      <c r="B7" s="176"/>
      <c r="C7" s="177"/>
      <c r="D7" s="178"/>
      <c r="E7" s="179"/>
      <c r="F7" s="405"/>
      <c r="G7" s="3"/>
      <c r="H7" s="8"/>
      <c r="I7" s="8"/>
    </row>
    <row r="8" spans="1:34" s="9" customFormat="1" ht="26.4" x14ac:dyDescent="0.25">
      <c r="A8" s="116" t="s">
        <v>16</v>
      </c>
      <c r="B8" s="180" t="s">
        <v>390</v>
      </c>
      <c r="C8" s="177"/>
      <c r="D8" s="178"/>
      <c r="E8" s="179"/>
      <c r="F8" s="405"/>
      <c r="G8" s="3"/>
      <c r="H8" s="8"/>
      <c r="I8" s="8"/>
    </row>
    <row r="9" spans="1:34" s="9" customFormat="1" ht="13.2" x14ac:dyDescent="0.25">
      <c r="A9" s="181"/>
      <c r="B9" s="182"/>
      <c r="C9" s="183"/>
      <c r="D9" s="184"/>
      <c r="E9" s="185"/>
      <c r="F9" s="406"/>
      <c r="G9" s="3"/>
      <c r="H9" s="8"/>
      <c r="I9" s="8"/>
    </row>
    <row r="10" spans="1:34" s="9" customFormat="1" ht="13.2" x14ac:dyDescent="0.25">
      <c r="A10" s="46">
        <v>1</v>
      </c>
      <c r="B10" s="47" t="s">
        <v>51</v>
      </c>
      <c r="C10" s="48"/>
      <c r="D10" s="49"/>
      <c r="E10" s="138"/>
      <c r="F10" s="407"/>
      <c r="G10" s="3"/>
      <c r="H10" s="8"/>
      <c r="I10" s="8"/>
    </row>
    <row r="11" spans="1:34" s="9" customFormat="1" ht="13.2" x14ac:dyDescent="0.25">
      <c r="A11" s="46">
        <v>1.1000000000000001</v>
      </c>
      <c r="B11" s="47" t="s">
        <v>391</v>
      </c>
      <c r="C11" s="48"/>
      <c r="D11" s="49"/>
      <c r="E11" s="138"/>
      <c r="F11" s="407"/>
      <c r="G11" s="3"/>
      <c r="H11" s="8"/>
      <c r="I11" s="8"/>
    </row>
    <row r="12" spans="1:34" s="9" customFormat="1" ht="13.2" x14ac:dyDescent="0.25">
      <c r="A12" s="186" t="s">
        <v>48</v>
      </c>
      <c r="B12" s="187" t="s">
        <v>194</v>
      </c>
      <c r="C12" s="188">
        <v>40</v>
      </c>
      <c r="D12" s="189" t="s">
        <v>388</v>
      </c>
      <c r="E12" s="35"/>
      <c r="F12" s="408">
        <f t="shared" ref="F12:F69" si="0">ROUND(C12*E12,2)</f>
        <v>0</v>
      </c>
      <c r="G12" s="3"/>
      <c r="H12" s="8"/>
      <c r="I12" s="8"/>
    </row>
    <row r="13" spans="1:34" s="9" customFormat="1" ht="13.2" x14ac:dyDescent="0.25">
      <c r="A13" s="186" t="s">
        <v>49</v>
      </c>
      <c r="B13" s="187" t="s">
        <v>195</v>
      </c>
      <c r="C13" s="188">
        <v>21.26</v>
      </c>
      <c r="D13" s="189" t="s">
        <v>60</v>
      </c>
      <c r="E13" s="35"/>
      <c r="F13" s="408">
        <f t="shared" si="0"/>
        <v>0</v>
      </c>
      <c r="G13" s="3"/>
      <c r="H13" s="8"/>
      <c r="I13" s="8"/>
    </row>
    <row r="14" spans="1:34" s="9" customFormat="1" ht="13.2" x14ac:dyDescent="0.25">
      <c r="A14" s="186" t="s">
        <v>50</v>
      </c>
      <c r="B14" s="187" t="s">
        <v>196</v>
      </c>
      <c r="C14" s="188">
        <v>120</v>
      </c>
      <c r="D14" s="189" t="s">
        <v>388</v>
      </c>
      <c r="E14" s="35"/>
      <c r="F14" s="408">
        <f t="shared" si="0"/>
        <v>0</v>
      </c>
      <c r="G14" s="3"/>
      <c r="H14" s="8"/>
      <c r="I14" s="8"/>
    </row>
    <row r="15" spans="1:34" s="9" customFormat="1" ht="13.2" x14ac:dyDescent="0.25">
      <c r="A15" s="186" t="s">
        <v>77</v>
      </c>
      <c r="B15" s="190" t="s">
        <v>197</v>
      </c>
      <c r="C15" s="188">
        <v>1</v>
      </c>
      <c r="D15" s="189" t="s">
        <v>47</v>
      </c>
      <c r="E15" s="35"/>
      <c r="F15" s="408">
        <f t="shared" si="0"/>
        <v>0</v>
      </c>
      <c r="G15" s="3"/>
      <c r="H15" s="8"/>
      <c r="I15" s="8"/>
    </row>
    <row r="16" spans="1:34" s="9" customFormat="1" ht="13.2" x14ac:dyDescent="0.25">
      <c r="A16" s="186" t="s">
        <v>78</v>
      </c>
      <c r="B16" s="190" t="s">
        <v>198</v>
      </c>
      <c r="C16" s="188">
        <v>2</v>
      </c>
      <c r="D16" s="189" t="s">
        <v>200</v>
      </c>
      <c r="E16" s="35"/>
      <c r="F16" s="408">
        <f t="shared" si="0"/>
        <v>0</v>
      </c>
      <c r="G16" s="3"/>
      <c r="H16" s="8"/>
      <c r="I16" s="8"/>
    </row>
    <row r="17" spans="1:9" s="9" customFormat="1" ht="13.2" x14ac:dyDescent="0.25">
      <c r="A17" s="186" t="s">
        <v>79</v>
      </c>
      <c r="B17" s="187" t="s">
        <v>199</v>
      </c>
      <c r="C17" s="51">
        <v>1</v>
      </c>
      <c r="D17" s="52" t="s">
        <v>385</v>
      </c>
      <c r="E17" s="139"/>
      <c r="F17" s="408">
        <f t="shared" si="0"/>
        <v>0</v>
      </c>
      <c r="G17" s="3"/>
      <c r="H17" s="8"/>
      <c r="I17" s="8"/>
    </row>
    <row r="18" spans="1:9" s="9" customFormat="1" ht="13.2" x14ac:dyDescent="0.25">
      <c r="A18" s="53"/>
      <c r="B18" s="191"/>
      <c r="C18" s="54"/>
      <c r="D18" s="55"/>
      <c r="E18" s="140"/>
      <c r="F18" s="408">
        <f t="shared" si="0"/>
        <v>0</v>
      </c>
      <c r="G18" s="3"/>
      <c r="H18" s="8"/>
      <c r="I18" s="8"/>
    </row>
    <row r="19" spans="1:9" s="9" customFormat="1" ht="26.4" x14ac:dyDescent="0.25">
      <c r="A19" s="56">
        <v>2</v>
      </c>
      <c r="B19" s="57" t="s">
        <v>174</v>
      </c>
      <c r="C19" s="54"/>
      <c r="D19" s="55"/>
      <c r="E19" s="140"/>
      <c r="F19" s="408">
        <f t="shared" si="0"/>
        <v>0</v>
      </c>
      <c r="G19" s="3"/>
      <c r="H19" s="8"/>
      <c r="I19" s="8"/>
    </row>
    <row r="20" spans="1:9" s="9" customFormat="1" ht="26.4" x14ac:dyDescent="0.25">
      <c r="A20" s="58">
        <v>2.1</v>
      </c>
      <c r="B20" s="187" t="s">
        <v>201</v>
      </c>
      <c r="C20" s="51">
        <v>22.98</v>
      </c>
      <c r="D20" s="52" t="s">
        <v>4</v>
      </c>
      <c r="E20" s="139"/>
      <c r="F20" s="408">
        <f t="shared" si="0"/>
        <v>0</v>
      </c>
      <c r="G20" s="3"/>
      <c r="H20" s="8"/>
      <c r="I20" s="8"/>
    </row>
    <row r="21" spans="1:9" s="9" customFormat="1" ht="26.4" x14ac:dyDescent="0.25">
      <c r="A21" s="58">
        <v>2.2000000000000002</v>
      </c>
      <c r="B21" s="187" t="s">
        <v>202</v>
      </c>
      <c r="C21" s="51">
        <v>22.98</v>
      </c>
      <c r="D21" s="52" t="s">
        <v>4</v>
      </c>
      <c r="E21" s="139"/>
      <c r="F21" s="408">
        <f t="shared" si="0"/>
        <v>0</v>
      </c>
      <c r="G21" s="3"/>
      <c r="H21" s="8"/>
      <c r="I21" s="8"/>
    </row>
    <row r="22" spans="1:9" s="9" customFormat="1" ht="13.2" x14ac:dyDescent="0.25">
      <c r="A22" s="59">
        <v>2.2999999999999998</v>
      </c>
      <c r="B22" s="187" t="s">
        <v>203</v>
      </c>
      <c r="C22" s="99">
        <v>1</v>
      </c>
      <c r="D22" s="52" t="s">
        <v>385</v>
      </c>
      <c r="E22" s="154"/>
      <c r="F22" s="408">
        <f t="shared" si="0"/>
        <v>0</v>
      </c>
      <c r="G22" s="3"/>
      <c r="H22" s="8"/>
      <c r="I22" s="8"/>
    </row>
    <row r="23" spans="1:9" s="9" customFormat="1" ht="13.2" x14ac:dyDescent="0.25">
      <c r="A23" s="53"/>
      <c r="B23" s="191"/>
      <c r="C23" s="54"/>
      <c r="D23" s="55"/>
      <c r="E23" s="140"/>
      <c r="F23" s="408">
        <f t="shared" si="0"/>
        <v>0</v>
      </c>
      <c r="G23" s="3"/>
      <c r="H23" s="8"/>
      <c r="I23" s="8"/>
    </row>
    <row r="24" spans="1:9" s="9" customFormat="1" ht="13.2" x14ac:dyDescent="0.25">
      <c r="A24" s="56">
        <v>3</v>
      </c>
      <c r="B24" s="192" t="s">
        <v>58</v>
      </c>
      <c r="C24" s="54"/>
      <c r="D24" s="55"/>
      <c r="E24" s="140"/>
      <c r="F24" s="408">
        <f t="shared" si="0"/>
        <v>0</v>
      </c>
      <c r="G24" s="3"/>
      <c r="H24" s="8"/>
      <c r="I24" s="8"/>
    </row>
    <row r="25" spans="1:9" s="9" customFormat="1" ht="13.2" x14ac:dyDescent="0.25">
      <c r="A25" s="58">
        <v>3.1</v>
      </c>
      <c r="B25" s="190" t="s">
        <v>197</v>
      </c>
      <c r="C25" s="60">
        <v>1</v>
      </c>
      <c r="D25" s="88" t="s">
        <v>47</v>
      </c>
      <c r="E25" s="141"/>
      <c r="F25" s="408">
        <f t="shared" si="0"/>
        <v>0</v>
      </c>
      <c r="G25" s="3"/>
      <c r="H25" s="8"/>
      <c r="I25" s="8"/>
    </row>
    <row r="26" spans="1:9" s="9" customFormat="1" ht="13.2" x14ac:dyDescent="0.25">
      <c r="A26" s="56"/>
      <c r="B26" s="192"/>
      <c r="C26" s="54"/>
      <c r="D26" s="55"/>
      <c r="E26" s="140"/>
      <c r="F26" s="408">
        <f t="shared" si="0"/>
        <v>0</v>
      </c>
      <c r="G26" s="3"/>
      <c r="H26" s="8"/>
      <c r="I26" s="8"/>
    </row>
    <row r="27" spans="1:9" s="9" customFormat="1" ht="13.2" x14ac:dyDescent="0.25">
      <c r="A27" s="20">
        <v>4</v>
      </c>
      <c r="B27" s="193" t="s">
        <v>59</v>
      </c>
      <c r="C27" s="60"/>
      <c r="D27" s="88"/>
      <c r="E27" s="141"/>
      <c r="F27" s="408">
        <f t="shared" si="0"/>
        <v>0</v>
      </c>
      <c r="G27" s="3"/>
      <c r="H27" s="8"/>
      <c r="I27" s="8"/>
    </row>
    <row r="28" spans="1:9" s="9" customFormat="1" ht="13.2" x14ac:dyDescent="0.25">
      <c r="A28" s="21">
        <v>4.0999999999999996</v>
      </c>
      <c r="B28" s="187" t="s">
        <v>204</v>
      </c>
      <c r="C28" s="66">
        <v>18.91</v>
      </c>
      <c r="D28" s="88" t="s">
        <v>60</v>
      </c>
      <c r="E28" s="141"/>
      <c r="F28" s="408">
        <f t="shared" si="0"/>
        <v>0</v>
      </c>
      <c r="G28" s="3"/>
      <c r="H28" s="8"/>
      <c r="I28" s="8"/>
    </row>
    <row r="29" spans="1:9" s="9" customFormat="1" ht="13.2" x14ac:dyDescent="0.25">
      <c r="A29" s="21">
        <v>4.2</v>
      </c>
      <c r="B29" s="187" t="s">
        <v>205</v>
      </c>
      <c r="C29" s="194">
        <v>17.96</v>
      </c>
      <c r="D29" s="88" t="s">
        <v>179</v>
      </c>
      <c r="E29" s="195"/>
      <c r="F29" s="408">
        <f t="shared" si="0"/>
        <v>0</v>
      </c>
      <c r="G29" s="3"/>
      <c r="H29" s="8"/>
      <c r="I29" s="8"/>
    </row>
    <row r="30" spans="1:9" s="9" customFormat="1" ht="13.2" x14ac:dyDescent="0.25">
      <c r="A30" s="21">
        <v>4.3</v>
      </c>
      <c r="B30" s="187" t="s">
        <v>206</v>
      </c>
      <c r="C30" s="194">
        <v>22.69</v>
      </c>
      <c r="D30" s="88" t="s">
        <v>180</v>
      </c>
      <c r="E30" s="195"/>
      <c r="F30" s="408">
        <f t="shared" si="0"/>
        <v>0</v>
      </c>
      <c r="G30" s="3"/>
      <c r="H30" s="8"/>
      <c r="I30" s="8"/>
    </row>
    <row r="31" spans="1:9" s="9" customFormat="1" ht="13.2" x14ac:dyDescent="0.25">
      <c r="A31" s="21"/>
      <c r="B31" s="187"/>
      <c r="C31" s="194"/>
      <c r="D31" s="88"/>
      <c r="E31" s="195"/>
      <c r="F31" s="408">
        <f t="shared" si="0"/>
        <v>0</v>
      </c>
      <c r="G31" s="3"/>
      <c r="H31" s="8"/>
      <c r="I31" s="8"/>
    </row>
    <row r="32" spans="1:9" s="9" customFormat="1" ht="26.4" x14ac:dyDescent="0.25">
      <c r="A32" s="20">
        <v>5</v>
      </c>
      <c r="B32" s="196" t="s">
        <v>207</v>
      </c>
      <c r="C32" s="66">
        <v>0.6</v>
      </c>
      <c r="D32" s="88" t="s">
        <v>60</v>
      </c>
      <c r="E32" s="143"/>
      <c r="F32" s="408">
        <f t="shared" si="0"/>
        <v>0</v>
      </c>
      <c r="G32" s="3"/>
      <c r="H32" s="8"/>
      <c r="I32" s="8"/>
    </row>
    <row r="33" spans="1:11" s="9" customFormat="1" ht="13.2" x14ac:dyDescent="0.25">
      <c r="A33" s="56"/>
      <c r="B33" s="192"/>
      <c r="C33" s="54"/>
      <c r="D33" s="55"/>
      <c r="E33" s="140"/>
      <c r="F33" s="408">
        <f t="shared" si="0"/>
        <v>0</v>
      </c>
      <c r="G33" s="3"/>
      <c r="H33" s="8"/>
      <c r="I33" s="8"/>
    </row>
    <row r="34" spans="1:11" s="9" customFormat="1" ht="13.2" x14ac:dyDescent="0.25">
      <c r="A34" s="197">
        <v>6</v>
      </c>
      <c r="B34" s="196" t="s">
        <v>175</v>
      </c>
      <c r="C34" s="198"/>
      <c r="D34" s="199"/>
      <c r="E34" s="200"/>
      <c r="F34" s="408">
        <f t="shared" si="0"/>
        <v>0</v>
      </c>
      <c r="G34" s="3"/>
      <c r="H34" s="8"/>
      <c r="I34" s="8"/>
    </row>
    <row r="35" spans="1:11" s="9" customFormat="1" ht="13.2" x14ac:dyDescent="0.25">
      <c r="A35" s="62">
        <v>6.1</v>
      </c>
      <c r="B35" s="187" t="s">
        <v>208</v>
      </c>
      <c r="C35" s="165">
        <v>1.81</v>
      </c>
      <c r="D35" s="115" t="s">
        <v>60</v>
      </c>
      <c r="E35" s="201"/>
      <c r="F35" s="408">
        <f t="shared" si="0"/>
        <v>0</v>
      </c>
      <c r="G35" s="3"/>
      <c r="H35" s="8"/>
      <c r="I35" s="8"/>
    </row>
    <row r="36" spans="1:11" s="9" customFormat="1" ht="13.2" x14ac:dyDescent="0.25">
      <c r="A36" s="62">
        <v>6.2</v>
      </c>
      <c r="B36" s="187" t="s">
        <v>209</v>
      </c>
      <c r="C36" s="165">
        <v>2.68</v>
      </c>
      <c r="D36" s="115" t="s">
        <v>60</v>
      </c>
      <c r="E36" s="201"/>
      <c r="F36" s="408">
        <f t="shared" si="0"/>
        <v>0</v>
      </c>
      <c r="G36" s="3"/>
      <c r="H36" s="8"/>
      <c r="I36" s="8"/>
    </row>
    <row r="37" spans="1:11" s="9" customFormat="1" ht="13.2" x14ac:dyDescent="0.25">
      <c r="A37" s="62">
        <v>6.3</v>
      </c>
      <c r="B37" s="187" t="s">
        <v>210</v>
      </c>
      <c r="C37" s="165">
        <v>1.23</v>
      </c>
      <c r="D37" s="115" t="s">
        <v>60</v>
      </c>
      <c r="E37" s="201"/>
      <c r="F37" s="408">
        <f t="shared" si="0"/>
        <v>0</v>
      </c>
      <c r="G37" s="3"/>
      <c r="H37" s="8"/>
      <c r="I37" s="8"/>
    </row>
    <row r="38" spans="1:11" s="9" customFormat="1" ht="13.2" x14ac:dyDescent="0.25">
      <c r="A38" s="62">
        <v>6.4</v>
      </c>
      <c r="B38" s="187" t="s">
        <v>211</v>
      </c>
      <c r="C38" s="165">
        <v>0.38</v>
      </c>
      <c r="D38" s="115" t="s">
        <v>60</v>
      </c>
      <c r="E38" s="201"/>
      <c r="F38" s="408">
        <f t="shared" si="0"/>
        <v>0</v>
      </c>
      <c r="G38" s="3"/>
      <c r="H38" s="8"/>
      <c r="I38" s="8"/>
    </row>
    <row r="39" spans="1:11" s="9" customFormat="1" ht="13.2" x14ac:dyDescent="0.25">
      <c r="A39" s="62"/>
      <c r="B39" s="187"/>
      <c r="C39" s="165"/>
      <c r="D39" s="88"/>
      <c r="E39" s="202"/>
      <c r="F39" s="408">
        <f t="shared" si="0"/>
        <v>0</v>
      </c>
      <c r="G39" s="3"/>
      <c r="H39" s="8"/>
      <c r="I39" s="8"/>
    </row>
    <row r="40" spans="1:11" s="9" customFormat="1" ht="13.2" x14ac:dyDescent="0.25">
      <c r="A40" s="63">
        <v>7</v>
      </c>
      <c r="B40" s="196" t="s">
        <v>176</v>
      </c>
      <c r="C40" s="66">
        <v>11.6</v>
      </c>
      <c r="D40" s="88" t="s">
        <v>4</v>
      </c>
      <c r="E40" s="201"/>
      <c r="F40" s="408">
        <f t="shared" si="0"/>
        <v>0</v>
      </c>
      <c r="G40" s="3"/>
      <c r="H40" s="8"/>
      <c r="I40" s="8"/>
    </row>
    <row r="41" spans="1:11" s="9" customFormat="1" ht="13.2" x14ac:dyDescent="0.25">
      <c r="A41" s="64"/>
      <c r="B41" s="191"/>
      <c r="C41" s="203" t="s">
        <v>57</v>
      </c>
      <c r="D41" s="55"/>
      <c r="E41" s="140"/>
      <c r="F41" s="408"/>
      <c r="G41" s="3"/>
      <c r="H41" s="8"/>
      <c r="I41" s="8"/>
      <c r="J41" s="8"/>
    </row>
    <row r="42" spans="1:11" s="9" customFormat="1" ht="26.4" x14ac:dyDescent="0.25">
      <c r="A42" s="56">
        <v>8</v>
      </c>
      <c r="B42" s="196" t="s">
        <v>177</v>
      </c>
      <c r="C42" s="65"/>
      <c r="D42" s="49"/>
      <c r="E42" s="138"/>
      <c r="F42" s="408">
        <f t="shared" si="0"/>
        <v>0</v>
      </c>
      <c r="G42" s="3"/>
      <c r="H42" s="8"/>
      <c r="I42" s="8"/>
    </row>
    <row r="43" spans="1:11" s="9" customFormat="1" ht="13.2" x14ac:dyDescent="0.25">
      <c r="A43" s="58">
        <v>8.1</v>
      </c>
      <c r="B43" s="187" t="s">
        <v>212</v>
      </c>
      <c r="C43" s="165">
        <v>6.98</v>
      </c>
      <c r="D43" s="52" t="s">
        <v>46</v>
      </c>
      <c r="E43" s="139"/>
      <c r="F43" s="408">
        <f t="shared" si="0"/>
        <v>0</v>
      </c>
      <c r="G43" s="3"/>
      <c r="H43" s="8"/>
      <c r="I43" s="8"/>
    </row>
    <row r="44" spans="1:11" s="4" customFormat="1" ht="13.2" x14ac:dyDescent="0.25">
      <c r="A44" s="58">
        <v>8.1999999999999993</v>
      </c>
      <c r="B44" s="187" t="s">
        <v>213</v>
      </c>
      <c r="C44" s="165">
        <v>8.2100000000000009</v>
      </c>
      <c r="D44" s="52" t="s">
        <v>46</v>
      </c>
      <c r="E44" s="139"/>
      <c r="F44" s="408">
        <f t="shared" si="0"/>
        <v>0</v>
      </c>
      <c r="G44" s="3"/>
      <c r="H44" s="2"/>
      <c r="I44" s="2"/>
    </row>
    <row r="45" spans="1:11" s="4" customFormat="1" ht="13.2" x14ac:dyDescent="0.25">
      <c r="A45" s="58">
        <v>8.3000000000000007</v>
      </c>
      <c r="B45" s="187" t="s">
        <v>214</v>
      </c>
      <c r="C45" s="165">
        <v>36.409999999999997</v>
      </c>
      <c r="D45" s="52" t="s">
        <v>46</v>
      </c>
      <c r="E45" s="139"/>
      <c r="F45" s="408">
        <f t="shared" si="0"/>
        <v>0</v>
      </c>
      <c r="G45" s="3"/>
      <c r="H45" s="2"/>
      <c r="I45" s="2"/>
      <c r="J45" s="2"/>
    </row>
    <row r="46" spans="1:11" s="4" customFormat="1" ht="13.2" x14ac:dyDescent="0.25">
      <c r="A46" s="58">
        <v>8.4</v>
      </c>
      <c r="B46" s="187" t="s">
        <v>215</v>
      </c>
      <c r="C46" s="165">
        <v>5.29</v>
      </c>
      <c r="D46" s="52" t="s">
        <v>46</v>
      </c>
      <c r="E46" s="139"/>
      <c r="F46" s="408">
        <f t="shared" si="0"/>
        <v>0</v>
      </c>
      <c r="G46" s="3"/>
      <c r="H46" s="10"/>
      <c r="I46" s="10"/>
      <c r="J46" s="10"/>
      <c r="K46" s="10"/>
    </row>
    <row r="47" spans="1:11" s="4" customFormat="1" ht="13.2" x14ac:dyDescent="0.25">
      <c r="A47" s="58">
        <v>8.5</v>
      </c>
      <c r="B47" s="187" t="s">
        <v>216</v>
      </c>
      <c r="C47" s="165">
        <v>19.600000000000001</v>
      </c>
      <c r="D47" s="52" t="s">
        <v>4</v>
      </c>
      <c r="E47" s="139"/>
      <c r="F47" s="408">
        <f t="shared" si="0"/>
        <v>0</v>
      </c>
      <c r="G47" s="3"/>
      <c r="H47" s="10"/>
      <c r="I47" s="5"/>
      <c r="J47" s="11"/>
    </row>
    <row r="48" spans="1:11" s="4" customFormat="1" ht="13.2" x14ac:dyDescent="0.25">
      <c r="A48" s="58"/>
      <c r="B48" s="50"/>
      <c r="C48" s="165"/>
      <c r="D48" s="52"/>
      <c r="E48" s="139"/>
      <c r="F48" s="408">
        <f t="shared" si="0"/>
        <v>0</v>
      </c>
      <c r="G48" s="3"/>
      <c r="H48" s="10"/>
      <c r="I48" s="5"/>
      <c r="J48" s="11"/>
    </row>
    <row r="49" spans="1:10" s="4" customFormat="1" ht="26.4" x14ac:dyDescent="0.25">
      <c r="A49" s="56">
        <v>9</v>
      </c>
      <c r="B49" s="57" t="s">
        <v>178</v>
      </c>
      <c r="C49" s="165">
        <v>1</v>
      </c>
      <c r="D49" s="52" t="s">
        <v>385</v>
      </c>
      <c r="E49" s="139"/>
      <c r="F49" s="408">
        <f t="shared" si="0"/>
        <v>0</v>
      </c>
      <c r="G49" s="3"/>
      <c r="H49" s="10"/>
      <c r="I49" s="5"/>
      <c r="J49" s="11"/>
    </row>
    <row r="50" spans="1:10" s="4" customFormat="1" ht="13.2" x14ac:dyDescent="0.25">
      <c r="A50" s="356"/>
      <c r="B50" s="361" t="s">
        <v>15</v>
      </c>
      <c r="C50" s="358"/>
      <c r="D50" s="359"/>
      <c r="E50" s="360"/>
      <c r="F50" s="409">
        <f>SUM(F12:F49)</f>
        <v>0</v>
      </c>
      <c r="G50" s="3"/>
      <c r="H50" s="10"/>
      <c r="I50" s="5"/>
      <c r="J50" s="11"/>
    </row>
    <row r="51" spans="1:10" s="4" customFormat="1" ht="13.2" x14ac:dyDescent="0.25">
      <c r="A51" s="204"/>
      <c r="B51" s="205"/>
      <c r="C51" s="206"/>
      <c r="D51" s="207"/>
      <c r="E51" s="179"/>
      <c r="F51" s="408"/>
      <c r="G51" s="3"/>
      <c r="H51" s="10"/>
      <c r="I51" s="5"/>
      <c r="J51" s="11"/>
    </row>
    <row r="52" spans="1:10" s="4" customFormat="1" ht="13.2" x14ac:dyDescent="0.25">
      <c r="A52" s="208" t="s">
        <v>38</v>
      </c>
      <c r="B52" s="209" t="s">
        <v>61</v>
      </c>
      <c r="C52" s="60"/>
      <c r="D52" s="88"/>
      <c r="E52" s="141"/>
      <c r="F52" s="408"/>
      <c r="G52" s="3"/>
      <c r="H52" s="10"/>
      <c r="I52" s="2"/>
    </row>
    <row r="53" spans="1:10" s="4" customFormat="1" ht="13.2" x14ac:dyDescent="0.25">
      <c r="A53" s="208"/>
      <c r="B53" s="209"/>
      <c r="C53" s="60"/>
      <c r="D53" s="88"/>
      <c r="E53" s="141"/>
      <c r="F53" s="408"/>
      <c r="G53" s="3"/>
      <c r="H53" s="10"/>
      <c r="I53" s="2"/>
    </row>
    <row r="54" spans="1:10" s="4" customFormat="1" ht="13.2" x14ac:dyDescent="0.25">
      <c r="A54" s="20">
        <v>1</v>
      </c>
      <c r="B54" s="209" t="s">
        <v>392</v>
      </c>
      <c r="C54" s="60">
        <v>1</v>
      </c>
      <c r="D54" s="88" t="s">
        <v>24</v>
      </c>
      <c r="E54" s="143"/>
      <c r="F54" s="408">
        <f>ROUND(C54*E54,2)</f>
        <v>0</v>
      </c>
      <c r="G54" s="3"/>
      <c r="H54" s="10"/>
      <c r="I54" s="2"/>
      <c r="J54" s="2"/>
    </row>
    <row r="55" spans="1:10" s="4" customFormat="1" ht="13.2" x14ac:dyDescent="0.25">
      <c r="A55" s="21"/>
      <c r="B55" s="210"/>
      <c r="C55" s="60"/>
      <c r="D55" s="88"/>
      <c r="E55" s="141"/>
      <c r="F55" s="408">
        <f t="shared" si="0"/>
        <v>0</v>
      </c>
      <c r="G55" s="3"/>
      <c r="H55" s="10"/>
      <c r="I55" s="2"/>
      <c r="J55" s="2"/>
    </row>
    <row r="56" spans="1:10" s="4" customFormat="1" ht="13.2" x14ac:dyDescent="0.25">
      <c r="A56" s="20">
        <v>2</v>
      </c>
      <c r="B56" s="42" t="s">
        <v>59</v>
      </c>
      <c r="C56" s="60"/>
      <c r="D56" s="88"/>
      <c r="E56" s="141"/>
      <c r="F56" s="408">
        <f t="shared" si="0"/>
        <v>0</v>
      </c>
      <c r="G56" s="3"/>
      <c r="H56" s="10"/>
      <c r="I56" s="2"/>
      <c r="J56" s="2"/>
    </row>
    <row r="57" spans="1:10" s="4" customFormat="1" ht="13.2" x14ac:dyDescent="0.25">
      <c r="A57" s="31">
        <v>2.1</v>
      </c>
      <c r="B57" s="187" t="s">
        <v>204</v>
      </c>
      <c r="C57" s="66">
        <v>19.239999999999998</v>
      </c>
      <c r="D57" s="115" t="s">
        <v>60</v>
      </c>
      <c r="E57" s="141"/>
      <c r="F57" s="408">
        <f t="shared" si="0"/>
        <v>0</v>
      </c>
      <c r="G57" s="3"/>
      <c r="H57" s="10"/>
      <c r="I57" s="2"/>
      <c r="J57" s="2"/>
    </row>
    <row r="58" spans="1:10" s="4" customFormat="1" ht="26.4" x14ac:dyDescent="0.25">
      <c r="A58" s="31">
        <v>2.2000000000000002</v>
      </c>
      <c r="B58" s="187" t="s">
        <v>217</v>
      </c>
      <c r="C58" s="66">
        <v>15.36</v>
      </c>
      <c r="D58" s="115" t="s">
        <v>60</v>
      </c>
      <c r="E58" s="143"/>
      <c r="F58" s="408">
        <f t="shared" si="0"/>
        <v>0</v>
      </c>
      <c r="G58" s="3"/>
      <c r="H58" s="10"/>
      <c r="I58" s="2"/>
    </row>
    <row r="59" spans="1:10" s="4" customFormat="1" ht="26.4" x14ac:dyDescent="0.25">
      <c r="A59" s="31">
        <v>2.2999999999999998</v>
      </c>
      <c r="B59" s="187" t="s">
        <v>218</v>
      </c>
      <c r="C59" s="66">
        <v>15</v>
      </c>
      <c r="D59" s="115" t="s">
        <v>179</v>
      </c>
      <c r="E59" s="141"/>
      <c r="F59" s="408">
        <f t="shared" si="0"/>
        <v>0</v>
      </c>
      <c r="G59" s="3"/>
      <c r="H59" s="10"/>
      <c r="I59" s="2"/>
    </row>
    <row r="60" spans="1:10" s="4" customFormat="1" ht="29.25" customHeight="1" x14ac:dyDescent="0.25">
      <c r="A60" s="343">
        <v>2.4</v>
      </c>
      <c r="B60" s="344" t="s">
        <v>219</v>
      </c>
      <c r="C60" s="345">
        <v>6.11</v>
      </c>
      <c r="D60" s="346" t="s">
        <v>180</v>
      </c>
      <c r="E60" s="347"/>
      <c r="F60" s="410">
        <f t="shared" si="0"/>
        <v>0</v>
      </c>
      <c r="G60" s="3"/>
      <c r="H60" s="10"/>
      <c r="I60" s="2"/>
    </row>
    <row r="61" spans="1:10" s="4" customFormat="1" ht="13.2" x14ac:dyDescent="0.25">
      <c r="A61" s="21"/>
      <c r="B61" s="190"/>
      <c r="C61" s="66"/>
      <c r="D61" s="88"/>
      <c r="E61" s="141"/>
      <c r="F61" s="408">
        <f t="shared" si="0"/>
        <v>0</v>
      </c>
      <c r="G61" s="3"/>
      <c r="H61" s="10"/>
      <c r="I61" s="2"/>
    </row>
    <row r="62" spans="1:10" s="4" customFormat="1" ht="26.4" x14ac:dyDescent="0.25">
      <c r="A62" s="20">
        <v>3</v>
      </c>
      <c r="B62" s="196" t="s">
        <v>181</v>
      </c>
      <c r="C62" s="60"/>
      <c r="D62" s="88"/>
      <c r="E62" s="141"/>
      <c r="F62" s="408">
        <f t="shared" si="0"/>
        <v>0</v>
      </c>
      <c r="G62" s="3"/>
      <c r="H62" s="10"/>
      <c r="I62" s="2"/>
    </row>
    <row r="63" spans="1:10" s="4" customFormat="1" ht="13.2" x14ac:dyDescent="0.25">
      <c r="A63" s="21">
        <v>3.1</v>
      </c>
      <c r="B63" s="187" t="s">
        <v>220</v>
      </c>
      <c r="C63" s="60">
        <v>11.33</v>
      </c>
      <c r="D63" s="88" t="s">
        <v>4</v>
      </c>
      <c r="E63" s="149"/>
      <c r="F63" s="408">
        <f t="shared" si="0"/>
        <v>0</v>
      </c>
      <c r="G63" s="3"/>
      <c r="H63" s="10"/>
      <c r="I63" s="2"/>
    </row>
    <row r="64" spans="1:10" s="4" customFormat="1" ht="13.2" x14ac:dyDescent="0.25">
      <c r="A64" s="21"/>
      <c r="B64" s="187"/>
      <c r="C64" s="60"/>
      <c r="D64" s="88"/>
      <c r="E64" s="142"/>
      <c r="F64" s="408">
        <f t="shared" si="0"/>
        <v>0</v>
      </c>
      <c r="G64" s="3"/>
      <c r="H64" s="10"/>
      <c r="I64" s="2"/>
    </row>
    <row r="65" spans="1:11" s="4" customFormat="1" ht="13.2" x14ac:dyDescent="0.25">
      <c r="A65" s="20">
        <v>4</v>
      </c>
      <c r="B65" s="196" t="s">
        <v>182</v>
      </c>
      <c r="C65" s="60"/>
      <c r="D65" s="88"/>
      <c r="E65" s="142"/>
      <c r="F65" s="408">
        <f t="shared" si="0"/>
        <v>0</v>
      </c>
      <c r="G65" s="3"/>
      <c r="H65" s="10"/>
      <c r="I65" s="2"/>
      <c r="J65" s="2"/>
    </row>
    <row r="66" spans="1:11" s="4" customFormat="1" ht="13.2" x14ac:dyDescent="0.25">
      <c r="A66" s="21">
        <v>4.0999999999999996</v>
      </c>
      <c r="B66" s="187" t="s">
        <v>220</v>
      </c>
      <c r="C66" s="211">
        <v>11.33</v>
      </c>
      <c r="D66" s="88" t="s">
        <v>4</v>
      </c>
      <c r="E66" s="149"/>
      <c r="F66" s="408">
        <f t="shared" si="0"/>
        <v>0</v>
      </c>
      <c r="G66" s="3"/>
      <c r="H66" s="10"/>
      <c r="I66" s="2"/>
    </row>
    <row r="67" spans="1:11" s="4" customFormat="1" ht="13.2" x14ac:dyDescent="0.25">
      <c r="A67" s="21"/>
      <c r="B67" s="190"/>
      <c r="C67" s="60"/>
      <c r="D67" s="88"/>
      <c r="E67" s="141"/>
      <c r="F67" s="408">
        <f t="shared" si="0"/>
        <v>0</v>
      </c>
      <c r="G67" s="3"/>
      <c r="H67" s="10"/>
      <c r="I67" s="2"/>
    </row>
    <row r="68" spans="1:11" s="4" customFormat="1" ht="13.2" x14ac:dyDescent="0.25">
      <c r="A68" s="20">
        <v>5</v>
      </c>
      <c r="B68" s="196" t="s">
        <v>221</v>
      </c>
      <c r="C68" s="66"/>
      <c r="D68" s="115"/>
      <c r="E68" s="143"/>
      <c r="F68" s="408">
        <f t="shared" si="0"/>
        <v>0</v>
      </c>
      <c r="G68" s="3"/>
      <c r="H68" s="10"/>
      <c r="I68" s="2"/>
    </row>
    <row r="69" spans="1:11" s="4" customFormat="1" ht="13.2" x14ac:dyDescent="0.25">
      <c r="A69" s="21">
        <v>5.0999999999999996</v>
      </c>
      <c r="B69" s="187" t="s">
        <v>220</v>
      </c>
      <c r="C69" s="66">
        <v>11.33</v>
      </c>
      <c r="D69" s="115" t="s">
        <v>4</v>
      </c>
      <c r="E69" s="143"/>
      <c r="F69" s="408">
        <f t="shared" si="0"/>
        <v>0</v>
      </c>
      <c r="G69" s="3"/>
      <c r="H69" s="10"/>
      <c r="I69" s="2"/>
    </row>
    <row r="70" spans="1:11" s="4" customFormat="1" ht="13.2" x14ac:dyDescent="0.25">
      <c r="A70" s="21"/>
      <c r="B70" s="187"/>
      <c r="C70" s="60"/>
      <c r="D70" s="88"/>
      <c r="E70" s="141"/>
      <c r="F70" s="408"/>
      <c r="G70" s="3"/>
      <c r="H70" s="10"/>
      <c r="I70" s="2"/>
    </row>
    <row r="71" spans="1:11" s="4" customFormat="1" ht="13.2" x14ac:dyDescent="0.25">
      <c r="A71" s="397"/>
      <c r="B71" s="352" t="s">
        <v>80</v>
      </c>
      <c r="C71" s="398"/>
      <c r="D71" s="399"/>
      <c r="E71" s="400"/>
      <c r="F71" s="411">
        <f>SUM(F54:F70)</f>
        <v>0</v>
      </c>
      <c r="G71" s="3"/>
      <c r="H71" s="10"/>
      <c r="I71" s="2"/>
    </row>
    <row r="72" spans="1:11" s="4" customFormat="1" ht="14.4" x14ac:dyDescent="0.25">
      <c r="A72" s="204"/>
      <c r="B72" s="212"/>
      <c r="C72" s="206"/>
      <c r="D72" s="207"/>
      <c r="E72" s="213"/>
      <c r="F72" s="412"/>
      <c r="G72" s="3"/>
      <c r="H72" s="10"/>
      <c r="I72" s="2"/>
    </row>
    <row r="73" spans="1:11" s="4" customFormat="1" ht="13.2" x14ac:dyDescent="0.25">
      <c r="A73" s="205" t="s">
        <v>52</v>
      </c>
      <c r="B73" s="214" t="s">
        <v>66</v>
      </c>
      <c r="C73" s="206"/>
      <c r="D73" s="207"/>
      <c r="E73" s="213"/>
      <c r="F73" s="412"/>
      <c r="G73" s="3"/>
      <c r="H73" s="10"/>
      <c r="I73" s="2"/>
    </row>
    <row r="74" spans="1:11" s="4" customFormat="1" ht="14.4" x14ac:dyDescent="0.25">
      <c r="A74" s="205"/>
      <c r="B74" s="212"/>
      <c r="C74" s="206"/>
      <c r="D74" s="207"/>
      <c r="E74" s="213"/>
      <c r="F74" s="412"/>
      <c r="G74" s="3"/>
      <c r="H74" s="10"/>
      <c r="I74" s="2"/>
    </row>
    <row r="75" spans="1:11" s="4" customFormat="1" ht="13.8" x14ac:dyDescent="0.25">
      <c r="A75" s="215" t="s">
        <v>68</v>
      </c>
      <c r="B75" s="196" t="s">
        <v>67</v>
      </c>
      <c r="C75" s="216"/>
      <c r="D75" s="217"/>
      <c r="E75" s="218"/>
      <c r="F75" s="413"/>
      <c r="G75" s="3"/>
      <c r="H75" s="10"/>
      <c r="I75" s="2"/>
    </row>
    <row r="76" spans="1:11" s="4" customFormat="1" ht="13.8" x14ac:dyDescent="0.25">
      <c r="A76" s="20">
        <v>1</v>
      </c>
      <c r="B76" s="193" t="s">
        <v>183</v>
      </c>
      <c r="C76" s="219"/>
      <c r="D76" s="220"/>
      <c r="E76" s="218"/>
      <c r="F76" s="413"/>
      <c r="G76" s="3"/>
      <c r="H76" s="10"/>
      <c r="I76" s="2"/>
      <c r="K76" s="2"/>
    </row>
    <row r="77" spans="1:11" s="4" customFormat="1" ht="13.2" x14ac:dyDescent="0.25">
      <c r="A77" s="21">
        <v>1.1000000000000001</v>
      </c>
      <c r="B77" s="187" t="s">
        <v>222</v>
      </c>
      <c r="C77" s="67">
        <v>9.98</v>
      </c>
      <c r="D77" s="68" t="s">
        <v>60</v>
      </c>
      <c r="E77" s="143"/>
      <c r="F77" s="408">
        <f>ROUND(C77*E77,2)</f>
        <v>0</v>
      </c>
      <c r="G77" s="3"/>
      <c r="H77" s="10"/>
      <c r="I77" s="2"/>
      <c r="K77" s="2"/>
    </row>
    <row r="78" spans="1:11" s="4" customFormat="1" ht="13.2" x14ac:dyDescent="0.25">
      <c r="A78" s="21">
        <v>1.2</v>
      </c>
      <c r="B78" s="187" t="s">
        <v>223</v>
      </c>
      <c r="C78" s="67">
        <v>23.46</v>
      </c>
      <c r="D78" s="68" t="s">
        <v>60</v>
      </c>
      <c r="E78" s="143"/>
      <c r="F78" s="408">
        <f t="shared" ref="F78:F141" si="1">ROUND(C78*E78,2)</f>
        <v>0</v>
      </c>
      <c r="G78" s="3"/>
      <c r="H78" s="10"/>
      <c r="I78" s="2"/>
      <c r="K78" s="2"/>
    </row>
    <row r="79" spans="1:11" s="4" customFormat="1" ht="13.2" x14ac:dyDescent="0.25">
      <c r="A79" s="21">
        <v>1.3</v>
      </c>
      <c r="B79" s="187" t="s">
        <v>224</v>
      </c>
      <c r="C79" s="67">
        <v>3.8</v>
      </c>
      <c r="D79" s="68" t="s">
        <v>60</v>
      </c>
      <c r="E79" s="143"/>
      <c r="F79" s="408">
        <f t="shared" si="1"/>
        <v>0</v>
      </c>
      <c r="G79" s="3"/>
      <c r="H79" s="10"/>
      <c r="I79" s="27"/>
      <c r="K79" s="2"/>
    </row>
    <row r="80" spans="1:11" s="4" customFormat="1" ht="13.8" x14ac:dyDescent="0.25">
      <c r="A80" s="221"/>
      <c r="B80" s="222"/>
      <c r="C80" s="69"/>
      <c r="D80" s="70"/>
      <c r="E80" s="143"/>
      <c r="F80" s="408">
        <f t="shared" si="1"/>
        <v>0</v>
      </c>
      <c r="G80" s="3"/>
      <c r="H80" s="10"/>
      <c r="I80" s="2"/>
    </row>
    <row r="81" spans="1:9" s="4" customFormat="1" ht="26.4" x14ac:dyDescent="0.25">
      <c r="A81" s="20">
        <v>2</v>
      </c>
      <c r="B81" s="196" t="s">
        <v>184</v>
      </c>
      <c r="C81" s="67">
        <v>0.91</v>
      </c>
      <c r="D81" s="68" t="s">
        <v>60</v>
      </c>
      <c r="E81" s="143"/>
      <c r="F81" s="408">
        <f t="shared" si="1"/>
        <v>0</v>
      </c>
      <c r="G81" s="3"/>
      <c r="H81" s="10"/>
      <c r="I81" s="2"/>
    </row>
    <row r="82" spans="1:9" s="4" customFormat="1" ht="13.8" x14ac:dyDescent="0.25">
      <c r="A82" s="221"/>
      <c r="B82" s="223"/>
      <c r="C82" s="224"/>
      <c r="D82" s="225"/>
      <c r="E82" s="143"/>
      <c r="F82" s="408">
        <f t="shared" si="1"/>
        <v>0</v>
      </c>
      <c r="G82" s="3"/>
      <c r="H82" s="10"/>
      <c r="I82" s="2"/>
    </row>
    <row r="83" spans="1:9" s="4" customFormat="1" ht="13.2" x14ac:dyDescent="0.25">
      <c r="A83" s="20">
        <v>3</v>
      </c>
      <c r="B83" s="226" t="s">
        <v>69</v>
      </c>
      <c r="C83" s="227"/>
      <c r="D83" s="72"/>
      <c r="E83" s="143"/>
      <c r="F83" s="408">
        <f t="shared" si="1"/>
        <v>0</v>
      </c>
      <c r="G83" s="3"/>
      <c r="H83" s="10"/>
      <c r="I83" s="2"/>
    </row>
    <row r="84" spans="1:9" s="4" customFormat="1" ht="13.2" x14ac:dyDescent="0.25">
      <c r="A84" s="21">
        <v>3.1</v>
      </c>
      <c r="B84" s="228" t="s">
        <v>225</v>
      </c>
      <c r="C84" s="71">
        <v>19.760000000000002</v>
      </c>
      <c r="D84" s="72" t="s">
        <v>46</v>
      </c>
      <c r="E84" s="143"/>
      <c r="F84" s="408">
        <f t="shared" si="1"/>
        <v>0</v>
      </c>
      <c r="G84" s="3"/>
      <c r="H84" s="10"/>
      <c r="I84" s="2"/>
    </row>
    <row r="85" spans="1:9" s="4" customFormat="1" ht="13.2" x14ac:dyDescent="0.25">
      <c r="A85" s="21">
        <v>3.2</v>
      </c>
      <c r="B85" s="187" t="s">
        <v>214</v>
      </c>
      <c r="C85" s="67">
        <v>73.47</v>
      </c>
      <c r="D85" s="72" t="s">
        <v>46</v>
      </c>
      <c r="E85" s="143"/>
      <c r="F85" s="408">
        <f t="shared" si="1"/>
        <v>0</v>
      </c>
      <c r="G85" s="3"/>
      <c r="H85" s="10"/>
      <c r="I85" s="2"/>
    </row>
    <row r="86" spans="1:9" s="4" customFormat="1" ht="13.2" x14ac:dyDescent="0.25">
      <c r="A86" s="21">
        <v>3.3</v>
      </c>
      <c r="B86" s="187" t="s">
        <v>216</v>
      </c>
      <c r="C86" s="67">
        <v>6.95</v>
      </c>
      <c r="D86" s="68" t="s">
        <v>4</v>
      </c>
      <c r="E86" s="143"/>
      <c r="F86" s="408">
        <f t="shared" si="1"/>
        <v>0</v>
      </c>
      <c r="G86" s="3"/>
      <c r="H86" s="10"/>
      <c r="I86" s="2"/>
    </row>
    <row r="87" spans="1:9" s="4" customFormat="1" ht="13.2" x14ac:dyDescent="0.25">
      <c r="A87" s="21">
        <v>3.4</v>
      </c>
      <c r="B87" s="187" t="s">
        <v>226</v>
      </c>
      <c r="C87" s="67">
        <v>20.059999999999999</v>
      </c>
      <c r="D87" s="72" t="s">
        <v>46</v>
      </c>
      <c r="E87" s="143"/>
      <c r="F87" s="408">
        <f t="shared" si="1"/>
        <v>0</v>
      </c>
      <c r="G87" s="3"/>
      <c r="H87" s="10"/>
      <c r="I87" s="2"/>
    </row>
    <row r="88" spans="1:9" s="4" customFormat="1" ht="13.2" x14ac:dyDescent="0.25">
      <c r="A88" s="21">
        <v>3.5</v>
      </c>
      <c r="B88" s="187" t="s">
        <v>227</v>
      </c>
      <c r="C88" s="67">
        <v>18.399999999999999</v>
      </c>
      <c r="D88" s="68" t="s">
        <v>4</v>
      </c>
      <c r="E88" s="143"/>
      <c r="F88" s="408">
        <f t="shared" si="1"/>
        <v>0</v>
      </c>
      <c r="G88" s="3"/>
      <c r="H88" s="10"/>
      <c r="I88" s="2"/>
    </row>
    <row r="89" spans="1:9" s="4" customFormat="1" ht="13.8" x14ac:dyDescent="0.25">
      <c r="A89" s="221"/>
      <c r="B89" s="191"/>
      <c r="C89" s="74"/>
      <c r="D89" s="75"/>
      <c r="E89" s="143"/>
      <c r="F89" s="408">
        <f t="shared" si="1"/>
        <v>0</v>
      </c>
      <c r="G89" s="3"/>
      <c r="H89" s="10"/>
      <c r="I89" s="2"/>
    </row>
    <row r="90" spans="1:9" s="4" customFormat="1" ht="13.2" x14ac:dyDescent="0.25">
      <c r="A90" s="20">
        <v>4</v>
      </c>
      <c r="B90" s="196" t="s">
        <v>70</v>
      </c>
      <c r="C90" s="74"/>
      <c r="D90" s="75"/>
      <c r="E90" s="143"/>
      <c r="F90" s="408">
        <f t="shared" si="1"/>
        <v>0</v>
      </c>
      <c r="G90" s="3"/>
      <c r="H90" s="10"/>
      <c r="I90" s="2"/>
    </row>
    <row r="91" spans="1:9" s="4" customFormat="1" ht="13.2" x14ac:dyDescent="0.25">
      <c r="A91" s="21">
        <v>4.0999999999999996</v>
      </c>
      <c r="B91" s="187" t="s">
        <v>228</v>
      </c>
      <c r="C91" s="67">
        <v>1</v>
      </c>
      <c r="D91" s="52" t="s">
        <v>385</v>
      </c>
      <c r="E91" s="143"/>
      <c r="F91" s="408">
        <f t="shared" si="1"/>
        <v>0</v>
      </c>
      <c r="G91" s="3"/>
      <c r="H91" s="10"/>
      <c r="I91" s="2"/>
    </row>
    <row r="92" spans="1:9" s="4" customFormat="1" ht="13.2" x14ac:dyDescent="0.25">
      <c r="A92" s="175"/>
      <c r="B92" s="229"/>
      <c r="C92" s="177"/>
      <c r="D92" s="178"/>
      <c r="E92" s="143"/>
      <c r="F92" s="408">
        <f t="shared" si="1"/>
        <v>0</v>
      </c>
      <c r="G92" s="3"/>
      <c r="H92" s="10"/>
      <c r="I92" s="2"/>
    </row>
    <row r="93" spans="1:9" s="4" customFormat="1" ht="13.2" x14ac:dyDescent="0.25">
      <c r="A93" s="215" t="s">
        <v>64</v>
      </c>
      <c r="B93" s="196" t="s">
        <v>72</v>
      </c>
      <c r="C93" s="230"/>
      <c r="D93" s="231"/>
      <c r="E93" s="143"/>
      <c r="F93" s="408">
        <f t="shared" si="1"/>
        <v>0</v>
      </c>
      <c r="G93" s="3"/>
      <c r="H93" s="10"/>
      <c r="I93" s="2"/>
    </row>
    <row r="94" spans="1:9" s="4" customFormat="1" ht="13.2" x14ac:dyDescent="0.25">
      <c r="A94" s="232"/>
      <c r="B94" s="233"/>
      <c r="C94" s="230"/>
      <c r="D94" s="231"/>
      <c r="E94" s="143"/>
      <c r="F94" s="408">
        <f t="shared" si="1"/>
        <v>0</v>
      </c>
      <c r="G94" s="3"/>
      <c r="H94" s="10"/>
      <c r="I94" s="2"/>
    </row>
    <row r="95" spans="1:9" s="4" customFormat="1" ht="16.5" customHeight="1" x14ac:dyDescent="0.25">
      <c r="A95" s="20">
        <v>1</v>
      </c>
      <c r="B95" s="193" t="s">
        <v>185</v>
      </c>
      <c r="C95" s="234"/>
      <c r="D95" s="235"/>
      <c r="E95" s="143"/>
      <c r="F95" s="408">
        <f t="shared" si="1"/>
        <v>0</v>
      </c>
      <c r="G95" s="3"/>
      <c r="H95" s="10"/>
      <c r="I95" s="2"/>
    </row>
    <row r="96" spans="1:9" s="4" customFormat="1" ht="13.2" x14ac:dyDescent="0.25">
      <c r="A96" s="21">
        <v>1.1000000000000001</v>
      </c>
      <c r="B96" s="187" t="s">
        <v>229</v>
      </c>
      <c r="C96" s="67">
        <v>1.58</v>
      </c>
      <c r="D96" s="68" t="s">
        <v>60</v>
      </c>
      <c r="E96" s="143"/>
      <c r="F96" s="408">
        <f t="shared" si="1"/>
        <v>0</v>
      </c>
      <c r="G96" s="3"/>
      <c r="H96" s="10"/>
      <c r="I96" s="2"/>
    </row>
    <row r="97" spans="1:10" s="4" customFormat="1" ht="13.2" x14ac:dyDescent="0.25">
      <c r="A97" s="21">
        <v>1.2</v>
      </c>
      <c r="B97" s="187" t="s">
        <v>230</v>
      </c>
      <c r="C97" s="67">
        <v>0.32</v>
      </c>
      <c r="D97" s="68" t="s">
        <v>60</v>
      </c>
      <c r="E97" s="143"/>
      <c r="F97" s="408">
        <f t="shared" si="1"/>
        <v>0</v>
      </c>
      <c r="G97" s="3"/>
      <c r="H97" s="10"/>
      <c r="I97" s="2"/>
    </row>
    <row r="98" spans="1:10" s="4" customFormat="1" ht="29.25" customHeight="1" x14ac:dyDescent="0.25">
      <c r="A98" s="21">
        <v>1.3</v>
      </c>
      <c r="B98" s="187" t="s">
        <v>231</v>
      </c>
      <c r="C98" s="67">
        <v>1.08</v>
      </c>
      <c r="D98" s="68" t="s">
        <v>60</v>
      </c>
      <c r="E98" s="143"/>
      <c r="F98" s="408">
        <f t="shared" si="1"/>
        <v>0</v>
      </c>
      <c r="G98" s="3"/>
      <c r="H98" s="10"/>
      <c r="I98" s="2"/>
      <c r="J98" s="28"/>
    </row>
    <row r="99" spans="1:10" s="4" customFormat="1" ht="15" customHeight="1" x14ac:dyDescent="0.25">
      <c r="A99" s="31">
        <v>1.4</v>
      </c>
      <c r="B99" s="187" t="s">
        <v>232</v>
      </c>
      <c r="C99" s="67">
        <v>0.9</v>
      </c>
      <c r="D99" s="68" t="s">
        <v>60</v>
      </c>
      <c r="E99" s="143"/>
      <c r="F99" s="408">
        <f t="shared" si="1"/>
        <v>0</v>
      </c>
      <c r="G99" s="3"/>
      <c r="H99" s="10"/>
      <c r="I99" s="2"/>
      <c r="J99" s="28"/>
    </row>
    <row r="100" spans="1:10" s="4" customFormat="1" ht="15" customHeight="1" x14ac:dyDescent="0.25">
      <c r="A100" s="31">
        <v>1.5</v>
      </c>
      <c r="B100" s="187" t="s">
        <v>233</v>
      </c>
      <c r="C100" s="67">
        <v>0.48</v>
      </c>
      <c r="D100" s="68" t="s">
        <v>60</v>
      </c>
      <c r="E100" s="143"/>
      <c r="F100" s="408">
        <f t="shared" si="1"/>
        <v>0</v>
      </c>
      <c r="G100" s="3"/>
      <c r="H100" s="10"/>
      <c r="I100" s="2"/>
      <c r="J100" s="28"/>
    </row>
    <row r="101" spans="1:10" s="4" customFormat="1" ht="15" customHeight="1" x14ac:dyDescent="0.25">
      <c r="A101" s="21">
        <v>1.6</v>
      </c>
      <c r="B101" s="187" t="s">
        <v>234</v>
      </c>
      <c r="C101" s="67">
        <v>0.99</v>
      </c>
      <c r="D101" s="68" t="s">
        <v>60</v>
      </c>
      <c r="E101" s="143"/>
      <c r="F101" s="408">
        <f t="shared" si="1"/>
        <v>0</v>
      </c>
      <c r="G101" s="3"/>
      <c r="H101" s="10"/>
      <c r="I101" s="2"/>
      <c r="J101" s="28"/>
    </row>
    <row r="102" spans="1:10" s="4" customFormat="1" ht="15" customHeight="1" x14ac:dyDescent="0.25">
      <c r="A102" s="21">
        <v>1.7</v>
      </c>
      <c r="B102" s="187" t="s">
        <v>235</v>
      </c>
      <c r="C102" s="67">
        <v>0.16</v>
      </c>
      <c r="D102" s="68" t="s">
        <v>60</v>
      </c>
      <c r="E102" s="143"/>
      <c r="F102" s="408">
        <f t="shared" si="1"/>
        <v>0</v>
      </c>
      <c r="G102" s="3"/>
      <c r="H102" s="10"/>
      <c r="I102" s="2"/>
      <c r="J102" s="28"/>
    </row>
    <row r="103" spans="1:10" s="4" customFormat="1" ht="15" customHeight="1" x14ac:dyDescent="0.25">
      <c r="A103" s="21">
        <v>1.8</v>
      </c>
      <c r="B103" s="187" t="s">
        <v>236</v>
      </c>
      <c r="C103" s="67">
        <v>7.0000000000000007E-2</v>
      </c>
      <c r="D103" s="68" t="s">
        <v>60</v>
      </c>
      <c r="E103" s="143"/>
      <c r="F103" s="408">
        <f t="shared" si="1"/>
        <v>0</v>
      </c>
      <c r="G103" s="3"/>
      <c r="H103" s="10"/>
      <c r="I103" s="2"/>
      <c r="J103" s="28"/>
    </row>
    <row r="104" spans="1:10" s="4" customFormat="1" ht="26.25" customHeight="1" x14ac:dyDescent="0.25">
      <c r="A104" s="43">
        <v>1.9</v>
      </c>
      <c r="B104" s="344" t="s">
        <v>237</v>
      </c>
      <c r="C104" s="76">
        <v>4.58</v>
      </c>
      <c r="D104" s="77" t="s">
        <v>60</v>
      </c>
      <c r="E104" s="144"/>
      <c r="F104" s="410">
        <f t="shared" si="1"/>
        <v>0</v>
      </c>
      <c r="G104" s="3"/>
      <c r="H104" s="10"/>
      <c r="I104" s="2"/>
      <c r="J104" s="28"/>
    </row>
    <row r="105" spans="1:10" s="4" customFormat="1" ht="13.2" x14ac:dyDescent="0.25">
      <c r="A105" s="236"/>
      <c r="B105" s="191"/>
      <c r="C105" s="237"/>
      <c r="D105" s="75"/>
      <c r="E105" s="143"/>
      <c r="F105" s="408">
        <f t="shared" si="1"/>
        <v>0</v>
      </c>
      <c r="G105" s="3"/>
      <c r="H105" s="10"/>
      <c r="I105" s="2"/>
    </row>
    <row r="106" spans="1:10" s="4" customFormat="1" ht="13.2" x14ac:dyDescent="0.25">
      <c r="A106" s="20">
        <v>2</v>
      </c>
      <c r="B106" s="196" t="s">
        <v>176</v>
      </c>
      <c r="C106" s="66">
        <v>27</v>
      </c>
      <c r="D106" s="88" t="s">
        <v>4</v>
      </c>
      <c r="E106" s="143"/>
      <c r="F106" s="408">
        <f t="shared" si="1"/>
        <v>0</v>
      </c>
      <c r="G106" s="3"/>
      <c r="H106" s="10"/>
      <c r="I106" s="2"/>
    </row>
    <row r="107" spans="1:10" s="4" customFormat="1" ht="14.4" x14ac:dyDescent="0.25">
      <c r="A107" s="236"/>
      <c r="B107" s="161"/>
      <c r="C107" s="238"/>
      <c r="D107" s="239"/>
      <c r="E107" s="143"/>
      <c r="F107" s="408">
        <f t="shared" si="1"/>
        <v>0</v>
      </c>
      <c r="G107" s="3"/>
      <c r="H107" s="10"/>
      <c r="I107" s="2"/>
    </row>
    <row r="108" spans="1:10" s="4" customFormat="1" ht="13.2" x14ac:dyDescent="0.25">
      <c r="A108" s="20">
        <v>3</v>
      </c>
      <c r="B108" s="193" t="s">
        <v>56</v>
      </c>
      <c r="C108" s="240"/>
      <c r="D108" s="68"/>
      <c r="E108" s="143"/>
      <c r="F108" s="408">
        <f t="shared" si="1"/>
        <v>0</v>
      </c>
      <c r="G108" s="3"/>
      <c r="H108" s="10"/>
      <c r="I108" s="2"/>
      <c r="J108" s="1"/>
    </row>
    <row r="109" spans="1:10" s="4" customFormat="1" ht="13.2" x14ac:dyDescent="0.25">
      <c r="A109" s="21">
        <v>3.1</v>
      </c>
      <c r="B109" s="190" t="s">
        <v>238</v>
      </c>
      <c r="C109" s="240">
        <v>4.1399999999999997</v>
      </c>
      <c r="D109" s="68" t="s">
        <v>46</v>
      </c>
      <c r="E109" s="143"/>
      <c r="F109" s="408">
        <f t="shared" si="1"/>
        <v>0</v>
      </c>
      <c r="G109" s="3"/>
      <c r="H109" s="10"/>
      <c r="I109" s="2"/>
    </row>
    <row r="110" spans="1:10" s="4" customFormat="1" ht="13.2" x14ac:dyDescent="0.25">
      <c r="A110" s="21">
        <v>3.2</v>
      </c>
      <c r="B110" s="187" t="s">
        <v>239</v>
      </c>
      <c r="C110" s="240">
        <v>63.63</v>
      </c>
      <c r="D110" s="68" t="s">
        <v>46</v>
      </c>
      <c r="E110" s="143"/>
      <c r="F110" s="408">
        <f t="shared" si="1"/>
        <v>0</v>
      </c>
      <c r="G110" s="3"/>
      <c r="H110" s="10"/>
      <c r="I110" s="2"/>
    </row>
    <row r="111" spans="1:10" s="4" customFormat="1" ht="13.2" x14ac:dyDescent="0.25">
      <c r="A111" s="241"/>
      <c r="B111" s="191"/>
      <c r="C111" s="237"/>
      <c r="D111" s="68"/>
      <c r="E111" s="143"/>
      <c r="F111" s="408">
        <f t="shared" si="1"/>
        <v>0</v>
      </c>
      <c r="G111" s="3"/>
      <c r="H111" s="10"/>
      <c r="I111" s="2"/>
    </row>
    <row r="112" spans="1:10" s="4" customFormat="1" ht="13.2" x14ac:dyDescent="0.25">
      <c r="A112" s="20">
        <v>4</v>
      </c>
      <c r="B112" s="226" t="s">
        <v>69</v>
      </c>
      <c r="C112" s="242"/>
      <c r="D112" s="68"/>
      <c r="E112" s="143"/>
      <c r="F112" s="408">
        <f t="shared" si="1"/>
        <v>0</v>
      </c>
      <c r="G112" s="3"/>
      <c r="H112" s="10"/>
      <c r="I112" s="2"/>
    </row>
    <row r="113" spans="1:10" s="4" customFormat="1" ht="13.2" x14ac:dyDescent="0.25">
      <c r="A113" s="21">
        <v>4.0999999999999996</v>
      </c>
      <c r="B113" s="187" t="s">
        <v>240</v>
      </c>
      <c r="C113" s="67">
        <v>32</v>
      </c>
      <c r="D113" s="68" t="s">
        <v>46</v>
      </c>
      <c r="E113" s="143"/>
      <c r="F113" s="408">
        <f t="shared" si="1"/>
        <v>0</v>
      </c>
      <c r="G113" s="3"/>
      <c r="H113" s="10"/>
      <c r="I113" s="29"/>
    </row>
    <row r="114" spans="1:10" s="4" customFormat="1" ht="13.2" x14ac:dyDescent="0.25">
      <c r="A114" s="21">
        <v>4.2</v>
      </c>
      <c r="B114" s="187" t="s">
        <v>241</v>
      </c>
      <c r="C114" s="67">
        <v>83.75</v>
      </c>
      <c r="D114" s="68" t="s">
        <v>46</v>
      </c>
      <c r="E114" s="143"/>
      <c r="F114" s="408">
        <f t="shared" si="1"/>
        <v>0</v>
      </c>
      <c r="G114" s="3"/>
      <c r="H114" s="10"/>
      <c r="I114" s="29"/>
    </row>
    <row r="115" spans="1:10" s="4" customFormat="1" ht="13.2" x14ac:dyDescent="0.25">
      <c r="A115" s="21">
        <v>4.3</v>
      </c>
      <c r="B115" s="187" t="s">
        <v>214</v>
      </c>
      <c r="C115" s="67">
        <v>64.88</v>
      </c>
      <c r="D115" s="68" t="s">
        <v>46</v>
      </c>
      <c r="E115" s="143"/>
      <c r="F115" s="408">
        <f t="shared" si="1"/>
        <v>0</v>
      </c>
      <c r="G115" s="3"/>
      <c r="H115" s="10"/>
      <c r="I115" s="30"/>
      <c r="J115" s="27"/>
    </row>
    <row r="116" spans="1:10" s="4" customFormat="1" ht="13.2" x14ac:dyDescent="0.25">
      <c r="A116" s="21">
        <v>4.4000000000000004</v>
      </c>
      <c r="B116" s="187" t="s">
        <v>216</v>
      </c>
      <c r="C116" s="67">
        <v>106.94</v>
      </c>
      <c r="D116" s="68" t="s">
        <v>4</v>
      </c>
      <c r="E116" s="143"/>
      <c r="F116" s="408">
        <f t="shared" si="1"/>
        <v>0</v>
      </c>
      <c r="G116" s="3"/>
      <c r="H116" s="10"/>
      <c r="I116" s="2"/>
    </row>
    <row r="117" spans="1:10" s="4" customFormat="1" ht="13.2" x14ac:dyDescent="0.25">
      <c r="A117" s="21">
        <v>4.5</v>
      </c>
      <c r="B117" s="187" t="s">
        <v>226</v>
      </c>
      <c r="C117" s="67">
        <v>30</v>
      </c>
      <c r="D117" s="68" t="s">
        <v>46</v>
      </c>
      <c r="E117" s="143"/>
      <c r="F117" s="408">
        <f t="shared" si="1"/>
        <v>0</v>
      </c>
      <c r="G117" s="3"/>
      <c r="H117" s="10"/>
      <c r="I117" s="2"/>
    </row>
    <row r="118" spans="1:10" s="4" customFormat="1" ht="13.2" x14ac:dyDescent="0.25">
      <c r="A118" s="21">
        <v>4.5999999999999996</v>
      </c>
      <c r="B118" s="187" t="s">
        <v>227</v>
      </c>
      <c r="C118" s="67">
        <v>23.6</v>
      </c>
      <c r="D118" s="68" t="s">
        <v>4</v>
      </c>
      <c r="E118" s="143"/>
      <c r="F118" s="408">
        <f t="shared" si="1"/>
        <v>0</v>
      </c>
      <c r="G118" s="3"/>
      <c r="H118" s="10"/>
      <c r="I118" s="27"/>
    </row>
    <row r="119" spans="1:10" s="4" customFormat="1" ht="13.2" x14ac:dyDescent="0.25">
      <c r="A119" s="21">
        <v>4.7</v>
      </c>
      <c r="B119" s="187" t="s">
        <v>242</v>
      </c>
      <c r="C119" s="67">
        <v>178.63</v>
      </c>
      <c r="D119" s="68" t="s">
        <v>46</v>
      </c>
      <c r="E119" s="143"/>
      <c r="F119" s="408">
        <f t="shared" si="1"/>
        <v>0</v>
      </c>
      <c r="G119" s="3"/>
      <c r="H119" s="10"/>
      <c r="I119" s="2"/>
    </row>
    <row r="120" spans="1:10" s="4" customFormat="1" ht="13.2" x14ac:dyDescent="0.25">
      <c r="A120" s="21">
        <v>4.8</v>
      </c>
      <c r="B120" s="187" t="s">
        <v>243</v>
      </c>
      <c r="C120" s="67">
        <v>178.63</v>
      </c>
      <c r="D120" s="68" t="s">
        <v>46</v>
      </c>
      <c r="E120" s="143"/>
      <c r="F120" s="408">
        <f t="shared" si="1"/>
        <v>0</v>
      </c>
      <c r="G120" s="3"/>
      <c r="H120" s="10"/>
      <c r="I120" s="2"/>
    </row>
    <row r="121" spans="1:10" s="4" customFormat="1" ht="13.2" x14ac:dyDescent="0.25">
      <c r="A121" s="21">
        <v>4.9000000000000004</v>
      </c>
      <c r="B121" s="187" t="s">
        <v>244</v>
      </c>
      <c r="C121" s="67">
        <v>34.56</v>
      </c>
      <c r="D121" s="68" t="s">
        <v>46</v>
      </c>
      <c r="E121" s="143"/>
      <c r="F121" s="408">
        <f t="shared" si="1"/>
        <v>0</v>
      </c>
      <c r="G121" s="3"/>
      <c r="H121" s="10"/>
      <c r="I121" s="2"/>
    </row>
    <row r="122" spans="1:10" s="4" customFormat="1" ht="13.2" x14ac:dyDescent="0.25">
      <c r="A122" s="243"/>
      <c r="B122" s="191"/>
      <c r="C122" s="74"/>
      <c r="D122" s="75"/>
      <c r="E122" s="143"/>
      <c r="F122" s="408">
        <f t="shared" si="1"/>
        <v>0</v>
      </c>
      <c r="G122" s="3"/>
      <c r="H122" s="10"/>
      <c r="I122" s="2"/>
    </row>
    <row r="123" spans="1:10" s="4" customFormat="1" ht="13.2" x14ac:dyDescent="0.25">
      <c r="A123" s="20">
        <v>5</v>
      </c>
      <c r="B123" s="196" t="s">
        <v>71</v>
      </c>
      <c r="C123" s="67"/>
      <c r="D123" s="68"/>
      <c r="E123" s="143"/>
      <c r="F123" s="408">
        <f t="shared" si="1"/>
        <v>0</v>
      </c>
      <c r="G123" s="3"/>
      <c r="H123" s="10"/>
      <c r="I123" s="27"/>
    </row>
    <row r="124" spans="1:10" s="4" customFormat="1" ht="13.2" x14ac:dyDescent="0.25">
      <c r="A124" s="21">
        <v>5.0999999999999996</v>
      </c>
      <c r="B124" s="187" t="s">
        <v>245</v>
      </c>
      <c r="C124" s="67">
        <v>3</v>
      </c>
      <c r="D124" s="52" t="s">
        <v>385</v>
      </c>
      <c r="E124" s="143"/>
      <c r="F124" s="408">
        <f t="shared" si="1"/>
        <v>0</v>
      </c>
      <c r="G124" s="3"/>
      <c r="H124" s="10"/>
      <c r="I124" s="2"/>
    </row>
    <row r="125" spans="1:10" s="4" customFormat="1" ht="26.4" x14ac:dyDescent="0.25">
      <c r="A125" s="21">
        <v>5.2</v>
      </c>
      <c r="B125" s="187" t="s">
        <v>246</v>
      </c>
      <c r="C125" s="67">
        <v>1</v>
      </c>
      <c r="D125" s="52" t="s">
        <v>385</v>
      </c>
      <c r="E125" s="143"/>
      <c r="F125" s="408">
        <f t="shared" si="1"/>
        <v>0</v>
      </c>
      <c r="G125" s="3"/>
      <c r="H125" s="10"/>
      <c r="I125" s="2"/>
    </row>
    <row r="126" spans="1:10" s="4" customFormat="1" ht="13.2" x14ac:dyDescent="0.25">
      <c r="A126" s="21"/>
      <c r="B126" s="187"/>
      <c r="C126" s="67"/>
      <c r="D126" s="68"/>
      <c r="E126" s="143"/>
      <c r="F126" s="408">
        <f t="shared" si="1"/>
        <v>0</v>
      </c>
      <c r="G126" s="3"/>
      <c r="H126" s="10"/>
      <c r="I126" s="2"/>
    </row>
    <row r="127" spans="1:10" s="4" customFormat="1" ht="13.2" x14ac:dyDescent="0.25">
      <c r="A127" s="42">
        <v>6</v>
      </c>
      <c r="B127" s="196" t="s">
        <v>65</v>
      </c>
      <c r="C127" s="240"/>
      <c r="D127" s="68"/>
      <c r="E127" s="143"/>
      <c r="F127" s="408">
        <f t="shared" si="1"/>
        <v>0</v>
      </c>
      <c r="G127" s="3"/>
      <c r="H127" s="10"/>
      <c r="I127" s="2"/>
    </row>
    <row r="128" spans="1:10" s="4" customFormat="1" ht="13.2" x14ac:dyDescent="0.25">
      <c r="A128" s="31">
        <v>6.1</v>
      </c>
      <c r="B128" s="187" t="s">
        <v>247</v>
      </c>
      <c r="C128" s="67">
        <v>1</v>
      </c>
      <c r="D128" s="68" t="s">
        <v>24</v>
      </c>
      <c r="E128" s="143"/>
      <c r="F128" s="408">
        <f t="shared" si="1"/>
        <v>0</v>
      </c>
      <c r="G128" s="3"/>
      <c r="H128" s="10"/>
      <c r="I128" s="2"/>
      <c r="J128" s="2"/>
    </row>
    <row r="129" spans="1:9" s="4" customFormat="1" ht="13.2" x14ac:dyDescent="0.25">
      <c r="A129" s="31">
        <v>6.2</v>
      </c>
      <c r="B129" s="187" t="s">
        <v>248</v>
      </c>
      <c r="C129" s="67">
        <v>4</v>
      </c>
      <c r="D129" s="52" t="s">
        <v>385</v>
      </c>
      <c r="E129" s="143"/>
      <c r="F129" s="408">
        <f t="shared" si="1"/>
        <v>0</v>
      </c>
      <c r="G129" s="3"/>
      <c r="H129" s="10"/>
      <c r="I129" s="2"/>
    </row>
    <row r="130" spans="1:9" s="4" customFormat="1" ht="13.2" x14ac:dyDescent="0.25">
      <c r="A130" s="31">
        <v>5.6</v>
      </c>
      <c r="B130" s="187" t="s">
        <v>249</v>
      </c>
      <c r="C130" s="67">
        <v>3</v>
      </c>
      <c r="D130" s="52" t="s">
        <v>385</v>
      </c>
      <c r="E130" s="143"/>
      <c r="F130" s="408">
        <f t="shared" si="1"/>
        <v>0</v>
      </c>
      <c r="G130" s="3"/>
      <c r="H130" s="10"/>
      <c r="I130" s="2"/>
    </row>
    <row r="131" spans="1:9" s="4" customFormat="1" ht="13.2" x14ac:dyDescent="0.25">
      <c r="A131" s="31">
        <v>5.7</v>
      </c>
      <c r="B131" s="187" t="s">
        <v>250</v>
      </c>
      <c r="C131" s="67">
        <v>2</v>
      </c>
      <c r="D131" s="52" t="s">
        <v>385</v>
      </c>
      <c r="E131" s="143"/>
      <c r="F131" s="408">
        <f t="shared" si="1"/>
        <v>0</v>
      </c>
      <c r="G131" s="3"/>
      <c r="H131" s="10"/>
      <c r="I131" s="2"/>
    </row>
    <row r="132" spans="1:9" s="9" customFormat="1" ht="13.2" x14ac:dyDescent="0.25">
      <c r="A132" s="31">
        <v>5.7</v>
      </c>
      <c r="B132" s="187" t="s">
        <v>250</v>
      </c>
      <c r="C132" s="67">
        <v>2</v>
      </c>
      <c r="D132" s="52" t="s">
        <v>385</v>
      </c>
      <c r="E132" s="143"/>
      <c r="F132" s="408">
        <f t="shared" si="1"/>
        <v>0</v>
      </c>
      <c r="G132" s="3"/>
      <c r="H132" s="10"/>
      <c r="I132" s="8"/>
    </row>
    <row r="133" spans="1:9" s="9" customFormat="1" ht="13.2" x14ac:dyDescent="0.25">
      <c r="A133" s="31"/>
      <c r="B133" s="73"/>
      <c r="C133" s="67"/>
      <c r="D133" s="68"/>
      <c r="E133" s="143"/>
      <c r="F133" s="408">
        <f t="shared" si="1"/>
        <v>0</v>
      </c>
      <c r="G133" s="3"/>
      <c r="H133" s="10"/>
      <c r="I133" s="8"/>
    </row>
    <row r="134" spans="1:9" s="18" customFormat="1" ht="13.2" x14ac:dyDescent="0.25">
      <c r="A134" s="392"/>
      <c r="B134" s="393" t="s">
        <v>157</v>
      </c>
      <c r="C134" s="394"/>
      <c r="D134" s="395"/>
      <c r="E134" s="396"/>
      <c r="F134" s="414">
        <f>SUM(F77:F133)</f>
        <v>0</v>
      </c>
      <c r="G134" s="3"/>
      <c r="H134" s="33"/>
      <c r="I134" s="17"/>
    </row>
    <row r="135" spans="1:9" s="4" customFormat="1" ht="13.2" x14ac:dyDescent="0.25">
      <c r="A135" s="175"/>
      <c r="B135" s="176"/>
      <c r="C135" s="177"/>
      <c r="D135" s="178"/>
      <c r="E135" s="179"/>
      <c r="F135" s="408">
        <f t="shared" si="1"/>
        <v>0</v>
      </c>
      <c r="G135" s="3"/>
      <c r="H135" s="10"/>
      <c r="I135" s="2"/>
    </row>
    <row r="136" spans="1:9" s="4" customFormat="1" ht="13.2" x14ac:dyDescent="0.25">
      <c r="A136" s="244" t="s">
        <v>53</v>
      </c>
      <c r="B136" s="61" t="s">
        <v>73</v>
      </c>
      <c r="C136" s="245"/>
      <c r="D136" s="246"/>
      <c r="E136" s="247"/>
      <c r="F136" s="408">
        <f t="shared" si="1"/>
        <v>0</v>
      </c>
      <c r="G136" s="3"/>
      <c r="H136" s="10"/>
      <c r="I136" s="2"/>
    </row>
    <row r="137" spans="1:9" s="4" customFormat="1" ht="13.2" x14ac:dyDescent="0.25">
      <c r="A137" s="248"/>
      <c r="B137" s="249"/>
      <c r="C137" s="245"/>
      <c r="D137" s="246"/>
      <c r="E137" s="247"/>
      <c r="F137" s="408">
        <f t="shared" si="1"/>
        <v>0</v>
      </c>
      <c r="G137" s="3"/>
      <c r="H137" s="10"/>
      <c r="I137" s="2"/>
    </row>
    <row r="138" spans="1:9" s="4" customFormat="1" ht="13.2" x14ac:dyDescent="0.25">
      <c r="A138" s="78">
        <v>1</v>
      </c>
      <c r="B138" s="79" t="s">
        <v>74</v>
      </c>
      <c r="C138" s="250"/>
      <c r="D138" s="251"/>
      <c r="E138" s="252"/>
      <c r="F138" s="408">
        <f t="shared" si="1"/>
        <v>0</v>
      </c>
      <c r="G138" s="3"/>
      <c r="H138" s="10"/>
      <c r="I138" s="2"/>
    </row>
    <row r="139" spans="1:9" s="4" customFormat="1" ht="13.2" x14ac:dyDescent="0.25">
      <c r="A139" s="80">
        <v>1.1000000000000001</v>
      </c>
      <c r="B139" s="187" t="s">
        <v>251</v>
      </c>
      <c r="C139" s="82">
        <v>2</v>
      </c>
      <c r="D139" s="52" t="s">
        <v>385</v>
      </c>
      <c r="E139" s="146"/>
      <c r="F139" s="408">
        <f t="shared" si="1"/>
        <v>0</v>
      </c>
      <c r="G139" s="3"/>
      <c r="H139" s="10"/>
      <c r="I139" s="2"/>
    </row>
    <row r="140" spans="1:9" s="4" customFormat="1" ht="13.2" x14ac:dyDescent="0.25">
      <c r="A140" s="80">
        <v>1.2</v>
      </c>
      <c r="B140" s="187" t="s">
        <v>252</v>
      </c>
      <c r="C140" s="82">
        <v>3</v>
      </c>
      <c r="D140" s="52" t="s">
        <v>385</v>
      </c>
      <c r="E140" s="146"/>
      <c r="F140" s="408">
        <f t="shared" si="1"/>
        <v>0</v>
      </c>
      <c r="G140" s="3"/>
      <c r="H140" s="10"/>
      <c r="I140" s="2"/>
    </row>
    <row r="141" spans="1:9" s="4" customFormat="1" ht="13.2" x14ac:dyDescent="0.25">
      <c r="A141" s="81">
        <v>1.3</v>
      </c>
      <c r="B141" s="187" t="s">
        <v>253</v>
      </c>
      <c r="C141" s="82">
        <v>2700</v>
      </c>
      <c r="D141" s="83" t="s">
        <v>387</v>
      </c>
      <c r="E141" s="145"/>
      <c r="F141" s="408">
        <f t="shared" si="1"/>
        <v>0</v>
      </c>
      <c r="G141" s="3"/>
      <c r="H141" s="10"/>
      <c r="I141" s="2"/>
    </row>
    <row r="142" spans="1:9" s="4" customFormat="1" ht="13.2" x14ac:dyDescent="0.25">
      <c r="A142" s="80">
        <v>1.4</v>
      </c>
      <c r="B142" s="187" t="s">
        <v>254</v>
      </c>
      <c r="C142" s="82">
        <v>3</v>
      </c>
      <c r="D142" s="52" t="s">
        <v>385</v>
      </c>
      <c r="E142" s="253"/>
      <c r="F142" s="408">
        <f t="shared" ref="F142:F197" si="2">ROUND(C142*E142,2)</f>
        <v>0</v>
      </c>
      <c r="G142" s="3"/>
      <c r="H142" s="10"/>
      <c r="I142" s="2"/>
    </row>
    <row r="143" spans="1:9" s="4" customFormat="1" ht="13.2" x14ac:dyDescent="0.25">
      <c r="A143" s="80">
        <v>1.5</v>
      </c>
      <c r="B143" s="187" t="s">
        <v>255</v>
      </c>
      <c r="C143" s="82">
        <v>1</v>
      </c>
      <c r="D143" s="52" t="s">
        <v>385</v>
      </c>
      <c r="E143" s="253"/>
      <c r="F143" s="408">
        <f t="shared" si="2"/>
        <v>0</v>
      </c>
      <c r="G143" s="3"/>
      <c r="H143" s="10"/>
      <c r="I143" s="2"/>
    </row>
    <row r="144" spans="1:9" s="4" customFormat="1" ht="13.2" x14ac:dyDescent="0.25">
      <c r="A144" s="81">
        <v>1.6</v>
      </c>
      <c r="B144" s="187" t="s">
        <v>256</v>
      </c>
      <c r="C144" s="82">
        <v>1</v>
      </c>
      <c r="D144" s="52" t="s">
        <v>385</v>
      </c>
      <c r="E144" s="253"/>
      <c r="F144" s="408">
        <f t="shared" si="2"/>
        <v>0</v>
      </c>
      <c r="G144" s="3"/>
      <c r="H144" s="10"/>
      <c r="I144" s="2"/>
    </row>
    <row r="145" spans="1:9" s="4" customFormat="1" ht="13.2" x14ac:dyDescent="0.25">
      <c r="A145" s="80">
        <v>1.7</v>
      </c>
      <c r="B145" s="187" t="s">
        <v>257</v>
      </c>
      <c r="C145" s="87">
        <v>1</v>
      </c>
      <c r="D145" s="52" t="s">
        <v>385</v>
      </c>
      <c r="E145" s="254"/>
      <c r="F145" s="408">
        <f t="shared" si="2"/>
        <v>0</v>
      </c>
      <c r="G145" s="3"/>
      <c r="H145" s="10"/>
      <c r="I145" s="2"/>
    </row>
    <row r="146" spans="1:9" s="4" customFormat="1" ht="13.2" x14ac:dyDescent="0.25">
      <c r="A146" s="80">
        <v>1.8</v>
      </c>
      <c r="B146" s="187" t="s">
        <v>258</v>
      </c>
      <c r="C146" s="84">
        <v>6</v>
      </c>
      <c r="D146" s="52" t="s">
        <v>385</v>
      </c>
      <c r="E146" s="146"/>
      <c r="F146" s="408">
        <f t="shared" si="2"/>
        <v>0</v>
      </c>
      <c r="G146" s="3"/>
      <c r="H146" s="10"/>
      <c r="I146" s="2"/>
    </row>
    <row r="147" spans="1:9" s="4" customFormat="1" ht="13.2" x14ac:dyDescent="0.25">
      <c r="A147" s="81">
        <v>1.9</v>
      </c>
      <c r="B147" s="187" t="s">
        <v>259</v>
      </c>
      <c r="C147" s="84">
        <v>2</v>
      </c>
      <c r="D147" s="52" t="s">
        <v>385</v>
      </c>
      <c r="E147" s="146"/>
      <c r="F147" s="408">
        <f t="shared" si="2"/>
        <v>0</v>
      </c>
      <c r="G147" s="3"/>
      <c r="H147" s="10"/>
      <c r="I147" s="2"/>
    </row>
    <row r="148" spans="1:9" s="4" customFormat="1" ht="13.2" x14ac:dyDescent="0.25">
      <c r="A148" s="85">
        <v>1.1000000000000001</v>
      </c>
      <c r="B148" s="187" t="s">
        <v>260</v>
      </c>
      <c r="C148" s="87">
        <v>4</v>
      </c>
      <c r="D148" s="52" t="s">
        <v>385</v>
      </c>
      <c r="E148" s="254"/>
      <c r="F148" s="408">
        <f t="shared" si="2"/>
        <v>0</v>
      </c>
      <c r="G148" s="3"/>
      <c r="H148" s="10"/>
      <c r="I148" s="2"/>
    </row>
    <row r="149" spans="1:9" s="4" customFormat="1" ht="13.2" x14ac:dyDescent="0.25">
      <c r="A149" s="85">
        <v>1.1100000000000001</v>
      </c>
      <c r="B149" s="187" t="s">
        <v>261</v>
      </c>
      <c r="C149" s="87">
        <v>1</v>
      </c>
      <c r="D149" s="52" t="s">
        <v>385</v>
      </c>
      <c r="E149" s="254"/>
      <c r="F149" s="408">
        <f t="shared" si="2"/>
        <v>0</v>
      </c>
      <c r="G149" s="3"/>
      <c r="H149" s="10"/>
      <c r="I149" s="2"/>
    </row>
    <row r="150" spans="1:9" s="4" customFormat="1" ht="13.2" x14ac:dyDescent="0.25">
      <c r="A150" s="85">
        <v>1.1200000000000001</v>
      </c>
      <c r="B150" s="255" t="s">
        <v>262</v>
      </c>
      <c r="C150" s="256">
        <v>5</v>
      </c>
      <c r="D150" s="52" t="s">
        <v>385</v>
      </c>
      <c r="E150" s="257"/>
      <c r="F150" s="408">
        <f t="shared" si="2"/>
        <v>0</v>
      </c>
      <c r="G150" s="3"/>
      <c r="H150" s="10"/>
      <c r="I150" s="2"/>
    </row>
    <row r="151" spans="1:9" s="4" customFormat="1" ht="13.2" x14ac:dyDescent="0.25">
      <c r="A151" s="85">
        <v>1.1299999999999999</v>
      </c>
      <c r="B151" s="190" t="s">
        <v>263</v>
      </c>
      <c r="C151" s="86">
        <v>5</v>
      </c>
      <c r="D151" s="52" t="s">
        <v>385</v>
      </c>
      <c r="E151" s="257"/>
      <c r="F151" s="408">
        <f t="shared" si="2"/>
        <v>0</v>
      </c>
      <c r="G151" s="3"/>
      <c r="H151" s="10"/>
      <c r="I151" s="2"/>
    </row>
    <row r="152" spans="1:9" s="4" customFormat="1" ht="13.2" x14ac:dyDescent="0.25">
      <c r="A152" s="85">
        <v>1.1399999999999999</v>
      </c>
      <c r="B152" s="187" t="s">
        <v>264</v>
      </c>
      <c r="C152" s="87">
        <v>6</v>
      </c>
      <c r="D152" s="52" t="s">
        <v>385</v>
      </c>
      <c r="E152" s="147"/>
      <c r="F152" s="408">
        <f t="shared" si="2"/>
        <v>0</v>
      </c>
      <c r="G152" s="3"/>
      <c r="H152" s="10"/>
      <c r="I152" s="2"/>
    </row>
    <row r="153" spans="1:9" s="4" customFormat="1" ht="13.2" x14ac:dyDescent="0.25">
      <c r="A153" s="85">
        <v>1.1499999999999999</v>
      </c>
      <c r="B153" s="187" t="s">
        <v>265</v>
      </c>
      <c r="C153" s="194">
        <v>1</v>
      </c>
      <c r="D153" s="52" t="s">
        <v>385</v>
      </c>
      <c r="E153" s="258"/>
      <c r="F153" s="408">
        <f t="shared" si="2"/>
        <v>0</v>
      </c>
      <c r="G153" s="3"/>
      <c r="H153" s="10"/>
      <c r="I153" s="2"/>
    </row>
    <row r="154" spans="1:9" s="4" customFormat="1" ht="13.2" x14ac:dyDescent="0.25">
      <c r="A154" s="85"/>
      <c r="B154" s="187"/>
      <c r="C154" s="194"/>
      <c r="D154" s="88"/>
      <c r="E154" s="258"/>
      <c r="F154" s="408">
        <f t="shared" si="2"/>
        <v>0</v>
      </c>
      <c r="G154" s="3"/>
      <c r="H154" s="10"/>
      <c r="I154" s="2"/>
    </row>
    <row r="155" spans="1:9" s="9" customFormat="1" ht="13.2" x14ac:dyDescent="0.25">
      <c r="A155" s="78">
        <v>2</v>
      </c>
      <c r="B155" s="193" t="s">
        <v>75</v>
      </c>
      <c r="C155" s="250"/>
      <c r="D155" s="251"/>
      <c r="E155" s="252"/>
      <c r="F155" s="408">
        <f t="shared" si="2"/>
        <v>0</v>
      </c>
      <c r="G155" s="3"/>
      <c r="H155" s="10"/>
      <c r="I155" s="8"/>
    </row>
    <row r="156" spans="1:9" s="4" customFormat="1" ht="39.6" x14ac:dyDescent="0.25">
      <c r="A156" s="89" t="s">
        <v>7</v>
      </c>
      <c r="B156" s="187" t="s">
        <v>266</v>
      </c>
      <c r="C156" s="259">
        <v>2</v>
      </c>
      <c r="D156" s="260" t="s">
        <v>4</v>
      </c>
      <c r="E156" s="258"/>
      <c r="F156" s="408">
        <f t="shared" si="2"/>
        <v>0</v>
      </c>
      <c r="G156" s="3"/>
      <c r="H156" s="10"/>
      <c r="I156" s="2"/>
    </row>
    <row r="157" spans="1:9" s="4" customFormat="1" ht="52.8" x14ac:dyDescent="0.25">
      <c r="A157" s="90" t="s">
        <v>19</v>
      </c>
      <c r="B157" s="344" t="s">
        <v>267</v>
      </c>
      <c r="C157" s="261">
        <v>10</v>
      </c>
      <c r="D157" s="262" t="s">
        <v>4</v>
      </c>
      <c r="E157" s="263"/>
      <c r="F157" s="410">
        <f t="shared" si="2"/>
        <v>0</v>
      </c>
      <c r="G157" s="3"/>
      <c r="H157" s="10"/>
      <c r="I157" s="2"/>
    </row>
    <row r="158" spans="1:9" s="4" customFormat="1" ht="66" x14ac:dyDescent="0.25">
      <c r="A158" s="89" t="s">
        <v>20</v>
      </c>
      <c r="B158" s="187" t="s">
        <v>268</v>
      </c>
      <c r="C158" s="259">
        <v>4</v>
      </c>
      <c r="D158" s="260" t="s">
        <v>4</v>
      </c>
      <c r="E158" s="258"/>
      <c r="F158" s="408">
        <f t="shared" si="2"/>
        <v>0</v>
      </c>
      <c r="G158" s="3"/>
      <c r="H158" s="10"/>
      <c r="I158" s="2"/>
    </row>
    <row r="159" spans="1:9" s="4" customFormat="1" ht="39.6" x14ac:dyDescent="0.25">
      <c r="A159" s="89" t="s">
        <v>21</v>
      </c>
      <c r="B159" s="187" t="s">
        <v>269</v>
      </c>
      <c r="C159" s="259">
        <v>4</v>
      </c>
      <c r="D159" s="260" t="s">
        <v>4</v>
      </c>
      <c r="E159" s="258"/>
      <c r="F159" s="408">
        <f t="shared" si="2"/>
        <v>0</v>
      </c>
      <c r="G159" s="3"/>
      <c r="H159" s="10"/>
      <c r="I159" s="2"/>
    </row>
    <row r="160" spans="1:9" s="4" customFormat="1" ht="39.6" x14ac:dyDescent="0.25">
      <c r="A160" s="89" t="s">
        <v>81</v>
      </c>
      <c r="B160" s="187" t="s">
        <v>270</v>
      </c>
      <c r="C160" s="259">
        <v>4</v>
      </c>
      <c r="D160" s="260" t="s">
        <v>4</v>
      </c>
      <c r="E160" s="258"/>
      <c r="F160" s="408">
        <f t="shared" si="2"/>
        <v>0</v>
      </c>
      <c r="G160" s="3"/>
      <c r="H160" s="10"/>
      <c r="I160" s="2"/>
    </row>
    <row r="161" spans="1:9" s="4" customFormat="1" ht="52.8" x14ac:dyDescent="0.25">
      <c r="A161" s="89" t="s">
        <v>82</v>
      </c>
      <c r="B161" s="187" t="s">
        <v>271</v>
      </c>
      <c r="C161" s="259">
        <v>18</v>
      </c>
      <c r="D161" s="260" t="s">
        <v>4</v>
      </c>
      <c r="E161" s="258"/>
      <c r="F161" s="408">
        <f t="shared" si="2"/>
        <v>0</v>
      </c>
      <c r="G161" s="3"/>
      <c r="H161" s="10"/>
      <c r="I161" s="2"/>
    </row>
    <row r="162" spans="1:9" s="4" customFormat="1" ht="26.4" x14ac:dyDescent="0.25">
      <c r="A162" s="89" t="s">
        <v>83</v>
      </c>
      <c r="B162" s="187" t="s">
        <v>272</v>
      </c>
      <c r="C162" s="264">
        <v>1</v>
      </c>
      <c r="D162" s="52" t="s">
        <v>385</v>
      </c>
      <c r="E162" s="147"/>
      <c r="F162" s="408">
        <f t="shared" si="2"/>
        <v>0</v>
      </c>
      <c r="G162" s="3"/>
      <c r="H162" s="10"/>
      <c r="I162" s="2"/>
    </row>
    <row r="163" spans="1:9" s="4" customFormat="1" ht="39.6" x14ac:dyDescent="0.25">
      <c r="A163" s="89" t="s">
        <v>84</v>
      </c>
      <c r="B163" s="187" t="s">
        <v>273</v>
      </c>
      <c r="C163" s="264">
        <v>1</v>
      </c>
      <c r="D163" s="52" t="s">
        <v>385</v>
      </c>
      <c r="E163" s="157"/>
      <c r="F163" s="408">
        <f t="shared" si="2"/>
        <v>0</v>
      </c>
      <c r="G163" s="3"/>
      <c r="H163" s="10"/>
      <c r="I163" s="2"/>
    </row>
    <row r="164" spans="1:9" s="4" customFormat="1" ht="13.2" x14ac:dyDescent="0.25">
      <c r="A164" s="89" t="s">
        <v>85</v>
      </c>
      <c r="B164" s="187" t="s">
        <v>274</v>
      </c>
      <c r="C164" s="264">
        <v>1</v>
      </c>
      <c r="D164" s="52" t="s">
        <v>385</v>
      </c>
      <c r="E164" s="157"/>
      <c r="F164" s="408">
        <f t="shared" si="2"/>
        <v>0</v>
      </c>
      <c r="G164" s="3"/>
      <c r="H164" s="10"/>
      <c r="I164" s="2"/>
    </row>
    <row r="165" spans="1:9" s="4" customFormat="1" ht="13.2" x14ac:dyDescent="0.25">
      <c r="A165" s="89" t="s">
        <v>86</v>
      </c>
      <c r="B165" s="187" t="s">
        <v>275</v>
      </c>
      <c r="C165" s="264">
        <v>1</v>
      </c>
      <c r="D165" s="52" t="s">
        <v>385</v>
      </c>
      <c r="E165" s="157"/>
      <c r="F165" s="408">
        <f t="shared" si="2"/>
        <v>0</v>
      </c>
      <c r="G165" s="3"/>
      <c r="H165" s="10"/>
      <c r="I165" s="2"/>
    </row>
    <row r="166" spans="1:9" s="4" customFormat="1" ht="13.2" x14ac:dyDescent="0.25">
      <c r="A166" s="89" t="s">
        <v>87</v>
      </c>
      <c r="B166" s="187" t="s">
        <v>276</v>
      </c>
      <c r="C166" s="264">
        <v>1</v>
      </c>
      <c r="D166" s="52" t="s">
        <v>385</v>
      </c>
      <c r="E166" s="157"/>
      <c r="F166" s="408">
        <f t="shared" si="2"/>
        <v>0</v>
      </c>
      <c r="G166" s="3"/>
      <c r="H166" s="10"/>
      <c r="I166" s="2"/>
    </row>
    <row r="167" spans="1:9" s="4" customFormat="1" ht="13.2" x14ac:dyDescent="0.25">
      <c r="A167" s="89" t="s">
        <v>88</v>
      </c>
      <c r="B167" s="187" t="s">
        <v>277</v>
      </c>
      <c r="C167" s="264">
        <v>1</v>
      </c>
      <c r="D167" s="52" t="s">
        <v>385</v>
      </c>
      <c r="E167" s="148"/>
      <c r="F167" s="408">
        <f t="shared" si="2"/>
        <v>0</v>
      </c>
      <c r="G167" s="3"/>
      <c r="H167" s="10"/>
      <c r="I167" s="2"/>
    </row>
    <row r="168" spans="1:9" s="4" customFormat="1" ht="13.2" x14ac:dyDescent="0.25">
      <c r="A168" s="89" t="s">
        <v>89</v>
      </c>
      <c r="B168" s="187" t="s">
        <v>278</v>
      </c>
      <c r="C168" s="264">
        <v>1</v>
      </c>
      <c r="D168" s="52" t="s">
        <v>385</v>
      </c>
      <c r="E168" s="148"/>
      <c r="F168" s="408">
        <f t="shared" si="2"/>
        <v>0</v>
      </c>
      <c r="G168" s="3"/>
      <c r="H168" s="10"/>
      <c r="I168" s="2"/>
    </row>
    <row r="169" spans="1:9" s="4" customFormat="1" ht="13.2" x14ac:dyDescent="0.25">
      <c r="A169" s="89" t="s">
        <v>90</v>
      </c>
      <c r="B169" s="187" t="s">
        <v>279</v>
      </c>
      <c r="C169" s="264">
        <v>1</v>
      </c>
      <c r="D169" s="52" t="s">
        <v>385</v>
      </c>
      <c r="E169" s="157"/>
      <c r="F169" s="408">
        <f t="shared" si="2"/>
        <v>0</v>
      </c>
      <c r="G169" s="3"/>
      <c r="H169" s="10"/>
      <c r="I169" s="2"/>
    </row>
    <row r="170" spans="1:9" s="4" customFormat="1" ht="13.2" x14ac:dyDescent="0.25">
      <c r="A170" s="89"/>
      <c r="B170" s="187"/>
      <c r="C170" s="264"/>
      <c r="D170" s="265"/>
      <c r="E170" s="157"/>
      <c r="F170" s="408">
        <f t="shared" si="2"/>
        <v>0</v>
      </c>
      <c r="G170" s="3"/>
      <c r="H170" s="10"/>
      <c r="I170" s="2"/>
    </row>
    <row r="171" spans="1:9" s="4" customFormat="1" ht="13.2" x14ac:dyDescent="0.25">
      <c r="A171" s="266">
        <v>3</v>
      </c>
      <c r="B171" s="196" t="s">
        <v>76</v>
      </c>
      <c r="C171" s="92"/>
      <c r="D171" s="267"/>
      <c r="E171" s="268"/>
      <c r="F171" s="408">
        <f t="shared" si="2"/>
        <v>0</v>
      </c>
      <c r="G171" s="3"/>
      <c r="H171" s="10"/>
      <c r="I171" s="2"/>
    </row>
    <row r="172" spans="1:9" s="4" customFormat="1" ht="13.2" x14ac:dyDescent="0.25">
      <c r="A172" s="266"/>
      <c r="B172" s="196"/>
      <c r="C172" s="92"/>
      <c r="D172" s="267"/>
      <c r="E172" s="268"/>
      <c r="F172" s="408">
        <f t="shared" si="2"/>
        <v>0</v>
      </c>
      <c r="G172" s="3"/>
      <c r="H172" s="10"/>
      <c r="I172" s="2"/>
    </row>
    <row r="173" spans="1:9" s="4" customFormat="1" ht="26.4" x14ac:dyDescent="0.25">
      <c r="A173" s="91">
        <v>3.1</v>
      </c>
      <c r="B173" s="187" t="s">
        <v>280</v>
      </c>
      <c r="C173" s="92">
        <v>3</v>
      </c>
      <c r="D173" s="52" t="s">
        <v>385</v>
      </c>
      <c r="E173" s="269"/>
      <c r="F173" s="408">
        <f t="shared" si="2"/>
        <v>0</v>
      </c>
      <c r="G173" s="3"/>
      <c r="H173" s="10"/>
      <c r="I173" s="2"/>
    </row>
    <row r="174" spans="1:9" s="4" customFormat="1" ht="13.2" x14ac:dyDescent="0.25">
      <c r="A174" s="91">
        <v>3.2</v>
      </c>
      <c r="B174" s="187" t="s">
        <v>281</v>
      </c>
      <c r="C174" s="92">
        <v>3</v>
      </c>
      <c r="D174" s="52" t="s">
        <v>385</v>
      </c>
      <c r="E174" s="268"/>
      <c r="F174" s="408">
        <f t="shared" si="2"/>
        <v>0</v>
      </c>
      <c r="G174" s="3"/>
      <c r="H174" s="10"/>
      <c r="I174" s="2"/>
    </row>
    <row r="175" spans="1:9" s="4" customFormat="1" ht="13.2" x14ac:dyDescent="0.25">
      <c r="A175" s="91">
        <v>3.3</v>
      </c>
      <c r="B175" s="187" t="s">
        <v>282</v>
      </c>
      <c r="C175" s="92">
        <v>3</v>
      </c>
      <c r="D175" s="52" t="s">
        <v>385</v>
      </c>
      <c r="E175" s="268"/>
      <c r="F175" s="408">
        <f t="shared" si="2"/>
        <v>0</v>
      </c>
      <c r="G175" s="3"/>
      <c r="H175" s="10"/>
      <c r="I175" s="2"/>
    </row>
    <row r="176" spans="1:9" s="4" customFormat="1" ht="13.2" x14ac:dyDescent="0.25">
      <c r="A176" s="91">
        <v>3.4</v>
      </c>
      <c r="B176" s="187" t="s">
        <v>283</v>
      </c>
      <c r="C176" s="92">
        <v>6</v>
      </c>
      <c r="D176" s="52" t="s">
        <v>385</v>
      </c>
      <c r="E176" s="157"/>
      <c r="F176" s="408">
        <f t="shared" si="2"/>
        <v>0</v>
      </c>
      <c r="G176" s="3"/>
      <c r="H176" s="10"/>
      <c r="I176" s="2"/>
    </row>
    <row r="177" spans="1:9" s="4" customFormat="1" ht="13.2" x14ac:dyDescent="0.25">
      <c r="A177" s="91">
        <v>3.5</v>
      </c>
      <c r="B177" s="187" t="s">
        <v>284</v>
      </c>
      <c r="C177" s="92">
        <v>6</v>
      </c>
      <c r="D177" s="52" t="s">
        <v>385</v>
      </c>
      <c r="E177" s="157"/>
      <c r="F177" s="408">
        <f t="shared" si="2"/>
        <v>0</v>
      </c>
      <c r="G177" s="3"/>
      <c r="H177" s="10"/>
      <c r="I177" s="2"/>
    </row>
    <row r="178" spans="1:9" s="4" customFormat="1" ht="13.2" x14ac:dyDescent="0.25">
      <c r="A178" s="91">
        <v>3.6</v>
      </c>
      <c r="B178" s="187" t="s">
        <v>285</v>
      </c>
      <c r="C178" s="92">
        <v>1</v>
      </c>
      <c r="D178" s="52" t="s">
        <v>385</v>
      </c>
      <c r="E178" s="157"/>
      <c r="F178" s="408">
        <f t="shared" si="2"/>
        <v>0</v>
      </c>
      <c r="G178" s="3"/>
      <c r="H178" s="10"/>
      <c r="I178" s="2"/>
    </row>
    <row r="179" spans="1:9" s="4" customFormat="1" ht="26.4" x14ac:dyDescent="0.25">
      <c r="A179" s="91">
        <v>3.7</v>
      </c>
      <c r="B179" s="187" t="s">
        <v>286</v>
      </c>
      <c r="C179" s="92">
        <v>3</v>
      </c>
      <c r="D179" s="52" t="s">
        <v>385</v>
      </c>
      <c r="E179" s="157"/>
      <c r="F179" s="408">
        <f t="shared" si="2"/>
        <v>0</v>
      </c>
      <c r="G179" s="3"/>
      <c r="H179" s="10"/>
      <c r="I179" s="2"/>
    </row>
    <row r="180" spans="1:9" s="4" customFormat="1" ht="13.2" x14ac:dyDescent="0.25">
      <c r="A180" s="91">
        <v>3.8</v>
      </c>
      <c r="B180" s="187" t="s">
        <v>287</v>
      </c>
      <c r="C180" s="92">
        <v>3</v>
      </c>
      <c r="D180" s="52" t="s">
        <v>385</v>
      </c>
      <c r="E180" s="157"/>
      <c r="F180" s="408">
        <f t="shared" si="2"/>
        <v>0</v>
      </c>
      <c r="G180" s="3"/>
      <c r="H180" s="10"/>
      <c r="I180" s="2"/>
    </row>
    <row r="181" spans="1:9" s="4" customFormat="1" ht="13.2" x14ac:dyDescent="0.25">
      <c r="A181" s="91">
        <v>3.9</v>
      </c>
      <c r="B181" s="187" t="s">
        <v>288</v>
      </c>
      <c r="C181" s="92">
        <v>3</v>
      </c>
      <c r="D181" s="52" t="s">
        <v>385</v>
      </c>
      <c r="E181" s="157"/>
      <c r="F181" s="408">
        <f t="shared" si="2"/>
        <v>0</v>
      </c>
      <c r="G181" s="3"/>
      <c r="H181" s="10"/>
      <c r="I181" s="2"/>
    </row>
    <row r="182" spans="1:9" s="4" customFormat="1" ht="26.4" x14ac:dyDescent="0.25">
      <c r="A182" s="92">
        <v>3.1</v>
      </c>
      <c r="B182" s="187" t="s">
        <v>289</v>
      </c>
      <c r="C182" s="92">
        <v>3</v>
      </c>
      <c r="D182" s="52" t="s">
        <v>385</v>
      </c>
      <c r="E182" s="149"/>
      <c r="F182" s="408">
        <f t="shared" si="2"/>
        <v>0</v>
      </c>
      <c r="G182" s="3"/>
      <c r="H182" s="10"/>
      <c r="I182" s="2"/>
    </row>
    <row r="183" spans="1:9" s="4" customFormat="1" ht="13.2" x14ac:dyDescent="0.25">
      <c r="A183" s="92">
        <v>3.11</v>
      </c>
      <c r="B183" s="187" t="s">
        <v>290</v>
      </c>
      <c r="C183" s="92">
        <v>3</v>
      </c>
      <c r="D183" s="52" t="s">
        <v>385</v>
      </c>
      <c r="E183" s="149"/>
      <c r="F183" s="408">
        <f t="shared" si="2"/>
        <v>0</v>
      </c>
      <c r="G183" s="3"/>
      <c r="H183" s="10"/>
      <c r="I183" s="2"/>
    </row>
    <row r="184" spans="1:9" s="4" customFormat="1" ht="13.2" x14ac:dyDescent="0.25">
      <c r="A184" s="92">
        <v>3.12</v>
      </c>
      <c r="B184" s="187" t="s">
        <v>291</v>
      </c>
      <c r="C184" s="92">
        <v>1</v>
      </c>
      <c r="D184" s="52" t="s">
        <v>385</v>
      </c>
      <c r="E184" s="268"/>
      <c r="F184" s="408">
        <f t="shared" si="2"/>
        <v>0</v>
      </c>
      <c r="G184" s="3"/>
      <c r="H184" s="10"/>
      <c r="I184" s="2"/>
    </row>
    <row r="185" spans="1:9" s="4" customFormat="1" ht="13.2" x14ac:dyDescent="0.25">
      <c r="A185" s="92">
        <v>3.13</v>
      </c>
      <c r="B185" s="187" t="s">
        <v>292</v>
      </c>
      <c r="C185" s="92">
        <v>1</v>
      </c>
      <c r="D185" s="52" t="s">
        <v>385</v>
      </c>
      <c r="E185" s="257"/>
      <c r="F185" s="408">
        <f t="shared" si="2"/>
        <v>0</v>
      </c>
      <c r="G185" s="3"/>
      <c r="H185" s="10"/>
      <c r="I185" s="2"/>
    </row>
    <row r="186" spans="1:9" s="4" customFormat="1" ht="13.2" x14ac:dyDescent="0.25">
      <c r="A186" s="92">
        <v>3.14</v>
      </c>
      <c r="B186" s="187" t="s">
        <v>293</v>
      </c>
      <c r="C186" s="92">
        <v>3</v>
      </c>
      <c r="D186" s="52" t="s">
        <v>385</v>
      </c>
      <c r="E186" s="257"/>
      <c r="F186" s="408">
        <f t="shared" si="2"/>
        <v>0</v>
      </c>
      <c r="G186" s="3"/>
      <c r="H186" s="10"/>
      <c r="I186" s="2"/>
    </row>
    <row r="187" spans="1:9" s="4" customFormat="1" ht="13.2" x14ac:dyDescent="0.25">
      <c r="A187" s="92">
        <v>3.15</v>
      </c>
      <c r="B187" s="187" t="s">
        <v>294</v>
      </c>
      <c r="C187" s="92">
        <v>3</v>
      </c>
      <c r="D187" s="52" t="s">
        <v>385</v>
      </c>
      <c r="E187" s="257"/>
      <c r="F187" s="408">
        <f t="shared" si="2"/>
        <v>0</v>
      </c>
      <c r="G187" s="3"/>
      <c r="H187" s="10"/>
      <c r="I187" s="2"/>
    </row>
    <row r="188" spans="1:9" s="4" customFormat="1" ht="13.2" x14ac:dyDescent="0.25">
      <c r="A188" s="92">
        <v>3.16</v>
      </c>
      <c r="B188" s="187" t="s">
        <v>295</v>
      </c>
      <c r="C188" s="92">
        <v>3</v>
      </c>
      <c r="D188" s="52" t="s">
        <v>385</v>
      </c>
      <c r="E188" s="257"/>
      <c r="F188" s="408">
        <f t="shared" si="2"/>
        <v>0</v>
      </c>
      <c r="G188" s="3"/>
      <c r="H188" s="10"/>
      <c r="I188" s="2"/>
    </row>
    <row r="189" spans="1:9" s="4" customFormat="1" ht="13.2" x14ac:dyDescent="0.25">
      <c r="A189" s="92">
        <v>3.17</v>
      </c>
      <c r="B189" s="187" t="s">
        <v>296</v>
      </c>
      <c r="C189" s="92">
        <v>3</v>
      </c>
      <c r="D189" s="52" t="s">
        <v>385</v>
      </c>
      <c r="E189" s="257"/>
      <c r="F189" s="408">
        <f t="shared" si="2"/>
        <v>0</v>
      </c>
      <c r="G189" s="3"/>
      <c r="H189" s="10"/>
      <c r="I189" s="2"/>
    </row>
    <row r="190" spans="1:9" s="4" customFormat="1" ht="13.2" x14ac:dyDescent="0.25">
      <c r="A190" s="92">
        <v>3.18</v>
      </c>
      <c r="B190" s="187" t="s">
        <v>297</v>
      </c>
      <c r="C190" s="92">
        <v>1</v>
      </c>
      <c r="D190" s="52" t="s">
        <v>385</v>
      </c>
      <c r="E190" s="149"/>
      <c r="F190" s="408">
        <f t="shared" si="2"/>
        <v>0</v>
      </c>
      <c r="G190" s="3"/>
      <c r="H190" s="10"/>
      <c r="I190" s="2"/>
    </row>
    <row r="191" spans="1:9" s="4" customFormat="1" ht="15.75" customHeight="1" x14ac:dyDescent="0.25">
      <c r="A191" s="92">
        <v>3.19</v>
      </c>
      <c r="B191" s="187" t="s">
        <v>298</v>
      </c>
      <c r="C191" s="92">
        <v>3</v>
      </c>
      <c r="D191" s="52" t="s">
        <v>385</v>
      </c>
      <c r="E191" s="268"/>
      <c r="F191" s="408">
        <f t="shared" si="2"/>
        <v>0</v>
      </c>
      <c r="G191" s="3"/>
      <c r="H191" s="10"/>
      <c r="I191" s="2"/>
    </row>
    <row r="192" spans="1:9" s="4" customFormat="1" ht="13.2" x14ac:dyDescent="0.25">
      <c r="A192" s="92">
        <v>3.2</v>
      </c>
      <c r="B192" s="187" t="s">
        <v>299</v>
      </c>
      <c r="C192" s="92">
        <v>3</v>
      </c>
      <c r="D192" s="52" t="s">
        <v>385</v>
      </c>
      <c r="E192" s="268"/>
      <c r="F192" s="408">
        <f t="shared" si="2"/>
        <v>0</v>
      </c>
      <c r="G192" s="3"/>
      <c r="H192" s="10"/>
      <c r="I192" s="2"/>
    </row>
    <row r="193" spans="1:9" s="4" customFormat="1" ht="13.2" x14ac:dyDescent="0.25">
      <c r="A193" s="94"/>
      <c r="B193" s="348"/>
      <c r="C193" s="270"/>
      <c r="D193" s="271"/>
      <c r="E193" s="272"/>
      <c r="F193" s="410">
        <f t="shared" si="2"/>
        <v>0</v>
      </c>
      <c r="G193" s="3"/>
      <c r="H193" s="10"/>
      <c r="I193" s="2"/>
    </row>
    <row r="194" spans="1:9" s="4" customFormat="1" ht="13.2" x14ac:dyDescent="0.25">
      <c r="A194" s="78">
        <v>4</v>
      </c>
      <c r="B194" s="196" t="s">
        <v>63</v>
      </c>
      <c r="C194" s="273"/>
      <c r="D194" s="251"/>
      <c r="E194" s="252"/>
      <c r="F194" s="408">
        <f t="shared" si="2"/>
        <v>0</v>
      </c>
      <c r="G194" s="3"/>
      <c r="H194" s="10"/>
      <c r="I194" s="2"/>
    </row>
    <row r="195" spans="1:9" s="4" customFormat="1" ht="13.2" x14ac:dyDescent="0.25">
      <c r="A195" s="91">
        <v>4.0999999999999996</v>
      </c>
      <c r="B195" s="187" t="s">
        <v>300</v>
      </c>
      <c r="C195" s="67">
        <v>1</v>
      </c>
      <c r="D195" s="52" t="s">
        <v>385</v>
      </c>
      <c r="E195" s="274"/>
      <c r="F195" s="408">
        <f t="shared" si="2"/>
        <v>0</v>
      </c>
      <c r="G195" s="3"/>
      <c r="H195" s="10"/>
      <c r="I195" s="2"/>
    </row>
    <row r="196" spans="1:9" s="4" customFormat="1" ht="13.2" x14ac:dyDescent="0.25">
      <c r="A196" s="91">
        <v>4.2</v>
      </c>
      <c r="B196" s="187" t="s">
        <v>301</v>
      </c>
      <c r="C196" s="93">
        <v>36</v>
      </c>
      <c r="D196" s="95" t="s">
        <v>46</v>
      </c>
      <c r="E196" s="274"/>
      <c r="F196" s="408">
        <f t="shared" si="2"/>
        <v>0</v>
      </c>
      <c r="G196" s="3"/>
      <c r="H196" s="10"/>
      <c r="I196" s="2"/>
    </row>
    <row r="197" spans="1:9" s="4" customFormat="1" ht="13.2" x14ac:dyDescent="0.25">
      <c r="A197" s="91">
        <v>4.3</v>
      </c>
      <c r="B197" s="187" t="s">
        <v>302</v>
      </c>
      <c r="C197" s="67">
        <v>1</v>
      </c>
      <c r="D197" s="52" t="s">
        <v>385</v>
      </c>
      <c r="E197" s="274"/>
      <c r="F197" s="408">
        <f t="shared" si="2"/>
        <v>0</v>
      </c>
      <c r="G197" s="3"/>
      <c r="H197" s="10"/>
      <c r="I197" s="2"/>
    </row>
    <row r="198" spans="1:9" s="4" customFormat="1" ht="13.2" x14ac:dyDescent="0.25">
      <c r="A198" s="78"/>
      <c r="B198" s="96"/>
      <c r="C198" s="273"/>
      <c r="D198" s="251"/>
      <c r="E198" s="252"/>
      <c r="F198" s="415"/>
      <c r="G198" s="3"/>
      <c r="H198" s="10"/>
      <c r="I198" s="2"/>
    </row>
    <row r="199" spans="1:9" s="4" customFormat="1" ht="13.2" x14ac:dyDescent="0.25">
      <c r="A199" s="383"/>
      <c r="B199" s="391" t="s">
        <v>394</v>
      </c>
      <c r="C199" s="384"/>
      <c r="D199" s="385"/>
      <c r="E199" s="386"/>
      <c r="F199" s="416">
        <f>SUM(F139:F198)</f>
        <v>0</v>
      </c>
      <c r="G199" s="3"/>
      <c r="H199" s="10"/>
      <c r="I199" s="2"/>
    </row>
    <row r="200" spans="1:9" s="4" customFormat="1" ht="13.2" x14ac:dyDescent="0.25">
      <c r="A200" s="78"/>
      <c r="B200" s="96"/>
      <c r="C200" s="273"/>
      <c r="D200" s="251"/>
      <c r="E200" s="252"/>
      <c r="F200" s="415"/>
      <c r="G200" s="3"/>
      <c r="H200" s="10"/>
      <c r="I200" s="2"/>
    </row>
    <row r="201" spans="1:9" s="4" customFormat="1" ht="13.2" x14ac:dyDescent="0.25">
      <c r="A201" s="116" t="s">
        <v>54</v>
      </c>
      <c r="B201" s="180" t="s">
        <v>186</v>
      </c>
      <c r="C201" s="40"/>
      <c r="D201" s="132"/>
      <c r="E201" s="275"/>
      <c r="F201" s="417"/>
      <c r="G201" s="3"/>
      <c r="H201" s="10"/>
      <c r="I201" s="2"/>
    </row>
    <row r="202" spans="1:9" s="4" customFormat="1" ht="13.2" x14ac:dyDescent="0.25">
      <c r="A202" s="97"/>
      <c r="B202" s="180"/>
      <c r="C202" s="40"/>
      <c r="D202" s="132"/>
      <c r="E202" s="276"/>
      <c r="F202" s="418"/>
      <c r="G202" s="3"/>
      <c r="H202" s="10"/>
      <c r="I202" s="2"/>
    </row>
    <row r="203" spans="1:9" s="4" customFormat="1" ht="13.2" x14ac:dyDescent="0.25">
      <c r="A203" s="98" t="s">
        <v>17</v>
      </c>
      <c r="B203" s="180" t="s">
        <v>160</v>
      </c>
      <c r="C203" s="40">
        <v>1</v>
      </c>
      <c r="D203" s="132" t="s">
        <v>47</v>
      </c>
      <c r="E203" s="150"/>
      <c r="F203" s="419">
        <f t="shared" ref="F203:F247" si="3">ROUND(E203*C203,2)</f>
        <v>0</v>
      </c>
      <c r="G203" s="3"/>
      <c r="H203" s="10"/>
      <c r="I203" s="2"/>
    </row>
    <row r="204" spans="1:9" s="4" customFormat="1" ht="13.2" x14ac:dyDescent="0.25">
      <c r="A204" s="100"/>
      <c r="B204" s="101"/>
      <c r="C204" s="277"/>
      <c r="D204" s="101"/>
      <c r="E204" s="152"/>
      <c r="F204" s="419">
        <f t="shared" si="3"/>
        <v>0</v>
      </c>
      <c r="G204" s="3"/>
      <c r="H204" s="10"/>
      <c r="I204" s="2"/>
    </row>
    <row r="205" spans="1:9" s="4" customFormat="1" ht="13.2" x14ac:dyDescent="0.25">
      <c r="A205" s="98" t="s">
        <v>18</v>
      </c>
      <c r="B205" s="97" t="s">
        <v>5</v>
      </c>
      <c r="C205" s="103"/>
      <c r="D205" s="97"/>
      <c r="E205" s="153"/>
      <c r="F205" s="419">
        <f t="shared" si="3"/>
        <v>0</v>
      </c>
      <c r="G205" s="3"/>
      <c r="H205" s="10"/>
      <c r="I205" s="2"/>
    </row>
    <row r="206" spans="1:9" s="4" customFormat="1" ht="13.2" x14ac:dyDescent="0.25">
      <c r="A206" s="104" t="s">
        <v>7</v>
      </c>
      <c r="B206" s="187" t="s">
        <v>303</v>
      </c>
      <c r="C206" s="105">
        <v>12.34</v>
      </c>
      <c r="D206" s="106" t="s">
        <v>60</v>
      </c>
      <c r="E206" s="151"/>
      <c r="F206" s="419">
        <f t="shared" si="3"/>
        <v>0</v>
      </c>
      <c r="G206" s="3"/>
      <c r="H206" s="10"/>
      <c r="I206" s="2"/>
    </row>
    <row r="207" spans="1:9" s="4" customFormat="1" ht="26.4" x14ac:dyDescent="0.25">
      <c r="A207" s="104" t="s">
        <v>20</v>
      </c>
      <c r="B207" s="187" t="s">
        <v>304</v>
      </c>
      <c r="C207" s="105">
        <v>10.42</v>
      </c>
      <c r="D207" s="106" t="s">
        <v>60</v>
      </c>
      <c r="E207" s="151"/>
      <c r="F207" s="419">
        <f t="shared" si="3"/>
        <v>0</v>
      </c>
      <c r="G207" s="3"/>
      <c r="H207" s="10"/>
      <c r="I207" s="2"/>
    </row>
    <row r="208" spans="1:9" s="4" customFormat="1" ht="26.4" x14ac:dyDescent="0.25">
      <c r="A208" s="104" t="s">
        <v>21</v>
      </c>
      <c r="B208" s="187" t="s">
        <v>305</v>
      </c>
      <c r="C208" s="105">
        <v>10.050000000000001</v>
      </c>
      <c r="D208" s="106" t="s">
        <v>179</v>
      </c>
      <c r="E208" s="151"/>
      <c r="F208" s="419">
        <f t="shared" si="3"/>
        <v>0</v>
      </c>
      <c r="G208" s="3"/>
      <c r="H208" s="10"/>
      <c r="I208" s="2"/>
    </row>
    <row r="209" spans="1:9" s="4" customFormat="1" ht="26.4" x14ac:dyDescent="0.25">
      <c r="A209" s="104" t="s">
        <v>81</v>
      </c>
      <c r="B209" s="187" t="s">
        <v>306</v>
      </c>
      <c r="C209" s="40">
        <v>2.75</v>
      </c>
      <c r="D209" s="106" t="s">
        <v>180</v>
      </c>
      <c r="E209" s="150"/>
      <c r="F209" s="419">
        <f t="shared" si="3"/>
        <v>0</v>
      </c>
      <c r="G209" s="3"/>
      <c r="H209" s="10"/>
      <c r="I209" s="2"/>
    </row>
    <row r="210" spans="1:9" s="4" customFormat="1" ht="13.2" x14ac:dyDescent="0.25">
      <c r="A210" s="98"/>
      <c r="B210" s="196"/>
      <c r="C210" s="103"/>
      <c r="D210" s="97"/>
      <c r="E210" s="153"/>
      <c r="F210" s="419">
        <f t="shared" si="3"/>
        <v>0</v>
      </c>
      <c r="G210" s="3"/>
      <c r="H210" s="10"/>
      <c r="I210" s="2"/>
    </row>
    <row r="211" spans="1:9" s="4" customFormat="1" ht="13.2" x14ac:dyDescent="0.25">
      <c r="A211" s="98" t="s">
        <v>8</v>
      </c>
      <c r="B211" s="192" t="s">
        <v>307</v>
      </c>
      <c r="C211" s="40"/>
      <c r="D211" s="132"/>
      <c r="E211" s="150"/>
      <c r="F211" s="419">
        <f t="shared" si="3"/>
        <v>0</v>
      </c>
      <c r="G211" s="3"/>
      <c r="H211" s="10"/>
      <c r="I211" s="2"/>
    </row>
    <row r="212" spans="1:9" s="4" customFormat="1" ht="13.2" x14ac:dyDescent="0.25">
      <c r="A212" s="104" t="s">
        <v>9</v>
      </c>
      <c r="B212" s="278" t="s">
        <v>308</v>
      </c>
      <c r="C212" s="40">
        <v>11.12</v>
      </c>
      <c r="D212" s="132" t="s">
        <v>4</v>
      </c>
      <c r="E212" s="150"/>
      <c r="F212" s="419">
        <f t="shared" si="3"/>
        <v>0</v>
      </c>
      <c r="G212" s="3"/>
      <c r="H212" s="10"/>
      <c r="I212" s="2"/>
    </row>
    <row r="213" spans="1:9" s="4" customFormat="1" ht="13.2" x14ac:dyDescent="0.25">
      <c r="A213" s="98"/>
      <c r="B213" s="278"/>
      <c r="C213" s="40"/>
      <c r="D213" s="132"/>
      <c r="E213" s="150"/>
      <c r="F213" s="419">
        <f t="shared" si="3"/>
        <v>0</v>
      </c>
      <c r="G213" s="3"/>
      <c r="H213" s="10"/>
      <c r="I213" s="2"/>
    </row>
    <row r="214" spans="1:9" s="4" customFormat="1" ht="13.2" x14ac:dyDescent="0.25">
      <c r="A214" s="98" t="s">
        <v>10</v>
      </c>
      <c r="B214" s="192" t="s">
        <v>191</v>
      </c>
      <c r="C214" s="40"/>
      <c r="D214" s="132"/>
      <c r="E214" s="150"/>
      <c r="F214" s="419">
        <f t="shared" si="3"/>
        <v>0</v>
      </c>
      <c r="G214" s="3"/>
      <c r="H214" s="10"/>
      <c r="I214" s="2"/>
    </row>
    <row r="215" spans="1:9" s="4" customFormat="1" ht="13.2" x14ac:dyDescent="0.25">
      <c r="A215" s="104" t="s">
        <v>11</v>
      </c>
      <c r="B215" s="278" t="s">
        <v>308</v>
      </c>
      <c r="C215" s="40">
        <v>11.12</v>
      </c>
      <c r="D215" s="132" t="s">
        <v>4</v>
      </c>
      <c r="E215" s="150"/>
      <c r="F215" s="419">
        <f t="shared" si="3"/>
        <v>0</v>
      </c>
      <c r="G215" s="3"/>
      <c r="H215" s="10"/>
      <c r="I215" s="2"/>
    </row>
    <row r="216" spans="1:9" s="4" customFormat="1" ht="13.2" x14ac:dyDescent="0.25">
      <c r="A216" s="98"/>
      <c r="B216" s="278"/>
      <c r="C216" s="279"/>
      <c r="D216" s="265"/>
      <c r="E216" s="280"/>
      <c r="F216" s="419">
        <f t="shared" si="3"/>
        <v>0</v>
      </c>
      <c r="G216" s="3"/>
      <c r="H216" s="10"/>
      <c r="I216" s="2"/>
    </row>
    <row r="217" spans="1:9" s="4" customFormat="1" ht="13.2" x14ac:dyDescent="0.25">
      <c r="A217" s="98" t="s">
        <v>13</v>
      </c>
      <c r="B217" s="196" t="s">
        <v>187</v>
      </c>
      <c r="C217" s="114">
        <v>0</v>
      </c>
      <c r="D217" s="281"/>
      <c r="E217" s="282"/>
      <c r="F217" s="419">
        <f t="shared" si="3"/>
        <v>0</v>
      </c>
      <c r="G217" s="3"/>
      <c r="H217" s="10"/>
      <c r="I217" s="2"/>
    </row>
    <row r="218" spans="1:9" s="4" customFormat="1" ht="13.2" x14ac:dyDescent="0.25">
      <c r="A218" s="104" t="s">
        <v>14</v>
      </c>
      <c r="B218" s="278" t="s">
        <v>309</v>
      </c>
      <c r="C218" s="165">
        <v>11.12</v>
      </c>
      <c r="D218" s="265" t="s">
        <v>4</v>
      </c>
      <c r="E218" s="280"/>
      <c r="F218" s="419">
        <f t="shared" si="3"/>
        <v>0</v>
      </c>
      <c r="G218" s="3"/>
      <c r="H218" s="10"/>
      <c r="I218" s="2"/>
    </row>
    <row r="219" spans="1:9" s="4" customFormat="1" ht="13.2" x14ac:dyDescent="0.25">
      <c r="A219" s="104"/>
      <c r="B219" s="278"/>
      <c r="C219" s="279"/>
      <c r="D219" s="265"/>
      <c r="E219" s="280"/>
      <c r="F219" s="419">
        <f t="shared" si="3"/>
        <v>0</v>
      </c>
      <c r="G219" s="3"/>
      <c r="H219" s="10"/>
      <c r="I219" s="2"/>
    </row>
    <row r="220" spans="1:9" s="4" customFormat="1" ht="26.4" x14ac:dyDescent="0.25">
      <c r="A220" s="98">
        <v>6</v>
      </c>
      <c r="B220" s="192" t="s">
        <v>188</v>
      </c>
      <c r="C220" s="99"/>
      <c r="D220" s="107"/>
      <c r="E220" s="154"/>
      <c r="F220" s="419">
        <f t="shared" si="3"/>
        <v>0</v>
      </c>
      <c r="G220" s="3"/>
      <c r="H220" s="10"/>
      <c r="I220" s="2"/>
    </row>
    <row r="221" spans="1:9" s="4" customFormat="1" ht="13.2" x14ac:dyDescent="0.25">
      <c r="A221" s="104">
        <v>6.1</v>
      </c>
      <c r="B221" s="187" t="s">
        <v>310</v>
      </c>
      <c r="C221" s="99">
        <v>2</v>
      </c>
      <c r="D221" s="52" t="s">
        <v>385</v>
      </c>
      <c r="E221" s="154"/>
      <c r="F221" s="419">
        <f t="shared" si="3"/>
        <v>0</v>
      </c>
      <c r="G221" s="3"/>
      <c r="H221" s="10"/>
      <c r="I221" s="2"/>
    </row>
    <row r="222" spans="1:9" s="4" customFormat="1" ht="13.2" x14ac:dyDescent="0.25">
      <c r="A222" s="104">
        <v>6.2</v>
      </c>
      <c r="B222" s="187" t="s">
        <v>311</v>
      </c>
      <c r="C222" s="99">
        <v>4</v>
      </c>
      <c r="D222" s="52" t="s">
        <v>385</v>
      </c>
      <c r="E222" s="154"/>
      <c r="F222" s="419">
        <f t="shared" si="3"/>
        <v>0</v>
      </c>
      <c r="G222" s="3"/>
      <c r="H222" s="10"/>
      <c r="I222" s="2"/>
    </row>
    <row r="223" spans="1:9" s="4" customFormat="1" ht="13.2" x14ac:dyDescent="0.25">
      <c r="A223" s="104">
        <v>6.3</v>
      </c>
      <c r="B223" s="187" t="s">
        <v>312</v>
      </c>
      <c r="C223" s="283">
        <v>2</v>
      </c>
      <c r="D223" s="52" t="s">
        <v>385</v>
      </c>
      <c r="E223" s="284"/>
      <c r="F223" s="419">
        <f t="shared" si="3"/>
        <v>0</v>
      </c>
      <c r="G223" s="3"/>
      <c r="H223" s="10"/>
      <c r="I223" s="2"/>
    </row>
    <row r="224" spans="1:9" s="4" customFormat="1" ht="13.2" x14ac:dyDescent="0.25">
      <c r="A224" s="104"/>
      <c r="B224" s="278"/>
      <c r="C224" s="177"/>
      <c r="D224" s="207"/>
      <c r="E224" s="213"/>
      <c r="F224" s="419">
        <f t="shared" si="3"/>
        <v>0</v>
      </c>
      <c r="G224" s="3"/>
      <c r="H224" s="10"/>
      <c r="I224" s="2"/>
    </row>
    <row r="225" spans="1:9" s="4" customFormat="1" ht="26.4" x14ac:dyDescent="0.25">
      <c r="A225" s="98" t="s">
        <v>30</v>
      </c>
      <c r="B225" s="196" t="s">
        <v>313</v>
      </c>
      <c r="C225" s="99"/>
      <c r="D225" s="109"/>
      <c r="E225" s="154"/>
      <c r="F225" s="419">
        <f t="shared" si="3"/>
        <v>0</v>
      </c>
      <c r="G225" s="3"/>
      <c r="H225" s="10"/>
      <c r="I225" s="2"/>
    </row>
    <row r="226" spans="1:9" s="4" customFormat="1" ht="13.2" x14ac:dyDescent="0.25">
      <c r="A226" s="104" t="s">
        <v>31</v>
      </c>
      <c r="B226" s="278" t="s">
        <v>197</v>
      </c>
      <c r="C226" s="99">
        <v>1</v>
      </c>
      <c r="D226" s="52" t="s">
        <v>385</v>
      </c>
      <c r="E226" s="154"/>
      <c r="F226" s="419">
        <f t="shared" si="3"/>
        <v>0</v>
      </c>
      <c r="G226" s="3"/>
      <c r="H226" s="10"/>
      <c r="I226" s="2"/>
    </row>
    <row r="227" spans="1:9" s="4" customFormat="1" ht="13.2" x14ac:dyDescent="0.25">
      <c r="A227" s="100" t="s">
        <v>91</v>
      </c>
      <c r="B227" s="285" t="s">
        <v>314</v>
      </c>
      <c r="C227" s="102">
        <v>10</v>
      </c>
      <c r="D227" s="110" t="s">
        <v>4</v>
      </c>
      <c r="E227" s="155"/>
      <c r="F227" s="419">
        <f t="shared" si="3"/>
        <v>0</v>
      </c>
      <c r="G227" s="3"/>
      <c r="H227" s="10"/>
      <c r="I227" s="2"/>
    </row>
    <row r="228" spans="1:9" s="4" customFormat="1" ht="26.4" x14ac:dyDescent="0.25">
      <c r="A228" s="100" t="s">
        <v>92</v>
      </c>
      <c r="B228" s="228" t="s">
        <v>315</v>
      </c>
      <c r="C228" s="102">
        <v>4</v>
      </c>
      <c r="D228" s="52" t="s">
        <v>385</v>
      </c>
      <c r="E228" s="155"/>
      <c r="F228" s="419">
        <f t="shared" si="3"/>
        <v>0</v>
      </c>
      <c r="G228" s="3"/>
      <c r="H228" s="10"/>
      <c r="I228" s="2"/>
    </row>
    <row r="229" spans="1:9" s="4" customFormat="1" ht="13.2" x14ac:dyDescent="0.25">
      <c r="A229" s="100" t="s">
        <v>93</v>
      </c>
      <c r="B229" s="228" t="s">
        <v>316</v>
      </c>
      <c r="C229" s="102">
        <v>2</v>
      </c>
      <c r="D229" s="52" t="s">
        <v>385</v>
      </c>
      <c r="E229" s="155"/>
      <c r="F229" s="419">
        <f t="shared" si="3"/>
        <v>0</v>
      </c>
      <c r="G229" s="3"/>
      <c r="H229" s="10"/>
      <c r="I229" s="2"/>
    </row>
    <row r="230" spans="1:9" s="4" customFormat="1" ht="13.2" x14ac:dyDescent="0.25">
      <c r="A230" s="104" t="s">
        <v>94</v>
      </c>
      <c r="B230" s="187" t="s">
        <v>312</v>
      </c>
      <c r="C230" s="99">
        <v>4</v>
      </c>
      <c r="D230" s="52" t="s">
        <v>385</v>
      </c>
      <c r="E230" s="154"/>
      <c r="F230" s="419">
        <f t="shared" si="3"/>
        <v>0</v>
      </c>
      <c r="G230" s="3"/>
      <c r="H230" s="10"/>
      <c r="I230" s="2"/>
    </row>
    <row r="231" spans="1:9" s="4" customFormat="1" ht="13.2" x14ac:dyDescent="0.25">
      <c r="A231" s="104" t="s">
        <v>95</v>
      </c>
      <c r="B231" s="190" t="s">
        <v>317</v>
      </c>
      <c r="C231" s="99">
        <v>9.6</v>
      </c>
      <c r="D231" s="109" t="s">
        <v>46</v>
      </c>
      <c r="E231" s="154"/>
      <c r="F231" s="419">
        <f t="shared" si="3"/>
        <v>0</v>
      </c>
      <c r="G231" s="3"/>
      <c r="H231" s="10"/>
      <c r="I231" s="2"/>
    </row>
    <row r="232" spans="1:9" s="4" customFormat="1" ht="13.2" x14ac:dyDescent="0.25">
      <c r="A232" s="104" t="s">
        <v>96</v>
      </c>
      <c r="B232" s="190" t="s">
        <v>318</v>
      </c>
      <c r="C232" s="99">
        <v>9.6</v>
      </c>
      <c r="D232" s="109" t="s">
        <v>46</v>
      </c>
      <c r="E232" s="154"/>
      <c r="F232" s="419">
        <f t="shared" si="3"/>
        <v>0</v>
      </c>
      <c r="G232" s="3"/>
      <c r="H232" s="10"/>
      <c r="I232" s="2"/>
    </row>
    <row r="233" spans="1:9" s="4" customFormat="1" ht="13.2" x14ac:dyDescent="0.25">
      <c r="A233" s="104" t="s">
        <v>97</v>
      </c>
      <c r="B233" s="187" t="s">
        <v>319</v>
      </c>
      <c r="C233" s="99">
        <v>2</v>
      </c>
      <c r="D233" s="52" t="s">
        <v>385</v>
      </c>
      <c r="E233" s="154"/>
      <c r="F233" s="419">
        <f t="shared" si="3"/>
        <v>0</v>
      </c>
      <c r="G233" s="3"/>
      <c r="H233" s="10"/>
      <c r="I233" s="2"/>
    </row>
    <row r="234" spans="1:9" s="4" customFormat="1" ht="13.2" x14ac:dyDescent="0.25">
      <c r="A234" s="100" t="s">
        <v>98</v>
      </c>
      <c r="B234" s="228" t="s">
        <v>320</v>
      </c>
      <c r="C234" s="102">
        <v>2</v>
      </c>
      <c r="D234" s="52" t="s">
        <v>385</v>
      </c>
      <c r="E234" s="155"/>
      <c r="F234" s="419">
        <f t="shared" si="3"/>
        <v>0</v>
      </c>
      <c r="G234" s="3"/>
      <c r="H234" s="10"/>
      <c r="I234" s="2"/>
    </row>
    <row r="235" spans="1:9" s="4" customFormat="1" ht="13.2" x14ac:dyDescent="0.25">
      <c r="A235" s="104" t="s">
        <v>156</v>
      </c>
      <c r="B235" s="190" t="s">
        <v>321</v>
      </c>
      <c r="C235" s="99">
        <v>1</v>
      </c>
      <c r="D235" s="109" t="s">
        <v>47</v>
      </c>
      <c r="E235" s="154"/>
      <c r="F235" s="419">
        <f t="shared" si="3"/>
        <v>0</v>
      </c>
      <c r="G235" s="3"/>
      <c r="H235" s="10"/>
      <c r="I235" s="2"/>
    </row>
    <row r="236" spans="1:9" s="4" customFormat="1" ht="13.2" x14ac:dyDescent="0.25">
      <c r="A236" s="205"/>
      <c r="B236" s="214"/>
      <c r="C236" s="206"/>
      <c r="D236" s="207"/>
      <c r="E236" s="213"/>
      <c r="F236" s="419">
        <f t="shared" si="3"/>
        <v>0</v>
      </c>
      <c r="G236" s="3"/>
      <c r="H236" s="10"/>
      <c r="I236" s="2"/>
    </row>
    <row r="237" spans="1:9" s="4" customFormat="1" ht="26.4" x14ac:dyDescent="0.25">
      <c r="A237" s="98" t="s">
        <v>151</v>
      </c>
      <c r="B237" s="196" t="s">
        <v>189</v>
      </c>
      <c r="C237" s="99"/>
      <c r="D237" s="109"/>
      <c r="E237" s="154"/>
      <c r="F237" s="419">
        <f t="shared" si="3"/>
        <v>0</v>
      </c>
      <c r="G237" s="3"/>
      <c r="H237" s="10"/>
      <c r="I237" s="2"/>
    </row>
    <row r="238" spans="1:9" s="4" customFormat="1" ht="13.2" x14ac:dyDescent="0.25">
      <c r="A238" s="104" t="s">
        <v>152</v>
      </c>
      <c r="B238" s="278" t="s">
        <v>197</v>
      </c>
      <c r="C238" s="99">
        <v>1</v>
      </c>
      <c r="D238" s="52" t="s">
        <v>385</v>
      </c>
      <c r="E238" s="154"/>
      <c r="F238" s="419">
        <f t="shared" si="3"/>
        <v>0</v>
      </c>
      <c r="G238" s="3"/>
      <c r="H238" s="10"/>
      <c r="I238" s="2"/>
    </row>
    <row r="239" spans="1:9" s="4" customFormat="1" ht="13.2" x14ac:dyDescent="0.25">
      <c r="A239" s="100" t="s">
        <v>153</v>
      </c>
      <c r="B239" s="285" t="s">
        <v>314</v>
      </c>
      <c r="C239" s="102">
        <v>12</v>
      </c>
      <c r="D239" s="110" t="s">
        <v>4</v>
      </c>
      <c r="E239" s="155"/>
      <c r="F239" s="419">
        <f t="shared" si="3"/>
        <v>0</v>
      </c>
      <c r="G239" s="3"/>
      <c r="H239" s="10"/>
      <c r="I239" s="2"/>
    </row>
    <row r="240" spans="1:9" s="4" customFormat="1" ht="26.4" x14ac:dyDescent="0.25">
      <c r="A240" s="104" t="s">
        <v>165</v>
      </c>
      <c r="B240" s="228" t="s">
        <v>322</v>
      </c>
      <c r="C240" s="102">
        <v>4</v>
      </c>
      <c r="D240" s="52" t="s">
        <v>385</v>
      </c>
      <c r="E240" s="155"/>
      <c r="F240" s="419">
        <f t="shared" si="3"/>
        <v>0</v>
      </c>
      <c r="G240" s="3"/>
      <c r="H240" s="10"/>
      <c r="I240" s="2"/>
    </row>
    <row r="241" spans="1:9" s="4" customFormat="1" ht="13.2" x14ac:dyDescent="0.25">
      <c r="A241" s="100" t="s">
        <v>166</v>
      </c>
      <c r="B241" s="228" t="s">
        <v>323</v>
      </c>
      <c r="C241" s="102">
        <v>2</v>
      </c>
      <c r="D241" s="52" t="s">
        <v>385</v>
      </c>
      <c r="E241" s="155"/>
      <c r="F241" s="419">
        <f t="shared" si="3"/>
        <v>0</v>
      </c>
      <c r="G241" s="3"/>
      <c r="H241" s="10"/>
      <c r="I241" s="2"/>
    </row>
    <row r="242" spans="1:9" s="4" customFormat="1" ht="13.2" x14ac:dyDescent="0.25">
      <c r="A242" s="104" t="s">
        <v>167</v>
      </c>
      <c r="B242" s="187" t="s">
        <v>312</v>
      </c>
      <c r="C242" s="99">
        <v>4</v>
      </c>
      <c r="D242" s="52" t="s">
        <v>385</v>
      </c>
      <c r="E242" s="154"/>
      <c r="F242" s="419">
        <f t="shared" si="3"/>
        <v>0</v>
      </c>
      <c r="G242" s="3"/>
      <c r="H242" s="10"/>
      <c r="I242" s="2"/>
    </row>
    <row r="243" spans="1:9" s="4" customFormat="1" ht="13.2" x14ac:dyDescent="0.25">
      <c r="A243" s="100" t="s">
        <v>168</v>
      </c>
      <c r="B243" s="190" t="s">
        <v>317</v>
      </c>
      <c r="C243" s="99">
        <v>11.52</v>
      </c>
      <c r="D243" s="109" t="s">
        <v>46</v>
      </c>
      <c r="E243" s="154"/>
      <c r="F243" s="419">
        <f t="shared" si="3"/>
        <v>0</v>
      </c>
      <c r="G243" s="3"/>
      <c r="H243" s="10"/>
      <c r="I243" s="2"/>
    </row>
    <row r="244" spans="1:9" s="4" customFormat="1" ht="13.2" x14ac:dyDescent="0.25">
      <c r="A244" s="104" t="s">
        <v>169</v>
      </c>
      <c r="B244" s="190" t="s">
        <v>318</v>
      </c>
      <c r="C244" s="99">
        <v>11.52</v>
      </c>
      <c r="D244" s="109" t="s">
        <v>46</v>
      </c>
      <c r="E244" s="154"/>
      <c r="F244" s="419">
        <f t="shared" si="3"/>
        <v>0</v>
      </c>
      <c r="G244" s="3"/>
      <c r="H244" s="10"/>
      <c r="I244" s="2"/>
    </row>
    <row r="245" spans="1:9" s="4" customFormat="1" ht="13.2" x14ac:dyDescent="0.25">
      <c r="A245" s="100" t="s">
        <v>170</v>
      </c>
      <c r="B245" s="187" t="s">
        <v>319</v>
      </c>
      <c r="C245" s="99">
        <v>2</v>
      </c>
      <c r="D245" s="52" t="s">
        <v>385</v>
      </c>
      <c r="E245" s="154"/>
      <c r="F245" s="419">
        <f t="shared" si="3"/>
        <v>0</v>
      </c>
      <c r="G245" s="3"/>
      <c r="H245" s="10"/>
      <c r="I245" s="2"/>
    </row>
    <row r="246" spans="1:9" s="4" customFormat="1" ht="13.2" x14ac:dyDescent="0.25">
      <c r="A246" s="104" t="s">
        <v>171</v>
      </c>
      <c r="B246" s="228" t="s">
        <v>320</v>
      </c>
      <c r="C246" s="102">
        <v>2</v>
      </c>
      <c r="D246" s="52" t="s">
        <v>385</v>
      </c>
      <c r="E246" s="155"/>
      <c r="F246" s="419">
        <f t="shared" si="3"/>
        <v>0</v>
      </c>
      <c r="G246" s="3"/>
      <c r="H246" s="10"/>
      <c r="I246" s="2"/>
    </row>
    <row r="247" spans="1:9" s="4" customFormat="1" ht="13.2" x14ac:dyDescent="0.25">
      <c r="A247" s="100" t="s">
        <v>172</v>
      </c>
      <c r="B247" s="190" t="s">
        <v>321</v>
      </c>
      <c r="C247" s="99">
        <v>1</v>
      </c>
      <c r="D247" s="109" t="s">
        <v>47</v>
      </c>
      <c r="E247" s="154"/>
      <c r="F247" s="419">
        <f t="shared" si="3"/>
        <v>0</v>
      </c>
      <c r="G247" s="3"/>
      <c r="H247" s="10"/>
      <c r="I247" s="2"/>
    </row>
    <row r="248" spans="1:9" s="4" customFormat="1" ht="14.4" x14ac:dyDescent="0.25">
      <c r="A248" s="205"/>
      <c r="B248" s="212"/>
      <c r="C248" s="206"/>
      <c r="D248" s="207"/>
      <c r="E248" s="213"/>
      <c r="F248" s="412"/>
      <c r="G248" s="3"/>
      <c r="H248" s="10"/>
      <c r="I248" s="2"/>
    </row>
    <row r="249" spans="1:9" s="4" customFormat="1" ht="13.2" x14ac:dyDescent="0.25">
      <c r="A249" s="387"/>
      <c r="B249" s="357" t="s">
        <v>395</v>
      </c>
      <c r="C249" s="388"/>
      <c r="D249" s="389"/>
      <c r="E249" s="390"/>
      <c r="F249" s="420">
        <f>SUM(F203:F248)</f>
        <v>0</v>
      </c>
      <c r="G249" s="3"/>
      <c r="H249" s="10"/>
      <c r="I249" s="2"/>
    </row>
    <row r="250" spans="1:9" s="4" customFormat="1" ht="14.4" x14ac:dyDescent="0.25">
      <c r="A250" s="21"/>
      <c r="B250" s="212"/>
      <c r="C250" s="60"/>
      <c r="D250" s="88"/>
      <c r="E250" s="141"/>
      <c r="F250" s="408"/>
      <c r="G250" s="3"/>
      <c r="H250" s="10"/>
      <c r="I250" s="2"/>
    </row>
    <row r="251" spans="1:9" s="4" customFormat="1" ht="13.2" x14ac:dyDescent="0.25">
      <c r="A251" s="111" t="s">
        <v>55</v>
      </c>
      <c r="B251" s="196" t="s">
        <v>324</v>
      </c>
      <c r="C251" s="112"/>
      <c r="D251" s="113"/>
      <c r="E251" s="32"/>
      <c r="F251" s="421"/>
      <c r="G251" s="3"/>
      <c r="H251" s="10"/>
      <c r="I251" s="2"/>
    </row>
    <row r="252" spans="1:9" s="4" customFormat="1" ht="13.2" x14ac:dyDescent="0.25">
      <c r="A252" s="162">
        <v>1</v>
      </c>
      <c r="B252" s="196" t="s">
        <v>99</v>
      </c>
      <c r="C252" s="112"/>
      <c r="D252" s="113"/>
      <c r="E252" s="32"/>
      <c r="F252" s="421"/>
      <c r="G252" s="3"/>
      <c r="H252" s="10"/>
      <c r="I252" s="2"/>
    </row>
    <row r="253" spans="1:9" s="4" customFormat="1" ht="13.2" x14ac:dyDescent="0.25">
      <c r="A253" s="163">
        <v>1.1000000000000001</v>
      </c>
      <c r="B253" s="187" t="s">
        <v>197</v>
      </c>
      <c r="C253" s="112">
        <v>51.89</v>
      </c>
      <c r="D253" s="113" t="s">
        <v>4</v>
      </c>
      <c r="E253" s="32"/>
      <c r="F253" s="422">
        <f>ROUND(E253*C253,2)</f>
        <v>0</v>
      </c>
      <c r="G253" s="3"/>
      <c r="H253" s="10"/>
      <c r="I253" s="2"/>
    </row>
    <row r="254" spans="1:9" s="4" customFormat="1" ht="13.2" x14ac:dyDescent="0.25">
      <c r="A254" s="162"/>
      <c r="B254" s="196"/>
      <c r="C254" s="112"/>
      <c r="D254" s="113"/>
      <c r="E254" s="32"/>
      <c r="F254" s="421"/>
      <c r="G254" s="3"/>
      <c r="H254" s="10"/>
      <c r="I254" s="2"/>
    </row>
    <row r="255" spans="1:9" s="4" customFormat="1" ht="13.2" x14ac:dyDescent="0.25">
      <c r="A255" s="162">
        <v>2</v>
      </c>
      <c r="B255" s="196" t="s">
        <v>5</v>
      </c>
      <c r="C255" s="114"/>
      <c r="D255" s="88"/>
      <c r="E255" s="156"/>
      <c r="F255" s="422"/>
      <c r="G255" s="3"/>
      <c r="H255" s="10"/>
      <c r="I255" s="2"/>
    </row>
    <row r="256" spans="1:9" s="4" customFormat="1" ht="15.6" x14ac:dyDescent="0.25">
      <c r="A256" s="44">
        <v>2.1</v>
      </c>
      <c r="B256" s="187" t="s">
        <v>325</v>
      </c>
      <c r="C256" s="114">
        <v>22.15</v>
      </c>
      <c r="D256" s="113" t="s">
        <v>100</v>
      </c>
      <c r="E256" s="156"/>
      <c r="F256" s="422">
        <f>ROUND(E256*C256,2)</f>
        <v>0</v>
      </c>
      <c r="G256" s="3"/>
      <c r="H256" s="10"/>
      <c r="I256" s="2"/>
    </row>
    <row r="257" spans="1:9" s="4" customFormat="1" ht="15.6" x14ac:dyDescent="0.25">
      <c r="A257" s="44">
        <v>2.2000000000000002</v>
      </c>
      <c r="B257" s="187" t="s">
        <v>326</v>
      </c>
      <c r="C257" s="114">
        <v>10.54</v>
      </c>
      <c r="D257" s="113" t="s">
        <v>100</v>
      </c>
      <c r="E257" s="156"/>
      <c r="F257" s="422">
        <f>ROUND(E257*C257,2)</f>
        <v>0</v>
      </c>
      <c r="G257" s="3"/>
      <c r="H257" s="10"/>
      <c r="I257" s="2"/>
    </row>
    <row r="258" spans="1:9" s="4" customFormat="1" ht="15.6" x14ac:dyDescent="0.25">
      <c r="A258" s="44">
        <v>2.2999999999999998</v>
      </c>
      <c r="B258" s="187" t="s">
        <v>327</v>
      </c>
      <c r="C258" s="114">
        <v>15.09</v>
      </c>
      <c r="D258" s="113" t="s">
        <v>100</v>
      </c>
      <c r="E258" s="156"/>
      <c r="F258" s="422">
        <f>ROUND(E258*C258,2)</f>
        <v>0</v>
      </c>
      <c r="G258" s="3"/>
      <c r="H258" s="10"/>
      <c r="I258" s="2"/>
    </row>
    <row r="259" spans="1:9" s="4" customFormat="1" ht="13.2" x14ac:dyDescent="0.25">
      <c r="A259" s="44"/>
      <c r="B259" s="187"/>
      <c r="C259" s="114"/>
      <c r="D259" s="88"/>
      <c r="E259" s="156"/>
      <c r="F259" s="422"/>
      <c r="G259" s="3"/>
      <c r="H259" s="10"/>
      <c r="I259" s="2"/>
    </row>
    <row r="260" spans="1:9" s="4" customFormat="1" ht="13.2" x14ac:dyDescent="0.25">
      <c r="A260" s="162">
        <v>3</v>
      </c>
      <c r="B260" s="196" t="s">
        <v>101</v>
      </c>
      <c r="C260" s="114"/>
      <c r="D260" s="88"/>
      <c r="E260" s="156"/>
      <c r="F260" s="422"/>
      <c r="G260" s="3"/>
      <c r="H260" s="10"/>
      <c r="I260" s="2"/>
    </row>
    <row r="261" spans="1:9" s="4" customFormat="1" ht="28.8" x14ac:dyDescent="0.25">
      <c r="A261" s="44">
        <v>3.1</v>
      </c>
      <c r="B261" s="187" t="s">
        <v>328</v>
      </c>
      <c r="C261" s="114">
        <v>4.5199999999999996</v>
      </c>
      <c r="D261" s="113" t="s">
        <v>100</v>
      </c>
      <c r="E261" s="156"/>
      <c r="F261" s="422">
        <f t="shared" ref="F261:F266" si="4">ROUND(E261*C261,2)</f>
        <v>0</v>
      </c>
      <c r="G261" s="3"/>
      <c r="H261" s="10"/>
      <c r="I261" s="2"/>
    </row>
    <row r="262" spans="1:9" s="4" customFormat="1" ht="28.8" x14ac:dyDescent="0.25">
      <c r="A262" s="44">
        <v>3.2</v>
      </c>
      <c r="B262" s="187" t="s">
        <v>329</v>
      </c>
      <c r="C262" s="114">
        <v>1.1399999999999999</v>
      </c>
      <c r="D262" s="113" t="s">
        <v>100</v>
      </c>
      <c r="E262" s="156"/>
      <c r="F262" s="422">
        <f t="shared" si="4"/>
        <v>0</v>
      </c>
      <c r="G262" s="3"/>
      <c r="H262" s="10"/>
      <c r="I262" s="2"/>
    </row>
    <row r="263" spans="1:9" s="4" customFormat="1" ht="28.8" x14ac:dyDescent="0.25">
      <c r="A263" s="44">
        <v>3.3</v>
      </c>
      <c r="B263" s="187" t="s">
        <v>330</v>
      </c>
      <c r="C263" s="114">
        <v>1.79</v>
      </c>
      <c r="D263" s="113" t="s">
        <v>100</v>
      </c>
      <c r="E263" s="156"/>
      <c r="F263" s="422">
        <f t="shared" si="4"/>
        <v>0</v>
      </c>
      <c r="G263" s="3"/>
      <c r="H263" s="10"/>
      <c r="I263" s="2"/>
    </row>
    <row r="264" spans="1:9" s="4" customFormat="1" ht="28.8" x14ac:dyDescent="0.25">
      <c r="A264" s="44">
        <v>3.4</v>
      </c>
      <c r="B264" s="187" t="s">
        <v>331</v>
      </c>
      <c r="C264" s="114">
        <v>1.35</v>
      </c>
      <c r="D264" s="113" t="s">
        <v>100</v>
      </c>
      <c r="E264" s="156"/>
      <c r="F264" s="422">
        <f t="shared" si="4"/>
        <v>0</v>
      </c>
      <c r="G264" s="3"/>
      <c r="H264" s="10"/>
      <c r="I264" s="2"/>
    </row>
    <row r="265" spans="1:9" s="4" customFormat="1" ht="28.8" x14ac:dyDescent="0.25">
      <c r="A265" s="44">
        <v>3.5</v>
      </c>
      <c r="B265" s="187" t="s">
        <v>332</v>
      </c>
      <c r="C265" s="114">
        <v>1.92</v>
      </c>
      <c r="D265" s="113" t="s">
        <v>100</v>
      </c>
      <c r="E265" s="156"/>
      <c r="F265" s="422">
        <f t="shared" si="4"/>
        <v>0</v>
      </c>
      <c r="G265" s="3"/>
      <c r="H265" s="10"/>
      <c r="I265" s="2"/>
    </row>
    <row r="266" spans="1:9" s="4" customFormat="1" ht="26.4" x14ac:dyDescent="0.25">
      <c r="A266" s="44">
        <v>3.6</v>
      </c>
      <c r="B266" s="187" t="s">
        <v>333</v>
      </c>
      <c r="C266" s="165">
        <v>1.32</v>
      </c>
      <c r="D266" s="113" t="s">
        <v>100</v>
      </c>
      <c r="E266" s="157"/>
      <c r="F266" s="422">
        <f t="shared" si="4"/>
        <v>0</v>
      </c>
      <c r="G266" s="3"/>
      <c r="H266" s="10"/>
      <c r="I266" s="2"/>
    </row>
    <row r="267" spans="1:9" s="4" customFormat="1" ht="13.2" x14ac:dyDescent="0.25">
      <c r="A267" s="44"/>
      <c r="B267" s="187"/>
      <c r="C267" s="114"/>
      <c r="D267" s="88"/>
      <c r="E267" s="156"/>
      <c r="F267" s="422"/>
      <c r="G267" s="3"/>
      <c r="H267" s="10"/>
      <c r="I267" s="2"/>
    </row>
    <row r="268" spans="1:9" s="4" customFormat="1" ht="13.2" x14ac:dyDescent="0.25">
      <c r="A268" s="162">
        <v>4</v>
      </c>
      <c r="B268" s="196" t="s">
        <v>102</v>
      </c>
      <c r="C268" s="114"/>
      <c r="D268" s="88"/>
      <c r="E268" s="156"/>
      <c r="F268" s="422"/>
      <c r="G268" s="3"/>
      <c r="H268" s="10"/>
      <c r="I268" s="2"/>
    </row>
    <row r="269" spans="1:9" s="4" customFormat="1" ht="15.6" x14ac:dyDescent="0.25">
      <c r="A269" s="44">
        <v>4.0999999999999996</v>
      </c>
      <c r="B269" s="187" t="s">
        <v>334</v>
      </c>
      <c r="C269" s="114">
        <v>109.95</v>
      </c>
      <c r="D269" s="113" t="s">
        <v>103</v>
      </c>
      <c r="E269" s="156"/>
      <c r="F269" s="422">
        <f>ROUND(E269*C269,2)</f>
        <v>0</v>
      </c>
      <c r="G269" s="3"/>
      <c r="H269" s="10"/>
      <c r="I269" s="2"/>
    </row>
    <row r="270" spans="1:9" s="4" customFormat="1" ht="15.6" x14ac:dyDescent="0.25">
      <c r="A270" s="44">
        <v>4.2</v>
      </c>
      <c r="B270" s="187" t="s">
        <v>335</v>
      </c>
      <c r="C270" s="114">
        <v>16.920000000000002</v>
      </c>
      <c r="D270" s="113" t="s">
        <v>103</v>
      </c>
      <c r="E270" s="156"/>
      <c r="F270" s="422">
        <f>ROUND(E270*C270,2)</f>
        <v>0</v>
      </c>
      <c r="G270" s="3"/>
      <c r="H270" s="10"/>
      <c r="I270" s="2"/>
    </row>
    <row r="271" spans="1:9" s="4" customFormat="1" ht="13.2" x14ac:dyDescent="0.25">
      <c r="A271" s="44"/>
      <c r="B271" s="187"/>
      <c r="C271" s="114"/>
      <c r="D271" s="88"/>
      <c r="E271" s="156"/>
      <c r="F271" s="422"/>
      <c r="G271" s="3"/>
      <c r="H271" s="10"/>
      <c r="I271" s="2"/>
    </row>
    <row r="272" spans="1:9" s="4" customFormat="1" ht="13.2" x14ac:dyDescent="0.25">
      <c r="A272" s="162">
        <v>5</v>
      </c>
      <c r="B272" s="196" t="s">
        <v>104</v>
      </c>
      <c r="C272" s="114"/>
      <c r="D272" s="88"/>
      <c r="E272" s="156"/>
      <c r="F272" s="422"/>
      <c r="G272" s="3"/>
      <c r="H272" s="10"/>
      <c r="I272" s="2"/>
    </row>
    <row r="273" spans="1:9" s="4" customFormat="1" ht="15.6" x14ac:dyDescent="0.25">
      <c r="A273" s="44">
        <v>5.0999999999999996</v>
      </c>
      <c r="B273" s="187" t="s">
        <v>336</v>
      </c>
      <c r="C273" s="114">
        <v>49.33</v>
      </c>
      <c r="D273" s="113" t="s">
        <v>103</v>
      </c>
      <c r="E273" s="156"/>
      <c r="F273" s="422">
        <f>ROUND(E273*C273,2)</f>
        <v>0</v>
      </c>
      <c r="G273" s="3"/>
      <c r="H273" s="10"/>
      <c r="I273" s="2"/>
    </row>
    <row r="274" spans="1:9" s="4" customFormat="1" ht="15.6" x14ac:dyDescent="0.25">
      <c r="A274" s="44">
        <v>5.2</v>
      </c>
      <c r="B274" s="187" t="s">
        <v>337</v>
      </c>
      <c r="C274" s="114">
        <v>49.33</v>
      </c>
      <c r="D274" s="113" t="s">
        <v>103</v>
      </c>
      <c r="E274" s="156"/>
      <c r="F274" s="422">
        <f>ROUND(E274*C274,2)</f>
        <v>0</v>
      </c>
      <c r="G274" s="3"/>
      <c r="H274" s="10"/>
      <c r="I274" s="2"/>
    </row>
    <row r="275" spans="1:9" s="4" customFormat="1" ht="13.2" x14ac:dyDescent="0.25">
      <c r="A275" s="44">
        <v>5.3</v>
      </c>
      <c r="B275" s="187" t="s">
        <v>216</v>
      </c>
      <c r="C275" s="114">
        <v>289.27</v>
      </c>
      <c r="D275" s="88" t="s">
        <v>4</v>
      </c>
      <c r="E275" s="156"/>
      <c r="F275" s="422">
        <f>ROUND(E275*C275,2)</f>
        <v>0</v>
      </c>
      <c r="G275" s="3"/>
      <c r="H275" s="10"/>
      <c r="I275" s="2"/>
    </row>
    <row r="276" spans="1:9" s="4" customFormat="1" ht="13.2" x14ac:dyDescent="0.25">
      <c r="A276" s="164"/>
      <c r="B276" s="196"/>
      <c r="C276" s="114"/>
      <c r="D276" s="88"/>
      <c r="E276" s="156"/>
      <c r="F276" s="422"/>
      <c r="G276" s="3"/>
      <c r="H276" s="10"/>
      <c r="I276" s="2"/>
    </row>
    <row r="277" spans="1:9" s="4" customFormat="1" ht="13.2" x14ac:dyDescent="0.25">
      <c r="A277" s="162">
        <v>6</v>
      </c>
      <c r="B277" s="196" t="s">
        <v>23</v>
      </c>
      <c r="C277" s="114"/>
      <c r="D277" s="88"/>
      <c r="E277" s="156"/>
      <c r="F277" s="422"/>
      <c r="G277" s="3"/>
      <c r="H277" s="10"/>
      <c r="I277" s="2"/>
    </row>
    <row r="278" spans="1:9" s="4" customFormat="1" ht="15.6" x14ac:dyDescent="0.25">
      <c r="A278" s="44">
        <v>6.1</v>
      </c>
      <c r="B278" s="187" t="s">
        <v>338</v>
      </c>
      <c r="C278" s="114">
        <v>49.33</v>
      </c>
      <c r="D278" s="113" t="s">
        <v>103</v>
      </c>
      <c r="E278" s="36"/>
      <c r="F278" s="423">
        <f>ROUND(C278*E278,2)</f>
        <v>0</v>
      </c>
      <c r="G278" s="3"/>
      <c r="H278" s="10"/>
      <c r="I278" s="2"/>
    </row>
    <row r="279" spans="1:9" s="4" customFormat="1" ht="15.6" x14ac:dyDescent="0.25">
      <c r="A279" s="44">
        <v>6.2</v>
      </c>
      <c r="B279" s="187" t="s">
        <v>339</v>
      </c>
      <c r="C279" s="114">
        <v>49.33</v>
      </c>
      <c r="D279" s="113" t="s">
        <v>103</v>
      </c>
      <c r="E279" s="36"/>
      <c r="F279" s="422">
        <f>ROUND(E279*C279,2)</f>
        <v>0</v>
      </c>
      <c r="G279" s="3"/>
      <c r="H279" s="10"/>
      <c r="I279" s="2"/>
    </row>
    <row r="280" spans="1:9" s="4" customFormat="1" ht="13.2" x14ac:dyDescent="0.25">
      <c r="A280" s="44"/>
      <c r="B280" s="187"/>
      <c r="C280" s="114"/>
      <c r="D280" s="88"/>
      <c r="E280" s="156"/>
      <c r="F280" s="422"/>
      <c r="G280" s="3"/>
      <c r="H280" s="10"/>
      <c r="I280" s="2"/>
    </row>
    <row r="281" spans="1:9" s="4" customFormat="1" ht="26.4" x14ac:dyDescent="0.25">
      <c r="A281" s="162">
        <v>7</v>
      </c>
      <c r="B281" s="187" t="s">
        <v>340</v>
      </c>
      <c r="C281" s="114">
        <v>47.89</v>
      </c>
      <c r="D281" s="88" t="s">
        <v>4</v>
      </c>
      <c r="E281" s="156"/>
      <c r="F281" s="422">
        <f>+E281*C281</f>
        <v>0</v>
      </c>
      <c r="G281" s="3"/>
      <c r="H281" s="10"/>
      <c r="I281" s="2"/>
    </row>
    <row r="282" spans="1:9" s="4" customFormat="1" ht="26.4" x14ac:dyDescent="0.25">
      <c r="A282" s="162">
        <v>8</v>
      </c>
      <c r="B282" s="187" t="s">
        <v>341</v>
      </c>
      <c r="C282" s="114">
        <v>5.2</v>
      </c>
      <c r="D282" s="88" t="s">
        <v>4</v>
      </c>
      <c r="E282" s="156"/>
      <c r="F282" s="422">
        <f>+E282*C282</f>
        <v>0</v>
      </c>
      <c r="G282" s="3"/>
      <c r="H282" s="10"/>
      <c r="I282" s="2"/>
    </row>
    <row r="283" spans="1:9" s="4" customFormat="1" ht="13.2" x14ac:dyDescent="0.25">
      <c r="A283" s="162">
        <v>9</v>
      </c>
      <c r="B283" s="187" t="s">
        <v>342</v>
      </c>
      <c r="C283" s="114">
        <v>8</v>
      </c>
      <c r="D283" s="52" t="s">
        <v>385</v>
      </c>
      <c r="E283" s="156"/>
      <c r="F283" s="422">
        <f>+E283*C283</f>
        <v>0</v>
      </c>
      <c r="G283" s="3"/>
      <c r="H283" s="10"/>
      <c r="I283" s="2"/>
    </row>
    <row r="284" spans="1:9" s="4" customFormat="1" ht="13.2" x14ac:dyDescent="0.25">
      <c r="A284" s="44"/>
      <c r="B284" s="187"/>
      <c r="C284" s="114"/>
      <c r="D284" s="88"/>
      <c r="E284" s="156"/>
      <c r="F284" s="422"/>
      <c r="G284" s="3"/>
      <c r="H284" s="10"/>
      <c r="I284" s="2"/>
    </row>
    <row r="285" spans="1:9" s="4" customFormat="1" ht="13.2" x14ac:dyDescent="0.25">
      <c r="A285" s="162">
        <v>10</v>
      </c>
      <c r="B285" s="187" t="s">
        <v>343</v>
      </c>
      <c r="C285" s="165">
        <v>1</v>
      </c>
      <c r="D285" s="115" t="s">
        <v>24</v>
      </c>
      <c r="E285" s="157"/>
      <c r="F285" s="422">
        <f>ROUND(E285*C285,2)</f>
        <v>0</v>
      </c>
      <c r="G285" s="3"/>
      <c r="H285" s="10"/>
      <c r="I285" s="2"/>
    </row>
    <row r="286" spans="1:9" s="4" customFormat="1" ht="13.2" x14ac:dyDescent="0.25">
      <c r="A286" s="116"/>
      <c r="B286" s="193"/>
      <c r="C286" s="40"/>
      <c r="D286" s="132"/>
      <c r="E286" s="275"/>
      <c r="F286" s="417"/>
      <c r="G286" s="3"/>
      <c r="H286" s="10"/>
      <c r="I286" s="2"/>
    </row>
    <row r="287" spans="1:9" s="4" customFormat="1" ht="13.2" x14ac:dyDescent="0.25">
      <c r="A287" s="383"/>
      <c r="B287" s="352" t="s">
        <v>396</v>
      </c>
      <c r="C287" s="384"/>
      <c r="D287" s="385"/>
      <c r="E287" s="386"/>
      <c r="F287" s="416">
        <f>SUM(F253:F286)</f>
        <v>0</v>
      </c>
      <c r="G287" s="3"/>
      <c r="H287" s="10"/>
      <c r="I287" s="2"/>
    </row>
    <row r="288" spans="1:9" s="4" customFormat="1" ht="13.2" x14ac:dyDescent="0.25">
      <c r="A288" s="101"/>
      <c r="B288" s="187"/>
      <c r="C288" s="277"/>
      <c r="D288" s="286"/>
      <c r="E288" s="276"/>
      <c r="F288" s="418"/>
      <c r="G288" s="3"/>
      <c r="H288" s="10"/>
      <c r="I288" s="2"/>
    </row>
    <row r="289" spans="1:9" s="4" customFormat="1" ht="13.2" x14ac:dyDescent="0.25">
      <c r="A289" s="111" t="s">
        <v>62</v>
      </c>
      <c r="B289" s="196" t="s">
        <v>344</v>
      </c>
      <c r="C289" s="117"/>
      <c r="D289" s="117"/>
      <c r="E289" s="166"/>
      <c r="F289" s="424"/>
      <c r="G289" s="3"/>
      <c r="H289" s="10"/>
      <c r="I289" s="2"/>
    </row>
    <row r="290" spans="1:9" s="4" customFormat="1" ht="13.2" x14ac:dyDescent="0.25">
      <c r="A290" s="100"/>
      <c r="B290" s="287"/>
      <c r="C290" s="277"/>
      <c r="D290" s="101"/>
      <c r="E290" s="152"/>
      <c r="F290" s="425">
        <f>ROUND(E290*C290,2)</f>
        <v>0</v>
      </c>
      <c r="G290" s="3"/>
      <c r="H290" s="10"/>
      <c r="I290" s="2"/>
    </row>
    <row r="291" spans="1:9" s="4" customFormat="1" ht="13.2" x14ac:dyDescent="0.25">
      <c r="A291" s="98" t="s">
        <v>17</v>
      </c>
      <c r="B291" s="278" t="s">
        <v>345</v>
      </c>
      <c r="C291" s="40">
        <v>2210.8000000000002</v>
      </c>
      <c r="D291" s="132" t="s">
        <v>4</v>
      </c>
      <c r="E291" s="150"/>
      <c r="F291" s="419">
        <f>ROUND(E291*C291,2)</f>
        <v>0</v>
      </c>
      <c r="G291" s="3"/>
      <c r="H291" s="10"/>
      <c r="I291" s="2"/>
    </row>
    <row r="292" spans="1:9" s="4" customFormat="1" ht="13.2" x14ac:dyDescent="0.25">
      <c r="A292" s="98"/>
      <c r="B292" s="278"/>
      <c r="C292" s="40"/>
      <c r="D292" s="132"/>
      <c r="E292" s="150"/>
      <c r="F292" s="419"/>
      <c r="G292" s="3"/>
      <c r="H292" s="10"/>
      <c r="I292" s="2"/>
    </row>
    <row r="293" spans="1:9" s="4" customFormat="1" ht="13.2" x14ac:dyDescent="0.25">
      <c r="A293" s="104" t="s">
        <v>18</v>
      </c>
      <c r="B293" s="196" t="s">
        <v>5</v>
      </c>
      <c r="C293" s="118"/>
      <c r="D293" s="117"/>
      <c r="E293" s="166"/>
      <c r="F293" s="424"/>
      <c r="G293" s="3"/>
      <c r="H293" s="10"/>
      <c r="I293" s="2"/>
    </row>
    <row r="294" spans="1:9" s="4" customFormat="1" ht="13.2" x14ac:dyDescent="0.25">
      <c r="A294" s="104" t="s">
        <v>7</v>
      </c>
      <c r="B294" s="187" t="s">
        <v>303</v>
      </c>
      <c r="C294" s="105">
        <v>2453.9899999999998</v>
      </c>
      <c r="D294" s="106" t="s">
        <v>60</v>
      </c>
      <c r="E294" s="151"/>
      <c r="F294" s="419">
        <f>ROUND(E294*C294,2)</f>
        <v>0</v>
      </c>
      <c r="G294" s="3"/>
      <c r="H294" s="10"/>
      <c r="I294" s="2"/>
    </row>
    <row r="295" spans="1:9" s="4" customFormat="1" ht="13.2" x14ac:dyDescent="0.25">
      <c r="A295" s="104" t="s">
        <v>19</v>
      </c>
      <c r="B295" s="187" t="s">
        <v>346</v>
      </c>
      <c r="C295" s="105">
        <v>187.92</v>
      </c>
      <c r="D295" s="106" t="s">
        <v>60</v>
      </c>
      <c r="E295" s="151"/>
      <c r="F295" s="419">
        <f>ROUND(E295*C295,2)</f>
        <v>0</v>
      </c>
      <c r="G295" s="3"/>
      <c r="H295" s="10"/>
      <c r="I295" s="2"/>
    </row>
    <row r="296" spans="1:9" s="4" customFormat="1" ht="25.5" customHeight="1" x14ac:dyDescent="0.25">
      <c r="A296" s="104" t="s">
        <v>20</v>
      </c>
      <c r="B296" s="187" t="s">
        <v>347</v>
      </c>
      <c r="C296" s="105">
        <v>451</v>
      </c>
      <c r="D296" s="106" t="s">
        <v>60</v>
      </c>
      <c r="E296" s="151"/>
      <c r="F296" s="419">
        <f>ROUND(E296*C296,2)</f>
        <v>0</v>
      </c>
      <c r="G296" s="3"/>
      <c r="H296" s="10"/>
      <c r="I296" s="2"/>
    </row>
    <row r="297" spans="1:9" s="4" customFormat="1" ht="26.4" x14ac:dyDescent="0.25">
      <c r="A297" s="104" t="s">
        <v>21</v>
      </c>
      <c r="B297" s="187" t="s">
        <v>305</v>
      </c>
      <c r="C297" s="105">
        <v>1999.45</v>
      </c>
      <c r="D297" s="106" t="s">
        <v>179</v>
      </c>
      <c r="E297" s="151"/>
      <c r="F297" s="419">
        <f>ROUND(E297*C297,2)</f>
        <v>0</v>
      </c>
      <c r="G297" s="3"/>
      <c r="H297" s="10"/>
      <c r="I297" s="2"/>
    </row>
    <row r="298" spans="1:9" s="4" customFormat="1" ht="26.4" x14ac:dyDescent="0.25">
      <c r="A298" s="104" t="s">
        <v>81</v>
      </c>
      <c r="B298" s="187" t="s">
        <v>348</v>
      </c>
      <c r="C298" s="105">
        <v>996.45</v>
      </c>
      <c r="D298" s="106" t="s">
        <v>180</v>
      </c>
      <c r="E298" s="151"/>
      <c r="F298" s="419">
        <f>ROUND(E298*C298,2)</f>
        <v>0</v>
      </c>
      <c r="G298" s="3"/>
      <c r="H298" s="10"/>
      <c r="I298" s="2"/>
    </row>
    <row r="299" spans="1:9" s="4" customFormat="1" ht="13.2" x14ac:dyDescent="0.25">
      <c r="A299" s="119"/>
      <c r="B299" s="349"/>
      <c r="C299" s="288"/>
      <c r="D299" s="289"/>
      <c r="E299" s="290"/>
      <c r="F299" s="426"/>
      <c r="G299" s="3"/>
      <c r="H299" s="10"/>
      <c r="I299" s="2"/>
    </row>
    <row r="300" spans="1:9" s="4" customFormat="1" ht="13.2" x14ac:dyDescent="0.25">
      <c r="A300" s="120" t="s">
        <v>8</v>
      </c>
      <c r="B300" s="287" t="s">
        <v>190</v>
      </c>
      <c r="C300" s="121"/>
      <c r="D300" s="101"/>
      <c r="E300" s="158"/>
      <c r="F300" s="425">
        <f>ROUND(E300*C300,2)</f>
        <v>0</v>
      </c>
      <c r="G300" s="3"/>
      <c r="H300" s="10"/>
      <c r="I300" s="2"/>
    </row>
    <row r="301" spans="1:9" s="4" customFormat="1" ht="13.2" x14ac:dyDescent="0.25">
      <c r="A301" s="100" t="s">
        <v>9</v>
      </c>
      <c r="B301" s="291" t="s">
        <v>349</v>
      </c>
      <c r="C301" s="277">
        <v>2299.23</v>
      </c>
      <c r="D301" s="286" t="s">
        <v>4</v>
      </c>
      <c r="E301" s="152"/>
      <c r="F301" s="425">
        <f>ROUND(E301*C301,2)</f>
        <v>0</v>
      </c>
      <c r="G301" s="3"/>
      <c r="H301" s="10"/>
      <c r="I301" s="2"/>
    </row>
    <row r="302" spans="1:9" s="4" customFormat="1" ht="13.2" x14ac:dyDescent="0.25">
      <c r="A302" s="104"/>
      <c r="B302" s="278"/>
      <c r="C302" s="40"/>
      <c r="D302" s="132"/>
      <c r="E302" s="150"/>
      <c r="F302" s="419">
        <f>ROUND(E302*C302,2)</f>
        <v>0</v>
      </c>
      <c r="G302" s="3"/>
      <c r="H302" s="10"/>
      <c r="I302" s="2"/>
    </row>
    <row r="303" spans="1:9" s="4" customFormat="1" ht="13.2" x14ac:dyDescent="0.25">
      <c r="A303" s="120" t="s">
        <v>10</v>
      </c>
      <c r="B303" s="287" t="s">
        <v>191</v>
      </c>
      <c r="C303" s="277"/>
      <c r="D303" s="286"/>
      <c r="E303" s="152"/>
      <c r="F303" s="425">
        <f>ROUND(E303*C303,2)</f>
        <v>0</v>
      </c>
      <c r="G303" s="3"/>
      <c r="H303" s="10"/>
      <c r="I303" s="2"/>
    </row>
    <row r="304" spans="1:9" s="4" customFormat="1" ht="13.2" x14ac:dyDescent="0.25">
      <c r="A304" s="100" t="s">
        <v>11</v>
      </c>
      <c r="B304" s="291" t="s">
        <v>350</v>
      </c>
      <c r="C304" s="277">
        <v>2299.23</v>
      </c>
      <c r="D304" s="286" t="s">
        <v>4</v>
      </c>
      <c r="E304" s="152"/>
      <c r="F304" s="425">
        <f>ROUND(E304*C304,2)</f>
        <v>0</v>
      </c>
      <c r="G304" s="3"/>
      <c r="H304" s="10"/>
      <c r="I304" s="2"/>
    </row>
    <row r="305" spans="1:9" s="4" customFormat="1" ht="13.2" x14ac:dyDescent="0.25">
      <c r="A305" s="104"/>
      <c r="B305" s="278"/>
      <c r="C305" s="40"/>
      <c r="D305" s="132"/>
      <c r="E305" s="150"/>
      <c r="F305" s="419"/>
      <c r="G305" s="3"/>
      <c r="H305" s="10"/>
      <c r="I305" s="2"/>
    </row>
    <row r="306" spans="1:9" s="4" customFormat="1" ht="13.2" x14ac:dyDescent="0.25">
      <c r="A306" s="120" t="s">
        <v>13</v>
      </c>
      <c r="B306" s="226" t="s">
        <v>187</v>
      </c>
      <c r="C306" s="292"/>
      <c r="D306" s="293"/>
      <c r="E306" s="294"/>
      <c r="F306" s="427">
        <f>ROUND((C306*E306),2)</f>
        <v>0</v>
      </c>
      <c r="G306" s="3"/>
      <c r="H306" s="10"/>
      <c r="I306" s="2"/>
    </row>
    <row r="307" spans="1:9" s="4" customFormat="1" ht="13.2" x14ac:dyDescent="0.25">
      <c r="A307" s="100" t="s">
        <v>14</v>
      </c>
      <c r="B307" s="228" t="s">
        <v>351</v>
      </c>
      <c r="C307" s="295">
        <v>2299.23</v>
      </c>
      <c r="D307" s="296" t="s">
        <v>4</v>
      </c>
      <c r="E307" s="297"/>
      <c r="F307" s="427">
        <f>ROUND((C307*E307),2)</f>
        <v>0</v>
      </c>
      <c r="G307" s="3"/>
      <c r="H307" s="10"/>
      <c r="I307" s="2"/>
    </row>
    <row r="308" spans="1:9" s="4" customFormat="1" ht="13.2" x14ac:dyDescent="0.25">
      <c r="A308" s="100"/>
      <c r="B308" s="291"/>
      <c r="C308" s="292"/>
      <c r="D308" s="293"/>
      <c r="E308" s="294"/>
      <c r="F308" s="427"/>
      <c r="G308" s="3"/>
      <c r="H308" s="10"/>
      <c r="I308" s="2"/>
    </row>
    <row r="309" spans="1:9" s="4" customFormat="1" ht="26.4" x14ac:dyDescent="0.25">
      <c r="A309" s="122">
        <v>6</v>
      </c>
      <c r="B309" s="192" t="s">
        <v>188</v>
      </c>
      <c r="C309" s="99"/>
      <c r="D309" s="108"/>
      <c r="E309" s="154"/>
      <c r="F309" s="419"/>
      <c r="G309" s="3"/>
      <c r="H309" s="10"/>
      <c r="I309" s="2"/>
    </row>
    <row r="310" spans="1:9" s="4" customFormat="1" ht="13.2" x14ac:dyDescent="0.25">
      <c r="A310" s="123">
        <v>6.1</v>
      </c>
      <c r="B310" s="228" t="s">
        <v>352</v>
      </c>
      <c r="C310" s="102">
        <v>10</v>
      </c>
      <c r="D310" s="52" t="s">
        <v>385</v>
      </c>
      <c r="E310" s="155"/>
      <c r="F310" s="425">
        <f t="shared" ref="F310:F332" si="5">ROUND(E310*C310,2)</f>
        <v>0</v>
      </c>
      <c r="G310" s="3"/>
      <c r="H310" s="10"/>
      <c r="I310" s="2"/>
    </row>
    <row r="311" spans="1:9" s="4" customFormat="1" ht="13.2" x14ac:dyDescent="0.25">
      <c r="A311" s="123">
        <v>6.2</v>
      </c>
      <c r="B311" s="228" t="s">
        <v>353</v>
      </c>
      <c r="C311" s="102">
        <v>11</v>
      </c>
      <c r="D311" s="52" t="s">
        <v>385</v>
      </c>
      <c r="E311" s="155"/>
      <c r="F311" s="425">
        <f t="shared" si="5"/>
        <v>0</v>
      </c>
      <c r="G311" s="3"/>
      <c r="H311" s="10"/>
      <c r="I311" s="2"/>
    </row>
    <row r="312" spans="1:9" s="4" customFormat="1" ht="13.2" x14ac:dyDescent="0.25">
      <c r="A312" s="123">
        <v>6.3</v>
      </c>
      <c r="B312" s="228" t="s">
        <v>354</v>
      </c>
      <c r="C312" s="102">
        <v>5</v>
      </c>
      <c r="D312" s="52" t="s">
        <v>385</v>
      </c>
      <c r="E312" s="155"/>
      <c r="F312" s="425">
        <f t="shared" si="5"/>
        <v>0</v>
      </c>
      <c r="G312" s="3"/>
      <c r="H312" s="10"/>
      <c r="I312" s="2"/>
    </row>
    <row r="313" spans="1:9" s="4" customFormat="1" ht="13.2" x14ac:dyDescent="0.25">
      <c r="A313" s="123">
        <v>6.4</v>
      </c>
      <c r="B313" s="228" t="s">
        <v>355</v>
      </c>
      <c r="C313" s="102">
        <v>2</v>
      </c>
      <c r="D313" s="52" t="s">
        <v>385</v>
      </c>
      <c r="E313" s="155"/>
      <c r="F313" s="425">
        <f t="shared" si="5"/>
        <v>0</v>
      </c>
      <c r="G313" s="3"/>
      <c r="H313" s="10"/>
      <c r="I313" s="2"/>
    </row>
    <row r="314" spans="1:9" s="4" customFormat="1" ht="13.2" x14ac:dyDescent="0.25">
      <c r="A314" s="123">
        <v>6.5</v>
      </c>
      <c r="B314" s="228" t="s">
        <v>356</v>
      </c>
      <c r="C314" s="102">
        <v>1</v>
      </c>
      <c r="D314" s="52" t="s">
        <v>385</v>
      </c>
      <c r="E314" s="155"/>
      <c r="F314" s="425">
        <f t="shared" si="5"/>
        <v>0</v>
      </c>
      <c r="G314" s="3"/>
      <c r="H314" s="10"/>
      <c r="I314" s="2"/>
    </row>
    <row r="315" spans="1:9" s="4" customFormat="1" ht="13.2" x14ac:dyDescent="0.25">
      <c r="A315" s="123">
        <v>6.6</v>
      </c>
      <c r="B315" s="228" t="s">
        <v>357</v>
      </c>
      <c r="C315" s="102">
        <v>1</v>
      </c>
      <c r="D315" s="52" t="s">
        <v>385</v>
      </c>
      <c r="E315" s="155"/>
      <c r="F315" s="425">
        <f t="shared" si="5"/>
        <v>0</v>
      </c>
      <c r="G315" s="3"/>
      <c r="H315" s="10"/>
      <c r="I315" s="2"/>
    </row>
    <row r="316" spans="1:9" s="4" customFormat="1" ht="13.2" x14ac:dyDescent="0.25">
      <c r="A316" s="123">
        <v>6.7</v>
      </c>
      <c r="B316" s="228" t="s">
        <v>358</v>
      </c>
      <c r="C316" s="102">
        <v>1</v>
      </c>
      <c r="D316" s="52" t="s">
        <v>385</v>
      </c>
      <c r="E316" s="155"/>
      <c r="F316" s="425">
        <f t="shared" si="5"/>
        <v>0</v>
      </c>
      <c r="G316" s="3"/>
      <c r="H316" s="10"/>
      <c r="I316" s="2"/>
    </row>
    <row r="317" spans="1:9" s="4" customFormat="1" ht="13.2" x14ac:dyDescent="0.25">
      <c r="A317" s="123">
        <v>6.8</v>
      </c>
      <c r="B317" s="228" t="s">
        <v>359</v>
      </c>
      <c r="C317" s="102">
        <v>1</v>
      </c>
      <c r="D317" s="52" t="s">
        <v>385</v>
      </c>
      <c r="E317" s="155"/>
      <c r="F317" s="425">
        <f t="shared" si="5"/>
        <v>0</v>
      </c>
      <c r="G317" s="3"/>
      <c r="H317" s="10"/>
      <c r="I317" s="2"/>
    </row>
    <row r="318" spans="1:9" s="4" customFormat="1" ht="13.2" x14ac:dyDescent="0.25">
      <c r="A318" s="123">
        <v>6.9</v>
      </c>
      <c r="B318" s="228" t="s">
        <v>311</v>
      </c>
      <c r="C318" s="102">
        <v>64</v>
      </c>
      <c r="D318" s="52" t="s">
        <v>385</v>
      </c>
      <c r="E318" s="155"/>
      <c r="F318" s="425">
        <f t="shared" si="5"/>
        <v>0</v>
      </c>
      <c r="G318" s="3"/>
      <c r="H318" s="10"/>
      <c r="I318" s="2"/>
    </row>
    <row r="319" spans="1:9" s="4" customFormat="1" ht="13.2" x14ac:dyDescent="0.25">
      <c r="A319" s="124">
        <v>6.1</v>
      </c>
      <c r="B319" s="187" t="s">
        <v>360</v>
      </c>
      <c r="C319" s="99">
        <v>32</v>
      </c>
      <c r="D319" s="52" t="s">
        <v>385</v>
      </c>
      <c r="E319" s="154"/>
      <c r="F319" s="419">
        <f t="shared" si="5"/>
        <v>0</v>
      </c>
      <c r="G319" s="3"/>
      <c r="H319" s="10"/>
      <c r="I319" s="2"/>
    </row>
    <row r="320" spans="1:9" s="4" customFormat="1" ht="13.2" x14ac:dyDescent="0.25">
      <c r="A320" s="104"/>
      <c r="B320" s="278"/>
      <c r="C320" s="99"/>
      <c r="D320" s="109"/>
      <c r="E320" s="154"/>
      <c r="F320" s="419">
        <f t="shared" si="5"/>
        <v>0</v>
      </c>
      <c r="G320" s="3"/>
      <c r="H320" s="10"/>
      <c r="I320" s="2"/>
    </row>
    <row r="321" spans="1:9" s="4" customFormat="1" ht="13.2" x14ac:dyDescent="0.25">
      <c r="A321" s="98" t="s">
        <v>30</v>
      </c>
      <c r="B321" s="192" t="s">
        <v>29</v>
      </c>
      <c r="C321" s="99"/>
      <c r="D321" s="109"/>
      <c r="E321" s="154"/>
      <c r="F321" s="419">
        <f t="shared" si="5"/>
        <v>0</v>
      </c>
      <c r="G321" s="3"/>
      <c r="H321" s="10"/>
      <c r="I321" s="2"/>
    </row>
    <row r="322" spans="1:9" s="4" customFormat="1" ht="13.2" x14ac:dyDescent="0.25">
      <c r="A322" s="104"/>
      <c r="B322" s="278"/>
      <c r="C322" s="99"/>
      <c r="D322" s="109"/>
      <c r="E322" s="154"/>
      <c r="F322" s="419">
        <f t="shared" si="5"/>
        <v>0</v>
      </c>
      <c r="G322" s="3"/>
      <c r="H322" s="10"/>
      <c r="I322" s="2"/>
    </row>
    <row r="323" spans="1:9" s="4" customFormat="1" ht="26.4" x14ac:dyDescent="0.25">
      <c r="A323" s="98" t="s">
        <v>31</v>
      </c>
      <c r="B323" s="192" t="s">
        <v>41</v>
      </c>
      <c r="C323" s="99"/>
      <c r="D323" s="109"/>
      <c r="E323" s="154"/>
      <c r="F323" s="419">
        <f t="shared" si="5"/>
        <v>0</v>
      </c>
      <c r="G323" s="3"/>
      <c r="H323" s="10"/>
      <c r="I323" s="2"/>
    </row>
    <row r="324" spans="1:9" s="4" customFormat="1" ht="13.2" x14ac:dyDescent="0.25">
      <c r="A324" s="104" t="s">
        <v>25</v>
      </c>
      <c r="B324" s="278" t="s">
        <v>197</v>
      </c>
      <c r="C324" s="99">
        <v>1</v>
      </c>
      <c r="D324" s="52" t="s">
        <v>385</v>
      </c>
      <c r="E324" s="154"/>
      <c r="F324" s="419">
        <f t="shared" si="5"/>
        <v>0</v>
      </c>
      <c r="G324" s="3"/>
      <c r="H324" s="10"/>
      <c r="I324" s="2"/>
    </row>
    <row r="325" spans="1:9" s="4" customFormat="1" ht="13.2" x14ac:dyDescent="0.25">
      <c r="A325" s="104" t="s">
        <v>26</v>
      </c>
      <c r="B325" s="190" t="s">
        <v>314</v>
      </c>
      <c r="C325" s="99">
        <v>12.8</v>
      </c>
      <c r="D325" s="109" t="s">
        <v>4</v>
      </c>
      <c r="E325" s="154"/>
      <c r="F325" s="419">
        <f t="shared" si="5"/>
        <v>0</v>
      </c>
      <c r="G325" s="3"/>
      <c r="H325" s="37"/>
      <c r="I325" s="38"/>
    </row>
    <row r="326" spans="1:9" s="4" customFormat="1" ht="26.4" x14ac:dyDescent="0.25">
      <c r="A326" s="104" t="s">
        <v>27</v>
      </c>
      <c r="B326" s="187" t="s">
        <v>315</v>
      </c>
      <c r="C326" s="99">
        <v>8</v>
      </c>
      <c r="D326" s="52" t="s">
        <v>385</v>
      </c>
      <c r="E326" s="154"/>
      <c r="F326" s="419">
        <f t="shared" si="5"/>
        <v>0</v>
      </c>
      <c r="G326" s="3"/>
      <c r="H326" s="37"/>
      <c r="I326" s="38"/>
    </row>
    <row r="327" spans="1:9" s="4" customFormat="1" ht="13.2" x14ac:dyDescent="0.25">
      <c r="A327" s="104" t="s">
        <v>32</v>
      </c>
      <c r="B327" s="187" t="s">
        <v>361</v>
      </c>
      <c r="C327" s="99">
        <v>4</v>
      </c>
      <c r="D327" s="52" t="s">
        <v>385</v>
      </c>
      <c r="E327" s="154"/>
      <c r="F327" s="419">
        <f t="shared" si="5"/>
        <v>0</v>
      </c>
      <c r="G327" s="3"/>
      <c r="H327" s="37"/>
      <c r="I327" s="38"/>
    </row>
    <row r="328" spans="1:9" s="4" customFormat="1" ht="13.2" x14ac:dyDescent="0.25">
      <c r="A328" s="104" t="s">
        <v>33</v>
      </c>
      <c r="B328" s="187" t="s">
        <v>360</v>
      </c>
      <c r="C328" s="99">
        <v>8</v>
      </c>
      <c r="D328" s="52" t="s">
        <v>385</v>
      </c>
      <c r="E328" s="154"/>
      <c r="F328" s="419">
        <f t="shared" si="5"/>
        <v>0</v>
      </c>
      <c r="G328" s="3"/>
      <c r="H328" s="37"/>
      <c r="I328" s="38"/>
    </row>
    <row r="329" spans="1:9" s="4" customFormat="1" ht="13.2" x14ac:dyDescent="0.25">
      <c r="A329" s="104" t="s">
        <v>105</v>
      </c>
      <c r="B329" s="190" t="s">
        <v>317</v>
      </c>
      <c r="C329" s="99">
        <v>6.53</v>
      </c>
      <c r="D329" s="109" t="s">
        <v>46</v>
      </c>
      <c r="E329" s="154"/>
      <c r="F329" s="419">
        <f t="shared" si="5"/>
        <v>0</v>
      </c>
      <c r="G329" s="3"/>
      <c r="H329" s="37"/>
      <c r="I329" s="39"/>
    </row>
    <row r="330" spans="1:9" s="4" customFormat="1" ht="13.2" x14ac:dyDescent="0.25">
      <c r="A330" s="104" t="s">
        <v>106</v>
      </c>
      <c r="B330" s="190" t="s">
        <v>318</v>
      </c>
      <c r="C330" s="99">
        <v>6.53</v>
      </c>
      <c r="D330" s="109" t="s">
        <v>46</v>
      </c>
      <c r="E330" s="154"/>
      <c r="F330" s="419">
        <f t="shared" si="5"/>
        <v>0</v>
      </c>
      <c r="G330" s="3"/>
      <c r="H330" s="37"/>
      <c r="I330" s="39"/>
    </row>
    <row r="331" spans="1:9" s="4" customFormat="1" ht="13.2" x14ac:dyDescent="0.25">
      <c r="A331" s="104" t="s">
        <v>107</v>
      </c>
      <c r="B331" s="187" t="s">
        <v>319</v>
      </c>
      <c r="C331" s="99">
        <v>4</v>
      </c>
      <c r="D331" s="52" t="s">
        <v>385</v>
      </c>
      <c r="E331" s="154"/>
      <c r="F331" s="419">
        <f t="shared" si="5"/>
        <v>0</v>
      </c>
      <c r="G331" s="3"/>
      <c r="H331" s="10"/>
      <c r="I331" s="2"/>
    </row>
    <row r="332" spans="1:9" s="4" customFormat="1" ht="13.2" x14ac:dyDescent="0.25">
      <c r="A332" s="104" t="s">
        <v>108</v>
      </c>
      <c r="B332" s="190" t="s">
        <v>321</v>
      </c>
      <c r="C332" s="99">
        <v>1</v>
      </c>
      <c r="D332" s="109" t="s">
        <v>47</v>
      </c>
      <c r="E332" s="154"/>
      <c r="F332" s="419">
        <f t="shared" si="5"/>
        <v>0</v>
      </c>
      <c r="G332" s="3"/>
      <c r="H332" s="10"/>
      <c r="I332" s="2"/>
    </row>
    <row r="333" spans="1:9" s="4" customFormat="1" ht="13.2" x14ac:dyDescent="0.25">
      <c r="A333" s="104"/>
      <c r="B333" s="190"/>
      <c r="C333" s="99"/>
      <c r="D333" s="109"/>
      <c r="E333" s="154"/>
      <c r="F333" s="419"/>
      <c r="G333" s="3"/>
      <c r="H333" s="10"/>
      <c r="I333" s="2"/>
    </row>
    <row r="334" spans="1:9" s="4" customFormat="1" ht="26.4" x14ac:dyDescent="0.25">
      <c r="A334" s="98" t="s">
        <v>91</v>
      </c>
      <c r="B334" s="192" t="s">
        <v>42</v>
      </c>
      <c r="C334" s="99"/>
      <c r="D334" s="109"/>
      <c r="E334" s="154"/>
      <c r="F334" s="419">
        <f t="shared" ref="F334:F343" si="6">ROUND(E334*C334,2)</f>
        <v>0</v>
      </c>
      <c r="G334" s="3"/>
      <c r="H334" s="10"/>
      <c r="I334" s="2"/>
    </row>
    <row r="335" spans="1:9" s="4" customFormat="1" ht="13.2" x14ac:dyDescent="0.25">
      <c r="A335" s="104" t="s">
        <v>109</v>
      </c>
      <c r="B335" s="278" t="s">
        <v>197</v>
      </c>
      <c r="C335" s="99">
        <v>1</v>
      </c>
      <c r="D335" s="52" t="s">
        <v>385</v>
      </c>
      <c r="E335" s="154"/>
      <c r="F335" s="419">
        <f t="shared" si="6"/>
        <v>0</v>
      </c>
      <c r="G335" s="3"/>
      <c r="H335" s="10"/>
      <c r="I335" s="2"/>
    </row>
    <row r="336" spans="1:9" s="4" customFormat="1" ht="13.2" x14ac:dyDescent="0.25">
      <c r="A336" s="104" t="s">
        <v>110</v>
      </c>
      <c r="B336" s="190" t="s">
        <v>314</v>
      </c>
      <c r="C336" s="99">
        <v>6.4</v>
      </c>
      <c r="D336" s="109" t="s">
        <v>4</v>
      </c>
      <c r="E336" s="154"/>
      <c r="F336" s="419">
        <f t="shared" si="6"/>
        <v>0</v>
      </c>
      <c r="G336" s="3"/>
      <c r="H336" s="10"/>
      <c r="I336" s="2"/>
    </row>
    <row r="337" spans="1:9" s="4" customFormat="1" ht="26.4" x14ac:dyDescent="0.25">
      <c r="A337" s="104" t="s">
        <v>111</v>
      </c>
      <c r="B337" s="187" t="s">
        <v>315</v>
      </c>
      <c r="C337" s="99">
        <v>4</v>
      </c>
      <c r="D337" s="52" t="s">
        <v>385</v>
      </c>
      <c r="E337" s="154"/>
      <c r="F337" s="419">
        <f t="shared" si="6"/>
        <v>0</v>
      </c>
      <c r="G337" s="3"/>
      <c r="H337" s="10"/>
      <c r="I337" s="2"/>
    </row>
    <row r="338" spans="1:9" s="4" customFormat="1" ht="13.2" x14ac:dyDescent="0.25">
      <c r="A338" s="104" t="s">
        <v>112</v>
      </c>
      <c r="B338" s="187" t="s">
        <v>361</v>
      </c>
      <c r="C338" s="99">
        <v>2</v>
      </c>
      <c r="D338" s="52" t="s">
        <v>385</v>
      </c>
      <c r="E338" s="154"/>
      <c r="F338" s="419">
        <f t="shared" si="6"/>
        <v>0</v>
      </c>
      <c r="G338" s="3"/>
      <c r="H338" s="10"/>
      <c r="I338" s="2"/>
    </row>
    <row r="339" spans="1:9" s="4" customFormat="1" ht="13.2" x14ac:dyDescent="0.25">
      <c r="A339" s="104" t="s">
        <v>113</v>
      </c>
      <c r="B339" s="187" t="s">
        <v>312</v>
      </c>
      <c r="C339" s="99">
        <v>4</v>
      </c>
      <c r="D339" s="52" t="s">
        <v>385</v>
      </c>
      <c r="E339" s="154"/>
      <c r="F339" s="419">
        <f t="shared" si="6"/>
        <v>0</v>
      </c>
      <c r="G339" s="3"/>
      <c r="H339" s="10"/>
      <c r="I339" s="2"/>
    </row>
    <row r="340" spans="1:9" s="4" customFormat="1" ht="13.2" x14ac:dyDescent="0.25">
      <c r="A340" s="104" t="s">
        <v>114</v>
      </c>
      <c r="B340" s="190" t="s">
        <v>317</v>
      </c>
      <c r="C340" s="99">
        <v>3.26</v>
      </c>
      <c r="D340" s="109" t="s">
        <v>46</v>
      </c>
      <c r="E340" s="154"/>
      <c r="F340" s="419">
        <f t="shared" si="6"/>
        <v>0</v>
      </c>
      <c r="G340" s="3"/>
      <c r="H340" s="10"/>
      <c r="I340" s="2"/>
    </row>
    <row r="341" spans="1:9" s="4" customFormat="1" ht="13.2" x14ac:dyDescent="0.25">
      <c r="A341" s="104" t="s">
        <v>34</v>
      </c>
      <c r="B341" s="190" t="s">
        <v>318</v>
      </c>
      <c r="C341" s="99">
        <v>3.26</v>
      </c>
      <c r="D341" s="109" t="s">
        <v>46</v>
      </c>
      <c r="E341" s="154"/>
      <c r="F341" s="419">
        <f t="shared" si="6"/>
        <v>0</v>
      </c>
      <c r="G341" s="3"/>
      <c r="H341" s="10"/>
      <c r="I341" s="2"/>
    </row>
    <row r="342" spans="1:9" s="4" customFormat="1" ht="13.2" x14ac:dyDescent="0.25">
      <c r="A342" s="104" t="s">
        <v>35</v>
      </c>
      <c r="B342" s="187" t="s">
        <v>319</v>
      </c>
      <c r="C342" s="99">
        <v>2</v>
      </c>
      <c r="D342" s="52" t="s">
        <v>385</v>
      </c>
      <c r="E342" s="154"/>
      <c r="F342" s="419">
        <f t="shared" si="6"/>
        <v>0</v>
      </c>
      <c r="G342" s="3"/>
      <c r="H342" s="10"/>
      <c r="I342" s="2"/>
    </row>
    <row r="343" spans="1:9" s="4" customFormat="1" ht="13.2" x14ac:dyDescent="0.25">
      <c r="A343" s="104" t="s">
        <v>36</v>
      </c>
      <c r="B343" s="190" t="s">
        <v>321</v>
      </c>
      <c r="C343" s="99">
        <v>1</v>
      </c>
      <c r="D343" s="109" t="s">
        <v>47</v>
      </c>
      <c r="E343" s="154"/>
      <c r="F343" s="419">
        <f t="shared" si="6"/>
        <v>0</v>
      </c>
      <c r="G343" s="3"/>
      <c r="H343" s="10"/>
      <c r="I343" s="2"/>
    </row>
    <row r="344" spans="1:9" s="4" customFormat="1" ht="13.2" x14ac:dyDescent="0.25">
      <c r="A344" s="104"/>
      <c r="B344" s="190"/>
      <c r="C344" s="99"/>
      <c r="D344" s="109"/>
      <c r="E344" s="154"/>
      <c r="F344" s="419"/>
      <c r="G344" s="3"/>
      <c r="H344" s="10"/>
      <c r="I344" s="2"/>
    </row>
    <row r="345" spans="1:9" s="4" customFormat="1" ht="26.4" x14ac:dyDescent="0.25">
      <c r="A345" s="98" t="s">
        <v>92</v>
      </c>
      <c r="B345" s="192" t="s">
        <v>43</v>
      </c>
      <c r="C345" s="99"/>
      <c r="D345" s="109"/>
      <c r="E345" s="154"/>
      <c r="F345" s="419">
        <f t="shared" ref="F345:F354" si="7">ROUND(E345*C345,2)</f>
        <v>0</v>
      </c>
      <c r="G345" s="3"/>
      <c r="H345" s="10"/>
      <c r="I345" s="2"/>
    </row>
    <row r="346" spans="1:9" s="4" customFormat="1" ht="13.2" x14ac:dyDescent="0.25">
      <c r="A346" s="104" t="s">
        <v>115</v>
      </c>
      <c r="B346" s="278" t="s">
        <v>197</v>
      </c>
      <c r="C346" s="99">
        <v>1</v>
      </c>
      <c r="D346" s="52" t="s">
        <v>385</v>
      </c>
      <c r="E346" s="154"/>
      <c r="F346" s="419">
        <f t="shared" si="7"/>
        <v>0</v>
      </c>
      <c r="G346" s="3"/>
      <c r="H346" s="10"/>
      <c r="I346" s="2"/>
    </row>
    <row r="347" spans="1:9" s="4" customFormat="1" ht="13.2" x14ac:dyDescent="0.25">
      <c r="A347" s="104" t="s">
        <v>116</v>
      </c>
      <c r="B347" s="190" t="s">
        <v>362</v>
      </c>
      <c r="C347" s="99">
        <v>6.4</v>
      </c>
      <c r="D347" s="109" t="s">
        <v>4</v>
      </c>
      <c r="E347" s="154"/>
      <c r="F347" s="419">
        <f t="shared" si="7"/>
        <v>0</v>
      </c>
      <c r="G347" s="3"/>
      <c r="H347" s="10"/>
      <c r="I347" s="2"/>
    </row>
    <row r="348" spans="1:9" s="4" customFormat="1" ht="26.4" x14ac:dyDescent="0.25">
      <c r="A348" s="104" t="s">
        <v>117</v>
      </c>
      <c r="B348" s="187" t="s">
        <v>322</v>
      </c>
      <c r="C348" s="99">
        <v>4</v>
      </c>
      <c r="D348" s="52" t="s">
        <v>385</v>
      </c>
      <c r="E348" s="154"/>
      <c r="F348" s="419">
        <f t="shared" si="7"/>
        <v>0</v>
      </c>
      <c r="G348" s="3"/>
      <c r="H348" s="10"/>
      <c r="I348" s="2"/>
    </row>
    <row r="349" spans="1:9" s="4" customFormat="1" ht="13.2" x14ac:dyDescent="0.25">
      <c r="A349" s="104" t="s">
        <v>118</v>
      </c>
      <c r="B349" s="187" t="s">
        <v>361</v>
      </c>
      <c r="C349" s="99">
        <v>2</v>
      </c>
      <c r="D349" s="52" t="s">
        <v>385</v>
      </c>
      <c r="E349" s="154"/>
      <c r="F349" s="419">
        <f t="shared" si="7"/>
        <v>0</v>
      </c>
      <c r="G349" s="3"/>
      <c r="H349" s="10"/>
      <c r="I349" s="2"/>
    </row>
    <row r="350" spans="1:9" s="4" customFormat="1" ht="13.2" x14ac:dyDescent="0.25">
      <c r="A350" s="104" t="s">
        <v>119</v>
      </c>
      <c r="B350" s="187" t="s">
        <v>360</v>
      </c>
      <c r="C350" s="99">
        <v>4</v>
      </c>
      <c r="D350" s="52" t="s">
        <v>385</v>
      </c>
      <c r="E350" s="154"/>
      <c r="F350" s="419">
        <f t="shared" si="7"/>
        <v>0</v>
      </c>
      <c r="G350" s="3"/>
      <c r="H350" s="10"/>
      <c r="I350" s="2"/>
    </row>
    <row r="351" spans="1:9" s="4" customFormat="1" ht="13.2" x14ac:dyDescent="0.25">
      <c r="A351" s="104" t="s">
        <v>120</v>
      </c>
      <c r="B351" s="190" t="s">
        <v>317</v>
      </c>
      <c r="C351" s="99">
        <v>3.26</v>
      </c>
      <c r="D351" s="109" t="s">
        <v>46</v>
      </c>
      <c r="E351" s="154"/>
      <c r="F351" s="419">
        <f t="shared" si="7"/>
        <v>0</v>
      </c>
      <c r="G351" s="3"/>
      <c r="H351" s="10"/>
      <c r="I351" s="2"/>
    </row>
    <row r="352" spans="1:9" s="4" customFormat="1" ht="13.2" x14ac:dyDescent="0.25">
      <c r="A352" s="104" t="s">
        <v>121</v>
      </c>
      <c r="B352" s="190" t="s">
        <v>318</v>
      </c>
      <c r="C352" s="99">
        <v>3.26</v>
      </c>
      <c r="D352" s="109" t="s">
        <v>46</v>
      </c>
      <c r="E352" s="154"/>
      <c r="F352" s="419">
        <f t="shared" si="7"/>
        <v>0</v>
      </c>
      <c r="G352" s="3"/>
      <c r="H352" s="10"/>
      <c r="I352" s="2"/>
    </row>
    <row r="353" spans="1:9" s="4" customFormat="1" ht="13.2" x14ac:dyDescent="0.25">
      <c r="A353" s="104" t="s">
        <v>122</v>
      </c>
      <c r="B353" s="187" t="s">
        <v>319</v>
      </c>
      <c r="C353" s="99">
        <v>2</v>
      </c>
      <c r="D353" s="52" t="s">
        <v>385</v>
      </c>
      <c r="E353" s="154"/>
      <c r="F353" s="419">
        <f t="shared" si="7"/>
        <v>0</v>
      </c>
      <c r="G353" s="3"/>
      <c r="H353" s="10"/>
      <c r="I353" s="2"/>
    </row>
    <row r="354" spans="1:9" s="4" customFormat="1" ht="13.2" x14ac:dyDescent="0.25">
      <c r="A354" s="104" t="s">
        <v>123</v>
      </c>
      <c r="B354" s="190" t="s">
        <v>321</v>
      </c>
      <c r="C354" s="99">
        <v>1</v>
      </c>
      <c r="D354" s="109" t="s">
        <v>47</v>
      </c>
      <c r="E354" s="154"/>
      <c r="F354" s="419">
        <f t="shared" si="7"/>
        <v>0</v>
      </c>
      <c r="G354" s="3"/>
      <c r="H354" s="10"/>
      <c r="I354" s="2"/>
    </row>
    <row r="355" spans="1:9" s="4" customFormat="1" ht="13.2" x14ac:dyDescent="0.25">
      <c r="A355" s="125"/>
      <c r="B355" s="350"/>
      <c r="C355" s="126"/>
      <c r="D355" s="127"/>
      <c r="E355" s="159"/>
      <c r="F355" s="428"/>
      <c r="G355" s="3"/>
      <c r="H355" s="10"/>
      <c r="I355" s="2"/>
    </row>
    <row r="356" spans="1:9" s="4" customFormat="1" ht="26.4" x14ac:dyDescent="0.25">
      <c r="A356" s="98" t="s">
        <v>93</v>
      </c>
      <c r="B356" s="192" t="s">
        <v>44</v>
      </c>
      <c r="C356" s="99"/>
      <c r="D356" s="109"/>
      <c r="E356" s="154"/>
      <c r="F356" s="419">
        <f t="shared" ref="F356:F365" si="8">ROUND(E356*C356,2)</f>
        <v>0</v>
      </c>
      <c r="G356" s="3"/>
      <c r="H356" s="10"/>
      <c r="I356" s="2"/>
    </row>
    <row r="357" spans="1:9" s="4" customFormat="1" ht="13.2" x14ac:dyDescent="0.25">
      <c r="A357" s="104" t="s">
        <v>124</v>
      </c>
      <c r="B357" s="278" t="s">
        <v>197</v>
      </c>
      <c r="C357" s="99">
        <v>1</v>
      </c>
      <c r="D357" s="52" t="s">
        <v>385</v>
      </c>
      <c r="E357" s="154"/>
      <c r="F357" s="419">
        <f t="shared" si="8"/>
        <v>0</v>
      </c>
      <c r="G357" s="3"/>
      <c r="H357" s="10"/>
      <c r="I357" s="2"/>
    </row>
    <row r="358" spans="1:9" s="4" customFormat="1" ht="13.2" x14ac:dyDescent="0.25">
      <c r="A358" s="104" t="s">
        <v>125</v>
      </c>
      <c r="B358" s="190" t="s">
        <v>314</v>
      </c>
      <c r="C358" s="99">
        <v>12.8</v>
      </c>
      <c r="D358" s="109" t="s">
        <v>4</v>
      </c>
      <c r="E358" s="154"/>
      <c r="F358" s="419">
        <f t="shared" si="8"/>
        <v>0</v>
      </c>
      <c r="G358" s="3"/>
      <c r="H358" s="10"/>
      <c r="I358" s="2"/>
    </row>
    <row r="359" spans="1:9" s="4" customFormat="1" ht="26.4" x14ac:dyDescent="0.25">
      <c r="A359" s="104" t="s">
        <v>126</v>
      </c>
      <c r="B359" s="187" t="s">
        <v>315</v>
      </c>
      <c r="C359" s="99">
        <v>8</v>
      </c>
      <c r="D359" s="52" t="s">
        <v>385</v>
      </c>
      <c r="E359" s="154"/>
      <c r="F359" s="419">
        <f t="shared" si="8"/>
        <v>0</v>
      </c>
      <c r="G359" s="3"/>
      <c r="H359" s="10"/>
      <c r="I359" s="2"/>
    </row>
    <row r="360" spans="1:9" s="4" customFormat="1" ht="13.2" x14ac:dyDescent="0.25">
      <c r="A360" s="104" t="s">
        <v>127</v>
      </c>
      <c r="B360" s="187" t="s">
        <v>361</v>
      </c>
      <c r="C360" s="99">
        <v>4</v>
      </c>
      <c r="D360" s="52" t="s">
        <v>385</v>
      </c>
      <c r="E360" s="154"/>
      <c r="F360" s="419">
        <f t="shared" si="8"/>
        <v>0</v>
      </c>
      <c r="G360" s="3"/>
      <c r="H360" s="10"/>
      <c r="I360" s="2"/>
    </row>
    <row r="361" spans="1:9" s="4" customFormat="1" ht="13.2" x14ac:dyDescent="0.25">
      <c r="A361" s="104" t="s">
        <v>128</v>
      </c>
      <c r="B361" s="187" t="s">
        <v>312</v>
      </c>
      <c r="C361" s="99">
        <v>8</v>
      </c>
      <c r="D361" s="52" t="s">
        <v>385</v>
      </c>
      <c r="E361" s="154"/>
      <c r="F361" s="419">
        <f t="shared" si="8"/>
        <v>0</v>
      </c>
      <c r="G361" s="3"/>
      <c r="H361" s="10"/>
      <c r="I361" s="2"/>
    </row>
    <row r="362" spans="1:9" s="4" customFormat="1" ht="13.2" x14ac:dyDescent="0.25">
      <c r="A362" s="104" t="s">
        <v>129</v>
      </c>
      <c r="B362" s="190" t="s">
        <v>317</v>
      </c>
      <c r="C362" s="99">
        <v>6.53</v>
      </c>
      <c r="D362" s="109" t="s">
        <v>46</v>
      </c>
      <c r="E362" s="154"/>
      <c r="F362" s="419">
        <f t="shared" si="8"/>
        <v>0</v>
      </c>
      <c r="G362" s="3"/>
      <c r="H362" s="10"/>
      <c r="I362" s="2"/>
    </row>
    <row r="363" spans="1:9" s="4" customFormat="1" ht="13.2" x14ac:dyDescent="0.25">
      <c r="A363" s="104" t="s">
        <v>130</v>
      </c>
      <c r="B363" s="190" t="s">
        <v>318</v>
      </c>
      <c r="C363" s="99">
        <v>6.53</v>
      </c>
      <c r="D363" s="109" t="s">
        <v>46</v>
      </c>
      <c r="E363" s="154"/>
      <c r="F363" s="419">
        <f t="shared" si="8"/>
        <v>0</v>
      </c>
      <c r="G363" s="3"/>
      <c r="H363" s="10"/>
      <c r="I363" s="2"/>
    </row>
    <row r="364" spans="1:9" s="4" customFormat="1" ht="13.2" x14ac:dyDescent="0.25">
      <c r="A364" s="104" t="s">
        <v>131</v>
      </c>
      <c r="B364" s="187" t="s">
        <v>319</v>
      </c>
      <c r="C364" s="99">
        <v>4</v>
      </c>
      <c r="D364" s="52" t="s">
        <v>385</v>
      </c>
      <c r="E364" s="154"/>
      <c r="F364" s="419">
        <f t="shared" si="8"/>
        <v>0</v>
      </c>
      <c r="G364" s="3"/>
      <c r="H364" s="10"/>
      <c r="I364" s="2"/>
    </row>
    <row r="365" spans="1:9" s="4" customFormat="1" ht="13.2" x14ac:dyDescent="0.25">
      <c r="A365" s="104" t="s">
        <v>132</v>
      </c>
      <c r="B365" s="190" t="s">
        <v>321</v>
      </c>
      <c r="C365" s="99">
        <v>1</v>
      </c>
      <c r="D365" s="109" t="s">
        <v>47</v>
      </c>
      <c r="E365" s="154"/>
      <c r="F365" s="419">
        <f t="shared" si="8"/>
        <v>0</v>
      </c>
      <c r="G365" s="3"/>
      <c r="H365" s="10"/>
      <c r="I365" s="2"/>
    </row>
    <row r="366" spans="1:9" s="4" customFormat="1" ht="13.2" x14ac:dyDescent="0.25">
      <c r="A366" s="104"/>
      <c r="B366" s="190"/>
      <c r="C366" s="99"/>
      <c r="D366" s="109"/>
      <c r="E366" s="154"/>
      <c r="F366" s="419"/>
      <c r="G366" s="3"/>
      <c r="H366" s="10"/>
      <c r="I366" s="2"/>
    </row>
    <row r="367" spans="1:9" s="4" customFormat="1" ht="26.4" x14ac:dyDescent="0.25">
      <c r="A367" s="98" t="s">
        <v>94</v>
      </c>
      <c r="B367" s="192" t="s">
        <v>164</v>
      </c>
      <c r="C367" s="99"/>
      <c r="D367" s="109"/>
      <c r="E367" s="154"/>
      <c r="F367" s="419">
        <f t="shared" ref="F367:F376" si="9">ROUND(E367*C367,2)</f>
        <v>0</v>
      </c>
      <c r="G367" s="3"/>
      <c r="H367" s="10"/>
      <c r="I367" s="2"/>
    </row>
    <row r="368" spans="1:9" s="4" customFormat="1" ht="13.2" x14ac:dyDescent="0.25">
      <c r="A368" s="104" t="s">
        <v>133</v>
      </c>
      <c r="B368" s="278" t="s">
        <v>197</v>
      </c>
      <c r="C368" s="99">
        <v>1</v>
      </c>
      <c r="D368" s="52" t="s">
        <v>385</v>
      </c>
      <c r="E368" s="154"/>
      <c r="F368" s="419">
        <f t="shared" si="9"/>
        <v>0</v>
      </c>
      <c r="G368" s="3"/>
      <c r="H368" s="10"/>
      <c r="I368" s="2"/>
    </row>
    <row r="369" spans="1:10" s="4" customFormat="1" ht="13.2" x14ac:dyDescent="0.25">
      <c r="A369" s="104" t="s">
        <v>134</v>
      </c>
      <c r="B369" s="190" t="s">
        <v>362</v>
      </c>
      <c r="C369" s="99">
        <v>6.4</v>
      </c>
      <c r="D369" s="109" t="s">
        <v>4</v>
      </c>
      <c r="E369" s="154"/>
      <c r="F369" s="419">
        <f t="shared" si="9"/>
        <v>0</v>
      </c>
      <c r="G369" s="3"/>
      <c r="H369" s="10"/>
      <c r="I369" s="2"/>
    </row>
    <row r="370" spans="1:10" s="4" customFormat="1" ht="26.4" x14ac:dyDescent="0.25">
      <c r="A370" s="104" t="s">
        <v>135</v>
      </c>
      <c r="B370" s="187" t="s">
        <v>315</v>
      </c>
      <c r="C370" s="99">
        <v>4</v>
      </c>
      <c r="D370" s="52" t="s">
        <v>385</v>
      </c>
      <c r="E370" s="154"/>
      <c r="F370" s="419">
        <f t="shared" si="9"/>
        <v>0</v>
      </c>
      <c r="G370" s="3"/>
      <c r="H370" s="10"/>
      <c r="I370" s="2"/>
    </row>
    <row r="371" spans="1:10" s="4" customFormat="1" ht="13.2" x14ac:dyDescent="0.25">
      <c r="A371" s="104" t="s">
        <v>136</v>
      </c>
      <c r="B371" s="187" t="s">
        <v>361</v>
      </c>
      <c r="C371" s="99">
        <v>2</v>
      </c>
      <c r="D371" s="52" t="s">
        <v>385</v>
      </c>
      <c r="E371" s="154"/>
      <c r="F371" s="419">
        <f t="shared" si="9"/>
        <v>0</v>
      </c>
      <c r="G371" s="3"/>
      <c r="H371" s="10"/>
      <c r="I371" s="2"/>
    </row>
    <row r="372" spans="1:10" s="4" customFormat="1" ht="13.2" x14ac:dyDescent="0.25">
      <c r="A372" s="104" t="s">
        <v>137</v>
      </c>
      <c r="B372" s="187" t="s">
        <v>312</v>
      </c>
      <c r="C372" s="99">
        <v>4</v>
      </c>
      <c r="D372" s="52" t="s">
        <v>385</v>
      </c>
      <c r="E372" s="154"/>
      <c r="F372" s="419">
        <f t="shared" si="9"/>
        <v>0</v>
      </c>
      <c r="G372" s="3"/>
      <c r="H372" s="10"/>
      <c r="I372" s="2"/>
    </row>
    <row r="373" spans="1:10" s="4" customFormat="1" ht="13.2" x14ac:dyDescent="0.25">
      <c r="A373" s="104" t="s">
        <v>138</v>
      </c>
      <c r="B373" s="190" t="s">
        <v>317</v>
      </c>
      <c r="C373" s="99">
        <v>3.26</v>
      </c>
      <c r="D373" s="109" t="s">
        <v>46</v>
      </c>
      <c r="E373" s="154"/>
      <c r="F373" s="419">
        <f t="shared" si="9"/>
        <v>0</v>
      </c>
      <c r="G373" s="3"/>
      <c r="H373" s="10"/>
      <c r="I373" s="2"/>
    </row>
    <row r="374" spans="1:10" s="4" customFormat="1" ht="13.2" x14ac:dyDescent="0.25">
      <c r="A374" s="104" t="s">
        <v>139</v>
      </c>
      <c r="B374" s="190" t="s">
        <v>318</v>
      </c>
      <c r="C374" s="99">
        <v>3.26</v>
      </c>
      <c r="D374" s="109" t="s">
        <v>46</v>
      </c>
      <c r="E374" s="154"/>
      <c r="F374" s="419">
        <f t="shared" si="9"/>
        <v>0</v>
      </c>
      <c r="G374" s="3"/>
      <c r="H374" s="10"/>
      <c r="I374" s="2"/>
    </row>
    <row r="375" spans="1:10" s="4" customFormat="1" ht="13.2" x14ac:dyDescent="0.25">
      <c r="A375" s="104" t="s">
        <v>140</v>
      </c>
      <c r="B375" s="187" t="s">
        <v>319</v>
      </c>
      <c r="C375" s="99">
        <v>2</v>
      </c>
      <c r="D375" s="52" t="s">
        <v>385</v>
      </c>
      <c r="E375" s="154"/>
      <c r="F375" s="419">
        <f t="shared" si="9"/>
        <v>0</v>
      </c>
      <c r="G375" s="3"/>
      <c r="H375" s="10"/>
      <c r="I375" s="2"/>
    </row>
    <row r="376" spans="1:10" s="4" customFormat="1" ht="13.2" x14ac:dyDescent="0.25">
      <c r="A376" s="104" t="s">
        <v>141</v>
      </c>
      <c r="B376" s="190" t="s">
        <v>321</v>
      </c>
      <c r="C376" s="99">
        <v>1</v>
      </c>
      <c r="D376" s="109" t="s">
        <v>47</v>
      </c>
      <c r="E376" s="154"/>
      <c r="F376" s="419">
        <f t="shared" si="9"/>
        <v>0</v>
      </c>
      <c r="G376" s="3"/>
      <c r="H376" s="10"/>
      <c r="I376" s="2"/>
    </row>
    <row r="377" spans="1:10" s="18" customFormat="1" ht="13.2" x14ac:dyDescent="0.25">
      <c r="A377" s="104"/>
      <c r="B377" s="190"/>
      <c r="C377" s="128"/>
      <c r="D377" s="109"/>
      <c r="E377" s="154"/>
      <c r="F377" s="419"/>
      <c r="G377" s="3"/>
      <c r="H377" s="19"/>
      <c r="I377" s="17"/>
    </row>
    <row r="378" spans="1:10" s="299" customFormat="1" ht="26.4" x14ac:dyDescent="0.25">
      <c r="A378" s="98" t="s">
        <v>95</v>
      </c>
      <c r="B378" s="192" t="s">
        <v>45</v>
      </c>
      <c r="C378" s="99"/>
      <c r="D378" s="109"/>
      <c r="E378" s="154"/>
      <c r="F378" s="419">
        <f>ROUND(E378*C378,2)</f>
        <v>0</v>
      </c>
      <c r="G378" s="3"/>
      <c r="H378" s="298"/>
      <c r="J378" s="298"/>
    </row>
    <row r="379" spans="1:10" s="299" customFormat="1" ht="13.2" x14ac:dyDescent="0.25">
      <c r="A379" s="104" t="s">
        <v>142</v>
      </c>
      <c r="B379" s="278" t="s">
        <v>197</v>
      </c>
      <c r="C379" s="99">
        <v>1</v>
      </c>
      <c r="D379" s="52" t="s">
        <v>385</v>
      </c>
      <c r="E379" s="154"/>
      <c r="F379" s="419">
        <f t="shared" ref="F379:F387" si="10">ROUND(E379*C379,2)</f>
        <v>0</v>
      </c>
      <c r="G379" s="3"/>
      <c r="H379" s="298"/>
    </row>
    <row r="380" spans="1:10" s="299" customFormat="1" ht="13.2" x14ac:dyDescent="0.25">
      <c r="A380" s="104" t="s">
        <v>143</v>
      </c>
      <c r="B380" s="190" t="s">
        <v>314</v>
      </c>
      <c r="C380" s="99">
        <v>6.4</v>
      </c>
      <c r="D380" s="109" t="s">
        <v>4</v>
      </c>
      <c r="E380" s="154"/>
      <c r="F380" s="419">
        <f>ROUND(E380*C380,2)</f>
        <v>0</v>
      </c>
      <c r="G380" s="3"/>
      <c r="H380" s="298"/>
    </row>
    <row r="381" spans="1:10" s="299" customFormat="1" ht="26.4" x14ac:dyDescent="0.25">
      <c r="A381" s="104" t="s">
        <v>144</v>
      </c>
      <c r="B381" s="187" t="s">
        <v>322</v>
      </c>
      <c r="C381" s="99">
        <v>4</v>
      </c>
      <c r="D381" s="52" t="s">
        <v>385</v>
      </c>
      <c r="E381" s="154"/>
      <c r="F381" s="419">
        <f t="shared" si="10"/>
        <v>0</v>
      </c>
      <c r="G381" s="3"/>
      <c r="H381" s="300"/>
    </row>
    <row r="382" spans="1:10" s="299" customFormat="1" ht="13.2" x14ac:dyDescent="0.25">
      <c r="A382" s="104" t="s">
        <v>145</v>
      </c>
      <c r="B382" s="187" t="s">
        <v>361</v>
      </c>
      <c r="C382" s="99">
        <v>2</v>
      </c>
      <c r="D382" s="52" t="s">
        <v>385</v>
      </c>
      <c r="E382" s="154"/>
      <c r="F382" s="419">
        <f>ROUND(E382*C382,2)</f>
        <v>0</v>
      </c>
      <c r="G382" s="3"/>
    </row>
    <row r="383" spans="1:10" s="301" customFormat="1" ht="13.2" x14ac:dyDescent="0.25">
      <c r="A383" s="104" t="s">
        <v>146</v>
      </c>
      <c r="B383" s="187" t="s">
        <v>360</v>
      </c>
      <c r="C383" s="99">
        <v>4</v>
      </c>
      <c r="D383" s="52" t="s">
        <v>385</v>
      </c>
      <c r="E383" s="154"/>
      <c r="F383" s="419">
        <f>ROUND(E383*C383,2)</f>
        <v>0</v>
      </c>
      <c r="G383" s="3"/>
    </row>
    <row r="384" spans="1:10" s="22" customFormat="1" ht="13.2" x14ac:dyDescent="0.25">
      <c r="A384" s="104" t="s">
        <v>147</v>
      </c>
      <c r="B384" s="190" t="s">
        <v>317</v>
      </c>
      <c r="C384" s="99">
        <v>3.26</v>
      </c>
      <c r="D384" s="109" t="s">
        <v>46</v>
      </c>
      <c r="E384" s="154"/>
      <c r="F384" s="419">
        <f t="shared" si="10"/>
        <v>0</v>
      </c>
      <c r="G384" s="3"/>
      <c r="H384" s="23"/>
    </row>
    <row r="385" spans="1:10" s="22" customFormat="1" ht="13.2" x14ac:dyDescent="0.25">
      <c r="A385" s="104" t="s">
        <v>148</v>
      </c>
      <c r="B385" s="190" t="s">
        <v>318</v>
      </c>
      <c r="C385" s="99">
        <v>3.26</v>
      </c>
      <c r="D385" s="109" t="s">
        <v>46</v>
      </c>
      <c r="E385" s="154"/>
      <c r="F385" s="419">
        <f>ROUND(E385*C385,2)</f>
        <v>0</v>
      </c>
      <c r="G385" s="3"/>
    </row>
    <row r="386" spans="1:10" s="2" customFormat="1" ht="13.2" x14ac:dyDescent="0.25">
      <c r="A386" s="104" t="s">
        <v>149</v>
      </c>
      <c r="B386" s="187" t="s">
        <v>319</v>
      </c>
      <c r="C386" s="99">
        <v>2</v>
      </c>
      <c r="D386" s="52" t="s">
        <v>385</v>
      </c>
      <c r="E386" s="154"/>
      <c r="F386" s="419">
        <f>ROUND(E386*C386,2)</f>
        <v>0</v>
      </c>
      <c r="G386" s="3"/>
    </row>
    <row r="387" spans="1:10" s="2" customFormat="1" ht="13.2" x14ac:dyDescent="0.25">
      <c r="A387" s="104" t="s">
        <v>150</v>
      </c>
      <c r="B387" s="190" t="s">
        <v>321</v>
      </c>
      <c r="C387" s="99">
        <v>1</v>
      </c>
      <c r="D387" s="109" t="s">
        <v>47</v>
      </c>
      <c r="E387" s="154"/>
      <c r="F387" s="419">
        <f t="shared" si="10"/>
        <v>0</v>
      </c>
      <c r="G387" s="3"/>
    </row>
    <row r="388" spans="1:10" s="2" customFormat="1" ht="13.2" x14ac:dyDescent="0.25">
      <c r="A388" s="100"/>
      <c r="B388" s="285"/>
      <c r="C388" s="129"/>
      <c r="D388" s="110"/>
      <c r="E388" s="155"/>
      <c r="F388" s="425"/>
      <c r="G388" s="3"/>
      <c r="H388" s="12"/>
    </row>
    <row r="389" spans="1:10" s="2" customFormat="1" ht="13.2" x14ac:dyDescent="0.25">
      <c r="A389" s="120" t="s">
        <v>151</v>
      </c>
      <c r="B389" s="226" t="s">
        <v>192</v>
      </c>
      <c r="C389" s="129"/>
      <c r="D389" s="110"/>
      <c r="E389" s="155"/>
      <c r="F389" s="425"/>
      <c r="G389" s="3"/>
      <c r="H389" s="12"/>
      <c r="I389" s="12"/>
      <c r="J389" s="12"/>
    </row>
    <row r="390" spans="1:10" s="2" customFormat="1" ht="26.4" x14ac:dyDescent="0.25">
      <c r="A390" s="104" t="s">
        <v>152</v>
      </c>
      <c r="B390" s="187" t="s">
        <v>363</v>
      </c>
      <c r="C390" s="99">
        <v>17</v>
      </c>
      <c r="D390" s="52" t="s">
        <v>385</v>
      </c>
      <c r="E390" s="154"/>
      <c r="F390" s="419">
        <f>ROUND(C390*E390,2)</f>
        <v>0</v>
      </c>
      <c r="G390" s="3"/>
      <c r="H390" s="12"/>
      <c r="I390" s="12"/>
      <c r="J390" s="12"/>
    </row>
    <row r="391" spans="1:10" s="8" customFormat="1" ht="26.4" x14ac:dyDescent="0.25">
      <c r="A391" s="100" t="s">
        <v>153</v>
      </c>
      <c r="B391" s="228" t="s">
        <v>364</v>
      </c>
      <c r="C391" s="102">
        <v>17</v>
      </c>
      <c r="D391" s="52" t="s">
        <v>385</v>
      </c>
      <c r="E391" s="155"/>
      <c r="F391" s="425">
        <f>ROUND(C391*E391,2)</f>
        <v>0</v>
      </c>
      <c r="G391" s="3"/>
      <c r="H391" s="12"/>
      <c r="I391" s="12"/>
      <c r="J391" s="12"/>
    </row>
    <row r="392" spans="1:10" s="2" customFormat="1" ht="13.2" x14ac:dyDescent="0.25">
      <c r="A392" s="104">
        <v>8.3000000000000007</v>
      </c>
      <c r="B392" s="187" t="s">
        <v>365</v>
      </c>
      <c r="C392" s="102">
        <v>17</v>
      </c>
      <c r="D392" s="52" t="s">
        <v>385</v>
      </c>
      <c r="E392" s="155"/>
      <c r="F392" s="425">
        <f>ROUND(C392*E392,2)</f>
        <v>0</v>
      </c>
      <c r="G392" s="3"/>
      <c r="H392" s="12"/>
      <c r="I392" s="12"/>
      <c r="J392" s="12"/>
    </row>
    <row r="393" spans="1:10" s="2" customFormat="1" ht="13.2" x14ac:dyDescent="0.25">
      <c r="A393" s="104">
        <v>8.4</v>
      </c>
      <c r="B393" s="187" t="s">
        <v>366</v>
      </c>
      <c r="C393" s="102">
        <v>17</v>
      </c>
      <c r="D393" s="52" t="s">
        <v>385</v>
      </c>
      <c r="E393" s="155"/>
      <c r="F393" s="425">
        <f>ROUND(C393*E393,2)</f>
        <v>0</v>
      </c>
      <c r="G393" s="3"/>
      <c r="H393" s="12"/>
      <c r="I393" s="12"/>
      <c r="J393" s="12"/>
    </row>
    <row r="394" spans="1:10" s="2" customFormat="1" ht="13.2" x14ac:dyDescent="0.25">
      <c r="A394" s="104"/>
      <c r="B394" s="187"/>
      <c r="C394" s="102"/>
      <c r="D394" s="130"/>
      <c r="E394" s="155"/>
      <c r="F394" s="425"/>
      <c r="G394" s="3"/>
      <c r="H394" s="12"/>
      <c r="I394" s="12"/>
      <c r="J394" s="12"/>
    </row>
    <row r="395" spans="1:10" s="2" customFormat="1" ht="13.2" x14ac:dyDescent="0.25">
      <c r="A395" s="98" t="s">
        <v>154</v>
      </c>
      <c r="B395" s="196" t="s">
        <v>155</v>
      </c>
      <c r="C395" s="102"/>
      <c r="D395" s="130"/>
      <c r="E395" s="155"/>
      <c r="F395" s="425"/>
      <c r="G395" s="3"/>
      <c r="H395" s="12"/>
      <c r="I395" s="12"/>
      <c r="J395" s="12"/>
    </row>
    <row r="396" spans="1:10" s="2" customFormat="1" ht="26.4" x14ac:dyDescent="0.25">
      <c r="A396" s="104" t="s">
        <v>161</v>
      </c>
      <c r="B396" s="187" t="s">
        <v>315</v>
      </c>
      <c r="C396" s="102">
        <v>4</v>
      </c>
      <c r="D396" s="52" t="s">
        <v>385</v>
      </c>
      <c r="E396" s="155"/>
      <c r="F396" s="425">
        <f>ROUND(E396*C396,2)</f>
        <v>0</v>
      </c>
      <c r="G396" s="3"/>
      <c r="H396" s="12"/>
      <c r="I396" s="12"/>
      <c r="J396" s="12"/>
    </row>
    <row r="397" spans="1:10" s="2" customFormat="1" ht="13.2" x14ac:dyDescent="0.25">
      <c r="A397" s="104" t="s">
        <v>162</v>
      </c>
      <c r="B397" s="187" t="s">
        <v>312</v>
      </c>
      <c r="C397" s="102">
        <v>2</v>
      </c>
      <c r="D397" s="52" t="s">
        <v>385</v>
      </c>
      <c r="E397" s="155"/>
      <c r="F397" s="425">
        <f>ROUND(E397*C397,2)</f>
        <v>0</v>
      </c>
      <c r="G397" s="3"/>
      <c r="H397" s="12"/>
      <c r="I397" s="12"/>
      <c r="J397" s="12"/>
    </row>
    <row r="398" spans="1:10" s="2" customFormat="1" ht="13.2" x14ac:dyDescent="0.25">
      <c r="A398" s="104" t="s">
        <v>163</v>
      </c>
      <c r="B398" s="190" t="s">
        <v>321</v>
      </c>
      <c r="C398" s="99">
        <v>1</v>
      </c>
      <c r="D398" s="130" t="s">
        <v>47</v>
      </c>
      <c r="E398" s="155"/>
      <c r="F398" s="419">
        <f>ROUND(E398*C398,2)</f>
        <v>0</v>
      </c>
      <c r="G398" s="3"/>
      <c r="H398" s="12"/>
      <c r="I398" s="12"/>
      <c r="J398" s="12"/>
    </row>
    <row r="399" spans="1:10" s="2" customFormat="1" ht="13.2" x14ac:dyDescent="0.25">
      <c r="A399" s="104"/>
      <c r="B399" s="187"/>
      <c r="C399" s="302"/>
      <c r="D399" s="130"/>
      <c r="E399" s="195"/>
      <c r="F399" s="429"/>
      <c r="G399" s="3"/>
      <c r="H399" s="12"/>
      <c r="I399" s="12"/>
      <c r="J399" s="12"/>
    </row>
    <row r="400" spans="1:10" s="17" customFormat="1" ht="13.2" x14ac:dyDescent="0.25">
      <c r="A400" s="351"/>
      <c r="B400" s="352" t="s">
        <v>158</v>
      </c>
      <c r="C400" s="353"/>
      <c r="D400" s="354"/>
      <c r="E400" s="355"/>
      <c r="F400" s="430">
        <f>SUM(F291:F399)</f>
        <v>0</v>
      </c>
      <c r="G400" s="3"/>
      <c r="H400" s="34"/>
      <c r="I400" s="34"/>
      <c r="J400" s="34"/>
    </row>
    <row r="401" spans="1:10" s="2" customFormat="1" ht="13.2" x14ac:dyDescent="0.25">
      <c r="A401" s="204"/>
      <c r="B401" s="303"/>
      <c r="C401" s="206"/>
      <c r="D401" s="207"/>
      <c r="E401" s="213"/>
      <c r="F401" s="412"/>
      <c r="G401" s="3"/>
      <c r="H401" s="13"/>
      <c r="I401" s="12"/>
      <c r="J401" s="12"/>
    </row>
    <row r="402" spans="1:10" s="2" customFormat="1" ht="13.2" x14ac:dyDescent="0.25">
      <c r="A402" s="111" t="s">
        <v>22</v>
      </c>
      <c r="B402" s="196" t="s">
        <v>63</v>
      </c>
      <c r="C402" s="131"/>
      <c r="D402" s="131"/>
      <c r="E402" s="160"/>
      <c r="F402" s="424"/>
      <c r="G402" s="3"/>
      <c r="H402" s="13"/>
      <c r="I402" s="12"/>
      <c r="J402" s="12"/>
    </row>
    <row r="403" spans="1:10" s="2" customFormat="1" ht="13.2" x14ac:dyDescent="0.25">
      <c r="A403" s="205"/>
      <c r="B403" s="214"/>
      <c r="C403" s="206"/>
      <c r="D403" s="207"/>
      <c r="E403" s="213"/>
      <c r="F403" s="412"/>
      <c r="G403" s="3"/>
      <c r="H403" s="13"/>
      <c r="I403" s="12"/>
      <c r="J403" s="12"/>
    </row>
    <row r="404" spans="1:10" s="2" customFormat="1" ht="13.2" x14ac:dyDescent="0.25">
      <c r="A404" s="104">
        <v>1</v>
      </c>
      <c r="B404" s="285" t="s">
        <v>367</v>
      </c>
      <c r="C404" s="304">
        <v>1</v>
      </c>
      <c r="D404" s="305" t="s">
        <v>47</v>
      </c>
      <c r="E404" s="306"/>
      <c r="F404" s="419">
        <f>ROUND(E404*C404,2)</f>
        <v>0</v>
      </c>
      <c r="G404" s="3"/>
      <c r="H404" s="13"/>
      <c r="I404" s="12"/>
      <c r="J404" s="12"/>
    </row>
    <row r="405" spans="1:10" s="2" customFormat="1" ht="13.2" x14ac:dyDescent="0.25">
      <c r="A405" s="104">
        <v>2</v>
      </c>
      <c r="B405" s="187" t="s">
        <v>368</v>
      </c>
      <c r="C405" s="304">
        <v>1</v>
      </c>
      <c r="D405" s="305" t="s">
        <v>47</v>
      </c>
      <c r="E405" s="306"/>
      <c r="F405" s="419">
        <f>ROUND(E405*C405,2)</f>
        <v>0</v>
      </c>
      <c r="G405" s="3"/>
      <c r="H405" s="13"/>
      <c r="I405" s="12"/>
      <c r="J405" s="12"/>
    </row>
    <row r="406" spans="1:10" s="2" customFormat="1" ht="22.5" customHeight="1" x14ac:dyDescent="0.25">
      <c r="A406" s="104" t="s">
        <v>8</v>
      </c>
      <c r="B406" s="278" t="s">
        <v>369</v>
      </c>
      <c r="C406" s="40">
        <v>1192</v>
      </c>
      <c r="D406" s="132" t="s">
        <v>4</v>
      </c>
      <c r="E406" s="154"/>
      <c r="F406" s="419">
        <f>ROUND(E406*C406,2)</f>
        <v>0</v>
      </c>
      <c r="G406" s="3"/>
    </row>
    <row r="407" spans="1:10" s="2" customFormat="1" ht="12.9" customHeight="1" x14ac:dyDescent="0.25">
      <c r="A407" s="356"/>
      <c r="B407" s="357" t="s">
        <v>159</v>
      </c>
      <c r="C407" s="358"/>
      <c r="D407" s="359"/>
      <c r="E407" s="360"/>
      <c r="F407" s="409">
        <f>SUM(F404:F406)</f>
        <v>0</v>
      </c>
      <c r="G407" s="3"/>
    </row>
    <row r="408" spans="1:10" s="2" customFormat="1" ht="12.9" customHeight="1" x14ac:dyDescent="0.25">
      <c r="A408" s="175"/>
      <c r="B408" s="229"/>
      <c r="C408" s="177"/>
      <c r="D408" s="178"/>
      <c r="E408" s="179"/>
      <c r="F408" s="405"/>
      <c r="G408" s="3"/>
    </row>
    <row r="409" spans="1:10" s="2" customFormat="1" ht="12.9" customHeight="1" x14ac:dyDescent="0.25">
      <c r="A409" s="307" t="s">
        <v>68</v>
      </c>
      <c r="B409" s="196" t="s">
        <v>39</v>
      </c>
      <c r="C409" s="130"/>
      <c r="D409" s="308"/>
      <c r="E409" s="309"/>
      <c r="F409" s="431"/>
      <c r="G409" s="3"/>
    </row>
    <row r="410" spans="1:10" s="2" customFormat="1" ht="68.25" customHeight="1" x14ac:dyDescent="0.25">
      <c r="A410" s="104">
        <v>1</v>
      </c>
      <c r="B410" s="187" t="s">
        <v>370</v>
      </c>
      <c r="C410" s="165">
        <v>3</v>
      </c>
      <c r="D410" s="52" t="s">
        <v>385</v>
      </c>
      <c r="E410" s="157"/>
      <c r="F410" s="432">
        <f>+ROUND(C410*E410,2)</f>
        <v>0</v>
      </c>
      <c r="G410" s="3"/>
    </row>
    <row r="411" spans="1:10" s="2" customFormat="1" ht="32.25" customHeight="1" x14ac:dyDescent="0.25">
      <c r="A411" s="310">
        <v>2</v>
      </c>
      <c r="B411" s="187" t="s">
        <v>371</v>
      </c>
      <c r="C411" s="311"/>
      <c r="D411" s="130" t="s">
        <v>386</v>
      </c>
      <c r="E411" s="157"/>
      <c r="F411" s="433">
        <f>ROUND(C411*E411,2)</f>
        <v>0</v>
      </c>
      <c r="G411" s="3"/>
    </row>
    <row r="412" spans="1:10" s="2" customFormat="1" ht="12.9" customHeight="1" x14ac:dyDescent="0.25">
      <c r="A412" s="376"/>
      <c r="B412" s="377" t="s">
        <v>397</v>
      </c>
      <c r="C412" s="378"/>
      <c r="D412" s="378"/>
      <c r="E412" s="379"/>
      <c r="F412" s="434">
        <f>SUM(F410:F411)</f>
        <v>0</v>
      </c>
      <c r="G412" s="3"/>
    </row>
    <row r="413" spans="1:10" s="2" customFormat="1" ht="12.9" customHeight="1" x14ac:dyDescent="0.25">
      <c r="A413" s="312"/>
      <c r="B413" s="313"/>
      <c r="C413" s="130"/>
      <c r="D413" s="130"/>
      <c r="E413" s="314"/>
      <c r="F413" s="435"/>
      <c r="G413" s="1"/>
    </row>
    <row r="414" spans="1:10" s="2" customFormat="1" ht="12.9" customHeight="1" x14ac:dyDescent="0.25">
      <c r="A414" s="366"/>
      <c r="B414" s="367" t="s">
        <v>37</v>
      </c>
      <c r="C414" s="368"/>
      <c r="D414" s="369"/>
      <c r="E414" s="370"/>
      <c r="F414" s="436">
        <f>+F50+F71+F134+F199+F249+F287+F400+F407+F412</f>
        <v>0</v>
      </c>
      <c r="G414" s="1"/>
    </row>
    <row r="415" spans="1:10" s="2" customFormat="1" ht="12.9" customHeight="1" x14ac:dyDescent="0.25">
      <c r="A415" s="371"/>
      <c r="B415" s="372" t="s">
        <v>37</v>
      </c>
      <c r="C415" s="373"/>
      <c r="D415" s="374"/>
      <c r="E415" s="375"/>
      <c r="F415" s="437">
        <f>F414</f>
        <v>0</v>
      </c>
      <c r="G415" s="1"/>
    </row>
    <row r="416" spans="1:10" s="2" customFormat="1" ht="12.9" customHeight="1" x14ac:dyDescent="0.25">
      <c r="A416" s="315"/>
      <c r="B416" s="116"/>
      <c r="C416" s="316"/>
      <c r="D416" s="316"/>
      <c r="E416" s="275"/>
      <c r="F416" s="417"/>
      <c r="G416" s="1"/>
    </row>
    <row r="417" spans="1:7" s="2" customFormat="1" ht="12.9" customHeight="1" x14ac:dyDescent="0.25">
      <c r="A417" s="317"/>
      <c r="B417" s="318" t="s">
        <v>3</v>
      </c>
      <c r="C417" s="99"/>
      <c r="D417" s="133"/>
      <c r="E417" s="154"/>
      <c r="F417" s="438"/>
      <c r="G417" s="1"/>
    </row>
    <row r="418" spans="1:7" s="2" customFormat="1" ht="12.9" customHeight="1" x14ac:dyDescent="0.25">
      <c r="A418" s="317"/>
      <c r="B418" s="319" t="s">
        <v>372</v>
      </c>
      <c r="C418" s="320">
        <v>0.03</v>
      </c>
      <c r="D418" s="133"/>
      <c r="E418" s="154"/>
      <c r="F418" s="419">
        <f>+F415*C418</f>
        <v>0</v>
      </c>
    </row>
    <row r="419" spans="1:7" s="2" customFormat="1" ht="12.9" customHeight="1" x14ac:dyDescent="0.25">
      <c r="A419" s="133"/>
      <c r="B419" s="319" t="s">
        <v>373</v>
      </c>
      <c r="C419" s="320">
        <v>0.1</v>
      </c>
      <c r="D419" s="321"/>
      <c r="E419" s="154"/>
      <c r="F419" s="419">
        <f>+F415*C419</f>
        <v>0</v>
      </c>
    </row>
    <row r="420" spans="1:7" s="2" customFormat="1" ht="12.9" customHeight="1" x14ac:dyDescent="0.25">
      <c r="A420" s="133"/>
      <c r="B420" s="319" t="s">
        <v>374</v>
      </c>
      <c r="C420" s="320">
        <v>0.04</v>
      </c>
      <c r="D420" s="321"/>
      <c r="E420" s="154"/>
      <c r="F420" s="419">
        <f>+F415*C420</f>
        <v>0</v>
      </c>
    </row>
    <row r="421" spans="1:7" s="2" customFormat="1" ht="12.9" customHeight="1" x14ac:dyDescent="0.25">
      <c r="A421" s="133"/>
      <c r="B421" s="319" t="s">
        <v>375</v>
      </c>
      <c r="C421" s="320">
        <v>0.05</v>
      </c>
      <c r="D421" s="321"/>
      <c r="E421" s="154"/>
      <c r="F421" s="419">
        <f>+F414*C421</f>
        <v>0</v>
      </c>
    </row>
    <row r="422" spans="1:7" s="2" customFormat="1" ht="12.9" customHeight="1" x14ac:dyDescent="0.25">
      <c r="A422" s="133"/>
      <c r="B422" s="319" t="s">
        <v>376</v>
      </c>
      <c r="C422" s="320">
        <v>0.04</v>
      </c>
      <c r="D422" s="321"/>
      <c r="E422" s="154"/>
      <c r="F422" s="419">
        <f>+F415*C422</f>
        <v>0</v>
      </c>
    </row>
    <row r="423" spans="1:7" s="2" customFormat="1" ht="12.9" customHeight="1" x14ac:dyDescent="0.25">
      <c r="A423" s="133"/>
      <c r="B423" s="319" t="s">
        <v>377</v>
      </c>
      <c r="C423" s="320">
        <v>0.01</v>
      </c>
      <c r="D423" s="321"/>
      <c r="E423" s="154"/>
      <c r="F423" s="419">
        <f>+F415*C423</f>
        <v>0</v>
      </c>
    </row>
    <row r="424" spans="1:7" s="2" customFormat="1" ht="12.9" customHeight="1" x14ac:dyDescent="0.25">
      <c r="A424" s="134"/>
      <c r="B424" s="322" t="s">
        <v>378</v>
      </c>
      <c r="C424" s="135">
        <v>1</v>
      </c>
      <c r="D424" s="136" t="s">
        <v>385</v>
      </c>
      <c r="E424" s="157"/>
      <c r="F424" s="432">
        <f>+ROUND(C424*E424,2)</f>
        <v>0</v>
      </c>
      <c r="G424" s="27"/>
    </row>
    <row r="425" spans="1:7" s="2" customFormat="1" ht="12.9" customHeight="1" x14ac:dyDescent="0.25">
      <c r="A425" s="137"/>
      <c r="B425" s="319" t="s">
        <v>379</v>
      </c>
      <c r="C425" s="87">
        <v>1</v>
      </c>
      <c r="D425" s="136" t="s">
        <v>385</v>
      </c>
      <c r="E425" s="147"/>
      <c r="F425" s="432">
        <f>+ROUND(C425*E425,2)</f>
        <v>0</v>
      </c>
      <c r="G425" s="27"/>
    </row>
    <row r="426" spans="1:7" s="2" customFormat="1" ht="12.9" customHeight="1" x14ac:dyDescent="0.25">
      <c r="A426" s="137"/>
      <c r="B426" s="319" t="s">
        <v>380</v>
      </c>
      <c r="C426" s="87">
        <v>1</v>
      </c>
      <c r="D426" s="136" t="s">
        <v>385</v>
      </c>
      <c r="E426" s="157"/>
      <c r="F426" s="432">
        <f>+ROUND(C426*E426,2)</f>
        <v>0</v>
      </c>
      <c r="G426" s="27"/>
    </row>
    <row r="427" spans="1:7" s="2" customFormat="1" ht="26.4" x14ac:dyDescent="0.25">
      <c r="A427" s="133"/>
      <c r="B427" s="319" t="s">
        <v>381</v>
      </c>
      <c r="C427" s="320">
        <v>0.03</v>
      </c>
      <c r="D427" s="321"/>
      <c r="E427" s="154"/>
      <c r="F427" s="419">
        <f>+F415*C427</f>
        <v>0</v>
      </c>
    </row>
    <row r="428" spans="1:7" s="2" customFormat="1" ht="12.9" customHeight="1" x14ac:dyDescent="0.25">
      <c r="A428" s="133"/>
      <c r="B428" s="323" t="s">
        <v>12</v>
      </c>
      <c r="C428" s="324">
        <v>1E-3</v>
      </c>
      <c r="D428" s="325"/>
      <c r="E428" s="326"/>
      <c r="F428" s="439">
        <f>+F415*C428</f>
        <v>0</v>
      </c>
    </row>
    <row r="429" spans="1:7" s="2" customFormat="1" ht="12.9" customHeight="1" x14ac:dyDescent="0.25">
      <c r="A429" s="133"/>
      <c r="B429" s="319" t="s">
        <v>393</v>
      </c>
      <c r="C429" s="327">
        <v>0.18</v>
      </c>
      <c r="D429" s="321"/>
      <c r="E429" s="328"/>
      <c r="F429" s="440">
        <f>+F419*C429</f>
        <v>0</v>
      </c>
    </row>
    <row r="430" spans="1:7" s="2" customFormat="1" ht="12.9" customHeight="1" x14ac:dyDescent="0.25">
      <c r="A430" s="133"/>
      <c r="B430" s="319" t="s">
        <v>382</v>
      </c>
      <c r="C430" s="327">
        <v>1.4999999999999999E-2</v>
      </c>
      <c r="D430" s="321"/>
      <c r="E430" s="328"/>
      <c r="F430" s="440">
        <f>+F415*C430</f>
        <v>0</v>
      </c>
    </row>
    <row r="431" spans="1:7" s="2" customFormat="1" ht="12.9" customHeight="1" x14ac:dyDescent="0.25">
      <c r="A431" s="133"/>
      <c r="B431" s="319" t="s">
        <v>383</v>
      </c>
      <c r="C431" s="329">
        <v>0.1</v>
      </c>
      <c r="D431" s="330"/>
      <c r="E431" s="331"/>
      <c r="F431" s="441">
        <f>+F415*C431</f>
        <v>0</v>
      </c>
    </row>
    <row r="432" spans="1:7" s="2" customFormat="1" ht="12.9" customHeight="1" x14ac:dyDescent="0.25">
      <c r="A432" s="133"/>
      <c r="B432" s="319" t="s">
        <v>384</v>
      </c>
      <c r="C432" s="320">
        <v>0.05</v>
      </c>
      <c r="D432" s="321"/>
      <c r="E432" s="328"/>
      <c r="F432" s="440">
        <f>+F415*C432</f>
        <v>0</v>
      </c>
    </row>
    <row r="433" spans="1:7" s="2" customFormat="1" ht="12.9" customHeight="1" x14ac:dyDescent="0.25">
      <c r="A433" s="380"/>
      <c r="B433" s="381" t="s">
        <v>0</v>
      </c>
      <c r="C433" s="382"/>
      <c r="D433" s="382"/>
      <c r="E433" s="355"/>
      <c r="F433" s="442">
        <f>SUM(F418:F432)</f>
        <v>0</v>
      </c>
      <c r="G433" s="1"/>
    </row>
    <row r="434" spans="1:7" s="2" customFormat="1" ht="12.9" customHeight="1" x14ac:dyDescent="0.25">
      <c r="A434" s="133"/>
      <c r="B434" s="318"/>
      <c r="C434" s="321"/>
      <c r="D434" s="321"/>
      <c r="E434" s="154"/>
      <c r="F434" s="443"/>
      <c r="G434" s="1"/>
    </row>
    <row r="435" spans="1:7" s="2" customFormat="1" ht="12.9" customHeight="1" x14ac:dyDescent="0.25">
      <c r="A435" s="362"/>
      <c r="B435" s="363" t="s">
        <v>398</v>
      </c>
      <c r="C435" s="364"/>
      <c r="D435" s="364"/>
      <c r="E435" s="365"/>
      <c r="F435" s="444">
        <f>+F415+F433</f>
        <v>0</v>
      </c>
      <c r="G435" s="41"/>
    </row>
    <row r="436" spans="1:7" s="2" customFormat="1" ht="12.9" customHeight="1" x14ac:dyDescent="0.25">
      <c r="A436" s="6"/>
      <c r="B436" s="6"/>
      <c r="C436" s="332"/>
      <c r="D436" s="332"/>
      <c r="E436" s="333"/>
      <c r="F436" s="445"/>
      <c r="G436" s="1"/>
    </row>
    <row r="437" spans="1:7" s="2" customFormat="1" ht="12.9" customHeight="1" x14ac:dyDescent="0.25">
      <c r="A437" s="6"/>
      <c r="B437" s="6"/>
      <c r="C437" s="332"/>
      <c r="D437" s="332"/>
      <c r="E437" s="333"/>
      <c r="F437" s="445"/>
      <c r="G437" s="1"/>
    </row>
    <row r="438" spans="1:7" s="2" customFormat="1" ht="12.9" customHeight="1" x14ac:dyDescent="0.25">
      <c r="A438" s="6"/>
      <c r="B438" s="6"/>
      <c r="C438" s="332"/>
      <c r="D438" s="332"/>
      <c r="E438" s="333"/>
      <c r="F438" s="445"/>
      <c r="G438" s="1"/>
    </row>
    <row r="439" spans="1:7" s="2" customFormat="1" ht="12.9" customHeight="1" x14ac:dyDescent="0.25">
      <c r="A439" s="6"/>
      <c r="B439" s="6"/>
      <c r="C439" s="332"/>
      <c r="D439" s="332"/>
      <c r="E439" s="333"/>
      <c r="F439" s="445"/>
      <c r="G439" s="1"/>
    </row>
    <row r="440" spans="1:7" s="2" customFormat="1" ht="12.9" customHeight="1" x14ac:dyDescent="0.25">
      <c r="A440" s="6"/>
      <c r="B440" s="6"/>
      <c r="C440" s="332"/>
      <c r="D440" s="332"/>
      <c r="E440" s="333"/>
      <c r="F440" s="445"/>
      <c r="G440" s="1"/>
    </row>
    <row r="441" spans="1:7" s="2" customFormat="1" ht="12.9" customHeight="1" x14ac:dyDescent="0.25">
      <c r="A441" s="6"/>
      <c r="B441" s="6"/>
      <c r="C441" s="332"/>
      <c r="D441" s="332"/>
      <c r="E441" s="333"/>
      <c r="F441" s="445"/>
      <c r="G441" s="1"/>
    </row>
    <row r="442" spans="1:7" s="2" customFormat="1" ht="12.9" customHeight="1" x14ac:dyDescent="0.25">
      <c r="A442" s="6"/>
      <c r="B442" s="6"/>
      <c r="C442" s="332"/>
      <c r="D442" s="332"/>
      <c r="E442" s="333"/>
      <c r="F442" s="445"/>
      <c r="G442" s="1"/>
    </row>
    <row r="443" spans="1:7" s="2" customFormat="1" ht="12.9" customHeight="1" x14ac:dyDescent="0.25">
      <c r="A443" s="6"/>
      <c r="B443" s="6"/>
      <c r="C443" s="332"/>
      <c r="D443" s="332"/>
      <c r="E443" s="333"/>
      <c r="F443" s="445"/>
      <c r="G443" s="1"/>
    </row>
    <row r="444" spans="1:7" s="2" customFormat="1" ht="12.9" customHeight="1" x14ac:dyDescent="0.25">
      <c r="A444" s="6"/>
      <c r="B444" s="6"/>
      <c r="C444" s="332"/>
      <c r="D444" s="332"/>
      <c r="E444" s="333"/>
      <c r="F444" s="445"/>
      <c r="G444" s="1"/>
    </row>
    <row r="445" spans="1:7" s="2" customFormat="1" ht="12.9" customHeight="1" x14ac:dyDescent="0.25">
      <c r="A445" s="6"/>
      <c r="B445" s="6"/>
      <c r="C445" s="332"/>
      <c r="D445" s="332"/>
      <c r="E445" s="333"/>
      <c r="F445" s="445"/>
      <c r="G445" s="1"/>
    </row>
    <row r="446" spans="1:7" s="2" customFormat="1" ht="12.9" customHeight="1" x14ac:dyDescent="0.25">
      <c r="A446" s="6"/>
      <c r="B446" s="6"/>
      <c r="C446" s="332"/>
      <c r="D446" s="332"/>
      <c r="E446" s="333"/>
      <c r="F446" s="445"/>
      <c r="G446" s="1"/>
    </row>
    <row r="447" spans="1:7" s="2" customFormat="1" ht="12.9" customHeight="1" x14ac:dyDescent="0.25">
      <c r="A447" s="6"/>
      <c r="B447" s="6"/>
      <c r="C447" s="332"/>
      <c r="D447" s="332"/>
      <c r="E447" s="333"/>
      <c r="F447" s="445"/>
      <c r="G447" s="1"/>
    </row>
    <row r="448" spans="1:7" s="2" customFormat="1" ht="12.9" customHeight="1" x14ac:dyDescent="0.25">
      <c r="A448" s="6"/>
      <c r="B448" s="6"/>
      <c r="C448" s="332"/>
      <c r="D448" s="332"/>
      <c r="E448" s="333"/>
      <c r="F448" s="445"/>
      <c r="G448" s="1"/>
    </row>
    <row r="449" spans="1:7" s="2" customFormat="1" ht="12.9" customHeight="1" x14ac:dyDescent="0.25">
      <c r="A449" s="6"/>
      <c r="B449" s="6"/>
      <c r="C449" s="332"/>
      <c r="D449" s="332"/>
      <c r="E449" s="333"/>
      <c r="F449" s="445"/>
      <c r="G449" s="1"/>
    </row>
    <row r="450" spans="1:7" s="2" customFormat="1" ht="12.9" customHeight="1" x14ac:dyDescent="0.25">
      <c r="A450" s="6"/>
      <c r="B450" s="6"/>
      <c r="C450" s="332"/>
      <c r="D450" s="332"/>
      <c r="E450" s="333"/>
      <c r="F450" s="445"/>
      <c r="G450" s="1"/>
    </row>
    <row r="451" spans="1:7" s="2" customFormat="1" ht="12.9" customHeight="1" x14ac:dyDescent="0.25">
      <c r="A451" s="6"/>
      <c r="B451" s="6"/>
      <c r="C451" s="332"/>
      <c r="D451" s="332"/>
      <c r="E451" s="333"/>
      <c r="F451" s="445"/>
      <c r="G451" s="1"/>
    </row>
    <row r="452" spans="1:7" s="2" customFormat="1" ht="12.9" customHeight="1" x14ac:dyDescent="0.25">
      <c r="A452" s="6"/>
      <c r="B452" s="6"/>
      <c r="C452" s="332"/>
      <c r="D452" s="332"/>
      <c r="E452" s="333"/>
      <c r="F452" s="445"/>
      <c r="G452" s="1"/>
    </row>
    <row r="453" spans="1:7" s="2" customFormat="1" ht="12.9" customHeight="1" x14ac:dyDescent="0.25">
      <c r="A453" s="6"/>
      <c r="B453" s="6"/>
      <c r="C453" s="332"/>
      <c r="D453" s="332"/>
      <c r="E453" s="333"/>
      <c r="F453" s="445"/>
      <c r="G453" s="1"/>
    </row>
    <row r="454" spans="1:7" s="2" customFormat="1" ht="12.9" customHeight="1" x14ac:dyDescent="0.25">
      <c r="A454" s="6"/>
      <c r="B454" s="6"/>
      <c r="C454" s="332"/>
      <c r="D454" s="332"/>
      <c r="E454" s="333"/>
      <c r="F454" s="445"/>
      <c r="G454" s="1"/>
    </row>
    <row r="455" spans="1:7" s="2" customFormat="1" ht="12.9" customHeight="1" x14ac:dyDescent="0.25">
      <c r="A455" s="6"/>
      <c r="B455" s="6"/>
      <c r="C455" s="332"/>
      <c r="D455" s="332"/>
      <c r="E455" s="333"/>
      <c r="F455" s="445"/>
      <c r="G455" s="1"/>
    </row>
    <row r="456" spans="1:7" s="2" customFormat="1" ht="12.9" customHeight="1" x14ac:dyDescent="0.25">
      <c r="A456" s="6"/>
      <c r="B456" s="6"/>
      <c r="C456" s="332"/>
      <c r="D456" s="332"/>
      <c r="E456" s="333"/>
      <c r="F456" s="445"/>
      <c r="G456" s="1"/>
    </row>
    <row r="457" spans="1:7" s="2" customFormat="1" ht="12.9" customHeight="1" x14ac:dyDescent="0.25">
      <c r="A457" s="6"/>
      <c r="B457" s="6"/>
      <c r="C457" s="332"/>
      <c r="D457" s="332"/>
      <c r="E457" s="333"/>
      <c r="F457" s="445"/>
      <c r="G457" s="1"/>
    </row>
    <row r="458" spans="1:7" s="2" customFormat="1" ht="12.9" customHeight="1" x14ac:dyDescent="0.25">
      <c r="A458" s="6"/>
      <c r="B458" s="6"/>
      <c r="C458" s="332"/>
      <c r="D458" s="332"/>
      <c r="E458" s="333"/>
      <c r="F458" s="445"/>
      <c r="G458" s="1"/>
    </row>
    <row r="459" spans="1:7" s="2" customFormat="1" ht="12.9" customHeight="1" x14ac:dyDescent="0.25">
      <c r="A459" s="6"/>
      <c r="B459" s="6"/>
      <c r="C459" s="332"/>
      <c r="D459" s="332"/>
      <c r="E459" s="333"/>
      <c r="F459" s="445"/>
      <c r="G459" s="1"/>
    </row>
    <row r="460" spans="1:7" s="2" customFormat="1" ht="12.9" customHeight="1" x14ac:dyDescent="0.25">
      <c r="A460" s="6"/>
      <c r="B460" s="6"/>
      <c r="C460" s="332"/>
      <c r="D460" s="332"/>
      <c r="E460" s="333"/>
      <c r="F460" s="445"/>
      <c r="G460" s="1"/>
    </row>
    <row r="461" spans="1:7" s="2" customFormat="1" ht="12.9" customHeight="1" x14ac:dyDescent="0.25">
      <c r="A461" s="6"/>
      <c r="B461" s="6"/>
      <c r="C461" s="332"/>
      <c r="D461" s="332"/>
      <c r="E461" s="333"/>
      <c r="F461" s="445"/>
      <c r="G461" s="1"/>
    </row>
    <row r="462" spans="1:7" s="2" customFormat="1" ht="12.9" customHeight="1" x14ac:dyDescent="0.25">
      <c r="A462" s="6"/>
      <c r="B462" s="6"/>
      <c r="C462" s="332"/>
      <c r="D462" s="332"/>
      <c r="E462" s="333"/>
      <c r="F462" s="445"/>
      <c r="G462" s="1"/>
    </row>
    <row r="463" spans="1:7" s="2" customFormat="1" ht="12.9" customHeight="1" x14ac:dyDescent="0.25">
      <c r="A463" s="6"/>
      <c r="B463" s="6"/>
      <c r="C463" s="332"/>
      <c r="D463" s="332"/>
      <c r="E463" s="333"/>
      <c r="F463" s="445"/>
      <c r="G463" s="1"/>
    </row>
    <row r="464" spans="1:7" s="2" customFormat="1" ht="12.9" customHeight="1" x14ac:dyDescent="0.25">
      <c r="A464" s="6"/>
      <c r="B464" s="6"/>
      <c r="C464" s="332"/>
      <c r="D464" s="332"/>
      <c r="E464" s="333"/>
      <c r="F464" s="445"/>
      <c r="G464" s="1"/>
    </row>
    <row r="465" spans="1:7" s="2" customFormat="1" ht="12.9" customHeight="1" x14ac:dyDescent="0.25">
      <c r="A465" s="6"/>
      <c r="B465" s="6"/>
      <c r="C465" s="332"/>
      <c r="D465" s="332"/>
      <c r="E465" s="333"/>
      <c r="F465" s="445"/>
      <c r="G465" s="1"/>
    </row>
    <row r="466" spans="1:7" s="2" customFormat="1" ht="12.9" customHeight="1" x14ac:dyDescent="0.25">
      <c r="A466" s="6"/>
      <c r="B466" s="6"/>
      <c r="C466" s="332"/>
      <c r="D466" s="332"/>
      <c r="E466" s="333"/>
      <c r="F466" s="445"/>
      <c r="G466" s="1"/>
    </row>
    <row r="467" spans="1:7" s="2" customFormat="1" ht="12.9" customHeight="1" x14ac:dyDescent="0.25">
      <c r="A467" s="6"/>
      <c r="B467" s="6"/>
      <c r="C467" s="332"/>
      <c r="D467" s="332"/>
      <c r="E467" s="333"/>
      <c r="F467" s="445"/>
      <c r="G467" s="1"/>
    </row>
    <row r="468" spans="1:7" s="2" customFormat="1" ht="12.9" customHeight="1" x14ac:dyDescent="0.25">
      <c r="A468" s="6"/>
      <c r="B468" s="6"/>
      <c r="C468" s="332"/>
      <c r="D468" s="332"/>
      <c r="E468" s="333"/>
      <c r="F468" s="445"/>
      <c r="G468" s="1"/>
    </row>
    <row r="469" spans="1:7" s="2" customFormat="1" ht="12.9" customHeight="1" x14ac:dyDescent="0.25">
      <c r="A469" s="6"/>
      <c r="B469" s="6"/>
      <c r="C469" s="332"/>
      <c r="D469" s="332"/>
      <c r="E469" s="333"/>
      <c r="F469" s="445"/>
      <c r="G469" s="1"/>
    </row>
    <row r="470" spans="1:7" s="2" customFormat="1" ht="12.9" customHeight="1" x14ac:dyDescent="0.25">
      <c r="A470" s="6"/>
      <c r="B470" s="6"/>
      <c r="C470" s="332"/>
      <c r="D470" s="332"/>
      <c r="E470" s="333"/>
      <c r="F470" s="445"/>
      <c r="G470" s="1"/>
    </row>
    <row r="471" spans="1:7" s="2" customFormat="1" ht="12.9" customHeight="1" x14ac:dyDescent="0.25">
      <c r="A471" s="6"/>
      <c r="B471" s="6"/>
      <c r="C471" s="332"/>
      <c r="D471" s="332"/>
      <c r="E471" s="333"/>
      <c r="F471" s="445"/>
      <c r="G471" s="1"/>
    </row>
    <row r="472" spans="1:7" s="2" customFormat="1" ht="12.9" customHeight="1" x14ac:dyDescent="0.25">
      <c r="A472" s="6"/>
      <c r="B472" s="6"/>
      <c r="C472" s="332"/>
      <c r="D472" s="332"/>
      <c r="E472" s="333"/>
      <c r="F472" s="445"/>
      <c r="G472" s="1"/>
    </row>
    <row r="473" spans="1:7" s="2" customFormat="1" ht="12.9" customHeight="1" x14ac:dyDescent="0.25">
      <c r="A473" s="6"/>
      <c r="B473" s="6"/>
      <c r="C473" s="332"/>
      <c r="D473" s="332"/>
      <c r="E473" s="333"/>
      <c r="F473" s="445"/>
      <c r="G473" s="1"/>
    </row>
    <row r="474" spans="1:7" s="2" customFormat="1" ht="12.9" customHeight="1" x14ac:dyDescent="0.25">
      <c r="A474" s="6"/>
      <c r="B474" s="6"/>
      <c r="C474" s="332"/>
      <c r="D474" s="332"/>
      <c r="E474" s="333"/>
      <c r="F474" s="445"/>
      <c r="G474" s="1"/>
    </row>
    <row r="475" spans="1:7" s="2" customFormat="1" ht="12.9" customHeight="1" x14ac:dyDescent="0.25">
      <c r="A475" s="6"/>
      <c r="B475" s="6"/>
      <c r="C475" s="332"/>
      <c r="D475" s="332"/>
      <c r="E475" s="333"/>
      <c r="F475" s="445"/>
      <c r="G475" s="1"/>
    </row>
    <row r="476" spans="1:7" s="2" customFormat="1" ht="12.9" customHeight="1" x14ac:dyDescent="0.25">
      <c r="A476" s="6"/>
      <c r="B476" s="6"/>
      <c r="C476" s="332"/>
      <c r="D476" s="332"/>
      <c r="E476" s="333"/>
      <c r="F476" s="445"/>
      <c r="G476" s="1"/>
    </row>
    <row r="477" spans="1:7" s="2" customFormat="1" ht="12.9" customHeight="1" x14ac:dyDescent="0.25">
      <c r="A477" s="6"/>
      <c r="B477" s="6"/>
      <c r="C477" s="332"/>
      <c r="D477" s="332"/>
      <c r="E477" s="333"/>
      <c r="F477" s="445"/>
      <c r="G477" s="1"/>
    </row>
    <row r="478" spans="1:7" s="2" customFormat="1" ht="12.9" customHeight="1" x14ac:dyDescent="0.25">
      <c r="A478" s="6"/>
      <c r="B478" s="6"/>
      <c r="C478" s="332"/>
      <c r="D478" s="332"/>
      <c r="E478" s="333"/>
      <c r="F478" s="445"/>
      <c r="G478" s="1"/>
    </row>
    <row r="479" spans="1:7" s="2" customFormat="1" ht="12.9" customHeight="1" x14ac:dyDescent="0.25">
      <c r="A479" s="6"/>
      <c r="B479" s="6"/>
      <c r="C479" s="332"/>
      <c r="D479" s="332"/>
      <c r="E479" s="333"/>
      <c r="F479" s="445"/>
      <c r="G479" s="1"/>
    </row>
    <row r="480" spans="1:7" s="2" customFormat="1" ht="12.9" customHeight="1" x14ac:dyDescent="0.25">
      <c r="A480" s="6"/>
      <c r="B480" s="6"/>
      <c r="C480" s="332"/>
      <c r="D480" s="332"/>
      <c r="E480" s="333"/>
      <c r="F480" s="445"/>
      <c r="G480" s="1"/>
    </row>
    <row r="481" spans="1:7" s="2" customFormat="1" ht="12.9" customHeight="1" x14ac:dyDescent="0.25">
      <c r="A481" s="6"/>
      <c r="B481" s="6"/>
      <c r="C481" s="332"/>
      <c r="D481" s="332"/>
      <c r="E481" s="333"/>
      <c r="F481" s="445"/>
      <c r="G481" s="1"/>
    </row>
    <row r="482" spans="1:7" s="2" customFormat="1" ht="12.9" customHeight="1" x14ac:dyDescent="0.25">
      <c r="A482" s="6"/>
      <c r="B482" s="6"/>
      <c r="C482" s="332"/>
      <c r="D482" s="332"/>
      <c r="E482" s="333"/>
      <c r="F482" s="445"/>
      <c r="G482" s="1"/>
    </row>
    <row r="483" spans="1:7" s="2" customFormat="1" ht="12.9" customHeight="1" x14ac:dyDescent="0.25">
      <c r="A483" s="6"/>
      <c r="B483" s="6"/>
      <c r="C483" s="332"/>
      <c r="D483" s="332"/>
      <c r="E483" s="333"/>
      <c r="F483" s="445"/>
      <c r="G483" s="1"/>
    </row>
    <row r="484" spans="1:7" s="2" customFormat="1" ht="12.9" customHeight="1" x14ac:dyDescent="0.25">
      <c r="A484" s="6"/>
      <c r="B484" s="6"/>
      <c r="C484" s="332"/>
      <c r="D484" s="332"/>
      <c r="E484" s="333"/>
      <c r="F484" s="445"/>
      <c r="G484" s="1"/>
    </row>
    <row r="485" spans="1:7" s="2" customFormat="1" ht="12.9" customHeight="1" x14ac:dyDescent="0.25">
      <c r="A485" s="6"/>
      <c r="B485" s="6"/>
      <c r="C485" s="332"/>
      <c r="D485" s="332"/>
      <c r="E485" s="333"/>
      <c r="F485" s="445"/>
      <c r="G485" s="1"/>
    </row>
    <row r="486" spans="1:7" s="2" customFormat="1" ht="12.9" customHeight="1" x14ac:dyDescent="0.25">
      <c r="A486" s="6"/>
      <c r="B486" s="6"/>
      <c r="C486" s="332"/>
      <c r="D486" s="332"/>
      <c r="E486" s="333"/>
      <c r="F486" s="445"/>
      <c r="G486" s="1"/>
    </row>
    <row r="487" spans="1:7" s="2" customFormat="1" ht="12.9" customHeight="1" x14ac:dyDescent="0.25">
      <c r="A487" s="6"/>
      <c r="B487" s="6"/>
      <c r="C487" s="332"/>
      <c r="D487" s="332"/>
      <c r="E487" s="333"/>
      <c r="F487" s="445"/>
      <c r="G487" s="1"/>
    </row>
    <row r="488" spans="1:7" s="2" customFormat="1" ht="12.9" customHeight="1" x14ac:dyDescent="0.25">
      <c r="A488" s="6"/>
      <c r="B488" s="6"/>
      <c r="C488" s="332"/>
      <c r="D488" s="332"/>
      <c r="E488" s="333"/>
      <c r="F488" s="445"/>
      <c r="G488" s="1"/>
    </row>
    <row r="489" spans="1:7" s="2" customFormat="1" ht="12.9" customHeight="1" x14ac:dyDescent="0.25">
      <c r="A489" s="6"/>
      <c r="B489" s="6"/>
      <c r="C489" s="332"/>
      <c r="D489" s="332"/>
      <c r="E489" s="333"/>
      <c r="F489" s="445"/>
      <c r="G489" s="1"/>
    </row>
    <row r="490" spans="1:7" s="2" customFormat="1" ht="12.9" customHeight="1" x14ac:dyDescent="0.25">
      <c r="A490" s="6"/>
      <c r="B490" s="6"/>
      <c r="C490" s="332"/>
      <c r="D490" s="332"/>
      <c r="E490" s="333"/>
      <c r="F490" s="445"/>
      <c r="G490" s="1"/>
    </row>
    <row r="491" spans="1:7" s="2" customFormat="1" ht="12.9" customHeight="1" x14ac:dyDescent="0.25">
      <c r="A491" s="6"/>
      <c r="B491" s="6"/>
      <c r="C491" s="332"/>
      <c r="D491" s="332"/>
      <c r="E491" s="333"/>
      <c r="F491" s="445"/>
      <c r="G491" s="1"/>
    </row>
    <row r="492" spans="1:7" s="2" customFormat="1" ht="12.9" customHeight="1" x14ac:dyDescent="0.25">
      <c r="A492" s="6"/>
      <c r="B492" s="6"/>
      <c r="C492" s="332"/>
      <c r="D492" s="332"/>
      <c r="E492" s="333"/>
      <c r="F492" s="445"/>
      <c r="G492" s="1"/>
    </row>
    <row r="493" spans="1:7" s="2" customFormat="1" ht="12.9" customHeight="1" x14ac:dyDescent="0.25">
      <c r="A493" s="6"/>
      <c r="B493" s="6"/>
      <c r="C493" s="332"/>
      <c r="D493" s="332"/>
      <c r="E493" s="333"/>
      <c r="F493" s="445"/>
      <c r="G493" s="1"/>
    </row>
    <row r="494" spans="1:7" s="2" customFormat="1" ht="12.9" customHeight="1" x14ac:dyDescent="0.25">
      <c r="A494" s="6"/>
      <c r="B494" s="6"/>
      <c r="C494" s="332"/>
      <c r="D494" s="332"/>
      <c r="E494" s="333"/>
      <c r="F494" s="445"/>
      <c r="G494" s="1"/>
    </row>
    <row r="495" spans="1:7" s="2" customFormat="1" ht="12.9" customHeight="1" x14ac:dyDescent="0.25">
      <c r="A495" s="6"/>
      <c r="B495" s="6"/>
      <c r="C495" s="332"/>
      <c r="D495" s="332"/>
      <c r="E495" s="333"/>
      <c r="F495" s="445"/>
      <c r="G495" s="1"/>
    </row>
    <row r="496" spans="1:7" s="2" customFormat="1" ht="12.9" customHeight="1" x14ac:dyDescent="0.25">
      <c r="A496" s="6"/>
      <c r="B496" s="6"/>
      <c r="C496" s="332"/>
      <c r="D496" s="332"/>
      <c r="E496" s="333"/>
      <c r="F496" s="445"/>
      <c r="G496" s="1"/>
    </row>
    <row r="497" spans="1:7" s="2" customFormat="1" ht="12.9" customHeight="1" x14ac:dyDescent="0.25">
      <c r="A497" s="6"/>
      <c r="B497" s="6"/>
      <c r="C497" s="332"/>
      <c r="D497" s="332"/>
      <c r="E497" s="333"/>
      <c r="F497" s="445"/>
      <c r="G497" s="1"/>
    </row>
    <row r="498" spans="1:7" s="2" customFormat="1" ht="12.9" customHeight="1" x14ac:dyDescent="0.25">
      <c r="A498" s="6"/>
      <c r="B498" s="6"/>
      <c r="C498" s="332"/>
      <c r="D498" s="332"/>
      <c r="E498" s="333"/>
      <c r="F498" s="445"/>
      <c r="G498" s="1"/>
    </row>
    <row r="499" spans="1:7" s="2" customFormat="1" ht="12.9" customHeight="1" x14ac:dyDescent="0.25">
      <c r="A499" s="6"/>
      <c r="B499" s="6"/>
      <c r="C499" s="332"/>
      <c r="D499" s="332"/>
      <c r="E499" s="333"/>
      <c r="F499" s="445"/>
      <c r="G499" s="1"/>
    </row>
    <row r="500" spans="1:7" s="2" customFormat="1" ht="12.9" customHeight="1" x14ac:dyDescent="0.25">
      <c r="A500" s="6"/>
      <c r="B500" s="6"/>
      <c r="C500" s="332"/>
      <c r="D500" s="332"/>
      <c r="E500" s="333"/>
      <c r="F500" s="445"/>
      <c r="G500" s="1"/>
    </row>
    <row r="501" spans="1:7" s="2" customFormat="1" ht="12.9" customHeight="1" x14ac:dyDescent="0.25">
      <c r="A501" s="6"/>
      <c r="B501" s="6"/>
      <c r="C501" s="332"/>
      <c r="D501" s="332"/>
      <c r="E501" s="333"/>
      <c r="F501" s="445"/>
      <c r="G501" s="1"/>
    </row>
    <row r="502" spans="1:7" s="2" customFormat="1" ht="12.9" customHeight="1" x14ac:dyDescent="0.25">
      <c r="A502" s="6"/>
      <c r="B502" s="6"/>
      <c r="C502" s="332"/>
      <c r="D502" s="332"/>
      <c r="E502" s="333"/>
      <c r="F502" s="445"/>
      <c r="G502" s="1"/>
    </row>
    <row r="503" spans="1:7" s="2" customFormat="1" ht="12.9" customHeight="1" x14ac:dyDescent="0.25">
      <c r="A503" s="6"/>
      <c r="B503" s="6"/>
      <c r="C503" s="332"/>
      <c r="D503" s="332"/>
      <c r="E503" s="333"/>
      <c r="F503" s="445"/>
      <c r="G503" s="1"/>
    </row>
    <row r="504" spans="1:7" s="335" customFormat="1" ht="12.9" customHeight="1" x14ac:dyDescent="0.25">
      <c r="A504" s="6"/>
      <c r="B504" s="6"/>
      <c r="C504" s="332"/>
      <c r="D504" s="332"/>
      <c r="E504" s="333"/>
      <c r="F504" s="445"/>
      <c r="G504" s="334"/>
    </row>
    <row r="505" spans="1:7" s="335" customFormat="1" ht="12.9" customHeight="1" x14ac:dyDescent="0.25">
      <c r="A505" s="6"/>
      <c r="B505" s="6"/>
      <c r="C505" s="332"/>
      <c r="D505" s="332"/>
      <c r="E505" s="333"/>
      <c r="F505" s="445"/>
      <c r="G505" s="334"/>
    </row>
    <row r="506" spans="1:7" s="335" customFormat="1" ht="12.9" customHeight="1" x14ac:dyDescent="0.25">
      <c r="A506" s="6"/>
      <c r="B506" s="6"/>
      <c r="C506" s="332"/>
      <c r="D506" s="332"/>
      <c r="E506" s="333"/>
      <c r="F506" s="445"/>
      <c r="G506" s="334"/>
    </row>
    <row r="507" spans="1:7" s="335" customFormat="1" ht="12.9" customHeight="1" x14ac:dyDescent="0.25">
      <c r="A507" s="6"/>
      <c r="B507" s="6"/>
      <c r="C507" s="332"/>
      <c r="D507" s="332"/>
      <c r="E507" s="333"/>
      <c r="F507" s="445"/>
      <c r="G507" s="334"/>
    </row>
    <row r="508" spans="1:7" s="335" customFormat="1" ht="12.9" customHeight="1" x14ac:dyDescent="0.25">
      <c r="A508" s="6"/>
      <c r="B508" s="6"/>
      <c r="C508" s="332"/>
      <c r="D508" s="332"/>
      <c r="E508" s="333"/>
      <c r="F508" s="445"/>
      <c r="G508" s="334"/>
    </row>
    <row r="509" spans="1:7" s="335" customFormat="1" ht="12.9" customHeight="1" x14ac:dyDescent="0.25">
      <c r="A509" s="6"/>
      <c r="B509" s="6"/>
      <c r="C509" s="332"/>
      <c r="D509" s="332"/>
      <c r="E509" s="333"/>
      <c r="F509" s="445"/>
      <c r="G509" s="334"/>
    </row>
    <row r="510" spans="1:7" s="335" customFormat="1" ht="12.9" customHeight="1" x14ac:dyDescent="0.25">
      <c r="A510" s="6"/>
      <c r="B510" s="6"/>
      <c r="C510" s="332"/>
      <c r="D510" s="332"/>
      <c r="E510" s="333"/>
      <c r="F510" s="445"/>
      <c r="G510" s="334"/>
    </row>
    <row r="511" spans="1:7" s="335" customFormat="1" ht="12.9" customHeight="1" x14ac:dyDescent="0.25">
      <c r="A511" s="6"/>
      <c r="B511" s="6"/>
      <c r="C511" s="332"/>
      <c r="D511" s="332"/>
      <c r="E511" s="333"/>
      <c r="F511" s="445"/>
      <c r="G511" s="334"/>
    </row>
    <row r="512" spans="1:7" s="335" customFormat="1" ht="12.9" customHeight="1" x14ac:dyDescent="0.25">
      <c r="A512" s="6"/>
      <c r="B512" s="6"/>
      <c r="C512" s="332"/>
      <c r="D512" s="332"/>
      <c r="E512" s="333"/>
      <c r="F512" s="445"/>
      <c r="G512" s="334"/>
    </row>
    <row r="513" spans="1:7" s="335" customFormat="1" ht="12.9" customHeight="1" x14ac:dyDescent="0.25">
      <c r="A513" s="6"/>
      <c r="B513" s="6"/>
      <c r="C513" s="332"/>
      <c r="D513" s="332"/>
      <c r="E513" s="333"/>
      <c r="F513" s="445"/>
      <c r="G513" s="334"/>
    </row>
    <row r="514" spans="1:7" s="335" customFormat="1" ht="12.9" customHeight="1" x14ac:dyDescent="0.25">
      <c r="A514" s="6"/>
      <c r="B514" s="6"/>
      <c r="C514" s="332"/>
      <c r="D514" s="332"/>
      <c r="E514" s="333"/>
      <c r="F514" s="445"/>
      <c r="G514" s="334"/>
    </row>
    <row r="515" spans="1:7" s="335" customFormat="1" ht="12.9" customHeight="1" x14ac:dyDescent="0.25">
      <c r="A515" s="6"/>
      <c r="B515" s="6"/>
      <c r="C515" s="332"/>
      <c r="D515" s="332"/>
      <c r="E515" s="333"/>
      <c r="F515" s="445"/>
      <c r="G515" s="334"/>
    </row>
    <row r="516" spans="1:7" s="335" customFormat="1" ht="12.9" customHeight="1" x14ac:dyDescent="0.25">
      <c r="A516" s="6"/>
      <c r="B516" s="6"/>
      <c r="C516" s="332"/>
      <c r="D516" s="332"/>
      <c r="E516" s="333"/>
      <c r="F516" s="445"/>
      <c r="G516" s="334"/>
    </row>
    <row r="517" spans="1:7" s="337" customFormat="1" ht="12.9" customHeight="1" x14ac:dyDescent="0.25">
      <c r="A517" s="6"/>
      <c r="B517" s="6"/>
      <c r="C517" s="332"/>
      <c r="D517" s="332"/>
      <c r="E517" s="333"/>
      <c r="F517" s="445"/>
      <c r="G517" s="336"/>
    </row>
    <row r="518" spans="1:7" s="339" customFormat="1" ht="12.9" customHeight="1" x14ac:dyDescent="0.25">
      <c r="A518" s="6"/>
      <c r="B518" s="6"/>
      <c r="C518" s="332"/>
      <c r="D518" s="332"/>
      <c r="E518" s="333"/>
      <c r="F518" s="445"/>
      <c r="G518" s="338"/>
    </row>
    <row r="519" spans="1:7" s="335" customFormat="1" ht="12.9" customHeight="1" x14ac:dyDescent="0.25">
      <c r="A519" s="6"/>
      <c r="B519" s="6"/>
      <c r="C519" s="332"/>
      <c r="D519" s="332"/>
      <c r="E519" s="333"/>
      <c r="F519" s="445"/>
      <c r="G519" s="334"/>
    </row>
    <row r="520" spans="1:7" s="335" customFormat="1" ht="12.9" customHeight="1" x14ac:dyDescent="0.25">
      <c r="A520" s="6"/>
      <c r="B520" s="6"/>
      <c r="C520" s="332"/>
      <c r="D520" s="332"/>
      <c r="E520" s="333"/>
      <c r="F520" s="445"/>
      <c r="G520" s="334"/>
    </row>
    <row r="521" spans="1:7" s="335" customFormat="1" ht="12.9" customHeight="1" x14ac:dyDescent="0.25">
      <c r="A521" s="6"/>
      <c r="B521" s="6"/>
      <c r="C521" s="332"/>
      <c r="D521" s="332"/>
      <c r="E521" s="333"/>
      <c r="F521" s="445"/>
      <c r="G521" s="334"/>
    </row>
    <row r="522" spans="1:7" s="335" customFormat="1" ht="12.9" customHeight="1" x14ac:dyDescent="0.25">
      <c r="A522" s="6"/>
      <c r="B522" s="6"/>
      <c r="C522" s="332"/>
      <c r="D522" s="332"/>
      <c r="E522" s="333"/>
      <c r="F522" s="445"/>
      <c r="G522" s="334"/>
    </row>
    <row r="523" spans="1:7" s="339" customFormat="1" ht="12.9" customHeight="1" x14ac:dyDescent="0.25">
      <c r="A523" s="6"/>
      <c r="B523" s="6"/>
      <c r="C523" s="332"/>
      <c r="D523" s="332"/>
      <c r="E523" s="333"/>
      <c r="F523" s="445"/>
      <c r="G523" s="338"/>
    </row>
    <row r="524" spans="1:7" s="335" customFormat="1" ht="12.9" customHeight="1" x14ac:dyDescent="0.25">
      <c r="A524" s="6"/>
      <c r="B524" s="6"/>
      <c r="C524" s="332"/>
      <c r="D524" s="332"/>
      <c r="E524" s="333"/>
      <c r="F524" s="445"/>
      <c r="G524" s="334"/>
    </row>
    <row r="525" spans="1:7" s="335" customFormat="1" ht="12.9" customHeight="1" x14ac:dyDescent="0.25">
      <c r="A525" s="6"/>
      <c r="B525" s="6"/>
      <c r="C525" s="332"/>
      <c r="D525" s="332"/>
      <c r="E525" s="333"/>
      <c r="F525" s="445"/>
      <c r="G525" s="334"/>
    </row>
    <row r="526" spans="1:7" s="335" customFormat="1" ht="12.9" customHeight="1" x14ac:dyDescent="0.25">
      <c r="A526" s="6"/>
      <c r="B526" s="6"/>
      <c r="C526" s="332"/>
      <c r="D526" s="332"/>
      <c r="E526" s="333"/>
      <c r="F526" s="445"/>
      <c r="G526" s="334"/>
    </row>
    <row r="527" spans="1:7" s="335" customFormat="1" ht="12.9" customHeight="1" x14ac:dyDescent="0.25">
      <c r="A527" s="6"/>
      <c r="B527" s="6"/>
      <c r="C527" s="332"/>
      <c r="D527" s="332"/>
      <c r="E527" s="333"/>
      <c r="F527" s="445"/>
      <c r="G527" s="334"/>
    </row>
    <row r="528" spans="1:7" s="335" customFormat="1" ht="12.9" customHeight="1" x14ac:dyDescent="0.25">
      <c r="A528" s="6"/>
      <c r="B528" s="6"/>
      <c r="C528" s="332"/>
      <c r="D528" s="332"/>
      <c r="E528" s="333"/>
      <c r="F528" s="445"/>
      <c r="G528" s="334"/>
    </row>
    <row r="529" spans="1:7" s="335" customFormat="1" ht="12.9" customHeight="1" x14ac:dyDescent="0.25">
      <c r="A529" s="6"/>
      <c r="B529" s="6"/>
      <c r="C529" s="332"/>
      <c r="D529" s="332"/>
      <c r="E529" s="333"/>
      <c r="F529" s="445"/>
      <c r="G529" s="334"/>
    </row>
    <row r="530" spans="1:7" s="335" customFormat="1" ht="12.9" customHeight="1" x14ac:dyDescent="0.25">
      <c r="A530" s="6"/>
      <c r="B530" s="6"/>
      <c r="C530" s="332"/>
      <c r="D530" s="332"/>
      <c r="E530" s="333"/>
      <c r="F530" s="445"/>
      <c r="G530" s="334"/>
    </row>
    <row r="531" spans="1:7" s="335" customFormat="1" ht="12.9" customHeight="1" x14ac:dyDescent="0.25">
      <c r="A531" s="6"/>
      <c r="B531" s="6"/>
      <c r="C531" s="332"/>
      <c r="D531" s="332"/>
      <c r="E531" s="333"/>
      <c r="F531" s="445"/>
      <c r="G531" s="334"/>
    </row>
    <row r="532" spans="1:7" s="339" customFormat="1" ht="12.9" customHeight="1" x14ac:dyDescent="0.25">
      <c r="A532" s="6"/>
      <c r="B532" s="6"/>
      <c r="C532" s="332"/>
      <c r="D532" s="332"/>
      <c r="E532" s="333"/>
      <c r="F532" s="445"/>
      <c r="G532" s="338"/>
    </row>
    <row r="533" spans="1:7" s="335" customFormat="1" ht="12.9" customHeight="1" x14ac:dyDescent="0.25">
      <c r="A533" s="6"/>
      <c r="B533" s="6"/>
      <c r="C533" s="332"/>
      <c r="D533" s="332"/>
      <c r="E533" s="333"/>
      <c r="F533" s="445"/>
      <c r="G533" s="334"/>
    </row>
    <row r="534" spans="1:7" s="335" customFormat="1" ht="12.9" customHeight="1" x14ac:dyDescent="0.25">
      <c r="A534" s="6"/>
      <c r="B534" s="6"/>
      <c r="C534" s="332"/>
      <c r="D534" s="332"/>
      <c r="E534" s="333"/>
      <c r="F534" s="445"/>
      <c r="G534" s="334"/>
    </row>
    <row r="535" spans="1:7" s="2" customFormat="1" ht="12.9" customHeight="1" x14ac:dyDescent="0.25">
      <c r="A535" s="6"/>
      <c r="B535" s="6"/>
      <c r="C535" s="332"/>
      <c r="D535" s="332"/>
      <c r="E535" s="333"/>
      <c r="F535" s="445"/>
      <c r="G535" s="1"/>
    </row>
    <row r="536" spans="1:7" s="2" customFormat="1" ht="12.9" customHeight="1" x14ac:dyDescent="0.25">
      <c r="A536" s="6"/>
      <c r="B536" s="6"/>
      <c r="C536" s="332"/>
      <c r="D536" s="332"/>
      <c r="E536" s="333"/>
      <c r="F536" s="445"/>
      <c r="G536" s="1"/>
    </row>
    <row r="537" spans="1:7" s="2" customFormat="1" ht="12.9" customHeight="1" x14ac:dyDescent="0.25">
      <c r="A537" s="6"/>
      <c r="B537" s="6"/>
      <c r="C537" s="332"/>
      <c r="D537" s="332"/>
      <c r="E537" s="333"/>
      <c r="F537" s="445"/>
      <c r="G537" s="1"/>
    </row>
    <row r="538" spans="1:7" s="2" customFormat="1" ht="12.9" customHeight="1" x14ac:dyDescent="0.25">
      <c r="A538" s="6"/>
      <c r="B538" s="6"/>
      <c r="C538" s="332"/>
      <c r="D538" s="332"/>
      <c r="E538" s="333"/>
      <c r="F538" s="445"/>
      <c r="G538" s="1"/>
    </row>
    <row r="539" spans="1:7" s="2" customFormat="1" ht="12.9" customHeight="1" x14ac:dyDescent="0.25">
      <c r="A539" s="6"/>
      <c r="B539" s="6"/>
      <c r="C539" s="332"/>
      <c r="D539" s="332"/>
      <c r="E539" s="333"/>
      <c r="F539" s="445"/>
      <c r="G539" s="1"/>
    </row>
    <row r="540" spans="1:7" s="2" customFormat="1" ht="12.9" customHeight="1" x14ac:dyDescent="0.25">
      <c r="A540" s="6"/>
      <c r="B540" s="6"/>
      <c r="C540" s="332"/>
      <c r="D540" s="332"/>
      <c r="E540" s="333"/>
      <c r="F540" s="445"/>
      <c r="G540" s="1"/>
    </row>
    <row r="541" spans="1:7" s="2" customFormat="1" ht="12.9" customHeight="1" x14ac:dyDescent="0.25">
      <c r="A541" s="6"/>
      <c r="B541" s="6"/>
      <c r="C541" s="332"/>
      <c r="D541" s="332"/>
      <c r="E541" s="333"/>
      <c r="F541" s="445"/>
      <c r="G541" s="1"/>
    </row>
    <row r="542" spans="1:7" s="2" customFormat="1" ht="12.9" customHeight="1" x14ac:dyDescent="0.25">
      <c r="A542" s="6"/>
      <c r="B542" s="6"/>
      <c r="C542" s="332"/>
      <c r="D542" s="332"/>
      <c r="E542" s="333"/>
      <c r="F542" s="445"/>
      <c r="G542" s="1"/>
    </row>
    <row r="543" spans="1:7" s="2" customFormat="1" ht="12.9" customHeight="1" x14ac:dyDescent="0.25">
      <c r="A543" s="6"/>
      <c r="B543" s="6"/>
      <c r="C543" s="332"/>
      <c r="D543" s="332"/>
      <c r="E543" s="333"/>
      <c r="F543" s="445"/>
      <c r="G543" s="1"/>
    </row>
    <row r="544" spans="1:7" s="2" customFormat="1" ht="12.9" customHeight="1" x14ac:dyDescent="0.25">
      <c r="A544" s="6"/>
      <c r="B544" s="6"/>
      <c r="C544" s="332"/>
      <c r="D544" s="332"/>
      <c r="E544" s="333"/>
      <c r="F544" s="445"/>
      <c r="G544" s="1"/>
    </row>
    <row r="545" spans="1:7" s="2" customFormat="1" ht="12.9" customHeight="1" x14ac:dyDescent="0.25">
      <c r="A545" s="6"/>
      <c r="B545" s="6"/>
      <c r="C545" s="332"/>
      <c r="D545" s="332"/>
      <c r="E545" s="333"/>
      <c r="F545" s="445"/>
      <c r="G545" s="1"/>
    </row>
    <row r="546" spans="1:7" s="2" customFormat="1" ht="12.9" customHeight="1" x14ac:dyDescent="0.25">
      <c r="A546" s="6"/>
      <c r="B546" s="6"/>
      <c r="C546" s="332"/>
      <c r="D546" s="332"/>
      <c r="E546" s="333"/>
      <c r="F546" s="445"/>
      <c r="G546" s="1"/>
    </row>
    <row r="547" spans="1:7" s="2" customFormat="1" ht="12.9" customHeight="1" x14ac:dyDescent="0.25">
      <c r="A547" s="6"/>
      <c r="B547" s="6"/>
      <c r="C547" s="332"/>
      <c r="D547" s="332"/>
      <c r="E547" s="333"/>
      <c r="F547" s="445"/>
      <c r="G547" s="1"/>
    </row>
    <row r="548" spans="1:7" s="2" customFormat="1" ht="12.9" customHeight="1" x14ac:dyDescent="0.25">
      <c r="A548" s="6"/>
      <c r="B548" s="6"/>
      <c r="C548" s="332"/>
      <c r="D548" s="332"/>
      <c r="E548" s="333"/>
      <c r="F548" s="445"/>
      <c r="G548" s="1"/>
    </row>
    <row r="549" spans="1:7" s="2" customFormat="1" ht="12.9" customHeight="1" x14ac:dyDescent="0.25">
      <c r="A549" s="6"/>
      <c r="B549" s="6"/>
      <c r="C549" s="332"/>
      <c r="D549" s="332"/>
      <c r="E549" s="333"/>
      <c r="F549" s="445"/>
      <c r="G549" s="1"/>
    </row>
    <row r="550" spans="1:7" s="2" customFormat="1" ht="12.9" customHeight="1" x14ac:dyDescent="0.25">
      <c r="A550" s="6"/>
      <c r="B550" s="6"/>
      <c r="C550" s="332"/>
      <c r="D550" s="332"/>
      <c r="E550" s="333"/>
      <c r="F550" s="445"/>
      <c r="G550" s="1"/>
    </row>
    <row r="551" spans="1:7" s="2" customFormat="1" ht="12.9" customHeight="1" x14ac:dyDescent="0.25">
      <c r="A551" s="6"/>
      <c r="B551" s="6"/>
      <c r="C551" s="332"/>
      <c r="D551" s="332"/>
      <c r="E551" s="333"/>
      <c r="F551" s="445"/>
      <c r="G551" s="1"/>
    </row>
    <row r="552" spans="1:7" s="2" customFormat="1" ht="12.9" customHeight="1" x14ac:dyDescent="0.25">
      <c r="A552" s="6"/>
      <c r="B552" s="6"/>
      <c r="C552" s="332"/>
      <c r="D552" s="332"/>
      <c r="E552" s="333"/>
      <c r="F552" s="445"/>
      <c r="G552" s="1"/>
    </row>
    <row r="553" spans="1:7" s="2" customFormat="1" ht="12.9" customHeight="1" x14ac:dyDescent="0.25">
      <c r="A553" s="6"/>
      <c r="B553" s="6"/>
      <c r="C553" s="332"/>
      <c r="D553" s="332"/>
      <c r="E553" s="333"/>
      <c r="F553" s="445"/>
      <c r="G553" s="1"/>
    </row>
    <row r="554" spans="1:7" s="2" customFormat="1" ht="12.9" customHeight="1" x14ac:dyDescent="0.25">
      <c r="A554" s="6"/>
      <c r="B554" s="6"/>
      <c r="C554" s="332"/>
      <c r="D554" s="332"/>
      <c r="E554" s="333"/>
      <c r="F554" s="445"/>
      <c r="G554" s="1"/>
    </row>
    <row r="555" spans="1:7" s="2" customFormat="1" ht="12.9" customHeight="1" x14ac:dyDescent="0.25">
      <c r="A555" s="6"/>
      <c r="B555" s="6"/>
      <c r="C555" s="332"/>
      <c r="D555" s="332"/>
      <c r="E555" s="333"/>
      <c r="F555" s="445"/>
      <c r="G555" s="1"/>
    </row>
    <row r="556" spans="1:7" s="2" customFormat="1" ht="12.9" customHeight="1" x14ac:dyDescent="0.25">
      <c r="A556" s="6"/>
      <c r="B556" s="6"/>
      <c r="C556" s="332"/>
      <c r="D556" s="332"/>
      <c r="E556" s="333"/>
      <c r="F556" s="445"/>
      <c r="G556" s="1"/>
    </row>
    <row r="557" spans="1:7" s="2" customFormat="1" ht="12.9" customHeight="1" x14ac:dyDescent="0.25">
      <c r="A557" s="6"/>
      <c r="B557" s="6"/>
      <c r="C557" s="332"/>
      <c r="D557" s="332"/>
      <c r="E557" s="333"/>
      <c r="F557" s="445"/>
      <c r="G557" s="1"/>
    </row>
    <row r="558" spans="1:7" s="2" customFormat="1" ht="12.9" customHeight="1" x14ac:dyDescent="0.25">
      <c r="A558" s="6"/>
      <c r="B558" s="6"/>
      <c r="C558" s="332"/>
      <c r="D558" s="332"/>
      <c r="E558" s="333"/>
      <c r="F558" s="445"/>
      <c r="G558" s="1"/>
    </row>
    <row r="559" spans="1:7" s="2" customFormat="1" ht="12.9" customHeight="1" x14ac:dyDescent="0.25">
      <c r="A559" s="6"/>
      <c r="B559" s="6"/>
      <c r="C559" s="332"/>
      <c r="D559" s="332"/>
      <c r="E559" s="333"/>
      <c r="F559" s="445"/>
      <c r="G559" s="1"/>
    </row>
    <row r="560" spans="1:7" s="2" customFormat="1" ht="12.9" customHeight="1" x14ac:dyDescent="0.25">
      <c r="A560" s="6"/>
      <c r="B560" s="6"/>
      <c r="C560" s="332"/>
      <c r="D560" s="332"/>
      <c r="E560" s="333"/>
      <c r="F560" s="445"/>
      <c r="G560" s="1"/>
    </row>
    <row r="561" spans="1:7" s="2" customFormat="1" ht="12.9" customHeight="1" x14ac:dyDescent="0.25">
      <c r="A561" s="6"/>
      <c r="B561" s="6"/>
      <c r="C561" s="332"/>
      <c r="D561" s="332"/>
      <c r="E561" s="333"/>
      <c r="F561" s="445"/>
      <c r="G561" s="1"/>
    </row>
    <row r="562" spans="1:7" s="2" customFormat="1" ht="12.9" customHeight="1" x14ac:dyDescent="0.25">
      <c r="A562" s="6"/>
      <c r="B562" s="6"/>
      <c r="C562" s="332"/>
      <c r="D562" s="332"/>
      <c r="E562" s="333"/>
      <c r="F562" s="445"/>
      <c r="G562" s="1"/>
    </row>
    <row r="563" spans="1:7" s="2" customFormat="1" ht="12.9" customHeight="1" x14ac:dyDescent="0.25">
      <c r="A563" s="6"/>
      <c r="B563" s="6"/>
      <c r="C563" s="332"/>
      <c r="D563" s="332"/>
      <c r="E563" s="333"/>
      <c r="F563" s="445"/>
      <c r="G563" s="1"/>
    </row>
    <row r="564" spans="1:7" s="2" customFormat="1" ht="12.9" customHeight="1" x14ac:dyDescent="0.25">
      <c r="A564" s="6"/>
      <c r="B564" s="6"/>
      <c r="C564" s="332"/>
      <c r="D564" s="332"/>
      <c r="E564" s="333"/>
      <c r="F564" s="445"/>
      <c r="G564" s="1"/>
    </row>
    <row r="565" spans="1:7" s="2" customFormat="1" ht="12.9" customHeight="1" x14ac:dyDescent="0.25">
      <c r="A565" s="6"/>
      <c r="B565" s="6"/>
      <c r="C565" s="332"/>
      <c r="D565" s="332"/>
      <c r="E565" s="333"/>
      <c r="F565" s="445"/>
      <c r="G565" s="1"/>
    </row>
    <row r="566" spans="1:7" s="2" customFormat="1" ht="12.9" customHeight="1" x14ac:dyDescent="0.25">
      <c r="A566" s="6"/>
      <c r="B566" s="6"/>
      <c r="C566" s="332"/>
      <c r="D566" s="332"/>
      <c r="E566" s="333"/>
      <c r="F566" s="445"/>
      <c r="G566" s="1"/>
    </row>
    <row r="567" spans="1:7" s="2" customFormat="1" ht="12.9" customHeight="1" x14ac:dyDescent="0.25">
      <c r="A567" s="6"/>
      <c r="B567" s="6"/>
      <c r="C567" s="332"/>
      <c r="D567" s="332"/>
      <c r="E567" s="333"/>
      <c r="F567" s="445"/>
      <c r="G567" s="1"/>
    </row>
    <row r="568" spans="1:7" s="2" customFormat="1" ht="12.9" customHeight="1" x14ac:dyDescent="0.25">
      <c r="A568" s="6"/>
      <c r="B568" s="6"/>
      <c r="C568" s="332"/>
      <c r="D568" s="332"/>
      <c r="E568" s="333"/>
      <c r="F568" s="445"/>
      <c r="G568" s="1"/>
    </row>
    <row r="569" spans="1:7" s="2" customFormat="1" ht="12.9" customHeight="1" x14ac:dyDescent="0.25">
      <c r="A569" s="6"/>
      <c r="B569" s="6"/>
      <c r="C569" s="332"/>
      <c r="D569" s="332"/>
      <c r="E569" s="333"/>
      <c r="F569" s="445"/>
      <c r="G569" s="1"/>
    </row>
    <row r="570" spans="1:7" s="2" customFormat="1" ht="12.9" customHeight="1" x14ac:dyDescent="0.25">
      <c r="A570" s="6"/>
      <c r="B570" s="6"/>
      <c r="C570" s="332"/>
      <c r="D570" s="332"/>
      <c r="E570" s="333"/>
      <c r="F570" s="445"/>
      <c r="G570" s="1"/>
    </row>
    <row r="571" spans="1:7" s="2" customFormat="1" ht="12.9" customHeight="1" x14ac:dyDescent="0.25">
      <c r="A571" s="6"/>
      <c r="B571" s="6"/>
      <c r="C571" s="332"/>
      <c r="D571" s="332"/>
      <c r="E571" s="333"/>
      <c r="F571" s="445"/>
      <c r="G571" s="1"/>
    </row>
    <row r="572" spans="1:7" s="2" customFormat="1" ht="12.9" customHeight="1" x14ac:dyDescent="0.25">
      <c r="A572" s="6"/>
      <c r="B572" s="6"/>
      <c r="C572" s="332"/>
      <c r="D572" s="332"/>
      <c r="E572" s="333"/>
      <c r="F572" s="445"/>
      <c r="G572" s="1"/>
    </row>
    <row r="573" spans="1:7" s="2" customFormat="1" ht="12.9" customHeight="1" x14ac:dyDescent="0.25">
      <c r="A573" s="6"/>
      <c r="B573" s="6"/>
      <c r="C573" s="332"/>
      <c r="D573" s="332"/>
      <c r="E573" s="333"/>
      <c r="F573" s="445"/>
      <c r="G573" s="1"/>
    </row>
    <row r="596" spans="1:7" s="2" customFormat="1" ht="12.9" customHeight="1" x14ac:dyDescent="0.25">
      <c r="A596" s="6"/>
      <c r="B596" s="6"/>
      <c r="C596" s="332"/>
      <c r="D596" s="332"/>
      <c r="E596" s="333"/>
      <c r="F596" s="445"/>
      <c r="G596" s="1"/>
    </row>
    <row r="614" spans="1:7" s="16" customFormat="1" ht="12.9" customHeight="1" x14ac:dyDescent="0.25">
      <c r="A614" s="6"/>
      <c r="B614" s="6"/>
      <c r="C614" s="332"/>
      <c r="D614" s="332"/>
      <c r="E614" s="333"/>
      <c r="F614" s="445"/>
      <c r="G614" s="15"/>
    </row>
    <row r="637" spans="1:7" s="2" customFormat="1" ht="12.9" customHeight="1" x14ac:dyDescent="0.25">
      <c r="A637" s="6"/>
      <c r="B637" s="6"/>
      <c r="C637" s="332"/>
      <c r="D637" s="332"/>
      <c r="E637" s="333"/>
      <c r="F637" s="445"/>
      <c r="G637" s="1"/>
    </row>
    <row r="681" spans="1:7" s="2" customFormat="1" ht="12.9" customHeight="1" x14ac:dyDescent="0.25">
      <c r="A681" s="6"/>
      <c r="B681" s="6"/>
      <c r="C681" s="332"/>
      <c r="D681" s="332"/>
      <c r="E681" s="333"/>
      <c r="F681" s="445"/>
      <c r="G681" s="1"/>
    </row>
    <row r="725" spans="1:7" s="2" customFormat="1" ht="12.9" customHeight="1" x14ac:dyDescent="0.25">
      <c r="A725" s="6"/>
      <c r="B725" s="6"/>
      <c r="C725" s="332"/>
      <c r="D725" s="332"/>
      <c r="E725" s="333"/>
      <c r="F725" s="445"/>
      <c r="G725" s="1"/>
    </row>
    <row r="769" spans="1:7" s="2" customFormat="1" ht="12.9" customHeight="1" x14ac:dyDescent="0.25">
      <c r="A769" s="6"/>
      <c r="B769" s="6"/>
      <c r="C769" s="332"/>
      <c r="D769" s="332"/>
      <c r="E769" s="333"/>
      <c r="F769" s="445"/>
      <c r="G769" s="1"/>
    </row>
    <row r="813" spans="1:7" s="2" customFormat="1" ht="12.9" customHeight="1" x14ac:dyDescent="0.25">
      <c r="A813" s="6"/>
      <c r="B813" s="6"/>
      <c r="C813" s="332"/>
      <c r="D813" s="332"/>
      <c r="E813" s="333"/>
      <c r="F813" s="445"/>
      <c r="G813" s="1"/>
    </row>
    <row r="820" spans="1:7" s="2" customFormat="1" ht="12.9" customHeight="1" x14ac:dyDescent="0.25">
      <c r="A820" s="6"/>
      <c r="B820" s="6"/>
      <c r="C820" s="332"/>
      <c r="D820" s="332"/>
      <c r="E820" s="333"/>
      <c r="F820" s="445"/>
      <c r="G820" s="1"/>
    </row>
    <row r="821" spans="1:7" s="2" customFormat="1" ht="12.9" customHeight="1" x14ac:dyDescent="0.25">
      <c r="A821" s="6"/>
      <c r="B821" s="6"/>
      <c r="C821" s="332"/>
      <c r="D821" s="332"/>
      <c r="E821" s="333"/>
      <c r="F821" s="445"/>
      <c r="G821" s="1"/>
    </row>
    <row r="824" spans="1:7" s="2" customFormat="1" ht="12.9" customHeight="1" x14ac:dyDescent="0.25">
      <c r="A824" s="6"/>
      <c r="B824" s="6"/>
      <c r="C824" s="332"/>
      <c r="D824" s="332"/>
      <c r="E824" s="333"/>
      <c r="F824" s="445"/>
      <c r="G824" s="1"/>
    </row>
    <row r="825" spans="1:7" s="2" customFormat="1" ht="12.9" customHeight="1" x14ac:dyDescent="0.25">
      <c r="A825" s="6"/>
      <c r="B825" s="6"/>
      <c r="C825" s="332"/>
      <c r="D825" s="332"/>
      <c r="E825" s="333"/>
      <c r="F825" s="445"/>
      <c r="G825" s="1"/>
    </row>
    <row r="851" spans="1:7" s="2" customFormat="1" ht="12.9" customHeight="1" x14ac:dyDescent="0.25">
      <c r="A851" s="6"/>
      <c r="B851" s="6"/>
      <c r="C851" s="332"/>
      <c r="D851" s="332"/>
      <c r="E851" s="333"/>
      <c r="F851" s="445"/>
      <c r="G851" s="1"/>
    </row>
    <row r="852" spans="1:7" s="2" customFormat="1" ht="12.9" customHeight="1" x14ac:dyDescent="0.25">
      <c r="A852" s="6"/>
      <c r="B852" s="6"/>
      <c r="C852" s="332"/>
      <c r="D852" s="332"/>
      <c r="E852" s="333"/>
      <c r="F852" s="445"/>
      <c r="G852" s="1"/>
    </row>
    <row r="869" spans="1:7" s="2" customFormat="1" ht="12.9" customHeight="1" x14ac:dyDescent="0.25">
      <c r="A869" s="6"/>
      <c r="B869" s="6"/>
      <c r="C869" s="332"/>
      <c r="D869" s="332"/>
      <c r="E869" s="333"/>
      <c r="F869" s="445"/>
      <c r="G869" s="1"/>
    </row>
    <row r="890" spans="1:7" s="2" customFormat="1" ht="12.9" customHeight="1" x14ac:dyDescent="0.25">
      <c r="A890" s="6"/>
      <c r="B890" s="6"/>
      <c r="C890" s="332"/>
      <c r="D890" s="332"/>
      <c r="E890" s="333"/>
      <c r="F890" s="445"/>
      <c r="G890" s="1"/>
    </row>
    <row r="895" spans="1:7" s="2" customFormat="1" ht="12.9" customHeight="1" x14ac:dyDescent="0.25">
      <c r="A895" s="6"/>
      <c r="B895" s="6"/>
      <c r="C895" s="332"/>
      <c r="D895" s="332"/>
      <c r="E895" s="333"/>
      <c r="F895" s="445"/>
      <c r="G895" s="1"/>
    </row>
    <row r="906" spans="1:7" s="2" customFormat="1" ht="12.9" customHeight="1" x14ac:dyDescent="0.25">
      <c r="A906" s="6"/>
      <c r="B906" s="6"/>
      <c r="C906" s="332"/>
      <c r="D906" s="332"/>
      <c r="E906" s="333"/>
      <c r="F906" s="445"/>
      <c r="G906" s="1"/>
    </row>
    <row r="913" spans="1:7" s="2" customFormat="1" ht="12.9" customHeight="1" x14ac:dyDescent="0.25">
      <c r="A913" s="6"/>
      <c r="B913" s="6"/>
      <c r="C913" s="332"/>
      <c r="D913" s="332"/>
      <c r="E913" s="333"/>
      <c r="F913" s="445"/>
      <c r="G913" s="1"/>
    </row>
    <row r="929" spans="1:7" s="2" customFormat="1" ht="12.9" customHeight="1" x14ac:dyDescent="0.25">
      <c r="A929" s="6"/>
      <c r="B929" s="6"/>
      <c r="C929" s="332"/>
      <c r="D929" s="332"/>
      <c r="E929" s="333"/>
      <c r="F929" s="445"/>
      <c r="G929" s="1"/>
    </row>
    <row r="939" spans="1:7" s="2" customFormat="1" ht="12.9" customHeight="1" x14ac:dyDescent="0.25">
      <c r="A939" s="6"/>
      <c r="B939" s="6"/>
      <c r="C939" s="332"/>
      <c r="D939" s="332"/>
      <c r="E939" s="333"/>
      <c r="F939" s="445"/>
      <c r="G939" s="1"/>
    </row>
    <row r="941" spans="1:7" s="2" customFormat="1" ht="12.9" customHeight="1" x14ac:dyDescent="0.25">
      <c r="A941" s="6"/>
      <c r="B941" s="6"/>
      <c r="C941" s="332"/>
      <c r="D941" s="332"/>
      <c r="E941" s="333"/>
      <c r="F941" s="445"/>
      <c r="G941" s="1"/>
    </row>
    <row r="942" spans="1:7" s="2" customFormat="1" ht="12.9" customHeight="1" x14ac:dyDescent="0.25">
      <c r="A942" s="6"/>
      <c r="B942" s="6"/>
      <c r="C942" s="332"/>
      <c r="D942" s="332"/>
      <c r="E942" s="333"/>
      <c r="F942" s="445"/>
      <c r="G942" s="1"/>
    </row>
    <row r="1017" spans="1:7" s="2" customFormat="1" ht="12.9" customHeight="1" x14ac:dyDescent="0.25">
      <c r="A1017" s="6"/>
      <c r="B1017" s="6"/>
      <c r="C1017" s="332"/>
      <c r="D1017" s="332"/>
      <c r="E1017" s="333"/>
      <c r="F1017" s="445"/>
      <c r="G1017" s="1"/>
    </row>
    <row r="1930" spans="1:7" s="2" customFormat="1" ht="12.9" customHeight="1" x14ac:dyDescent="0.25">
      <c r="A1930" s="6"/>
      <c r="B1930" s="6"/>
      <c r="C1930" s="332"/>
      <c r="D1930" s="332"/>
      <c r="E1930" s="333"/>
      <c r="F1930" s="445"/>
      <c r="G1930" s="1"/>
    </row>
    <row r="1931" spans="1:7" s="2" customFormat="1" ht="12.9" customHeight="1" x14ac:dyDescent="0.25">
      <c r="A1931" s="6"/>
      <c r="B1931" s="6"/>
      <c r="C1931" s="332"/>
      <c r="D1931" s="332"/>
      <c r="E1931" s="333"/>
      <c r="F1931" s="445"/>
      <c r="G1931" s="1"/>
    </row>
    <row r="1932" spans="1:7" s="2" customFormat="1" ht="12.9" customHeight="1" x14ac:dyDescent="0.25">
      <c r="A1932" s="6"/>
      <c r="B1932" s="6"/>
      <c r="C1932" s="332"/>
      <c r="D1932" s="332"/>
      <c r="E1932" s="333"/>
      <c r="F1932" s="445"/>
      <c r="G1932" s="1"/>
    </row>
    <row r="1933" spans="1:7" s="2" customFormat="1" ht="12.9" customHeight="1" x14ac:dyDescent="0.25">
      <c r="A1933" s="6"/>
      <c r="B1933" s="6"/>
      <c r="C1933" s="332"/>
      <c r="D1933" s="332"/>
      <c r="E1933" s="333"/>
      <c r="F1933" s="445"/>
      <c r="G1933" s="1"/>
    </row>
    <row r="1934" spans="1:7" s="2" customFormat="1" ht="12.9" customHeight="1" x14ac:dyDescent="0.25">
      <c r="A1934" s="6"/>
      <c r="B1934" s="6"/>
      <c r="C1934" s="332"/>
      <c r="D1934" s="332"/>
      <c r="E1934" s="333"/>
      <c r="F1934" s="445"/>
      <c r="G1934" s="1"/>
    </row>
    <row r="1935" spans="1:7" s="2" customFormat="1" ht="12.9" customHeight="1" x14ac:dyDescent="0.25">
      <c r="A1935" s="6"/>
      <c r="B1935" s="6"/>
      <c r="C1935" s="332"/>
      <c r="D1935" s="332"/>
      <c r="E1935" s="333"/>
      <c r="F1935" s="445"/>
      <c r="G1935" s="1"/>
    </row>
    <row r="1936" spans="1:7" s="2" customFormat="1" ht="12.9" customHeight="1" x14ac:dyDescent="0.25">
      <c r="A1936" s="6"/>
      <c r="B1936" s="6"/>
      <c r="C1936" s="332"/>
      <c r="D1936" s="332"/>
      <c r="E1936" s="333"/>
      <c r="F1936" s="445"/>
      <c r="G1936" s="1"/>
    </row>
    <row r="1937" spans="1:7" s="2" customFormat="1" ht="12.9" customHeight="1" x14ac:dyDescent="0.25">
      <c r="A1937" s="6"/>
      <c r="B1937" s="6"/>
      <c r="C1937" s="332"/>
      <c r="D1937" s="332"/>
      <c r="E1937" s="333"/>
      <c r="F1937" s="445"/>
      <c r="G1937" s="1"/>
    </row>
    <row r="1938" spans="1:7" s="2" customFormat="1" ht="12.9" customHeight="1" x14ac:dyDescent="0.25">
      <c r="A1938" s="6"/>
      <c r="B1938" s="6"/>
      <c r="C1938" s="332"/>
      <c r="D1938" s="332"/>
      <c r="E1938" s="333"/>
      <c r="F1938" s="445"/>
      <c r="G1938" s="1"/>
    </row>
    <row r="1939" spans="1:7" s="2" customFormat="1" ht="12.9" customHeight="1" x14ac:dyDescent="0.25">
      <c r="A1939" s="6"/>
      <c r="B1939" s="6"/>
      <c r="C1939" s="332"/>
      <c r="D1939" s="332"/>
      <c r="E1939" s="333"/>
      <c r="F1939" s="445"/>
      <c r="G1939" s="1"/>
    </row>
    <row r="1940" spans="1:7" s="2" customFormat="1" ht="12.9" customHeight="1" x14ac:dyDescent="0.25">
      <c r="A1940" s="6"/>
      <c r="B1940" s="6"/>
      <c r="C1940" s="332"/>
      <c r="D1940" s="332"/>
      <c r="E1940" s="333"/>
      <c r="F1940" s="445"/>
      <c r="G1940" s="1"/>
    </row>
    <row r="1941" spans="1:7" s="2" customFormat="1" ht="12.9" customHeight="1" x14ac:dyDescent="0.25">
      <c r="A1941" s="6"/>
      <c r="B1941" s="6"/>
      <c r="C1941" s="332"/>
      <c r="D1941" s="332"/>
      <c r="E1941" s="333"/>
      <c r="F1941" s="445"/>
      <c r="G1941" s="1"/>
    </row>
    <row r="1942" spans="1:7" s="2" customFormat="1" ht="12.9" customHeight="1" x14ac:dyDescent="0.25">
      <c r="A1942" s="6"/>
      <c r="B1942" s="6"/>
      <c r="C1942" s="332"/>
      <c r="D1942" s="332"/>
      <c r="E1942" s="333"/>
      <c r="F1942" s="445"/>
      <c r="G1942" s="1"/>
    </row>
    <row r="1943" spans="1:7" s="2" customFormat="1" ht="12.9" customHeight="1" x14ac:dyDescent="0.25">
      <c r="A1943" s="6"/>
      <c r="B1943" s="6"/>
      <c r="C1943" s="332"/>
      <c r="D1943" s="332"/>
      <c r="E1943" s="333"/>
      <c r="F1943" s="445"/>
      <c r="G1943" s="1"/>
    </row>
    <row r="1944" spans="1:7" s="2" customFormat="1" ht="12.9" customHeight="1" x14ac:dyDescent="0.25">
      <c r="A1944" s="6"/>
      <c r="B1944" s="6"/>
      <c r="C1944" s="332"/>
      <c r="D1944" s="332"/>
      <c r="E1944" s="333"/>
      <c r="F1944" s="445"/>
      <c r="G1944" s="1"/>
    </row>
    <row r="1945" spans="1:7" s="2" customFormat="1" ht="12.9" customHeight="1" x14ac:dyDescent="0.25">
      <c r="A1945" s="6"/>
      <c r="B1945" s="6"/>
      <c r="C1945" s="332"/>
      <c r="D1945" s="332"/>
      <c r="E1945" s="333"/>
      <c r="F1945" s="445"/>
      <c r="G1945" s="1"/>
    </row>
    <row r="1946" spans="1:7" s="2" customFormat="1" ht="12.9" customHeight="1" x14ac:dyDescent="0.25">
      <c r="A1946" s="6"/>
      <c r="B1946" s="6"/>
      <c r="C1946" s="332"/>
      <c r="D1946" s="332"/>
      <c r="E1946" s="333"/>
      <c r="F1946" s="445"/>
      <c r="G1946" s="1"/>
    </row>
    <row r="1947" spans="1:7" s="2" customFormat="1" ht="12.9" customHeight="1" x14ac:dyDescent="0.25">
      <c r="A1947" s="6"/>
      <c r="B1947" s="6"/>
      <c r="C1947" s="332"/>
      <c r="D1947" s="332"/>
      <c r="E1947" s="333"/>
      <c r="F1947" s="445"/>
      <c r="G1947" s="1"/>
    </row>
    <row r="1948" spans="1:7" s="2" customFormat="1" ht="12.9" customHeight="1" x14ac:dyDescent="0.25">
      <c r="A1948" s="6"/>
      <c r="B1948" s="6"/>
      <c r="C1948" s="332"/>
      <c r="D1948" s="332"/>
      <c r="E1948" s="333"/>
      <c r="F1948" s="445"/>
      <c r="G1948" s="1"/>
    </row>
    <row r="1949" spans="1:7" s="2" customFormat="1" ht="12.9" customHeight="1" x14ac:dyDescent="0.25">
      <c r="A1949" s="6"/>
      <c r="B1949" s="6"/>
      <c r="C1949" s="332"/>
      <c r="D1949" s="332"/>
      <c r="E1949" s="333"/>
      <c r="F1949" s="445"/>
      <c r="G1949" s="1"/>
    </row>
    <row r="1950" spans="1:7" s="2" customFormat="1" ht="12.9" customHeight="1" x14ac:dyDescent="0.25">
      <c r="A1950" s="6"/>
      <c r="B1950" s="6"/>
      <c r="C1950" s="332"/>
      <c r="D1950" s="332"/>
      <c r="E1950" s="333"/>
      <c r="F1950" s="445"/>
      <c r="G1950" s="1"/>
    </row>
    <row r="1951" spans="1:7" s="2" customFormat="1" ht="12.9" customHeight="1" x14ac:dyDescent="0.25">
      <c r="A1951" s="6"/>
      <c r="B1951" s="6"/>
      <c r="C1951" s="332"/>
      <c r="D1951" s="332"/>
      <c r="E1951" s="333"/>
      <c r="F1951" s="445"/>
      <c r="G1951" s="1"/>
    </row>
    <row r="1952" spans="1:7" s="2" customFormat="1" ht="12.9" customHeight="1" x14ac:dyDescent="0.25">
      <c r="A1952" s="6"/>
      <c r="B1952" s="6"/>
      <c r="C1952" s="332"/>
      <c r="D1952" s="332"/>
      <c r="E1952" s="333"/>
      <c r="F1952" s="445"/>
      <c r="G1952" s="1"/>
    </row>
    <row r="1953" spans="1:7" s="2" customFormat="1" ht="12.9" customHeight="1" x14ac:dyDescent="0.25">
      <c r="A1953" s="6"/>
      <c r="B1953" s="6"/>
      <c r="C1953" s="332"/>
      <c r="D1953" s="332"/>
      <c r="E1953" s="333"/>
      <c r="F1953" s="445"/>
      <c r="G1953" s="1"/>
    </row>
    <row r="1954" spans="1:7" s="2" customFormat="1" ht="12.9" customHeight="1" x14ac:dyDescent="0.25">
      <c r="A1954" s="6"/>
      <c r="B1954" s="6"/>
      <c r="C1954" s="332"/>
      <c r="D1954" s="332"/>
      <c r="E1954" s="333"/>
      <c r="F1954" s="445"/>
      <c r="G1954" s="1"/>
    </row>
    <row r="1955" spans="1:7" s="2" customFormat="1" ht="12.9" customHeight="1" x14ac:dyDescent="0.25">
      <c r="A1955" s="6"/>
      <c r="B1955" s="6"/>
      <c r="C1955" s="332"/>
      <c r="D1955" s="332"/>
      <c r="E1955" s="333"/>
      <c r="F1955" s="445"/>
      <c r="G1955" s="1"/>
    </row>
    <row r="1956" spans="1:7" s="2" customFormat="1" ht="12.9" customHeight="1" x14ac:dyDescent="0.25">
      <c r="A1956" s="6"/>
      <c r="B1956" s="6"/>
      <c r="C1956" s="332"/>
      <c r="D1956" s="332"/>
      <c r="E1956" s="333"/>
      <c r="F1956" s="445"/>
      <c r="G1956" s="1"/>
    </row>
    <row r="1957" spans="1:7" s="2" customFormat="1" ht="12.9" customHeight="1" x14ac:dyDescent="0.25">
      <c r="A1957" s="6"/>
      <c r="B1957" s="6"/>
      <c r="C1957" s="332"/>
      <c r="D1957" s="332"/>
      <c r="E1957" s="333"/>
      <c r="F1957" s="445"/>
      <c r="G1957" s="1"/>
    </row>
    <row r="1958" spans="1:7" s="2" customFormat="1" ht="12.9" customHeight="1" x14ac:dyDescent="0.25">
      <c r="A1958" s="6"/>
      <c r="B1958" s="6"/>
      <c r="C1958" s="332"/>
      <c r="D1958" s="332"/>
      <c r="E1958" s="333"/>
      <c r="F1958" s="445"/>
      <c r="G1958" s="1"/>
    </row>
    <row r="1959" spans="1:7" s="2" customFormat="1" ht="12.9" customHeight="1" x14ac:dyDescent="0.25">
      <c r="A1959" s="6"/>
      <c r="B1959" s="6"/>
      <c r="C1959" s="332"/>
      <c r="D1959" s="332"/>
      <c r="E1959" s="333"/>
      <c r="F1959" s="445"/>
      <c r="G1959" s="1"/>
    </row>
    <row r="1960" spans="1:7" s="2" customFormat="1" ht="12.9" customHeight="1" x14ac:dyDescent="0.25">
      <c r="A1960" s="6"/>
      <c r="B1960" s="6"/>
      <c r="C1960" s="332"/>
      <c r="D1960" s="332"/>
      <c r="E1960" s="333"/>
      <c r="F1960" s="445"/>
      <c r="G1960" s="1"/>
    </row>
    <row r="1961" spans="1:7" s="2" customFormat="1" ht="12.9" customHeight="1" x14ac:dyDescent="0.25">
      <c r="A1961" s="6"/>
      <c r="B1961" s="6"/>
      <c r="C1961" s="332"/>
      <c r="D1961" s="332"/>
      <c r="E1961" s="333"/>
      <c r="F1961" s="445"/>
      <c r="G1961" s="1"/>
    </row>
    <row r="1962" spans="1:7" s="2" customFormat="1" ht="12.9" customHeight="1" x14ac:dyDescent="0.25">
      <c r="A1962" s="6"/>
      <c r="B1962" s="6"/>
      <c r="C1962" s="332"/>
      <c r="D1962" s="332"/>
      <c r="E1962" s="333"/>
      <c r="F1962" s="445"/>
      <c r="G1962" s="1"/>
    </row>
    <row r="1963" spans="1:7" s="2" customFormat="1" ht="12.9" customHeight="1" x14ac:dyDescent="0.25">
      <c r="A1963" s="6"/>
      <c r="B1963" s="6"/>
      <c r="C1963" s="332"/>
      <c r="D1963" s="332"/>
      <c r="E1963" s="333"/>
      <c r="F1963" s="445"/>
      <c r="G1963" s="1"/>
    </row>
    <row r="1964" spans="1:7" s="2" customFormat="1" ht="12.9" customHeight="1" x14ac:dyDescent="0.25">
      <c r="A1964" s="6"/>
      <c r="B1964" s="6"/>
      <c r="C1964" s="332"/>
      <c r="D1964" s="332"/>
      <c r="E1964" s="333"/>
      <c r="F1964" s="445"/>
      <c r="G1964" s="1"/>
    </row>
    <row r="1965" spans="1:7" s="2" customFormat="1" ht="12.9" customHeight="1" x14ac:dyDescent="0.25">
      <c r="A1965" s="6"/>
      <c r="B1965" s="6"/>
      <c r="C1965" s="332"/>
      <c r="D1965" s="332"/>
      <c r="E1965" s="333"/>
      <c r="F1965" s="445"/>
      <c r="G1965" s="1"/>
    </row>
    <row r="1966" spans="1:7" s="2" customFormat="1" ht="12.9" customHeight="1" x14ac:dyDescent="0.25">
      <c r="A1966" s="6"/>
      <c r="B1966" s="6"/>
      <c r="C1966" s="332"/>
      <c r="D1966" s="332"/>
      <c r="E1966" s="333"/>
      <c r="F1966" s="445"/>
      <c r="G1966" s="1"/>
    </row>
    <row r="1967" spans="1:7" s="2" customFormat="1" ht="12.9" customHeight="1" x14ac:dyDescent="0.25">
      <c r="A1967" s="6"/>
      <c r="B1967" s="6"/>
      <c r="C1967" s="332"/>
      <c r="D1967" s="332"/>
      <c r="E1967" s="333"/>
      <c r="F1967" s="445"/>
      <c r="G1967" s="1"/>
    </row>
    <row r="1968" spans="1:7" s="2" customFormat="1" ht="12.9" customHeight="1" x14ac:dyDescent="0.25">
      <c r="A1968" s="6"/>
      <c r="B1968" s="6"/>
      <c r="C1968" s="332"/>
      <c r="D1968" s="332"/>
      <c r="E1968" s="333"/>
      <c r="F1968" s="445"/>
      <c r="G1968" s="1"/>
    </row>
    <row r="1969" spans="1:7" s="2" customFormat="1" ht="12.9" customHeight="1" x14ac:dyDescent="0.25">
      <c r="A1969" s="6"/>
      <c r="B1969" s="6"/>
      <c r="C1969" s="332"/>
      <c r="D1969" s="332"/>
      <c r="E1969" s="333"/>
      <c r="F1969" s="445"/>
      <c r="G1969" s="1"/>
    </row>
    <row r="1970" spans="1:7" s="2" customFormat="1" ht="12.9" customHeight="1" x14ac:dyDescent="0.25">
      <c r="A1970" s="6"/>
      <c r="B1970" s="6"/>
      <c r="C1970" s="332"/>
      <c r="D1970" s="332"/>
      <c r="E1970" s="333"/>
      <c r="F1970" s="445"/>
      <c r="G1970" s="1"/>
    </row>
    <row r="1971" spans="1:7" s="2" customFormat="1" ht="12.9" customHeight="1" x14ac:dyDescent="0.25">
      <c r="A1971" s="6"/>
      <c r="B1971" s="6"/>
      <c r="C1971" s="332"/>
      <c r="D1971" s="332"/>
      <c r="E1971" s="333"/>
      <c r="F1971" s="445"/>
      <c r="G1971" s="1"/>
    </row>
    <row r="1972" spans="1:7" s="2" customFormat="1" ht="12.9" customHeight="1" x14ac:dyDescent="0.25">
      <c r="A1972" s="6"/>
      <c r="B1972" s="6"/>
      <c r="C1972" s="332"/>
      <c r="D1972" s="332"/>
      <c r="E1972" s="333"/>
      <c r="F1972" s="445"/>
      <c r="G1972" s="1"/>
    </row>
    <row r="1973" spans="1:7" s="2" customFormat="1" ht="12.9" customHeight="1" x14ac:dyDescent="0.25">
      <c r="A1973" s="6"/>
      <c r="B1973" s="6"/>
      <c r="C1973" s="332"/>
      <c r="D1973" s="332"/>
      <c r="E1973" s="333"/>
      <c r="F1973" s="445"/>
      <c r="G1973" s="1"/>
    </row>
    <row r="1974" spans="1:7" s="2" customFormat="1" ht="12.9" customHeight="1" x14ac:dyDescent="0.25">
      <c r="A1974" s="6"/>
      <c r="B1974" s="6"/>
      <c r="C1974" s="332"/>
      <c r="D1974" s="332"/>
      <c r="E1974" s="333"/>
      <c r="F1974" s="445"/>
      <c r="G1974" s="1"/>
    </row>
    <row r="1975" spans="1:7" s="2" customFormat="1" ht="12.9" customHeight="1" x14ac:dyDescent="0.25">
      <c r="A1975" s="6"/>
      <c r="B1975" s="6"/>
      <c r="C1975" s="332"/>
      <c r="D1975" s="332"/>
      <c r="E1975" s="333"/>
      <c r="F1975" s="445"/>
      <c r="G1975" s="1"/>
    </row>
    <row r="1976" spans="1:7" s="2" customFormat="1" ht="12.9" customHeight="1" x14ac:dyDescent="0.25">
      <c r="A1976" s="6"/>
      <c r="B1976" s="6"/>
      <c r="C1976" s="332"/>
      <c r="D1976" s="332"/>
      <c r="E1976" s="333"/>
      <c r="F1976" s="445"/>
      <c r="G1976" s="1"/>
    </row>
    <row r="1977" spans="1:7" s="2" customFormat="1" ht="12.9" customHeight="1" x14ac:dyDescent="0.25">
      <c r="A1977" s="6"/>
      <c r="B1977" s="6"/>
      <c r="C1977" s="332"/>
      <c r="D1977" s="332"/>
      <c r="E1977" s="333"/>
      <c r="F1977" s="445"/>
      <c r="G1977" s="1"/>
    </row>
    <row r="1978" spans="1:7" s="2" customFormat="1" ht="12.9" customHeight="1" x14ac:dyDescent="0.25">
      <c r="A1978" s="6"/>
      <c r="B1978" s="6"/>
      <c r="C1978" s="332"/>
      <c r="D1978" s="332"/>
      <c r="E1978" s="333"/>
      <c r="F1978" s="445"/>
      <c r="G1978" s="1"/>
    </row>
    <row r="1979" spans="1:7" s="2" customFormat="1" ht="12.9" customHeight="1" x14ac:dyDescent="0.25">
      <c r="A1979" s="6"/>
      <c r="B1979" s="6"/>
      <c r="C1979" s="332"/>
      <c r="D1979" s="332"/>
      <c r="E1979" s="333"/>
      <c r="F1979" s="445"/>
      <c r="G1979" s="1"/>
    </row>
    <row r="1980" spans="1:7" s="2" customFormat="1" ht="12.9" customHeight="1" x14ac:dyDescent="0.25">
      <c r="A1980" s="6"/>
      <c r="B1980" s="6"/>
      <c r="C1980" s="332"/>
      <c r="D1980" s="332"/>
      <c r="E1980" s="333"/>
      <c r="F1980" s="445"/>
      <c r="G1980" s="1"/>
    </row>
    <row r="1981" spans="1:7" s="2" customFormat="1" ht="12.9" customHeight="1" x14ac:dyDescent="0.25">
      <c r="A1981" s="6"/>
      <c r="B1981" s="6"/>
      <c r="C1981" s="332"/>
      <c r="D1981" s="332"/>
      <c r="E1981" s="333"/>
      <c r="F1981" s="445"/>
      <c r="G1981" s="1"/>
    </row>
    <row r="1982" spans="1:7" s="2" customFormat="1" ht="12.9" customHeight="1" x14ac:dyDescent="0.25">
      <c r="A1982" s="6"/>
      <c r="B1982" s="6"/>
      <c r="C1982" s="332"/>
      <c r="D1982" s="332"/>
      <c r="E1982" s="333"/>
      <c r="F1982" s="445"/>
      <c r="G1982" s="1"/>
    </row>
    <row r="1983" spans="1:7" s="2" customFormat="1" ht="12.9" customHeight="1" x14ac:dyDescent="0.25">
      <c r="A1983" s="6"/>
      <c r="B1983" s="6"/>
      <c r="C1983" s="332"/>
      <c r="D1983" s="332"/>
      <c r="E1983" s="333"/>
      <c r="F1983" s="445"/>
      <c r="G1983" s="1"/>
    </row>
    <row r="1984" spans="1:7" s="2" customFormat="1" ht="12.9" customHeight="1" x14ac:dyDescent="0.25">
      <c r="A1984" s="6"/>
      <c r="B1984" s="6"/>
      <c r="C1984" s="332"/>
      <c r="D1984" s="332"/>
      <c r="E1984" s="333"/>
      <c r="F1984" s="445"/>
      <c r="G1984" s="1"/>
    </row>
    <row r="1985" spans="1:7" s="2" customFormat="1" ht="12.9" customHeight="1" x14ac:dyDescent="0.25">
      <c r="A1985" s="6"/>
      <c r="B1985" s="6"/>
      <c r="C1985" s="332"/>
      <c r="D1985" s="332"/>
      <c r="E1985" s="333"/>
      <c r="F1985" s="445"/>
      <c r="G1985" s="1"/>
    </row>
  </sheetData>
  <sheetProtection password="F585" sheet="1"/>
  <mergeCells count="2">
    <mergeCell ref="A3:F3"/>
    <mergeCell ref="B5:E5"/>
  </mergeCells>
  <printOptions horizontalCentered="1"/>
  <pageMargins left="0" right="0" top="0.19685039370078741" bottom="0.19685039370078741" header="0.19685039370078741" footer="0.19685039370078741"/>
  <pageSetup scale="85" orientation="portrait" r:id="rId1"/>
  <headerFooter alignWithMargins="0">
    <oddFooter>&amp;CPágina &amp;P de &amp;N &amp;R&amp;A</oddFooter>
  </headerFooter>
  <rowBreaks count="8" manualBreakCount="8">
    <brk id="60" max="5" man="1"/>
    <brk id="104" max="5" man="1"/>
    <brk id="157" max="5" man="1"/>
    <brk id="193" max="5" man="1"/>
    <brk id="249" max="5" man="1"/>
    <brk id="299" max="5" man="1"/>
    <brk id="355" max="5" man="1"/>
    <brk id="407" max="5" man="1"/>
  </rowBreaks>
  <ignoredErrors>
    <ignoredError sqref="F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OT Ac. Las Terrenas</vt:lpstr>
      <vt:lpstr>'OT Ac. Las Terrenas'!Área_de_impresión</vt:lpstr>
      <vt:lpstr>'OT Ac. Las Terrenas'!Títulos_a_imprimir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Bryan Eduardo Canahuate Sued</cp:lastModifiedBy>
  <cp:lastPrinted>2021-06-24T15:51:46Z</cp:lastPrinted>
  <dcterms:created xsi:type="dcterms:W3CDTF">2008-02-19T10:28:27Z</dcterms:created>
  <dcterms:modified xsi:type="dcterms:W3CDTF">2021-12-03T15:56:39Z</dcterms:modified>
</cp:coreProperties>
</file>