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13\"/>
    </mc:Choice>
  </mc:AlternateContent>
  <bookViews>
    <workbookView xWindow="0" yWindow="345" windowWidth="20115" windowHeight="7440"/>
  </bookViews>
  <sheets>
    <sheet name="LOTE -13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-13'!$A$1:$F$112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-13'!$1:$10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</workbook>
</file>

<file path=xl/calcChain.xml><?xml version="1.0" encoding="utf-8"?>
<calcChain xmlns="http://schemas.openxmlformats.org/spreadsheetml/2006/main">
  <c r="F15" i="8" l="1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A55" i="8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45" i="8"/>
  <c r="A46" i="8" s="1"/>
  <c r="A47" i="8" s="1"/>
  <c r="A48" i="8" s="1"/>
  <c r="A49" i="8" s="1"/>
  <c r="A50" i="8" s="1"/>
  <c r="A51" i="8" s="1"/>
  <c r="A52" i="8" s="1"/>
  <c r="A53" i="8" s="1"/>
  <c r="A36" i="8"/>
  <c r="A37" i="8" s="1"/>
  <c r="A38" i="8" s="1"/>
  <c r="A39" i="8" s="1"/>
  <c r="A40" i="8" s="1"/>
  <c r="A41" i="8" s="1"/>
  <c r="A42" i="8" s="1"/>
  <c r="A43" i="8" s="1"/>
  <c r="A83" i="8" l="1"/>
  <c r="A84" i="8" s="1"/>
  <c r="A85" i="8" s="1"/>
  <c r="A86" i="8" s="1"/>
  <c r="A87" i="8" s="1"/>
  <c r="A88" i="8" s="1"/>
  <c r="F92" i="8" l="1"/>
  <c r="F93" i="8" s="1"/>
  <c r="F89" i="8" l="1"/>
  <c r="F95" i="8" s="1"/>
  <c r="F99" i="8" l="1"/>
  <c r="F100" i="8"/>
  <c r="F96" i="8"/>
  <c r="F101" i="8"/>
  <c r="F109" i="8"/>
  <c r="F103" i="8"/>
  <c r="F102" i="8"/>
  <c r="F105" i="8" l="1"/>
  <c r="F106" i="8"/>
  <c r="F108" i="8"/>
  <c r="F107" i="8" l="1"/>
  <c r="F104" i="8"/>
  <c r="F110" i="8" l="1"/>
  <c r="F112" i="8" s="1"/>
</calcChain>
</file>

<file path=xl/sharedStrings.xml><?xml version="1.0" encoding="utf-8"?>
<sst xmlns="http://schemas.openxmlformats.org/spreadsheetml/2006/main" count="160" uniqueCount="100">
  <si>
    <t>Zona : IV</t>
  </si>
  <si>
    <t>Partida</t>
  </si>
  <si>
    <t>Descripción</t>
  </si>
  <si>
    <t>Cant.</t>
  </si>
  <si>
    <t>Unidad</t>
  </si>
  <si>
    <t>P.U. (RD$)</t>
  </si>
  <si>
    <t>Valor (RD$)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</si>
  <si>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</si>
  <si>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</si>
  <si>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</si>
  <si>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</si>
  <si>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</si>
  <si>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</si>
  <si>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</si>
  <si>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</si>
  <si>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</si>
  <si>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</si>
  <si>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</si>
  <si>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</si>
  <si>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</si>
  <si>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</si>
  <si>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</si>
  <si>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</si>
  <si>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</si>
  <si>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</si>
  <si>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</si>
  <si>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</si>
  <si>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</si>
  <si>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</si>
  <si>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</si>
  <si>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ASIENTO DE ARENA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</si>
  <si>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</si>
  <si>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</si>
  <si>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</si>
  <si>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</si>
  <si>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MEDIDAS DE COMPENSACION AMBIENTAL</t>
  </si>
  <si>
    <t>LIMPIEZA  CONTINUA</t>
  </si>
  <si>
    <t>A</t>
  </si>
  <si>
    <t xml:space="preserve">Obra: </t>
  </si>
  <si>
    <t>JUNTA MECANICA TIPO DRESSER DE Ø 12" HF</t>
  </si>
  <si>
    <t>BOTE DE MATERIAL CON CAMION, INCLUYE CARGIO Y ESPARCIMIENTO EN BOTADERO (DIST.=5.0 KM)</t>
  </si>
  <si>
    <t>JUNTA MECANICA TIPO DRESSER DE Ø 6" HF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</si>
  <si>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</si>
  <si>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</si>
  <si>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</si>
  <si>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</si>
  <si>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</si>
  <si>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</si>
  <si>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</si>
  <si>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</si>
  <si>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</si>
  <si>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</si>
  <si>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</si>
  <si>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NIPLE 12" X 1.00 M ACERO (SCH-30) C/PROTECCION ANTICORROSIVA</t>
  </si>
  <si>
    <t>RELLENO  COMPACTADO C/COMPACTADOR MECANICO EN CAPAS DE 0.20M</t>
  </si>
  <si>
    <t>MES</t>
  </si>
  <si>
    <t>Ø12" PVC (SDR-26) C/JUNTA DE GOMA  + 4 %  PERD. P/CAMPANA  (LINEA CONDUCCION)</t>
  </si>
  <si>
    <t>Ø4" PVC (SDR-26) C/JUNTA DE GOMA  + 2 %  PERD. P/CAMPANA  (RED DE DISTRIBUCION)</t>
  </si>
  <si>
    <t xml:space="preserve">SUMINISTRO DE TUBERIAS </t>
  </si>
  <si>
    <t>COLOCACION DE TUBERIAS (SE COLOCARAN EN LA MISMA ZANJA)</t>
  </si>
  <si>
    <t xml:space="preserve">MOVIMIENTO DE TIERRA </t>
  </si>
  <si>
    <t xml:space="preserve">Ø4"  PVC  </t>
  </si>
  <si>
    <t xml:space="preserve">Ø6"  PVC  </t>
  </si>
  <si>
    <t>LINEA DE CONDUCCION LOS BOTADOS (DESDE ESTACION 2+359.60 HASTA ESTACION 3+372.40 )</t>
  </si>
  <si>
    <t>Ø3" PVC (SDR-26) C/JUNTA DE GOMA  + 2 %  PERD. P/CAMPANA  (RED DE DISTRIBUCION)</t>
  </si>
  <si>
    <t>EXCAVACION MATERIAL COMPACTO C/EQUIPO (DENTRO DEL VOLUMEN TOTAL,  PARA LONG. 120.00M LA ZANJA TENDRA UN ANCHO =1.45M, DONDE SE COLOCARA UN TRAMO DE LA RED DISTRIBUCION Ø3" JUNTO A LA DE 12" DE CONDUCCION)</t>
  </si>
  <si>
    <t>Ø6" PVC (SDR-26) C/JUNTA DE GOMA  + 3 %  PERD. P/CAMPANA  (RED DE DISTRIBUCION)</t>
  </si>
  <si>
    <t>JUNTA MECANICA TIPO DRESSER DE Ø 4" HF</t>
  </si>
  <si>
    <t>JUNTA MECANICA TIPO DRESSER DE Ø 3" HF</t>
  </si>
  <si>
    <t>ANCLAJE H.A. P/PIEZAS ESPECIALES  12" (SEGUN DISEÑO)</t>
  </si>
  <si>
    <t>VALVULA DE  COMPUERTA Ø4" H.F. PLATILLADA (INC.  2 JUNTAS DE GOMA, 2 NIPLE PLATILLADOS, 2 JUNTAS MECANICAS TIPO DRESSER Y 2 PARES DE TORNILLOS)</t>
  </si>
  <si>
    <t xml:space="preserve">Ø3"  PVC  </t>
  </si>
  <si>
    <t>VALVULA DE  COMPUERTA Ø3" H.F. PLATILLADA (INC.  2 JUNTAS DE GOMA, 2 NIPLE PLATILLADOS, 2 JUNTAS MECANICAS TIPO DRESSER Y 2 PARES DE TORNILLOS)</t>
  </si>
  <si>
    <t>YEE 4"X 3"  ACERO (SCH-40) C/PROTECCION ANTICORROSIVA</t>
  </si>
  <si>
    <t>ANCLAJE H.S. P/PIEZAS ESPECIALES 6, 4" Y 3" (SEGUN DISEÑO)</t>
  </si>
  <si>
    <t>CODO 3"X 90"  ACERO (SCH-30) C/PROTECCION ANTICORROSIVA</t>
  </si>
  <si>
    <t>SUMINISTRO  Y COLOCACION DE PIEZAS  C/PROTECCION ANTICORROSIVA</t>
  </si>
  <si>
    <t xml:space="preserve">TEE 12"X 6"  ACERO (SCH-30) </t>
  </si>
  <si>
    <t xml:space="preserve">TEE 12"X 4"  ACERO (SCH-30) </t>
  </si>
  <si>
    <t xml:space="preserve">TEE 12"X 3"  ACERO (SCH-30) </t>
  </si>
  <si>
    <t xml:space="preserve">TEE 6"X 4"  ACERO (SCH-40) </t>
  </si>
  <si>
    <t xml:space="preserve">TEE 6"X 3"  ACERO (SCH-40) </t>
  </si>
  <si>
    <t>TEE 4"X 4"  ACERO (SCH-80)</t>
  </si>
  <si>
    <t>TEE 4"X 3"  ACERO (SCH-80)</t>
  </si>
  <si>
    <t>TEE 3"X 3"  ACERO (SCH-80)</t>
  </si>
  <si>
    <t xml:space="preserve">CODO 12"X 22.5"  ACERO (SCH-30) </t>
  </si>
  <si>
    <t xml:space="preserve">CODO 6"X 90"  ACERO (SCH-40) </t>
  </si>
  <si>
    <t xml:space="preserve">CODO 3"X 45"  ACERO (SCH-80) </t>
  </si>
  <si>
    <t xml:space="preserve">CODO 3"X 22.5"  ACERO (SCH-80) </t>
  </si>
  <si>
    <t>CRUZ 6"X 6"  ACERO (SCH-40)</t>
  </si>
  <si>
    <t xml:space="preserve">CRUZ 4"X 3"  ACERO (SCH-80) </t>
  </si>
  <si>
    <t>CRUZ 4"X 3"  ACERO (SCH-80)</t>
  </si>
  <si>
    <t xml:space="preserve">REDUCCION 12"X 3"  ACERO (SCH-30) </t>
  </si>
  <si>
    <t xml:space="preserve">REDUCCION 6"X 4"  ACERO (SCH-40) </t>
  </si>
  <si>
    <t xml:space="preserve">REDUCCION 6"X 3"  ACERO (SCH-40) </t>
  </si>
  <si>
    <t xml:space="preserve">REDUCCION 4"X 3"  ACERO (SCH-80) </t>
  </si>
  <si>
    <t>NIPLE 6" X 1.00 M ACERO (SCH-40)</t>
  </si>
  <si>
    <t>NIPLE 4" X 1.00 M ACERO (SCH-80)</t>
  </si>
  <si>
    <t>NIPLE 3" X 1.00 M ACERO (SCH-80)</t>
  </si>
  <si>
    <t xml:space="preserve"> LINEA  DE CONDUCCION TRAMO DESDE  EST. 2 + 356.60 HASTA EST. 3+372.40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</si>
</sst>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0.0%"/>
    <numFmt numFmtId="173" formatCode="0.0_)"/>
    <numFmt numFmtId="174" formatCode="#,##0.0_);\(#,##0.0\)"/>
    <numFmt numFmtId="175" formatCode="#,##0;\-#,##0"/>
    <numFmt numFmtId="176" formatCode="&quot;Sí&quot;;&quot;Sí&quot;;&quot;No&quot;"/>
    <numFmt numFmtId="177" formatCode="#,##0.00\ &quot;€&quot;;[Red]\-#,##0.00\ &quot;€&quot;"/>
    <numFmt numFmtId="178" formatCode="_-* #,##0\ _€_-;\-* #,##0\ _€_-;_-* &quot;-&quot;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5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6" applyNumberFormat="0" applyAlignment="0" applyProtection="0"/>
    <xf numFmtId="0" fontId="11" fillId="18" borderId="7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7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6" applyNumberFormat="0" applyAlignment="0" applyProtection="0"/>
    <xf numFmtId="0" fontId="20" fillId="0" borderId="11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5" borderId="12" applyNumberFormat="0" applyFont="0" applyAlignment="0" applyProtection="0"/>
    <xf numFmtId="0" fontId="24" fillId="17" borderId="13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1" borderId="0" xfId="0" applyFont="1" applyFill="1" applyBorder="1"/>
    <xf numFmtId="0" fontId="3" fillId="21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19" borderId="0" xfId="0" applyFont="1" applyFill="1" applyBorder="1" applyAlignment="1">
      <alignment vertical="center"/>
    </xf>
    <xf numFmtId="0" fontId="4" fillId="19" borderId="15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/>
    </xf>
    <xf numFmtId="0" fontId="4" fillId="21" borderId="15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5" xfId="0" applyFont="1" applyFill="1" applyBorder="1" applyAlignment="1">
      <alignment vertical="center"/>
    </xf>
    <xf numFmtId="0" fontId="3" fillId="19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19" borderId="0" xfId="0" applyFont="1" applyFill="1"/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" fontId="3" fillId="0" borderId="0" xfId="0" applyNumberFormat="1" applyFont="1" applyBorder="1"/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39" fontId="2" fillId="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6" fillId="19" borderId="5" xfId="0" applyFont="1" applyFill="1" applyBorder="1" applyAlignment="1" applyProtection="1">
      <alignment horizontal="center" vertical="center"/>
    </xf>
    <xf numFmtId="0" fontId="26" fillId="19" borderId="5" xfId="0" applyFont="1" applyFill="1" applyBorder="1" applyAlignment="1" applyProtection="1">
      <alignment horizontal="right" vertical="center"/>
    </xf>
    <xf numFmtId="0" fontId="26" fillId="19" borderId="2" xfId="0" applyFont="1" applyFill="1" applyBorder="1" applyAlignment="1" applyProtection="1">
      <alignment horizontal="center" vertical="center"/>
    </xf>
    <xf numFmtId="0" fontId="26" fillId="19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19" borderId="4" xfId="0" applyFont="1" applyFill="1" applyBorder="1" applyAlignment="1" applyProtection="1">
      <alignment horizontal="center" vertical="center"/>
    </xf>
    <xf numFmtId="0" fontId="26" fillId="19" borderId="14" xfId="0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6" fillId="2" borderId="0" xfId="70" applyNumberFormat="1" applyFont="1" applyFill="1" applyBorder="1" applyAlignment="1">
      <alignment horizontal="right" wrapText="1"/>
    </xf>
    <xf numFmtId="4" fontId="26" fillId="21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19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19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4" fontId="26" fillId="0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0" borderId="0" xfId="0" applyFont="1" applyFill="1" applyBorder="1"/>
    <xf numFmtId="0" fontId="3" fillId="20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20" borderId="0" xfId="1" applyFont="1" applyFill="1" applyAlignment="1">
      <alignment vertical="top"/>
    </xf>
    <xf numFmtId="0" fontId="2" fillId="2" borderId="0" xfId="1" applyFont="1" applyFill="1" applyBorder="1" applyAlignment="1"/>
    <xf numFmtId="0" fontId="28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2" fillId="21" borderId="0" xfId="0" applyNumberFormat="1" applyFont="1" applyFill="1" applyAlignment="1">
      <alignment vertical="top" wrapText="1"/>
    </xf>
    <xf numFmtId="0" fontId="28" fillId="21" borderId="0" xfId="0" applyFont="1" applyFill="1" applyAlignment="1">
      <alignment vertical="top" wrapText="1"/>
    </xf>
    <xf numFmtId="0" fontId="28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3" fillId="20" borderId="0" xfId="0" applyFont="1" applyFill="1"/>
    <xf numFmtId="4" fontId="28" fillId="0" borderId="0" xfId="0" applyNumberFormat="1" applyFont="1" applyFill="1" applyAlignment="1">
      <alignment vertical="top" wrapText="1"/>
    </xf>
    <xf numFmtId="4" fontId="2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43" fontId="3" fillId="2" borderId="0" xfId="0" applyNumberFormat="1" applyFont="1" applyFill="1" applyBorder="1"/>
    <xf numFmtId="39" fontId="2" fillId="2" borderId="2" xfId="0" applyNumberFormat="1" applyFont="1" applyFill="1" applyBorder="1" applyAlignment="1" applyProtection="1">
      <protection locked="0"/>
    </xf>
    <xf numFmtId="4" fontId="3" fillId="20" borderId="0" xfId="0" applyNumberFormat="1" applyFont="1" applyFill="1" applyBorder="1"/>
    <xf numFmtId="4" fontId="3" fillId="23" borderId="0" xfId="0" applyNumberFormat="1" applyFont="1" applyFill="1" applyBorder="1"/>
    <xf numFmtId="0" fontId="3" fillId="23" borderId="0" xfId="0" applyFont="1" applyFill="1" applyBorder="1"/>
    <xf numFmtId="0" fontId="3" fillId="23" borderId="0" xfId="0" applyFont="1" applyFill="1"/>
    <xf numFmtId="39" fontId="2" fillId="2" borderId="4" xfId="0" applyNumberFormat="1" applyFont="1" applyFill="1" applyBorder="1" applyProtection="1">
      <protection locked="0"/>
    </xf>
    <xf numFmtId="0" fontId="26" fillId="21" borderId="1" xfId="1" applyFont="1" applyFill="1" applyBorder="1" applyAlignment="1" applyProtection="1">
      <alignment horizontal="center" vertical="center" wrapText="1"/>
    </xf>
    <xf numFmtId="167" fontId="26" fillId="21" borderId="1" xfId="2" applyFont="1" applyFill="1" applyBorder="1" applyAlignment="1" applyProtection="1">
      <alignment horizontal="center" vertical="center" wrapText="1"/>
    </xf>
    <xf numFmtId="4" fontId="26" fillId="21" borderId="1" xfId="1" applyNumberFormat="1" applyFont="1" applyFill="1" applyBorder="1" applyAlignment="1" applyProtection="1">
      <alignment horizontal="center" vertical="center" wrapText="1"/>
    </xf>
    <xf numFmtId="0" fontId="26" fillId="0" borderId="2" xfId="1" applyFont="1" applyFill="1" applyBorder="1" applyAlignment="1" applyProtection="1">
      <alignment horizontal="center" vertical="center" wrapText="1"/>
    </xf>
    <xf numFmtId="167" fontId="26" fillId="0" borderId="2" xfId="2" applyFont="1" applyFill="1" applyBorder="1" applyAlignment="1" applyProtection="1">
      <alignment horizontal="center" vertical="center" wrapText="1"/>
    </xf>
    <xf numFmtId="4" fontId="26" fillId="0" borderId="2" xfId="1" applyNumberFormat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wrapText="1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Protection="1"/>
    <xf numFmtId="0" fontId="2" fillId="2" borderId="2" xfId="0" applyFont="1" applyFill="1" applyBorder="1" applyAlignment="1" applyProtection="1">
      <alignment wrapText="1"/>
    </xf>
    <xf numFmtId="37" fontId="2" fillId="2" borderId="2" xfId="0" applyNumberFormat="1" applyFont="1" applyFill="1" applyBorder="1" applyAlignment="1" applyProtection="1">
      <alignment horizontal="right" vertical="center"/>
    </xf>
    <xf numFmtId="37" fontId="26" fillId="2" borderId="2" xfId="0" applyNumberFormat="1" applyFont="1" applyFill="1" applyBorder="1" applyAlignment="1" applyProtection="1">
      <alignment horizontal="right" vertical="center"/>
    </xf>
    <xf numFmtId="174" fontId="2" fillId="2" borderId="2" xfId="0" applyNumberFormat="1" applyFont="1" applyFill="1" applyBorder="1" applyAlignment="1" applyProtection="1">
      <alignment horizontal="right" vertical="top"/>
    </xf>
    <xf numFmtId="4" fontId="2" fillId="2" borderId="2" xfId="0" applyNumberFormat="1" applyFont="1" applyFill="1" applyBorder="1" applyAlignment="1" applyProtection="1">
      <alignment vertical="center"/>
    </xf>
    <xf numFmtId="174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/>
    <xf numFmtId="0" fontId="2" fillId="2" borderId="2" xfId="0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left" wrapText="1"/>
    </xf>
    <xf numFmtId="4" fontId="26" fillId="2" borderId="2" xfId="0" applyNumberFormat="1" applyFont="1" applyFill="1" applyBorder="1" applyProtection="1"/>
    <xf numFmtId="174" fontId="26" fillId="2" borderId="2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vertical="top"/>
    </xf>
    <xf numFmtId="37" fontId="26" fillId="2" borderId="2" xfId="0" applyNumberFormat="1" applyFont="1" applyFill="1" applyBorder="1" applyAlignment="1" applyProtection="1">
      <alignment horizontal="right" vertical="top"/>
    </xf>
    <xf numFmtId="0" fontId="26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left" wrapText="1"/>
    </xf>
    <xf numFmtId="2" fontId="2" fillId="2" borderId="2" xfId="0" applyNumberFormat="1" applyFont="1" applyFill="1" applyBorder="1" applyAlignment="1" applyProtection="1">
      <alignment horizontal="right" vertical="center"/>
    </xf>
    <xf numFmtId="174" fontId="2" fillId="2" borderId="4" xfId="0" applyNumberFormat="1" applyFont="1" applyFill="1" applyBorder="1" applyAlignment="1" applyProtection="1">
      <alignment horizontal="right" vertical="top"/>
    </xf>
    <xf numFmtId="0" fontId="2" fillId="2" borderId="4" xfId="0" applyFont="1" applyFill="1" applyBorder="1" applyAlignment="1" applyProtection="1">
      <alignment horizontal="left" wrapText="1"/>
    </xf>
    <xf numFmtId="2" fontId="2" fillId="2" borderId="4" xfId="0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39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left" vertical="center" wrapText="1"/>
    </xf>
    <xf numFmtId="2" fontId="2" fillId="2" borderId="2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wrapText="1"/>
    </xf>
    <xf numFmtId="0" fontId="2" fillId="2" borderId="2" xfId="94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horizontal="right" vertical="center"/>
    </xf>
    <xf numFmtId="49" fontId="26" fillId="2" borderId="2" xfId="77" applyNumberFormat="1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26" fillId="2" borderId="2" xfId="0" applyNumberFormat="1" applyFont="1" applyFill="1" applyBorder="1" applyAlignment="1" applyProtection="1">
      <alignment vertical="top"/>
    </xf>
    <xf numFmtId="4" fontId="2" fillId="2" borderId="2" xfId="0" applyNumberFormat="1" applyFont="1" applyFill="1" applyBorder="1" applyAlignment="1" applyProtection="1">
      <alignment horizontal="center" vertical="top"/>
    </xf>
    <xf numFmtId="4" fontId="2" fillId="2" borderId="2" xfId="0" applyNumberFormat="1" applyFont="1" applyFill="1" applyBorder="1" applyAlignment="1" applyProtection="1">
      <alignment horizontal="right" vertical="top"/>
    </xf>
    <xf numFmtId="37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vertical="top" wrapText="1"/>
    </xf>
    <xf numFmtId="0" fontId="26" fillId="2" borderId="2" xfId="61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right" vertical="center" wrapText="1"/>
    </xf>
    <xf numFmtId="43" fontId="2" fillId="2" borderId="2" xfId="93" applyFont="1" applyFill="1" applyBorder="1" applyAlignment="1" applyProtection="1">
      <alignment horizontal="center" vertical="center"/>
    </xf>
    <xf numFmtId="43" fontId="2" fillId="2" borderId="2" xfId="93" applyFont="1" applyFill="1" applyBorder="1" applyAlignment="1" applyProtection="1">
      <alignment horizontal="right" wrapText="1"/>
    </xf>
    <xf numFmtId="0" fontId="2" fillId="2" borderId="2" xfId="0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center"/>
    </xf>
    <xf numFmtId="174" fontId="2" fillId="21" borderId="2" xfId="0" applyNumberFormat="1" applyFont="1" applyFill="1" applyBorder="1" applyAlignment="1" applyProtection="1">
      <alignment horizontal="right" vertical="top"/>
    </xf>
    <xf numFmtId="0" fontId="28" fillId="21" borderId="2" xfId="0" applyFont="1" applyFill="1" applyBorder="1" applyAlignment="1" applyProtection="1">
      <alignment vertical="top" wrapText="1"/>
    </xf>
    <xf numFmtId="43" fontId="28" fillId="21" borderId="2" xfId="93" applyFont="1" applyFill="1" applyBorder="1" applyAlignment="1" applyProtection="1">
      <alignment horizontal="right" vertical="center" wrapText="1"/>
    </xf>
    <xf numFmtId="43" fontId="28" fillId="21" borderId="2" xfId="93" applyFont="1" applyFill="1" applyBorder="1" applyAlignment="1" applyProtection="1">
      <alignment horizontal="center" vertical="center"/>
    </xf>
    <xf numFmtId="43" fontId="28" fillId="21" borderId="2" xfId="93" applyFont="1" applyFill="1" applyBorder="1" applyAlignment="1" applyProtection="1">
      <alignment horizontal="right" wrapText="1"/>
    </xf>
    <xf numFmtId="0" fontId="28" fillId="2" borderId="2" xfId="0" applyFont="1" applyFill="1" applyBorder="1" applyAlignment="1" applyProtection="1">
      <alignment vertical="top" wrapText="1"/>
    </xf>
    <xf numFmtId="43" fontId="28" fillId="2" borderId="2" xfId="93" applyFont="1" applyFill="1" applyBorder="1" applyAlignment="1" applyProtection="1">
      <alignment horizontal="right" vertical="center" wrapText="1"/>
    </xf>
    <xf numFmtId="43" fontId="28" fillId="2" borderId="2" xfId="93" applyFont="1" applyFill="1" applyBorder="1" applyAlignment="1" applyProtection="1">
      <alignment horizontal="center" vertical="center"/>
    </xf>
    <xf numFmtId="43" fontId="28" fillId="2" borderId="2" xfId="93" applyFont="1" applyFill="1" applyBorder="1" applyAlignment="1" applyProtection="1">
      <alignment horizontal="right" wrapText="1"/>
    </xf>
    <xf numFmtId="37" fontId="26" fillId="2" borderId="2" xfId="0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wrapText="1"/>
    </xf>
    <xf numFmtId="173" fontId="2" fillId="21" borderId="2" xfId="75" applyNumberFormat="1" applyFont="1" applyFill="1" applyBorder="1" applyAlignment="1" applyProtection="1">
      <alignment horizontal="right" vertical="top"/>
    </xf>
    <xf numFmtId="0" fontId="26" fillId="21" borderId="2" xfId="72" applyFont="1" applyFill="1" applyBorder="1" applyAlignment="1" applyProtection="1">
      <alignment horizontal="center"/>
    </xf>
    <xf numFmtId="4" fontId="2" fillId="21" borderId="2" xfId="0" applyNumberFormat="1" applyFont="1" applyFill="1" applyBorder="1" applyAlignment="1" applyProtection="1">
      <alignment horizontal="right" vertical="top" wrapText="1"/>
    </xf>
    <xf numFmtId="4" fontId="2" fillId="21" borderId="2" xfId="0" applyNumberFormat="1" applyFont="1" applyFill="1" applyBorder="1" applyAlignment="1" applyProtection="1">
      <alignment horizontal="center" vertical="center"/>
    </xf>
    <xf numFmtId="4" fontId="26" fillId="21" borderId="2" xfId="0" applyNumberFormat="1" applyFont="1" applyFill="1" applyBorder="1" applyAlignment="1" applyProtection="1">
      <alignment horizontal="right" vertical="top" wrapText="1"/>
    </xf>
    <xf numFmtId="173" fontId="2" fillId="2" borderId="2" xfId="75" applyNumberFormat="1" applyFont="1" applyFill="1" applyBorder="1" applyAlignment="1" applyProtection="1">
      <alignment horizontal="right" vertical="top"/>
    </xf>
    <xf numFmtId="0" fontId="26" fillId="2" borderId="2" xfId="72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26" fillId="2" borderId="2" xfId="0" applyNumberFormat="1" applyFont="1" applyFill="1" applyBorder="1" applyAlignment="1" applyProtection="1">
      <alignment horizontal="right" vertical="top" wrapText="1"/>
    </xf>
    <xf numFmtId="173" fontId="2" fillId="21" borderId="4" xfId="75" applyNumberFormat="1" applyFont="1" applyFill="1" applyBorder="1" applyAlignment="1" applyProtection="1">
      <alignment horizontal="right" vertical="top"/>
    </xf>
    <xf numFmtId="0" fontId="26" fillId="21" borderId="4" xfId="72" applyFont="1" applyFill="1" applyBorder="1" applyAlignment="1" applyProtection="1">
      <alignment horizontal="center"/>
    </xf>
    <xf numFmtId="4" fontId="2" fillId="21" borderId="4" xfId="0" applyNumberFormat="1" applyFont="1" applyFill="1" applyBorder="1" applyAlignment="1" applyProtection="1">
      <alignment horizontal="right" vertical="top" wrapText="1"/>
    </xf>
    <xf numFmtId="4" fontId="2" fillId="21" borderId="4" xfId="0" applyNumberFormat="1" applyFont="1" applyFill="1" applyBorder="1" applyAlignment="1" applyProtection="1">
      <alignment horizontal="center" vertical="center"/>
    </xf>
    <xf numFmtId="4" fontId="26" fillId="21" borderId="4" xfId="0" applyNumberFormat="1" applyFont="1" applyFill="1" applyBorder="1" applyAlignment="1" applyProtection="1">
      <alignment horizontal="right" vertical="top" wrapText="1"/>
    </xf>
    <xf numFmtId="4" fontId="26" fillId="21" borderId="3" xfId="0" applyNumberFormat="1" applyFont="1" applyFill="1" applyBorder="1" applyAlignment="1" applyProtection="1">
      <alignment horizontal="right" vertical="top" wrapText="1"/>
    </xf>
    <xf numFmtId="173" fontId="2" fillId="2" borderId="5" xfId="75" applyNumberFormat="1" applyFont="1" applyFill="1" applyBorder="1" applyAlignment="1" applyProtection="1">
      <alignment horizontal="right" vertical="top"/>
    </xf>
    <xf numFmtId="4" fontId="26" fillId="2" borderId="3" xfId="0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 applyProtection="1">
      <alignment vertical="center"/>
    </xf>
    <xf numFmtId="10" fontId="2" fillId="2" borderId="2" xfId="73" applyNumberFormat="1" applyFont="1" applyFill="1" applyBorder="1" applyAlignment="1" applyProtection="1">
      <alignment horizontal="right"/>
    </xf>
    <xf numFmtId="0" fontId="2" fillId="2" borderId="2" xfId="74" applyFont="1" applyFill="1" applyBorder="1" applyAlignment="1" applyProtection="1">
      <alignment horizontal="right" vertical="top" wrapText="1"/>
    </xf>
    <xf numFmtId="0" fontId="2" fillId="2" borderId="2" xfId="74" applyFont="1" applyFill="1" applyBorder="1" applyAlignment="1" applyProtection="1">
      <alignment horizontal="left" vertical="top" wrapText="1"/>
    </xf>
    <xf numFmtId="0" fontId="2" fillId="2" borderId="3" xfId="74" applyFont="1" applyFill="1" applyBorder="1" applyAlignment="1" applyProtection="1">
      <alignment horizontal="left" vertical="top" wrapText="1"/>
    </xf>
    <xf numFmtId="10" fontId="2" fillId="2" borderId="5" xfId="73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 wrapText="1"/>
    </xf>
    <xf numFmtId="10" fontId="2" fillId="0" borderId="2" xfId="0" applyNumberFormat="1" applyFont="1" applyFill="1" applyBorder="1" applyProtection="1"/>
    <xf numFmtId="0" fontId="2" fillId="2" borderId="0" xfId="74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right"/>
    </xf>
    <xf numFmtId="172" fontId="2" fillId="0" borderId="2" xfId="0" applyNumberFormat="1" applyFont="1" applyFill="1" applyBorder="1" applyProtection="1"/>
    <xf numFmtId="0" fontId="3" fillId="0" borderId="2" xfId="1" applyFont="1" applyFill="1" applyBorder="1" applyAlignment="1" applyProtection="1">
      <alignment vertical="top" wrapText="1"/>
    </xf>
    <xf numFmtId="39" fontId="2" fillId="2" borderId="2" xfId="92" applyFont="1" applyFill="1" applyBorder="1" applyAlignment="1" applyProtection="1">
      <alignment horizontal="right" vertical="top" wrapText="1"/>
    </xf>
    <xf numFmtId="10" fontId="2" fillId="2" borderId="2" xfId="9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 wrapText="1"/>
    </xf>
    <xf numFmtId="4" fontId="3" fillId="0" borderId="2" xfId="1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right" wrapText="1"/>
    </xf>
    <xf numFmtId="10" fontId="2" fillId="2" borderId="2" xfId="90" applyNumberFormat="1" applyFont="1" applyFill="1" applyBorder="1" applyAlignment="1" applyProtection="1">
      <alignment vertical="center"/>
    </xf>
    <xf numFmtId="10" fontId="2" fillId="2" borderId="5" xfId="73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top"/>
    </xf>
    <xf numFmtId="4" fontId="26" fillId="21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6" fillId="21" borderId="2" xfId="0" applyNumberFormat="1" applyFont="1" applyFill="1" applyBorder="1" applyAlignment="1" applyProtection="1">
      <alignment horizontal="right" wrapText="1"/>
      <protection locked="0"/>
    </xf>
    <xf numFmtId="4" fontId="28" fillId="2" borderId="2" xfId="0" applyNumberFormat="1" applyFont="1" applyFill="1" applyBorder="1" applyAlignment="1" applyProtection="1">
      <alignment horizontal="right" wrapText="1"/>
      <protection locked="0"/>
    </xf>
    <xf numFmtId="4" fontId="26" fillId="21" borderId="2" xfId="70" applyNumberFormat="1" applyFont="1" applyFill="1" applyBorder="1" applyAlignment="1" applyProtection="1">
      <alignment horizontal="right" wrapText="1"/>
      <protection locked="0"/>
    </xf>
    <xf numFmtId="4" fontId="26" fillId="2" borderId="2" xfId="70" applyNumberFormat="1" applyFont="1" applyFill="1" applyBorder="1" applyAlignment="1" applyProtection="1">
      <alignment horizontal="right" wrapText="1"/>
      <protection locked="0"/>
    </xf>
    <xf numFmtId="4" fontId="26" fillId="21" borderId="4" xfId="70" applyNumberFormat="1" applyFont="1" applyFill="1" applyBorder="1" applyAlignment="1" applyProtection="1">
      <alignment horizontal="right" wrapText="1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1" applyNumberFormat="1" applyFont="1" applyFill="1" applyBorder="1" applyAlignment="1" applyProtection="1">
      <alignment horizontal="right" vertical="top" wrapText="1"/>
      <protection locked="0"/>
    </xf>
    <xf numFmtId="4" fontId="26" fillId="19" borderId="2" xfId="0" applyNumberFormat="1" applyFont="1" applyFill="1" applyBorder="1" applyAlignment="1" applyProtection="1">
      <alignment horizontal="right" vertical="center"/>
      <protection locked="0"/>
    </xf>
    <xf numFmtId="0" fontId="26" fillId="2" borderId="2" xfId="0" applyFont="1" applyFill="1" applyBorder="1" applyAlignment="1" applyProtection="1">
      <alignment horizontal="right" vertical="center"/>
      <protection locked="0"/>
    </xf>
    <xf numFmtId="4" fontId="26" fillId="19" borderId="4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0" fontId="3" fillId="20" borderId="0" xfId="0" quotePrefix="1" applyFont="1" applyFill="1" applyAlignment="1">
      <alignment horizontal="left" vertical="top" wrapText="1"/>
    </xf>
    <xf numFmtId="0" fontId="3" fillId="20" borderId="0" xfId="0" applyFont="1" applyFill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</cellXfs>
  <cellStyles count="10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0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3" builtinId="3"/>
    <cellStyle name="Millares 10 2" xfId="96"/>
    <cellStyle name="Millares 11" xfId="78"/>
    <cellStyle name="Millares 16" xfId="49"/>
    <cellStyle name="Millares 19" xfId="99"/>
    <cellStyle name="Millares 2" xfId="50"/>
    <cellStyle name="Millares 2 2" xfId="51"/>
    <cellStyle name="Millares 2 2 2" xfId="89"/>
    <cellStyle name="Millares 3" xfId="52"/>
    <cellStyle name="Millares 3 2" xfId="87"/>
    <cellStyle name="Millares 3 3" xfId="80"/>
    <cellStyle name="Millares 3 3 2" xfId="102"/>
    <cellStyle name="Millares 3 3 2 3" xfId="97"/>
    <cellStyle name="Millares 3_111-12 ac neyba zona alta" xfId="2"/>
    <cellStyle name="Millares 4" xfId="53"/>
    <cellStyle name="Millares 4 2" xfId="85"/>
    <cellStyle name="Millares 5 3" xfId="76"/>
    <cellStyle name="Millares 8" xfId="86"/>
    <cellStyle name="Millares 8 2" xfId="103"/>
    <cellStyle name="Millares 9" xfId="84"/>
    <cellStyle name="Millares 9 4" xfId="104"/>
    <cellStyle name="Millares_NUEVO FORMATO DE PRESUPUESTOS" xfId="70"/>
    <cellStyle name="Moneda 2" xfId="88"/>
    <cellStyle name="Moneda 3" xfId="98"/>
    <cellStyle name="No-definido" xfId="54"/>
    <cellStyle name="Normal" xfId="0" builtinId="0"/>
    <cellStyle name="Normal - Style1" xfId="55"/>
    <cellStyle name="Normal 10" xfId="79"/>
    <cellStyle name="Normal 10 2" xfId="91"/>
    <cellStyle name="Normal 13 2" xfId="81"/>
    <cellStyle name="Normal 19" xfId="1"/>
    <cellStyle name="Normal 2" xfId="56"/>
    <cellStyle name="Normal 2 2" xfId="57"/>
    <cellStyle name="Normal 2 2 2" xfId="95"/>
    <cellStyle name="Normal 2 3" xfId="71"/>
    <cellStyle name="Normal 2_07-09 presupu..." xfId="58"/>
    <cellStyle name="Normal 3" xfId="59"/>
    <cellStyle name="Normal 31_correccion de averia ac.hatillo prov.hato mayor oct.2011 2" xfId="82"/>
    <cellStyle name="Normal 4" xfId="60"/>
    <cellStyle name="Normal 42" xfId="94"/>
    <cellStyle name="Normal 5" xfId="61"/>
    <cellStyle name="Normal 5 2 2" xfId="69"/>
    <cellStyle name="Normal 6" xfId="74"/>
    <cellStyle name="Normal 7" xfId="83"/>
    <cellStyle name="Normal 9 4" xfId="101"/>
    <cellStyle name="Normal_55-09 Equipamiento Pozos Ac. Rural El Llano" xfId="75"/>
    <cellStyle name="Normal_Hoja1" xfId="77"/>
    <cellStyle name="Normal_PRES 059-09 REHABIL. PLANTA DE TRATAMIENTO DE 80 LPS RAPIDA, AC. HATO DEL YAQUE" xfId="72"/>
    <cellStyle name="Normal_Presupuesto" xfId="92"/>
    <cellStyle name="Note" xfId="62"/>
    <cellStyle name="Output" xfId="63"/>
    <cellStyle name="Percent 2" xfId="64"/>
    <cellStyle name="Porcentaje" xfId="90" builtinId="5"/>
    <cellStyle name="Porcentual 2" xfId="65"/>
    <cellStyle name="Porcentual 2 2" xfId="73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117"/>
  <sheetViews>
    <sheetView showGridLines="0" showZeros="0" tabSelected="1" view="pageBreakPreview" topLeftCell="A79" zoomScale="110" zoomScaleNormal="100" zoomScaleSheetLayoutView="110" workbookViewId="0">
      <selection activeCell="G92" sqref="G92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7.4257812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37" s="1" customFormat="1" x14ac:dyDescent="0.2">
      <c r="A1" s="221"/>
      <c r="B1" s="221"/>
      <c r="C1" s="221"/>
      <c r="D1" s="221"/>
      <c r="E1" s="221"/>
      <c r="F1" s="221"/>
      <c r="G1" s="82"/>
    </row>
    <row r="2" spans="1:37" s="1" customFormat="1" x14ac:dyDescent="0.2">
      <c r="A2" s="221"/>
      <c r="B2" s="221"/>
      <c r="C2" s="221"/>
      <c r="D2" s="221"/>
      <c r="E2" s="221"/>
      <c r="F2" s="221"/>
      <c r="G2" s="82"/>
    </row>
    <row r="3" spans="1:37" s="1" customFormat="1" x14ac:dyDescent="0.2">
      <c r="A3" s="221"/>
      <c r="B3" s="221"/>
      <c r="C3" s="221"/>
      <c r="D3" s="221"/>
      <c r="E3" s="221"/>
      <c r="F3" s="221"/>
      <c r="G3" s="82"/>
    </row>
    <row r="4" spans="1:37" s="1" customFormat="1" x14ac:dyDescent="0.2">
      <c r="A4" s="221"/>
      <c r="B4" s="221"/>
      <c r="C4" s="221"/>
      <c r="D4" s="221"/>
      <c r="E4" s="221"/>
      <c r="F4" s="221"/>
      <c r="G4" s="82"/>
    </row>
    <row r="5" spans="1:37" s="1" customFormat="1" ht="8.25" customHeight="1" x14ac:dyDescent="0.2">
      <c r="A5" s="221"/>
      <c r="B5" s="221"/>
      <c r="C5" s="221"/>
      <c r="D5" s="221"/>
      <c r="E5" s="221"/>
      <c r="F5" s="221"/>
      <c r="G5" s="83"/>
      <c r="H5" s="62"/>
      <c r="I5" s="63"/>
      <c r="J5" s="84"/>
      <c r="K5" s="64"/>
      <c r="L5" s="64"/>
    </row>
    <row r="6" spans="1:37" s="1" customFormat="1" x14ac:dyDescent="0.2">
      <c r="A6" s="35"/>
      <c r="B6" s="36"/>
      <c r="C6" s="37"/>
      <c r="D6" s="38"/>
      <c r="E6" s="39"/>
      <c r="F6" s="40"/>
      <c r="G6" s="40"/>
    </row>
    <row r="7" spans="1:37" s="65" customFormat="1" ht="27" customHeight="1" x14ac:dyDescent="0.2">
      <c r="A7" s="61" t="s">
        <v>38</v>
      </c>
      <c r="B7" s="220" t="s">
        <v>99</v>
      </c>
      <c r="C7" s="220"/>
      <c r="D7" s="220"/>
      <c r="E7" s="220"/>
      <c r="F7" s="220"/>
      <c r="G7" s="64"/>
    </row>
    <row r="8" spans="1:37" s="1" customFormat="1" ht="14.25" customHeight="1" x14ac:dyDescent="0.2">
      <c r="A8" s="41" t="s">
        <v>51</v>
      </c>
      <c r="B8" s="36"/>
      <c r="C8" s="42"/>
      <c r="D8" s="38" t="s">
        <v>0</v>
      </c>
      <c r="E8" s="43"/>
      <c r="F8" s="64"/>
      <c r="G8" s="40"/>
    </row>
    <row r="9" spans="1:37" s="1" customFormat="1" ht="9" customHeight="1" x14ac:dyDescent="0.2">
      <c r="A9" s="41"/>
      <c r="B9" s="36"/>
      <c r="C9" s="42"/>
      <c r="D9" s="38"/>
      <c r="E9" s="43"/>
      <c r="F9" s="40"/>
      <c r="G9" s="40"/>
    </row>
    <row r="10" spans="1:37" s="33" customFormat="1" ht="11.25" customHeight="1" x14ac:dyDescent="0.25">
      <c r="A10" s="102" t="s">
        <v>1</v>
      </c>
      <c r="B10" s="102" t="s">
        <v>2</v>
      </c>
      <c r="C10" s="103" t="s">
        <v>3</v>
      </c>
      <c r="D10" s="102" t="s">
        <v>4</v>
      </c>
      <c r="E10" s="104" t="s">
        <v>5</v>
      </c>
      <c r="F10" s="204" t="s">
        <v>6</v>
      </c>
      <c r="G10" s="75"/>
      <c r="H10" s="78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2"/>
      <c r="AE10" s="3"/>
      <c r="AF10" s="3"/>
      <c r="AG10" s="3"/>
      <c r="AH10" s="3"/>
      <c r="AI10" s="3"/>
      <c r="AJ10" s="3"/>
      <c r="AK10" s="3"/>
    </row>
    <row r="11" spans="1:37" ht="12.75" customHeight="1" x14ac:dyDescent="0.25">
      <c r="A11" s="105"/>
      <c r="B11" s="105"/>
      <c r="C11" s="106"/>
      <c r="D11" s="105"/>
      <c r="E11" s="107"/>
      <c r="F11" s="205"/>
      <c r="G11" s="77"/>
      <c r="H11" s="79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2"/>
    </row>
    <row r="12" spans="1:37" s="13" customFormat="1" ht="24.75" customHeight="1" x14ac:dyDescent="0.2">
      <c r="A12" s="54" t="s">
        <v>37</v>
      </c>
      <c r="B12" s="108" t="s">
        <v>63</v>
      </c>
      <c r="C12" s="109"/>
      <c r="D12" s="110"/>
      <c r="E12" s="111"/>
      <c r="F12" s="44"/>
      <c r="G12" s="9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3" customFormat="1" ht="7.5" customHeight="1" x14ac:dyDescent="0.2">
      <c r="A13" s="110"/>
      <c r="B13" s="112"/>
      <c r="C13" s="109"/>
      <c r="D13" s="110"/>
      <c r="E13" s="111"/>
      <c r="F13" s="44"/>
      <c r="G13" s="9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37" s="13" customFormat="1" ht="12.75" customHeight="1" x14ac:dyDescent="0.2">
      <c r="A14" s="113">
        <v>1</v>
      </c>
      <c r="B14" s="112" t="s">
        <v>33</v>
      </c>
      <c r="C14" s="111">
        <v>1015.8</v>
      </c>
      <c r="D14" s="110" t="s">
        <v>9</v>
      </c>
      <c r="E14" s="111"/>
      <c r="F14" s="44"/>
      <c r="G14" s="93"/>
      <c r="H14" s="94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37" s="13" customFormat="1" ht="6.75" customHeight="1" x14ac:dyDescent="0.2">
      <c r="A15" s="49"/>
      <c r="B15" s="112"/>
      <c r="C15" s="109"/>
      <c r="D15" s="110"/>
      <c r="E15" s="111"/>
      <c r="F15" s="44">
        <f t="shared" ref="F14:F77" si="0">ROUND(C15*E15,2)</f>
        <v>0</v>
      </c>
      <c r="G15" s="9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37" s="13" customFormat="1" ht="18" customHeight="1" x14ac:dyDescent="0.2">
      <c r="A16" s="114">
        <v>2</v>
      </c>
      <c r="B16" s="108" t="s">
        <v>60</v>
      </c>
      <c r="C16" s="109"/>
      <c r="D16" s="110"/>
      <c r="E16" s="111"/>
      <c r="F16" s="44">
        <f t="shared" si="0"/>
        <v>0</v>
      </c>
      <c r="G16" s="9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13" customFormat="1" ht="76.5" customHeight="1" x14ac:dyDescent="0.2">
      <c r="A17" s="115">
        <v>2.1</v>
      </c>
      <c r="B17" s="112" t="s">
        <v>65</v>
      </c>
      <c r="C17" s="116">
        <v>1600.83</v>
      </c>
      <c r="D17" s="110" t="s">
        <v>7</v>
      </c>
      <c r="E17" s="116"/>
      <c r="F17" s="45">
        <f t="shared" si="0"/>
        <v>0</v>
      </c>
      <c r="G17" s="93"/>
      <c r="H17" s="95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13" customFormat="1" ht="12.75" customHeight="1" x14ac:dyDescent="0.2">
      <c r="A18" s="117">
        <v>2.2000000000000002</v>
      </c>
      <c r="B18" s="112" t="s">
        <v>30</v>
      </c>
      <c r="C18" s="111">
        <v>109.69</v>
      </c>
      <c r="D18" s="110" t="s">
        <v>7</v>
      </c>
      <c r="E18" s="111"/>
      <c r="F18" s="44">
        <f t="shared" si="0"/>
        <v>0</v>
      </c>
      <c r="G18" s="9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13" customFormat="1" ht="25.5" x14ac:dyDescent="0.2">
      <c r="A19" s="117">
        <v>2.2999999999999998</v>
      </c>
      <c r="B19" s="118" t="s">
        <v>54</v>
      </c>
      <c r="C19" s="119">
        <v>1383.53</v>
      </c>
      <c r="D19" s="120" t="s">
        <v>7</v>
      </c>
      <c r="E19" s="121"/>
      <c r="F19" s="44">
        <f t="shared" si="0"/>
        <v>0</v>
      </c>
      <c r="G19" s="9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3" customFormat="1" ht="29.25" customHeight="1" x14ac:dyDescent="0.2">
      <c r="A20" s="117">
        <v>2.4</v>
      </c>
      <c r="B20" s="122" t="s">
        <v>40</v>
      </c>
      <c r="C20" s="119">
        <v>260.76</v>
      </c>
      <c r="D20" s="120" t="s">
        <v>7</v>
      </c>
      <c r="E20" s="119"/>
      <c r="F20" s="96">
        <f t="shared" si="0"/>
        <v>0</v>
      </c>
      <c r="G20" s="93"/>
      <c r="H20" s="12"/>
      <c r="I20" s="12"/>
      <c r="J20" s="12"/>
      <c r="K20" s="94"/>
      <c r="L20" s="12"/>
      <c r="M20" s="12"/>
      <c r="N20" s="12"/>
      <c r="O20" s="12"/>
      <c r="P20" s="12"/>
      <c r="Q20" s="12"/>
      <c r="R20" s="12"/>
    </row>
    <row r="21" spans="1:18" s="13" customFormat="1" ht="9" customHeight="1" x14ac:dyDescent="0.2">
      <c r="A21" s="117"/>
      <c r="B21" s="112"/>
      <c r="C21" s="111"/>
      <c r="D21" s="110"/>
      <c r="E21" s="111"/>
      <c r="F21" s="44">
        <f t="shared" si="0"/>
        <v>0</v>
      </c>
      <c r="G21" s="93"/>
      <c r="H21" s="12"/>
      <c r="I21" s="12"/>
      <c r="J21" s="12"/>
      <c r="K21" s="94"/>
      <c r="L21" s="12"/>
      <c r="M21" s="12"/>
      <c r="N21" s="12"/>
      <c r="O21" s="12"/>
      <c r="P21" s="12"/>
      <c r="Q21" s="12"/>
      <c r="R21" s="12"/>
    </row>
    <row r="22" spans="1:18" s="13" customFormat="1" ht="12.75" customHeight="1" x14ac:dyDescent="0.2">
      <c r="A22" s="114">
        <v>3</v>
      </c>
      <c r="B22" s="108" t="s">
        <v>58</v>
      </c>
      <c r="C22" s="123"/>
      <c r="D22" s="54"/>
      <c r="E22" s="123"/>
      <c r="F22" s="44">
        <f t="shared" si="0"/>
        <v>0</v>
      </c>
      <c r="G22" s="93"/>
      <c r="H22" s="12"/>
      <c r="I22" s="12"/>
      <c r="J22" s="12"/>
      <c r="K22" s="94"/>
      <c r="L22" s="12"/>
      <c r="M22" s="12"/>
      <c r="N22" s="12"/>
      <c r="O22" s="12"/>
      <c r="P22" s="12"/>
      <c r="Q22" s="12"/>
      <c r="R22" s="12"/>
    </row>
    <row r="23" spans="1:18" s="13" customFormat="1" ht="25.5" x14ac:dyDescent="0.2">
      <c r="A23" s="115">
        <v>3.1</v>
      </c>
      <c r="B23" s="118" t="s">
        <v>56</v>
      </c>
      <c r="C23" s="119">
        <v>1056.43</v>
      </c>
      <c r="D23" s="120" t="s">
        <v>9</v>
      </c>
      <c r="E23" s="121"/>
      <c r="F23" s="96">
        <f t="shared" si="0"/>
        <v>0</v>
      </c>
      <c r="G23" s="93"/>
      <c r="H23" s="12"/>
      <c r="I23" s="12"/>
      <c r="J23" s="12"/>
      <c r="K23" s="94"/>
      <c r="L23" s="12"/>
      <c r="M23" s="12"/>
      <c r="N23" s="12"/>
      <c r="O23" s="12"/>
      <c r="P23" s="12"/>
      <c r="Q23" s="12"/>
      <c r="R23" s="12"/>
    </row>
    <row r="24" spans="1:18" s="13" customFormat="1" ht="25.5" x14ac:dyDescent="0.2">
      <c r="A24" s="115">
        <v>3.2</v>
      </c>
      <c r="B24" s="118" t="s">
        <v>66</v>
      </c>
      <c r="C24" s="119">
        <v>224.54</v>
      </c>
      <c r="D24" s="120" t="s">
        <v>9</v>
      </c>
      <c r="E24" s="121"/>
      <c r="F24" s="96">
        <f t="shared" si="0"/>
        <v>0</v>
      </c>
      <c r="G24" s="93"/>
      <c r="H24" s="12"/>
      <c r="I24" s="12"/>
      <c r="J24" s="12"/>
      <c r="K24" s="94"/>
      <c r="L24" s="12"/>
      <c r="M24" s="12"/>
      <c r="N24" s="12"/>
      <c r="O24" s="12"/>
      <c r="P24" s="12"/>
      <c r="Q24" s="12"/>
      <c r="R24" s="12"/>
    </row>
    <row r="25" spans="1:18" s="13" customFormat="1" ht="22.5" customHeight="1" x14ac:dyDescent="0.2">
      <c r="A25" s="115">
        <v>3.3</v>
      </c>
      <c r="B25" s="118" t="s">
        <v>57</v>
      </c>
      <c r="C25" s="119">
        <v>384.54</v>
      </c>
      <c r="D25" s="120" t="s">
        <v>9</v>
      </c>
      <c r="E25" s="121"/>
      <c r="F25" s="96">
        <f t="shared" si="0"/>
        <v>0</v>
      </c>
      <c r="G25" s="93"/>
      <c r="H25" s="12"/>
      <c r="I25" s="12"/>
      <c r="J25" s="12"/>
      <c r="K25" s="94"/>
      <c r="L25" s="12"/>
      <c r="M25" s="12"/>
      <c r="N25" s="12"/>
      <c r="O25" s="12"/>
      <c r="P25" s="12"/>
      <c r="Q25" s="12"/>
      <c r="R25" s="12"/>
    </row>
    <row r="26" spans="1:18" s="13" customFormat="1" ht="25.5" x14ac:dyDescent="0.2">
      <c r="A26" s="115">
        <v>3.4</v>
      </c>
      <c r="B26" s="118" t="s">
        <v>64</v>
      </c>
      <c r="C26" s="119">
        <v>122.4</v>
      </c>
      <c r="D26" s="120" t="s">
        <v>9</v>
      </c>
      <c r="E26" s="121"/>
      <c r="F26" s="96">
        <f t="shared" si="0"/>
        <v>0</v>
      </c>
      <c r="G26" s="93"/>
      <c r="H26" s="12"/>
      <c r="I26" s="12"/>
      <c r="J26" s="12"/>
      <c r="K26" s="94"/>
      <c r="L26" s="12"/>
      <c r="M26" s="12"/>
      <c r="N26" s="12"/>
      <c r="O26" s="12"/>
      <c r="P26" s="12"/>
      <c r="Q26" s="12"/>
      <c r="R26" s="12"/>
    </row>
    <row r="27" spans="1:18" s="13" customFormat="1" x14ac:dyDescent="0.2">
      <c r="A27" s="124"/>
      <c r="B27" s="118"/>
      <c r="C27" s="125"/>
      <c r="D27" s="110"/>
      <c r="E27" s="111"/>
      <c r="F27" s="44">
        <f t="shared" si="0"/>
        <v>0</v>
      </c>
      <c r="G27" s="9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s="13" customFormat="1" ht="25.5" x14ac:dyDescent="0.2">
      <c r="A28" s="114">
        <v>4</v>
      </c>
      <c r="B28" s="108" t="s">
        <v>59</v>
      </c>
      <c r="C28" s="123"/>
      <c r="D28" s="54"/>
      <c r="E28" s="123"/>
      <c r="F28" s="44">
        <f t="shared" si="0"/>
        <v>0</v>
      </c>
      <c r="G28" s="9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s="13" customFormat="1" ht="25.5" x14ac:dyDescent="0.2">
      <c r="A29" s="115">
        <v>4.0999999999999996</v>
      </c>
      <c r="B29" s="118" t="s">
        <v>56</v>
      </c>
      <c r="C29" s="119">
        <v>1056.43</v>
      </c>
      <c r="D29" s="120" t="s">
        <v>9</v>
      </c>
      <c r="E29" s="119"/>
      <c r="F29" s="96">
        <f t="shared" si="0"/>
        <v>0</v>
      </c>
      <c r="G29" s="93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ht="25.5" x14ac:dyDescent="0.2">
      <c r="A30" s="115">
        <v>4.2</v>
      </c>
      <c r="B30" s="118" t="s">
        <v>66</v>
      </c>
      <c r="C30" s="119">
        <v>224.54</v>
      </c>
      <c r="D30" s="120" t="s">
        <v>9</v>
      </c>
      <c r="E30" s="119"/>
      <c r="F30" s="96">
        <f t="shared" si="0"/>
        <v>0</v>
      </c>
      <c r="G30" s="9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ht="25.5" x14ac:dyDescent="0.2">
      <c r="A31" s="115">
        <v>4.3</v>
      </c>
      <c r="B31" s="118" t="s">
        <v>57</v>
      </c>
      <c r="C31" s="119">
        <v>384.54</v>
      </c>
      <c r="D31" s="120" t="s">
        <v>9</v>
      </c>
      <c r="E31" s="119"/>
      <c r="F31" s="96">
        <f t="shared" si="0"/>
        <v>0</v>
      </c>
      <c r="G31" s="93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ht="25.5" x14ac:dyDescent="0.2">
      <c r="A32" s="115">
        <v>4.4000000000000004</v>
      </c>
      <c r="B32" s="118" t="s">
        <v>64</v>
      </c>
      <c r="C32" s="119">
        <v>122.4</v>
      </c>
      <c r="D32" s="120" t="s">
        <v>9</v>
      </c>
      <c r="E32" s="119"/>
      <c r="F32" s="96">
        <f t="shared" si="0"/>
        <v>0</v>
      </c>
      <c r="G32" s="93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8" customFormat="1" x14ac:dyDescent="0.2">
      <c r="A33" s="117"/>
      <c r="B33" s="118"/>
      <c r="C33" s="109"/>
      <c r="D33" s="110"/>
      <c r="E33" s="111"/>
      <c r="F33" s="44">
        <f t="shared" si="0"/>
        <v>0</v>
      </c>
      <c r="G33" s="93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ht="25.5" x14ac:dyDescent="0.2">
      <c r="A34" s="126">
        <v>5</v>
      </c>
      <c r="B34" s="127" t="s">
        <v>76</v>
      </c>
      <c r="C34" s="49"/>
      <c r="D34" s="110"/>
      <c r="E34" s="74"/>
      <c r="F34" s="44">
        <f t="shared" si="0"/>
        <v>0</v>
      </c>
      <c r="G34" s="93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x14ac:dyDescent="0.2">
      <c r="A35" s="115">
        <v>5.0999999999999996</v>
      </c>
      <c r="B35" s="128" t="s">
        <v>77</v>
      </c>
      <c r="C35" s="129">
        <v>2</v>
      </c>
      <c r="D35" s="110" t="s">
        <v>10</v>
      </c>
      <c r="E35" s="74"/>
      <c r="F35" s="44">
        <f t="shared" si="0"/>
        <v>0</v>
      </c>
      <c r="G35" s="93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x14ac:dyDescent="0.2">
      <c r="A36" s="115">
        <f>+A35+0.1</f>
        <v>5.2</v>
      </c>
      <c r="B36" s="128" t="s">
        <v>78</v>
      </c>
      <c r="C36" s="129">
        <v>1</v>
      </c>
      <c r="D36" s="110" t="s">
        <v>10</v>
      </c>
      <c r="E36" s="74"/>
      <c r="F36" s="44">
        <f t="shared" si="0"/>
        <v>0</v>
      </c>
      <c r="G36" s="93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100" customFormat="1" x14ac:dyDescent="0.2">
      <c r="A37" s="115">
        <f t="shared" ref="A37:A43" si="1">+A36+0.1</f>
        <v>5.3</v>
      </c>
      <c r="B37" s="128" t="s">
        <v>79</v>
      </c>
      <c r="C37" s="129">
        <v>2</v>
      </c>
      <c r="D37" s="110" t="s">
        <v>10</v>
      </c>
      <c r="E37" s="74"/>
      <c r="F37" s="44">
        <f t="shared" si="0"/>
        <v>0</v>
      </c>
      <c r="G37" s="93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</row>
    <row r="38" spans="1:18" s="100" customFormat="1" x14ac:dyDescent="0.2">
      <c r="A38" s="115">
        <f t="shared" si="1"/>
        <v>5.4</v>
      </c>
      <c r="B38" s="128" t="s">
        <v>80</v>
      </c>
      <c r="C38" s="129">
        <v>1</v>
      </c>
      <c r="D38" s="110" t="s">
        <v>10</v>
      </c>
      <c r="E38" s="74"/>
      <c r="F38" s="44">
        <f t="shared" si="0"/>
        <v>0</v>
      </c>
      <c r="G38" s="93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</row>
    <row r="39" spans="1:18" s="100" customFormat="1" x14ac:dyDescent="0.2">
      <c r="A39" s="115">
        <f t="shared" si="1"/>
        <v>5.5</v>
      </c>
      <c r="B39" s="128" t="s">
        <v>81</v>
      </c>
      <c r="C39" s="129">
        <v>2</v>
      </c>
      <c r="D39" s="110" t="s">
        <v>10</v>
      </c>
      <c r="E39" s="74"/>
      <c r="F39" s="44">
        <f t="shared" si="0"/>
        <v>0</v>
      </c>
      <c r="G39" s="93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</row>
    <row r="40" spans="1:18" s="100" customFormat="1" x14ac:dyDescent="0.2">
      <c r="A40" s="115">
        <f t="shared" si="1"/>
        <v>5.6</v>
      </c>
      <c r="B40" s="128" t="s">
        <v>82</v>
      </c>
      <c r="C40" s="129">
        <v>2</v>
      </c>
      <c r="D40" s="110" t="s">
        <v>10</v>
      </c>
      <c r="E40" s="74"/>
      <c r="F40" s="44">
        <f t="shared" si="0"/>
        <v>0</v>
      </c>
      <c r="G40" s="93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</row>
    <row r="41" spans="1:18" s="100" customFormat="1" x14ac:dyDescent="0.2">
      <c r="A41" s="130">
        <f t="shared" si="1"/>
        <v>5.7</v>
      </c>
      <c r="B41" s="131" t="s">
        <v>83</v>
      </c>
      <c r="C41" s="132">
        <v>3</v>
      </c>
      <c r="D41" s="133" t="s">
        <v>10</v>
      </c>
      <c r="E41" s="134"/>
      <c r="F41" s="101">
        <f t="shared" si="0"/>
        <v>0</v>
      </c>
      <c r="G41" s="93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</row>
    <row r="42" spans="1:18" s="100" customFormat="1" x14ac:dyDescent="0.2">
      <c r="A42" s="115">
        <f t="shared" si="1"/>
        <v>5.8</v>
      </c>
      <c r="B42" s="128" t="s">
        <v>84</v>
      </c>
      <c r="C42" s="129">
        <v>1</v>
      </c>
      <c r="D42" s="110" t="s">
        <v>10</v>
      </c>
      <c r="E42" s="74"/>
      <c r="F42" s="44">
        <f t="shared" si="0"/>
        <v>0</v>
      </c>
      <c r="G42" s="93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</row>
    <row r="43" spans="1:18" s="100" customFormat="1" x14ac:dyDescent="0.2">
      <c r="A43" s="115">
        <f t="shared" si="1"/>
        <v>5.9</v>
      </c>
      <c r="B43" s="128" t="s">
        <v>85</v>
      </c>
      <c r="C43" s="129">
        <v>1</v>
      </c>
      <c r="D43" s="110" t="s">
        <v>10</v>
      </c>
      <c r="E43" s="74"/>
      <c r="F43" s="44">
        <f t="shared" si="0"/>
        <v>0</v>
      </c>
      <c r="G43" s="93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</row>
    <row r="44" spans="1:18" s="100" customFormat="1" x14ac:dyDescent="0.2">
      <c r="A44" s="135">
        <v>6.1</v>
      </c>
      <c r="B44" s="128" t="s">
        <v>86</v>
      </c>
      <c r="C44" s="129">
        <v>1</v>
      </c>
      <c r="D44" s="110" t="s">
        <v>10</v>
      </c>
      <c r="E44" s="74"/>
      <c r="F44" s="44">
        <f t="shared" si="0"/>
        <v>0</v>
      </c>
      <c r="G44" s="93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</row>
    <row r="45" spans="1:18" s="100" customFormat="1" x14ac:dyDescent="0.2">
      <c r="A45" s="135">
        <f>+A44+0.01</f>
        <v>6.11</v>
      </c>
      <c r="B45" s="128" t="s">
        <v>87</v>
      </c>
      <c r="C45" s="129">
        <v>2</v>
      </c>
      <c r="D45" s="110" t="s">
        <v>10</v>
      </c>
      <c r="E45" s="74"/>
      <c r="F45" s="44">
        <f t="shared" si="0"/>
        <v>0</v>
      </c>
      <c r="G45" s="93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</row>
    <row r="46" spans="1:18" s="100" customFormat="1" x14ac:dyDescent="0.2">
      <c r="A46" s="135">
        <f t="shared" ref="A46:A53" si="2">+A45+0.01</f>
        <v>6.12</v>
      </c>
      <c r="B46" s="128" t="s">
        <v>88</v>
      </c>
      <c r="C46" s="129">
        <v>1</v>
      </c>
      <c r="D46" s="110" t="s">
        <v>10</v>
      </c>
      <c r="E46" s="74"/>
      <c r="F46" s="44">
        <f t="shared" si="0"/>
        <v>0</v>
      </c>
      <c r="G46" s="93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1:18" s="100" customFormat="1" ht="25.5" x14ac:dyDescent="0.2">
      <c r="A47" s="135">
        <f t="shared" si="2"/>
        <v>6.13</v>
      </c>
      <c r="B47" s="128" t="s">
        <v>75</v>
      </c>
      <c r="C47" s="129">
        <v>1</v>
      </c>
      <c r="D47" s="110" t="s">
        <v>10</v>
      </c>
      <c r="E47" s="74"/>
      <c r="F47" s="44">
        <f t="shared" si="0"/>
        <v>0</v>
      </c>
      <c r="G47" s="93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1:18" s="100" customFormat="1" x14ac:dyDescent="0.2">
      <c r="A48" s="135">
        <f t="shared" si="2"/>
        <v>6.14</v>
      </c>
      <c r="B48" s="128" t="s">
        <v>89</v>
      </c>
      <c r="C48" s="129">
        <v>1</v>
      </c>
      <c r="D48" s="110" t="s">
        <v>10</v>
      </c>
      <c r="E48" s="74"/>
      <c r="F48" s="44">
        <f t="shared" si="0"/>
        <v>0</v>
      </c>
      <c r="G48" s="93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1:18" s="100" customFormat="1" x14ac:dyDescent="0.2">
      <c r="A49" s="135">
        <f t="shared" si="2"/>
        <v>6.15</v>
      </c>
      <c r="B49" s="128" t="s">
        <v>90</v>
      </c>
      <c r="C49" s="129">
        <v>1</v>
      </c>
      <c r="D49" s="110" t="s">
        <v>10</v>
      </c>
      <c r="E49" s="74"/>
      <c r="F49" s="44">
        <f t="shared" si="0"/>
        <v>0</v>
      </c>
      <c r="G49" s="93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</row>
    <row r="50" spans="1:18" s="100" customFormat="1" x14ac:dyDescent="0.2">
      <c r="A50" s="135">
        <f t="shared" si="2"/>
        <v>6.16</v>
      </c>
      <c r="B50" s="128" t="s">
        <v>91</v>
      </c>
      <c r="C50" s="129">
        <v>1</v>
      </c>
      <c r="D50" s="110" t="s">
        <v>10</v>
      </c>
      <c r="E50" s="74"/>
      <c r="F50" s="44">
        <f t="shared" si="0"/>
        <v>0</v>
      </c>
      <c r="G50" s="93"/>
      <c r="H50" s="98"/>
      <c r="I50" s="99"/>
      <c r="J50" s="99"/>
      <c r="K50" s="99"/>
      <c r="L50" s="99"/>
      <c r="M50" s="99"/>
      <c r="N50" s="99"/>
      <c r="O50" s="99"/>
      <c r="P50" s="99"/>
      <c r="Q50" s="99"/>
      <c r="R50" s="99"/>
    </row>
    <row r="51" spans="1:18" s="91" customFormat="1" ht="25.5" x14ac:dyDescent="0.2">
      <c r="A51" s="135">
        <f t="shared" si="2"/>
        <v>6.17</v>
      </c>
      <c r="B51" s="128" t="s">
        <v>73</v>
      </c>
      <c r="C51" s="129">
        <v>1</v>
      </c>
      <c r="D51" s="110" t="s">
        <v>10</v>
      </c>
      <c r="E51" s="74"/>
      <c r="F51" s="44">
        <f t="shared" si="0"/>
        <v>0</v>
      </c>
      <c r="G51" s="93"/>
      <c r="H51" s="97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s="91" customFormat="1" x14ac:dyDescent="0.2">
      <c r="A52" s="135">
        <f t="shared" si="2"/>
        <v>6.18</v>
      </c>
      <c r="B52" s="128" t="s">
        <v>92</v>
      </c>
      <c r="C52" s="129">
        <v>1</v>
      </c>
      <c r="D52" s="110" t="s">
        <v>10</v>
      </c>
      <c r="E52" s="74"/>
      <c r="F52" s="44">
        <f t="shared" si="0"/>
        <v>0</v>
      </c>
      <c r="G52" s="93"/>
      <c r="H52" s="97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s="100" customFormat="1" x14ac:dyDescent="0.2">
      <c r="A53" s="135">
        <f t="shared" si="2"/>
        <v>6.19</v>
      </c>
      <c r="B53" s="128" t="s">
        <v>93</v>
      </c>
      <c r="C53" s="129">
        <v>1</v>
      </c>
      <c r="D53" s="110" t="s">
        <v>10</v>
      </c>
      <c r="E53" s="74"/>
      <c r="F53" s="44"/>
      <c r="G53" s="93"/>
      <c r="H53" s="98"/>
      <c r="I53" s="99"/>
      <c r="J53" s="99"/>
      <c r="K53" s="99"/>
      <c r="L53" s="99"/>
      <c r="M53" s="99"/>
      <c r="N53" s="99"/>
      <c r="O53" s="99"/>
      <c r="P53" s="99"/>
      <c r="Q53" s="99"/>
      <c r="R53" s="99"/>
    </row>
    <row r="54" spans="1:18" s="100" customFormat="1" x14ac:dyDescent="0.2">
      <c r="A54" s="135">
        <v>6.2</v>
      </c>
      <c r="B54" s="128" t="s">
        <v>94</v>
      </c>
      <c r="C54" s="129">
        <v>2</v>
      </c>
      <c r="D54" s="110" t="s">
        <v>10</v>
      </c>
      <c r="E54" s="74"/>
      <c r="F54" s="44">
        <f t="shared" si="0"/>
        <v>0</v>
      </c>
      <c r="G54" s="93"/>
      <c r="H54" s="98"/>
      <c r="I54" s="99"/>
      <c r="J54" s="99"/>
      <c r="K54" s="99"/>
      <c r="L54" s="99"/>
      <c r="M54" s="99"/>
      <c r="N54" s="99"/>
      <c r="O54" s="99"/>
      <c r="P54" s="99"/>
      <c r="Q54" s="99"/>
      <c r="R54" s="99"/>
    </row>
    <row r="55" spans="1:18" s="91" customFormat="1" x14ac:dyDescent="0.2">
      <c r="A55" s="135">
        <f>+A54+0.01</f>
        <v>6.21</v>
      </c>
      <c r="B55" s="128" t="s">
        <v>95</v>
      </c>
      <c r="C55" s="129">
        <v>2</v>
      </c>
      <c r="D55" s="110" t="s">
        <v>10</v>
      </c>
      <c r="E55" s="74"/>
      <c r="F55" s="44">
        <f t="shared" si="0"/>
        <v>0</v>
      </c>
      <c r="G55" s="93"/>
      <c r="H55" s="97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1:18" s="91" customFormat="1" ht="25.5" x14ac:dyDescent="0.2">
      <c r="A56" s="135">
        <f t="shared" ref="A56:A65" si="3">+A55+0.01</f>
        <v>6.22</v>
      </c>
      <c r="B56" s="128" t="s">
        <v>53</v>
      </c>
      <c r="C56" s="129">
        <v>8</v>
      </c>
      <c r="D56" s="110" t="s">
        <v>10</v>
      </c>
      <c r="E56" s="74"/>
      <c r="F56" s="44">
        <f t="shared" si="0"/>
        <v>0</v>
      </c>
      <c r="G56" s="93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91" customFormat="1" x14ac:dyDescent="0.2">
      <c r="A57" s="135">
        <f t="shared" si="3"/>
        <v>6.23</v>
      </c>
      <c r="B57" s="128" t="s">
        <v>96</v>
      </c>
      <c r="C57" s="129">
        <v>1</v>
      </c>
      <c r="D57" s="110" t="s">
        <v>10</v>
      </c>
      <c r="E57" s="74"/>
      <c r="F57" s="44">
        <f t="shared" si="0"/>
        <v>0</v>
      </c>
      <c r="G57" s="93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91" customFormat="1" x14ac:dyDescent="0.2">
      <c r="A58" s="135">
        <f t="shared" si="3"/>
        <v>6.24</v>
      </c>
      <c r="B58" s="128" t="s">
        <v>97</v>
      </c>
      <c r="C58" s="129">
        <v>12</v>
      </c>
      <c r="D58" s="110" t="s">
        <v>10</v>
      </c>
      <c r="E58" s="74"/>
      <c r="F58" s="44">
        <f t="shared" si="0"/>
        <v>0</v>
      </c>
      <c r="G58" s="93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91" customFormat="1" x14ac:dyDescent="0.2">
      <c r="A59" s="135">
        <f t="shared" si="3"/>
        <v>6.25</v>
      </c>
      <c r="B59" s="128" t="s">
        <v>98</v>
      </c>
      <c r="C59" s="129">
        <v>13</v>
      </c>
      <c r="D59" s="110" t="s">
        <v>10</v>
      </c>
      <c r="E59" s="74"/>
      <c r="F59" s="44">
        <f t="shared" si="0"/>
        <v>0</v>
      </c>
      <c r="G59" s="93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91" customFormat="1" x14ac:dyDescent="0.2">
      <c r="A60" s="135">
        <f t="shared" si="3"/>
        <v>6.26</v>
      </c>
      <c r="B60" s="136" t="s">
        <v>39</v>
      </c>
      <c r="C60" s="129">
        <v>8</v>
      </c>
      <c r="D60" s="110" t="s">
        <v>10</v>
      </c>
      <c r="E60" s="74"/>
      <c r="F60" s="44">
        <f t="shared" si="0"/>
        <v>0</v>
      </c>
      <c r="G60" s="93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91" customFormat="1" x14ac:dyDescent="0.2">
      <c r="A61" s="135">
        <f t="shared" si="3"/>
        <v>6.27</v>
      </c>
      <c r="B61" s="136" t="s">
        <v>41</v>
      </c>
      <c r="C61" s="129">
        <v>6</v>
      </c>
      <c r="D61" s="110" t="s">
        <v>10</v>
      </c>
      <c r="E61" s="74"/>
      <c r="F61" s="44">
        <f t="shared" si="0"/>
        <v>0</v>
      </c>
      <c r="G61" s="93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91" customFormat="1" x14ac:dyDescent="0.2">
      <c r="A62" s="135">
        <f t="shared" si="3"/>
        <v>6.28</v>
      </c>
      <c r="B62" s="136" t="s">
        <v>67</v>
      </c>
      <c r="C62" s="129">
        <v>12</v>
      </c>
      <c r="D62" s="110" t="s">
        <v>10</v>
      </c>
      <c r="E62" s="74"/>
      <c r="F62" s="44">
        <f t="shared" si="0"/>
        <v>0</v>
      </c>
      <c r="G62" s="93"/>
      <c r="H62" s="97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91" customFormat="1" x14ac:dyDescent="0.2">
      <c r="A63" s="135">
        <f t="shared" si="3"/>
        <v>6.29</v>
      </c>
      <c r="B63" s="136" t="s">
        <v>68</v>
      </c>
      <c r="C63" s="129">
        <v>11</v>
      </c>
      <c r="D63" s="110" t="s">
        <v>10</v>
      </c>
      <c r="E63" s="74"/>
      <c r="F63" s="44">
        <f t="shared" si="0"/>
        <v>0</v>
      </c>
      <c r="G63" s="93"/>
      <c r="H63" s="97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91" customFormat="1" ht="25.5" x14ac:dyDescent="0.2">
      <c r="A64" s="135">
        <f t="shared" si="3"/>
        <v>6.3</v>
      </c>
      <c r="B64" s="128" t="s">
        <v>69</v>
      </c>
      <c r="C64" s="129">
        <v>4</v>
      </c>
      <c r="D64" s="110" t="s">
        <v>10</v>
      </c>
      <c r="E64" s="74"/>
      <c r="F64" s="44">
        <f t="shared" si="0"/>
        <v>0</v>
      </c>
      <c r="G64" s="93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1:18" s="91" customFormat="1" ht="28.5" customHeight="1" x14ac:dyDescent="0.2">
      <c r="A65" s="135">
        <f t="shared" si="3"/>
        <v>6.31</v>
      </c>
      <c r="B65" s="128" t="s">
        <v>74</v>
      </c>
      <c r="C65" s="137">
        <v>1</v>
      </c>
      <c r="D65" s="120" t="s">
        <v>7</v>
      </c>
      <c r="E65" s="121"/>
      <c r="F65" s="96">
        <f t="shared" si="0"/>
        <v>0</v>
      </c>
      <c r="G65" s="93"/>
      <c r="H65" s="80"/>
      <c r="I65" s="97"/>
      <c r="J65" s="80"/>
      <c r="K65" s="80"/>
      <c r="L65" s="80"/>
      <c r="M65" s="80"/>
      <c r="N65" s="80"/>
      <c r="O65" s="80"/>
      <c r="P65" s="80"/>
      <c r="Q65" s="80"/>
      <c r="R65" s="80"/>
    </row>
    <row r="66" spans="1:18" s="13" customFormat="1" ht="12.75" customHeight="1" x14ac:dyDescent="0.2">
      <c r="A66" s="126"/>
      <c r="B66" s="127"/>
      <c r="C66" s="49"/>
      <c r="D66" s="110"/>
      <c r="E66" s="74"/>
      <c r="F66" s="44">
        <f t="shared" si="0"/>
        <v>0</v>
      </c>
      <c r="G66" s="93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s="8" customFormat="1" ht="12.75" customHeight="1" x14ac:dyDescent="0.2">
      <c r="A67" s="126">
        <v>6</v>
      </c>
      <c r="B67" s="127" t="s">
        <v>29</v>
      </c>
      <c r="C67" s="49"/>
      <c r="D67" s="110"/>
      <c r="E67" s="74"/>
      <c r="F67" s="44">
        <f t="shared" si="0"/>
        <v>0</v>
      </c>
      <c r="G67" s="93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s="13" customFormat="1" ht="51" x14ac:dyDescent="0.2">
      <c r="A68" s="115">
        <v>6.1</v>
      </c>
      <c r="B68" s="138" t="s">
        <v>70</v>
      </c>
      <c r="C68" s="137">
        <v>1</v>
      </c>
      <c r="D68" s="120" t="s">
        <v>10</v>
      </c>
      <c r="E68" s="121"/>
      <c r="F68" s="96">
        <f t="shared" si="0"/>
        <v>0</v>
      </c>
      <c r="G68" s="93"/>
      <c r="H68" s="94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s="13" customFormat="1" ht="51" x14ac:dyDescent="0.2">
      <c r="A69" s="115">
        <v>6.2</v>
      </c>
      <c r="B69" s="138" t="s">
        <v>72</v>
      </c>
      <c r="C69" s="137">
        <v>2</v>
      </c>
      <c r="D69" s="120" t="s">
        <v>10</v>
      </c>
      <c r="E69" s="121"/>
      <c r="F69" s="96">
        <f t="shared" si="0"/>
        <v>0</v>
      </c>
      <c r="G69" s="93"/>
      <c r="H69" s="94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s="13" customFormat="1" x14ac:dyDescent="0.2">
      <c r="A70" s="115">
        <v>6.3</v>
      </c>
      <c r="B70" s="139" t="s">
        <v>42</v>
      </c>
      <c r="C70" s="137">
        <v>3</v>
      </c>
      <c r="D70" s="120" t="s">
        <v>10</v>
      </c>
      <c r="E70" s="121"/>
      <c r="F70" s="96">
        <f t="shared" si="0"/>
        <v>0</v>
      </c>
      <c r="G70" s="93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s="8" customFormat="1" ht="9" customHeight="1" x14ac:dyDescent="0.2">
      <c r="A71" s="130"/>
      <c r="B71" s="140"/>
      <c r="C71" s="141"/>
      <c r="D71" s="133"/>
      <c r="E71" s="134"/>
      <c r="F71" s="101">
        <f t="shared" si="0"/>
        <v>0</v>
      </c>
      <c r="G71" s="93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ht="12.75" customHeight="1" x14ac:dyDescent="0.2">
      <c r="A72" s="126">
        <v>7</v>
      </c>
      <c r="B72" s="142" t="s">
        <v>28</v>
      </c>
      <c r="C72" s="143"/>
      <c r="D72" s="144"/>
      <c r="E72" s="145"/>
      <c r="F72" s="44">
        <f t="shared" si="0"/>
        <v>0</v>
      </c>
      <c r="G72" s="93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ht="12.75" customHeight="1" x14ac:dyDescent="0.2">
      <c r="A73" s="117">
        <v>7.1</v>
      </c>
      <c r="B73" s="118" t="s">
        <v>32</v>
      </c>
      <c r="C73" s="111">
        <v>1015.8</v>
      </c>
      <c r="D73" s="146" t="s">
        <v>9</v>
      </c>
      <c r="E73" s="111"/>
      <c r="F73" s="44">
        <f t="shared" si="0"/>
        <v>0</v>
      </c>
      <c r="G73" s="93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ht="12.75" customHeight="1" x14ac:dyDescent="0.2">
      <c r="A74" s="117">
        <v>7.2</v>
      </c>
      <c r="B74" s="118" t="s">
        <v>62</v>
      </c>
      <c r="C74" s="111">
        <v>218</v>
      </c>
      <c r="D74" s="146" t="s">
        <v>9</v>
      </c>
      <c r="E74" s="111"/>
      <c r="F74" s="44">
        <f t="shared" si="0"/>
        <v>0</v>
      </c>
      <c r="G74" s="93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ht="12.75" customHeight="1" x14ac:dyDescent="0.2">
      <c r="A75" s="117">
        <v>7.3</v>
      </c>
      <c r="B75" s="118" t="s">
        <v>61</v>
      </c>
      <c r="C75" s="111">
        <v>377</v>
      </c>
      <c r="D75" s="146" t="s">
        <v>9</v>
      </c>
      <c r="E75" s="111"/>
      <c r="F75" s="44">
        <f t="shared" si="0"/>
        <v>0</v>
      </c>
      <c r="G75" s="93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ht="12.75" customHeight="1" x14ac:dyDescent="0.2">
      <c r="A76" s="117">
        <v>7.4</v>
      </c>
      <c r="B76" s="118" t="s">
        <v>71</v>
      </c>
      <c r="C76" s="109">
        <v>120</v>
      </c>
      <c r="D76" s="146" t="s">
        <v>9</v>
      </c>
      <c r="E76" s="147"/>
      <c r="F76" s="44">
        <f t="shared" si="0"/>
        <v>0</v>
      </c>
      <c r="G76" s="93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ht="12.75" customHeight="1" x14ac:dyDescent="0.2">
      <c r="A77" s="117"/>
      <c r="B77" s="118"/>
      <c r="C77" s="109"/>
      <c r="D77" s="146"/>
      <c r="E77" s="147"/>
      <c r="F77" s="44">
        <f t="shared" si="0"/>
        <v>0</v>
      </c>
      <c r="G77" s="93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ht="38.25" x14ac:dyDescent="0.2">
      <c r="A78" s="148">
        <v>8</v>
      </c>
      <c r="B78" s="149" t="s">
        <v>31</v>
      </c>
      <c r="C78" s="119">
        <v>1015.8</v>
      </c>
      <c r="D78" s="120" t="s">
        <v>9</v>
      </c>
      <c r="E78" s="121"/>
      <c r="F78" s="96">
        <f t="shared" ref="F78:F88" si="4">ROUND(C78*E78,2)</f>
        <v>0</v>
      </c>
      <c r="G78" s="93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x14ac:dyDescent="0.2">
      <c r="A79" s="148">
        <v>9</v>
      </c>
      <c r="B79" s="149" t="s">
        <v>36</v>
      </c>
      <c r="C79" s="119">
        <v>1015.8</v>
      </c>
      <c r="D79" s="120" t="s">
        <v>9</v>
      </c>
      <c r="E79" s="121"/>
      <c r="F79" s="96">
        <f t="shared" si="4"/>
        <v>0</v>
      </c>
      <c r="G79" s="93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ht="12.75" customHeight="1" x14ac:dyDescent="0.2">
      <c r="A80" s="115"/>
      <c r="B80" s="118"/>
      <c r="C80" s="49"/>
      <c r="D80" s="110"/>
      <c r="E80" s="74"/>
      <c r="F80" s="44">
        <f t="shared" si="4"/>
        <v>0</v>
      </c>
      <c r="G80" s="93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s="8" customFormat="1" ht="12.75" customHeight="1" x14ac:dyDescent="0.2">
      <c r="A81" s="47">
        <v>10</v>
      </c>
      <c r="B81" s="150" t="s">
        <v>43</v>
      </c>
      <c r="C81" s="151"/>
      <c r="D81" s="152"/>
      <c r="E81" s="153"/>
      <c r="F81" s="44">
        <f t="shared" si="4"/>
        <v>0</v>
      </c>
      <c r="G81" s="93"/>
      <c r="H81" s="85"/>
      <c r="I81" s="92"/>
      <c r="J81" s="92"/>
      <c r="K81" s="92"/>
      <c r="L81" s="7"/>
      <c r="M81" s="7"/>
      <c r="N81" s="7"/>
      <c r="O81" s="7"/>
      <c r="P81" s="7"/>
      <c r="Q81" s="7"/>
      <c r="R81" s="7"/>
    </row>
    <row r="82" spans="1:18" s="8" customFormat="1" ht="12.75" customHeight="1" x14ac:dyDescent="0.2">
      <c r="A82" s="49">
        <v>10.1</v>
      </c>
      <c r="B82" s="154" t="s">
        <v>44</v>
      </c>
      <c r="C82" s="153">
        <v>2031.6</v>
      </c>
      <c r="D82" s="155" t="s">
        <v>9</v>
      </c>
      <c r="E82" s="153"/>
      <c r="F82" s="44">
        <f t="shared" si="4"/>
        <v>0</v>
      </c>
      <c r="G82" s="93"/>
      <c r="H82" s="85"/>
      <c r="I82" s="86"/>
      <c r="J82" s="86"/>
      <c r="K82" s="86"/>
      <c r="L82" s="34"/>
      <c r="M82" s="7"/>
      <c r="N82" s="7"/>
      <c r="O82" s="7"/>
      <c r="P82" s="7"/>
      <c r="Q82" s="7"/>
      <c r="R82" s="7"/>
    </row>
    <row r="83" spans="1:18" s="8" customFormat="1" ht="12.75" customHeight="1" x14ac:dyDescent="0.2">
      <c r="A83" s="49">
        <f>+A82+0.1</f>
        <v>10.199999999999999</v>
      </c>
      <c r="B83" s="154" t="s">
        <v>45</v>
      </c>
      <c r="C83" s="153">
        <v>1211.1199999999999</v>
      </c>
      <c r="D83" s="155" t="s">
        <v>8</v>
      </c>
      <c r="E83" s="153"/>
      <c r="F83" s="44">
        <f t="shared" si="4"/>
        <v>0</v>
      </c>
      <c r="G83" s="93"/>
      <c r="H83" s="85"/>
      <c r="I83" s="86"/>
      <c r="J83" s="86"/>
      <c r="K83" s="86"/>
      <c r="L83" s="34"/>
      <c r="M83" s="7"/>
      <c r="N83" s="7"/>
      <c r="O83" s="7"/>
      <c r="P83" s="7"/>
      <c r="Q83" s="7"/>
      <c r="R83" s="7"/>
    </row>
    <row r="84" spans="1:18" s="8" customFormat="1" ht="12.75" customHeight="1" x14ac:dyDescent="0.2">
      <c r="A84" s="49">
        <f t="shared" ref="A84:A88" si="5">+A83+0.1</f>
        <v>10.3</v>
      </c>
      <c r="B84" s="154" t="s">
        <v>46</v>
      </c>
      <c r="C84" s="151">
        <v>81.75</v>
      </c>
      <c r="D84" s="152" t="s">
        <v>7</v>
      </c>
      <c r="E84" s="151"/>
      <c r="F84" s="44">
        <f t="shared" si="4"/>
        <v>0</v>
      </c>
      <c r="G84" s="93"/>
      <c r="H84" s="85"/>
      <c r="I84" s="86"/>
      <c r="J84" s="86"/>
      <c r="K84" s="86"/>
      <c r="L84" s="34"/>
      <c r="M84" s="7"/>
      <c r="N84" s="7"/>
      <c r="O84" s="7"/>
      <c r="P84" s="7"/>
      <c r="Q84" s="7"/>
      <c r="R84" s="7"/>
    </row>
    <row r="85" spans="1:18" s="8" customFormat="1" ht="12.75" customHeight="1" x14ac:dyDescent="0.2">
      <c r="A85" s="49">
        <f t="shared" si="5"/>
        <v>10.4</v>
      </c>
      <c r="B85" s="154" t="s">
        <v>47</v>
      </c>
      <c r="C85" s="153">
        <v>290.66000000000003</v>
      </c>
      <c r="D85" s="155" t="s">
        <v>7</v>
      </c>
      <c r="E85" s="153"/>
      <c r="F85" s="44">
        <f t="shared" si="4"/>
        <v>0</v>
      </c>
      <c r="G85" s="93"/>
      <c r="H85" s="85"/>
      <c r="I85" s="86"/>
      <c r="J85" s="86"/>
      <c r="K85" s="86"/>
      <c r="L85" s="34"/>
      <c r="M85" s="7"/>
      <c r="N85" s="7"/>
      <c r="O85" s="7"/>
      <c r="P85" s="7"/>
      <c r="Q85" s="7"/>
      <c r="R85" s="7"/>
    </row>
    <row r="86" spans="1:18" s="8" customFormat="1" ht="12.75" customHeight="1" x14ac:dyDescent="0.2">
      <c r="A86" s="49">
        <f t="shared" si="5"/>
        <v>10.5</v>
      </c>
      <c r="B86" s="154" t="s">
        <v>48</v>
      </c>
      <c r="C86" s="151">
        <v>1211.1199999999999</v>
      </c>
      <c r="D86" s="152" t="s">
        <v>8</v>
      </c>
      <c r="E86" s="153"/>
      <c r="F86" s="44">
        <f t="shared" si="4"/>
        <v>0</v>
      </c>
      <c r="G86" s="93"/>
      <c r="H86" s="85"/>
      <c r="I86" s="86"/>
      <c r="J86" s="86"/>
      <c r="K86" s="86"/>
      <c r="L86" s="34"/>
      <c r="M86" s="7"/>
      <c r="N86" s="7"/>
      <c r="O86" s="7"/>
      <c r="P86" s="7"/>
      <c r="Q86" s="7"/>
      <c r="R86" s="7"/>
    </row>
    <row r="87" spans="1:18" s="8" customFormat="1" ht="12.75" customHeight="1" x14ac:dyDescent="0.2">
      <c r="A87" s="49">
        <f t="shared" si="5"/>
        <v>10.6</v>
      </c>
      <c r="B87" s="154" t="s">
        <v>49</v>
      </c>
      <c r="C87" s="151">
        <v>1513.91</v>
      </c>
      <c r="D87" s="152" t="s">
        <v>8</v>
      </c>
      <c r="E87" s="151"/>
      <c r="F87" s="44">
        <f t="shared" si="4"/>
        <v>0</v>
      </c>
      <c r="G87" s="93"/>
      <c r="H87" s="85"/>
      <c r="I87" s="86"/>
      <c r="J87" s="86"/>
      <c r="K87" s="86"/>
      <c r="L87" s="34"/>
      <c r="M87" s="7"/>
      <c r="N87" s="7"/>
      <c r="O87" s="7"/>
      <c r="P87" s="7"/>
      <c r="Q87" s="7"/>
      <c r="R87" s="7"/>
    </row>
    <row r="88" spans="1:18" s="13" customFormat="1" ht="12.75" customHeight="1" x14ac:dyDescent="0.2">
      <c r="A88" s="49">
        <f t="shared" si="5"/>
        <v>10.7</v>
      </c>
      <c r="B88" s="118" t="s">
        <v>52</v>
      </c>
      <c r="C88" s="151">
        <v>3027.8</v>
      </c>
      <c r="D88" s="152" t="s">
        <v>50</v>
      </c>
      <c r="E88" s="153"/>
      <c r="F88" s="44">
        <f t="shared" si="4"/>
        <v>0</v>
      </c>
      <c r="G88" s="93"/>
      <c r="H88" s="85"/>
      <c r="I88" s="86"/>
      <c r="J88" s="86"/>
      <c r="K88" s="86"/>
      <c r="L88" s="34"/>
      <c r="M88" s="12"/>
      <c r="N88" s="12"/>
      <c r="O88" s="12"/>
      <c r="P88" s="12"/>
      <c r="Q88" s="12"/>
      <c r="R88" s="12"/>
    </row>
    <row r="89" spans="1:18" s="10" customFormat="1" ht="12.75" customHeight="1" x14ac:dyDescent="0.2">
      <c r="A89" s="156"/>
      <c r="B89" s="157"/>
      <c r="C89" s="158"/>
      <c r="D89" s="159"/>
      <c r="E89" s="160"/>
      <c r="F89" s="206">
        <f>SUM(F14:F88)</f>
        <v>0</v>
      </c>
      <c r="G89" s="93"/>
      <c r="H89" s="88"/>
      <c r="I89" s="87"/>
      <c r="J89" s="9"/>
      <c r="K89" s="9"/>
      <c r="L89" s="9"/>
      <c r="M89" s="9"/>
      <c r="N89" s="9"/>
      <c r="O89" s="9"/>
      <c r="P89" s="9"/>
      <c r="Q89" s="9"/>
      <c r="R89" s="9"/>
    </row>
    <row r="90" spans="1:18" s="13" customFormat="1" ht="12.75" customHeight="1" x14ac:dyDescent="0.2">
      <c r="A90" s="115"/>
      <c r="B90" s="161"/>
      <c r="C90" s="162"/>
      <c r="D90" s="163"/>
      <c r="E90" s="164"/>
      <c r="F90" s="207"/>
      <c r="G90" s="93"/>
      <c r="H90" s="89"/>
      <c r="I90" s="90"/>
      <c r="J90" s="12"/>
      <c r="K90" s="12"/>
      <c r="L90" s="12"/>
      <c r="M90" s="12"/>
      <c r="N90" s="12"/>
      <c r="O90" s="12"/>
      <c r="P90" s="12"/>
      <c r="Q90" s="12"/>
      <c r="R90" s="12"/>
    </row>
    <row r="91" spans="1:18" s="8" customFormat="1" x14ac:dyDescent="0.2">
      <c r="A91" s="165" t="s">
        <v>13</v>
      </c>
      <c r="B91" s="108" t="s">
        <v>12</v>
      </c>
      <c r="C91" s="111"/>
      <c r="D91" s="110"/>
      <c r="E91" s="111"/>
      <c r="F91" s="44"/>
      <c r="G91" s="93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s="8" customFormat="1" ht="39" thickBot="1" x14ac:dyDescent="0.25">
      <c r="A92" s="113">
        <v>1</v>
      </c>
      <c r="B92" s="166" t="s">
        <v>27</v>
      </c>
      <c r="C92" s="217"/>
      <c r="D92" s="110" t="s">
        <v>55</v>
      </c>
      <c r="E92" s="217"/>
      <c r="F92" s="45">
        <f>E92*C92</f>
        <v>0</v>
      </c>
      <c r="G92" s="93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17" customFormat="1" ht="14.25" thickTop="1" thickBot="1" x14ac:dyDescent="0.25">
      <c r="A93" s="167"/>
      <c r="B93" s="168" t="s">
        <v>26</v>
      </c>
      <c r="C93" s="169"/>
      <c r="D93" s="170"/>
      <c r="E93" s="171"/>
      <c r="F93" s="208">
        <f>SUM(F92:F92)</f>
        <v>0</v>
      </c>
      <c r="G93" s="93"/>
      <c r="H93" s="9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s="19" customFormat="1" ht="15.75" customHeight="1" thickTop="1" thickBot="1" x14ac:dyDescent="0.25">
      <c r="A94" s="172"/>
      <c r="B94" s="173"/>
      <c r="C94" s="174"/>
      <c r="D94" s="144"/>
      <c r="E94" s="175"/>
      <c r="F94" s="209"/>
      <c r="G94" s="66"/>
      <c r="H94" s="7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s="15" customFormat="1" ht="14.25" thickTop="1" thickBot="1" x14ac:dyDescent="0.25">
      <c r="A95" s="176"/>
      <c r="B95" s="177" t="s">
        <v>25</v>
      </c>
      <c r="C95" s="178"/>
      <c r="D95" s="179"/>
      <c r="E95" s="180"/>
      <c r="F95" s="210">
        <f>+F89+F93</f>
        <v>0</v>
      </c>
      <c r="G95" s="67"/>
      <c r="H95" s="20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s="14" customFormat="1" ht="13.5" thickTop="1" x14ac:dyDescent="0.2">
      <c r="A96" s="167"/>
      <c r="B96" s="168" t="s">
        <v>25</v>
      </c>
      <c r="C96" s="169"/>
      <c r="D96" s="170"/>
      <c r="E96" s="181"/>
      <c r="F96" s="208">
        <f>F95</f>
        <v>0</v>
      </c>
      <c r="G96" s="67"/>
      <c r="H96" s="20"/>
    </row>
    <row r="97" spans="1:18" s="14" customFormat="1" x14ac:dyDescent="0.2">
      <c r="A97" s="182"/>
      <c r="B97" s="173"/>
      <c r="C97" s="174"/>
      <c r="D97" s="144"/>
      <c r="E97" s="183"/>
      <c r="F97" s="209"/>
      <c r="G97" s="66"/>
      <c r="H97" s="20"/>
    </row>
    <row r="98" spans="1:18" s="8" customFormat="1" x14ac:dyDescent="0.2">
      <c r="A98" s="184"/>
      <c r="B98" s="47" t="s">
        <v>14</v>
      </c>
      <c r="C98" s="47"/>
      <c r="D98" s="47"/>
      <c r="E98" s="48"/>
      <c r="F98" s="211"/>
      <c r="G98" s="6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s="8" customFormat="1" x14ac:dyDescent="0.2">
      <c r="A99" s="185"/>
      <c r="B99" s="186" t="s">
        <v>16</v>
      </c>
      <c r="C99" s="185">
        <v>0.1</v>
      </c>
      <c r="D99" s="187"/>
      <c r="E99" s="188"/>
      <c r="F99" s="212">
        <f>C99*$F$95</f>
        <v>0</v>
      </c>
      <c r="G99" s="6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s="8" customFormat="1" x14ac:dyDescent="0.2">
      <c r="A100" s="185"/>
      <c r="B100" s="186" t="s">
        <v>15</v>
      </c>
      <c r="C100" s="185">
        <v>0.03</v>
      </c>
      <c r="D100" s="187"/>
      <c r="E100" s="188"/>
      <c r="F100" s="212">
        <f>C100*$F$95</f>
        <v>0</v>
      </c>
      <c r="G100" s="6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s="8" customFormat="1" x14ac:dyDescent="0.2">
      <c r="A101" s="185"/>
      <c r="B101" s="186" t="s">
        <v>24</v>
      </c>
      <c r="C101" s="185">
        <v>0.04</v>
      </c>
      <c r="D101" s="187"/>
      <c r="E101" s="188"/>
      <c r="F101" s="212">
        <f>C101*$F$95</f>
        <v>0</v>
      </c>
      <c r="G101" s="6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s="8" customFormat="1" x14ac:dyDescent="0.2">
      <c r="A102" s="185"/>
      <c r="B102" s="186" t="s">
        <v>11</v>
      </c>
      <c r="C102" s="185">
        <v>1.4999999999999999E-2</v>
      </c>
      <c r="D102" s="187"/>
      <c r="E102" s="188"/>
      <c r="F102" s="212">
        <f>C102*$F$95</f>
        <v>0</v>
      </c>
      <c r="G102" s="6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s="8" customFormat="1" x14ac:dyDescent="0.2">
      <c r="A103" s="185"/>
      <c r="B103" s="186" t="s">
        <v>17</v>
      </c>
      <c r="C103" s="185">
        <v>0.01</v>
      </c>
      <c r="D103" s="187"/>
      <c r="E103" s="188"/>
      <c r="F103" s="212">
        <f>C103*$F$95</f>
        <v>0</v>
      </c>
      <c r="G103" s="6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s="8" customFormat="1" x14ac:dyDescent="0.2">
      <c r="A104" s="185"/>
      <c r="B104" s="186" t="s">
        <v>23</v>
      </c>
      <c r="C104" s="185">
        <v>0.18</v>
      </c>
      <c r="D104" s="187"/>
      <c r="E104" s="187"/>
      <c r="F104" s="212">
        <f>C104*F99</f>
        <v>0</v>
      </c>
      <c r="G104" s="6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s="8" customFormat="1" x14ac:dyDescent="0.2">
      <c r="A105" s="189"/>
      <c r="B105" s="190" t="s">
        <v>21</v>
      </c>
      <c r="C105" s="191">
        <v>1E-3</v>
      </c>
      <c r="D105" s="192"/>
      <c r="E105" s="187"/>
      <c r="F105" s="212">
        <f>F96*C105</f>
        <v>0</v>
      </c>
      <c r="G105" s="6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s="8" customFormat="1" x14ac:dyDescent="0.2">
      <c r="A106" s="189"/>
      <c r="B106" s="193" t="s">
        <v>22</v>
      </c>
      <c r="C106" s="194">
        <v>0.1</v>
      </c>
      <c r="D106" s="192"/>
      <c r="E106" s="187"/>
      <c r="F106" s="212">
        <f>F96*C106</f>
        <v>0</v>
      </c>
      <c r="G106" s="6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x14ac:dyDescent="0.25">
      <c r="A107" s="195"/>
      <c r="B107" s="196" t="s">
        <v>35</v>
      </c>
      <c r="C107" s="197">
        <v>1.4999999999999999E-2</v>
      </c>
      <c r="D107" s="198"/>
      <c r="E107" s="199"/>
      <c r="F107" s="213">
        <f>+F96*C107</f>
        <v>0</v>
      </c>
    </row>
    <row r="108" spans="1:18" s="8" customFormat="1" ht="25.5" x14ac:dyDescent="0.2">
      <c r="A108" s="189"/>
      <c r="B108" s="200" t="s">
        <v>34</v>
      </c>
      <c r="C108" s="201">
        <v>0.03</v>
      </c>
      <c r="D108" s="192"/>
      <c r="E108" s="187"/>
      <c r="F108" s="212">
        <f>+F96*C108</f>
        <v>0</v>
      </c>
      <c r="G108" s="6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s="11" customFormat="1" ht="12.75" customHeight="1" x14ac:dyDescent="0.2">
      <c r="A109" s="202"/>
      <c r="B109" s="49" t="s">
        <v>18</v>
      </c>
      <c r="C109" s="185">
        <v>0.05</v>
      </c>
      <c r="D109" s="203"/>
      <c r="E109" s="125"/>
      <c r="F109" s="46">
        <f>F95*C109</f>
        <v>0</v>
      </c>
      <c r="G109" s="70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s="23" customFormat="1" x14ac:dyDescent="0.2">
      <c r="A110" s="50"/>
      <c r="B110" s="51" t="s">
        <v>20</v>
      </c>
      <c r="C110" s="52"/>
      <c r="D110" s="53"/>
      <c r="E110" s="52"/>
      <c r="F110" s="214">
        <f>SUM(F99:F109)</f>
        <v>0</v>
      </c>
      <c r="G110" s="71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</row>
    <row r="111" spans="1:18" s="8" customFormat="1" ht="9" customHeight="1" x14ac:dyDescent="0.2">
      <c r="A111" s="54"/>
      <c r="B111" s="54"/>
      <c r="C111" s="54"/>
      <c r="D111" s="54"/>
      <c r="E111" s="54"/>
      <c r="F111" s="215"/>
      <c r="G111" s="7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23" customFormat="1" ht="12.75" customHeight="1" x14ac:dyDescent="0.2">
      <c r="A112" s="55"/>
      <c r="B112" s="56" t="s">
        <v>19</v>
      </c>
      <c r="C112" s="55"/>
      <c r="D112" s="55"/>
      <c r="E112" s="55"/>
      <c r="F112" s="216">
        <f>+F96+F110</f>
        <v>0</v>
      </c>
      <c r="G112" s="73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</row>
    <row r="113" spans="1:35" s="27" customFormat="1" x14ac:dyDescent="0.2">
      <c r="A113" s="60"/>
      <c r="B113" s="57"/>
      <c r="C113" s="58"/>
      <c r="D113" s="58"/>
      <c r="E113" s="59"/>
      <c r="F113" s="59"/>
      <c r="G113" s="59"/>
      <c r="H113" s="26"/>
      <c r="I113" s="24"/>
      <c r="J113" s="25"/>
      <c r="K113" s="26"/>
      <c r="L113" s="26"/>
    </row>
    <row r="114" spans="1:35" s="27" customFormat="1" x14ac:dyDescent="0.25">
      <c r="A114" s="218"/>
      <c r="B114" s="219"/>
      <c r="C114" s="219"/>
      <c r="D114" s="219"/>
      <c r="E114" s="219"/>
      <c r="F114" s="219"/>
      <c r="G114" s="81"/>
      <c r="H114" s="26"/>
      <c r="I114" s="24"/>
      <c r="J114" s="25"/>
      <c r="K114" s="26"/>
      <c r="L114" s="26"/>
    </row>
    <row r="115" spans="1:35" s="7" customFormat="1" x14ac:dyDescent="0.2">
      <c r="A115" s="28"/>
      <c r="B115" s="28"/>
      <c r="C115" s="28"/>
      <c r="D115" s="28"/>
      <c r="E115" s="28"/>
      <c r="F115" s="29"/>
      <c r="G115" s="29"/>
      <c r="J115" s="30"/>
      <c r="K115" s="30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35" s="7" customFormat="1" x14ac:dyDescent="0.2">
      <c r="A116" s="31"/>
      <c r="B116" s="32"/>
      <c r="C116" s="21"/>
      <c r="D116" s="21"/>
      <c r="E116" s="21"/>
      <c r="F116" s="29"/>
      <c r="G116" s="29"/>
      <c r="J116" s="30"/>
      <c r="K116" s="30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35" s="7" customFormat="1" x14ac:dyDescent="0.2">
      <c r="A117" s="31"/>
      <c r="B117" s="32"/>
      <c r="C117" s="21"/>
      <c r="D117" s="21"/>
      <c r="E117" s="21"/>
      <c r="F117" s="29"/>
      <c r="G117" s="29"/>
      <c r="J117" s="30"/>
      <c r="K117" s="30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</sheetData>
  <sheetProtection algorithmName="SHA-512" hashValue="lQomyI/Nz62dS59l/y49bR9CkT9BW2Pd7i3BJs2vp+KhDXtnxFgMljk6cF4vTj+mlzBktciyacYa9mTItz9EXw==" saltValue="agC6b3UK7/4usXR+2akOrA==" spinCount="100000" sheet="1" objects="1" scenarios="1"/>
  <mergeCells count="7">
    <mergeCell ref="A114:F114"/>
    <mergeCell ref="B7:F7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19685039370078741" footer="0.19685039370078741"/>
  <pageSetup scale="95" orientation="portrait" horizontalDpi="4294967295" verticalDpi="4294967295" r:id="rId1"/>
  <headerFooter alignWithMargins="0">
    <oddFooter>&amp;C&amp;6Página &amp;P de &amp;N</oddFooter>
  </headerFooter>
  <rowBreaks count="3" manualBreakCount="3">
    <brk id="41" max="5" man="1"/>
    <brk id="71" max="5" man="1"/>
    <brk id="95" max="5" man="1"/>
  </rowBreaks>
  <ignoredErrors>
    <ignoredError sqref="F89:F91 F92 F94:F109 F111 F15:F52 F54:F8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-13</vt:lpstr>
      <vt:lpstr>'LOTE -13'!Área_de_impresión</vt:lpstr>
      <vt:lpstr>'LOTE -13'!Títulos_a_imprimir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Aysha Annette Piña Zarzuela</cp:lastModifiedBy>
  <cp:lastPrinted>2020-11-17T15:46:25Z</cp:lastPrinted>
  <dcterms:created xsi:type="dcterms:W3CDTF">2018-05-23T14:28:08Z</dcterms:created>
  <dcterms:modified xsi:type="dcterms:W3CDTF">2020-11-23T14:14:17Z</dcterms:modified>
</cp:coreProperties>
</file>