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COMPARACION PRECIOS DE OBRAS\INAPA-CCC-CP-2021-0037  DEPOSITO REGULADOR, AC. PEDERNALES\"/>
    </mc:Choice>
  </mc:AlternateContent>
  <xr:revisionPtr revIDLastSave="0" documentId="8_{6A3E29B1-7A04-4C96-8F9E-783BB71E9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DE PARTIDA" sheetId="7" r:id="rId1"/>
  </sheets>
  <externalReferences>
    <externalReference r:id="rId2"/>
    <externalReference r:id="rId3"/>
  </externalReferences>
  <definedNames>
    <definedName name="\a">#N/A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ALBANIL2">'[2]M.O.'!$C$12</definedName>
    <definedName name="_xlnm.Print_Area" localSheetId="0">'LISTA DE PARTIDA'!$A$1:$F$150</definedName>
    <definedName name="BRIGADATOPOGRAFICA">'[2]M.O.'!$C$9</definedName>
    <definedName name="MA">'[2]M.O.'!$C$10</definedName>
    <definedName name="_xlnm.Print_Titles" localSheetId="0">'LISTA DE PARTIDA'!$1:$10</definedName>
  </definedNames>
  <calcPr calcId="191029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4" i="7" l="1"/>
  <c r="F127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C79" i="7" l="1"/>
  <c r="F79" i="7" s="1"/>
  <c r="C50" i="7"/>
  <c r="F50" i="7" s="1"/>
  <c r="F121" i="7" s="1"/>
  <c r="F129" i="7" s="1"/>
  <c r="F139" i="7" l="1"/>
  <c r="F132" i="7"/>
  <c r="F138" i="7" s="1"/>
  <c r="F141" i="7"/>
  <c r="F134" i="7"/>
  <c r="F133" i="7"/>
  <c r="F137" i="7"/>
  <c r="F143" i="7"/>
  <c r="F136" i="7"/>
  <c r="F142" i="7"/>
  <c r="F135" i="7"/>
  <c r="F140" i="7"/>
  <c r="F145" i="7" l="1"/>
  <c r="F147" i="7" s="1"/>
  <c r="F149" i="7" s="1"/>
</calcChain>
</file>

<file path=xl/sharedStrings.xml><?xml version="1.0" encoding="utf-8"?>
<sst xmlns="http://schemas.openxmlformats.org/spreadsheetml/2006/main" count="228" uniqueCount="161">
  <si>
    <t>Ubicación :  PROVINCIA PEDERNALES</t>
  </si>
  <si>
    <t>ZONA  VIII</t>
  </si>
  <si>
    <t>ITEM</t>
  </si>
  <si>
    <t>DESCRIPCION</t>
  </si>
  <si>
    <t>CANTIDAD</t>
  </si>
  <si>
    <t>UD</t>
  </si>
  <si>
    <t>P.U .RD$</t>
  </si>
  <si>
    <t>VALOR RD$</t>
  </si>
  <si>
    <t>A</t>
  </si>
  <si>
    <t>U</t>
  </si>
  <si>
    <t>M</t>
  </si>
  <si>
    <t>SUBTOTAL GENERAL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</si>
  <si>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</si>
  <si>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</si>
  <si>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</si>
  <si>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</si>
  <si>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</si>
  <si>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</si>
  <si>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</si>
  <si>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CODIA</t>
  </si>
  <si>
    <t>IMPREVISTOS</t>
  </si>
  <si>
    <t xml:space="preserve">MEDIDA DE COMPENSACION AMBIENTAL </t>
  </si>
  <si>
    <t>TOTAL GASTOS INDIRECTOS</t>
  </si>
  <si>
    <t>TOTAL A EJECUTAR</t>
  </si>
  <si>
    <t>TOTAL A CONTRATAR</t>
  </si>
  <si>
    <t xml:space="preserve">                PREPARADO POR:</t>
  </si>
  <si>
    <t xml:space="preserve">           REVISADO POR</t>
  </si>
  <si>
    <t xml:space="preserve">            ING. FRANCIS HEREDIA</t>
  </si>
  <si>
    <t xml:space="preserve">       ANALISTA DE PRESUPUESTOS</t>
  </si>
  <si>
    <t xml:space="preserve">   ANALISTA DE PRESUPUESTOS</t>
  </si>
  <si>
    <t xml:space="preserve">                 SOMETIDO POR</t>
  </si>
  <si>
    <t xml:space="preserve">               VISTO BUENO</t>
  </si>
  <si>
    <t xml:space="preserve">      ING. SONIA ESTHER RODRIGUEZ</t>
  </si>
  <si>
    <t xml:space="preserve"> ING. JOSE MANUEL AYBAR OVALLE</t>
  </si>
  <si>
    <t xml:space="preserve">  ENC. DEPTO DE COSTOS Y PRESUPUESTOS</t>
  </si>
  <si>
    <t xml:space="preserve">        DIRECTOR DE INGENIERIA</t>
  </si>
  <si>
    <t>B</t>
  </si>
  <si>
    <t>EMBELLECIMIENTO CON GRAVILLA</t>
  </si>
  <si>
    <t>M2</t>
  </si>
  <si>
    <t>PA</t>
  </si>
  <si>
    <t>PAÑETE INTERIOR PULIDO</t>
  </si>
  <si>
    <t>CANTOS</t>
  </si>
  <si>
    <t>FINO LOSA DE FONDO PULIDO</t>
  </si>
  <si>
    <t>PINTURA BASE BLANCA</t>
  </si>
  <si>
    <t>ACERA PERIMETRAL 0.80  M</t>
  </si>
  <si>
    <t>LIMPIEZA FINAL</t>
  </si>
  <si>
    <t>MUROS</t>
  </si>
  <si>
    <t xml:space="preserve">         ING. XIOMARA LORENZO</t>
  </si>
  <si>
    <t>VARIOS</t>
  </si>
  <si>
    <t xml:space="preserve">CAMPAMENTO </t>
  </si>
  <si>
    <t>MES</t>
  </si>
  <si>
    <t xml:space="preserve">SUMNISTRO DE MATERIAL DE MINA </t>
  </si>
  <si>
    <t>MANTENIMIENTO Y OPERACION SISTEMA DE INAPA</t>
  </si>
  <si>
    <t>SUB-TOTAL FASE A</t>
  </si>
  <si>
    <t>SUB-TOTAL FASE B</t>
  </si>
  <si>
    <t>ESTUDIOS (SOCIALES, AMBIENTALES, GEOTECNICOS, TOPOGRAFICOS Y CALIDAD, ETC)</t>
  </si>
  <si>
    <t>MOVIMIENTO DE TIERRA:</t>
  </si>
  <si>
    <t>HORMIGÓN ARMADO EN:</t>
  </si>
  <si>
    <t>ML</t>
  </si>
  <si>
    <t>PINTURA</t>
  </si>
  <si>
    <t>P.A</t>
  </si>
  <si>
    <t>BOTE DE MATERIAL CON CAMIÓN IN SITU</t>
  </si>
  <si>
    <t xml:space="preserve">REPOSICIÓN MATERIAL COMPACTADO </t>
  </si>
  <si>
    <t>EXCAVACIÓN ZAPATAS  A MANO</t>
  </si>
  <si>
    <t>BLOCK 6"  Ø3/8"@0.60MTS  BNP</t>
  </si>
  <si>
    <t>SUMINISTRO Y COLOCACIÓN DE ALAMBRE GALVANIZADO TIPO TRINCHERA</t>
  </si>
  <si>
    <t>TAPA PARA REGISTRO ACERO INOXIDABLE  D=0.80 M  ( VER DETALLE )</t>
  </si>
  <si>
    <t>VERJA EN BLOQUES DE 6" VIOLINADOS</t>
  </si>
  <si>
    <t>TRANSPORTE DE EQUIPO ( IDA Y VUELTA ) ( 3U )</t>
  </si>
  <si>
    <t>NIVELACIÓN C/EQUIPO</t>
  </si>
  <si>
    <t>COMPACTACIÓN C/EQUIPO</t>
  </si>
  <si>
    <t xml:space="preserve">REPLANTEO Y CONTROL TOPOGRÁFICO </t>
  </si>
  <si>
    <t>EXCAVACIÓN ROCA 60% C/EQUIPO</t>
  </si>
  <si>
    <t>EXCAVACIÓN COMPACTADO 40% C/EQUIPO</t>
  </si>
  <si>
    <t>RELLENO COMPACTADO C/COMPACTADOR MECÁNICO EN CAPA DE 0.30 M</t>
  </si>
  <si>
    <t>BOTE DE MATERIAL C/CAMIÓN A 5.00 (INC. ESPARCIMIENTO EN BOTADERO)</t>
  </si>
  <si>
    <t>HORMIGÓN DE LIMPIEZA F'C=140 KG/CM2, E=0.05 M</t>
  </si>
  <si>
    <t>APLICACIÓN DE:</t>
  </si>
  <si>
    <t>INSTALACIÓN DE:</t>
  </si>
  <si>
    <t>VÁLVULA DE COMPUERTA Ø12" PLATILLADA COMPLETA</t>
  </si>
  <si>
    <t>REGISTRO H.A. P/VÁLVULA (2.90 x2.40x 1.77 )M</t>
  </si>
  <si>
    <t>EXCAVACIÓN TIERRA 40% C/EQUIPO</t>
  </si>
  <si>
    <t>TUBERÍAS DE Ø12" SCH-40, ACERO,SIN COSTURA C/PROTECCIÓN ANTICORROSIVO</t>
  </si>
  <si>
    <t xml:space="preserve">ACRILÍCA AZUL TURQUESA EN VIGAS Y COLUMNAS </t>
  </si>
  <si>
    <t xml:space="preserve">PUERTA CORREDIZA LONG=4.0 MTS </t>
  </si>
  <si>
    <t xml:space="preserve">BLOCK 6"  Ø3/8"@0.60MTS  SNP VIOLINADO </t>
  </si>
  <si>
    <t>VISITAS</t>
  </si>
  <si>
    <t>ANDAMIAJE</t>
  </si>
  <si>
    <t>11.10.1</t>
  </si>
  <si>
    <t>11.10.2</t>
  </si>
  <si>
    <t>11.10.3</t>
  </si>
  <si>
    <t>11.10.4</t>
  </si>
  <si>
    <t>11.10.5</t>
  </si>
  <si>
    <t>13.1.1</t>
  </si>
  <si>
    <t>13.1.2</t>
  </si>
  <si>
    <t>13.1.3</t>
  </si>
  <si>
    <t>13.2.1</t>
  </si>
  <si>
    <t>13.2.2</t>
  </si>
  <si>
    <t>13.2.3</t>
  </si>
  <si>
    <t>13.2.4</t>
  </si>
  <si>
    <t>13.2.5</t>
  </si>
  <si>
    <t>13.2.6</t>
  </si>
  <si>
    <t>13.3.1</t>
  </si>
  <si>
    <t>13.3.2</t>
  </si>
  <si>
    <t>13.4.1</t>
  </si>
  <si>
    <t>13.4.2</t>
  </si>
  <si>
    <t>13.5.1</t>
  </si>
  <si>
    <r>
      <t>DEPÓSITO REGULADOR H.A. SUPERFICIAL  2,000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, CIRCULAR </t>
    </r>
  </si>
  <si>
    <r>
      <t>Obra :CONSTRUCCIÓN DEPÓSITO REGULADOR 2,000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, H.A. SUPERFICIAL, CIRCULAR ACUEDUCTO PEDERNALES </t>
    </r>
  </si>
  <si>
    <t>RELLENO DE MATERIAL (TERRAPLÉN)</t>
  </si>
  <si>
    <r>
      <t>M</t>
    </r>
    <r>
      <rPr>
        <vertAlign val="superscript"/>
        <sz val="10"/>
        <color theme="1"/>
        <rFont val="Arial"/>
        <family val="2"/>
      </rPr>
      <t>2</t>
    </r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</si>
  <si>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</si>
  <si>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</si>
  <si>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ITBIS HONORARIOS PROFESIONALES (LEY 07-2007)</t>
  </si>
  <si>
    <r>
      <t>MOVIMIENTO DE TIERRA: ( 837.79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</si>
  <si>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LIMPIEZA DEL ÁREA (CORTE Y DESBROSE A MANO)</t>
  </si>
  <si>
    <t>HORMIGÓN  ARMADO F᾽c=280 KG/CM² (CON LIGADORA Y BOMBA PARA VACIADO) EN:</t>
  </si>
  <si>
    <r>
      <t>ZAPATA DE MURO -  2.46 QQ/M</t>
    </r>
    <r>
      <rPr>
        <vertAlign val="superscript"/>
        <sz val="10"/>
        <rFont val="Arial"/>
        <family val="2"/>
      </rPr>
      <t>3</t>
    </r>
  </si>
  <si>
    <r>
      <t>MUROS CIRCULAR 0.35MTS- 2.98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PERIMETRAL</t>
    </r>
  </si>
  <si>
    <r>
      <t>COLUMNA C1 ( 0.60x0.60 )MTS - 4.71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CENTRAL</t>
    </r>
  </si>
  <si>
    <r>
      <t>COLUMNA C2 (4U) ( 0.50x0.50)MTS - 4.15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PERIMETRAL</t>
    </r>
  </si>
  <si>
    <r>
      <t>VIGA V1 (0.30x0.50 )MTS - 3.16 QQ/M</t>
    </r>
    <r>
      <rPr>
        <vertAlign val="superscript"/>
        <sz val="10"/>
        <rFont val="Arial"/>
        <family val="2"/>
      </rPr>
      <t>3</t>
    </r>
  </si>
  <si>
    <r>
      <t>LOSA DE TECHO 0.15MTS - 1.80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</si>
  <si>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TERMINACIÓN DE SUPERFICIE:</t>
  </si>
  <si>
    <r>
      <t>ZAPATA DE MUROS (0.45 X 0.25)MTS  - 0.87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F᾽c=180 KG/CM²</t>
    </r>
  </si>
  <si>
    <r>
      <t>ZAPATA  DE  COLUMNAS  (0.60 X 0.60 X 0.25)MTS - 2.08QQ/M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F᾽C=180 KG/CM²</t>
    </r>
  </si>
  <si>
    <r>
      <t>COLUMNAS DE AMARRE (0.20 X 0.20)MTS - 4.36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</si>
  <si>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r>
      <t>VIGA DE AMARRE  BNP (0.15 X 0.20)MTS - 3.22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</si>
  <si>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r>
      <t>VIGA DE AMARRE SNP (0.20 X 0.20)MTS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</si>
  <si>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t>TERMINACIÓN DE SUPERFICIE</t>
  </si>
  <si>
    <t>PAÑETE EN VIGAS Y COLUMNAS</t>
  </si>
  <si>
    <t>LOGO Y LETRERO DE INAPA</t>
  </si>
  <si>
    <t>VENTILACIÓN EN TECHO (VER DETALLE)</t>
  </si>
  <si>
    <t xml:space="preserve">YEE 12"x12" ACERO </t>
  </si>
  <si>
    <t>TUBERÍAS DE ENTRADA, SALIDA, DESAGÜE, REBOSE, BY-PASS C/PROTECCIÓN ANTICORROSIVO</t>
  </si>
  <si>
    <t xml:space="preserve">TEE 12"x12" ACERO </t>
  </si>
  <si>
    <t>CODO 12" x 90º ACERO</t>
  </si>
  <si>
    <t>CODO 12" x 45º ACERO</t>
  </si>
  <si>
    <t xml:space="preserve">NIPLE DE Ø12"x36" ACERO </t>
  </si>
  <si>
    <t>REGISTRO H.A. P/VÁLVULA (1.60 x1.50x 3.10) M</t>
  </si>
  <si>
    <t>RELLENO COMPACTADO C/COMPACTADOR MECÁNICO EN CAPA DE 0.20 M</t>
  </si>
  <si>
    <t>CORTE DE TUBERÍA PARA COLOCAR PIEZA EN TUBERÍA EXISTENTE (2 U )</t>
  </si>
  <si>
    <t xml:space="preserve">VIGA APOYO DEL RIEL PUERTA CORREDIZA (0.20 X 0.20) MTS F᾽c=210 KG/CM² </t>
  </si>
  <si>
    <t>JUNTA EXPANSIVA DE BENTONITA (SEGÚN DETALLE)</t>
  </si>
  <si>
    <r>
      <t>ZAPATA DE COLUMNA  C1 - 3.28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</t>
    </r>
  </si>
  <si>
    <t xml:space="preserve">ZABALETA EN FONDO </t>
  </si>
  <si>
    <t>IMPERMEABILIZANTE SIKA MONOTOP -SEAL-107 O SIMILAR (MURO INTERIOR Y LOSA DE FONDO)</t>
  </si>
  <si>
    <r>
      <t>LOSA DE FONDO 0.20MTS - 1.67 QQ/M</t>
    </r>
    <r>
      <rPr>
        <vertAlign val="superscript"/>
        <sz val="10"/>
        <rFont val="Arial"/>
        <family val="2"/>
      </rPr>
      <t>3</t>
    </r>
  </si>
  <si>
    <r>
      <t>MOVIMIENTO DE TIERRA PARA TUBERÍAS (63.07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</si>
  <si>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BOTE DE MATERIAL C/CAMIÓN A 5.00 KM (INC. ESPARCIMIENTO EN BOTADERO)</t>
  </si>
  <si>
    <t xml:space="preserve">ENCOFRADO  METÁLICO A TODO COSTO PARA MUROS DE HORMIGÓN VISTO ARMADO  (VER DETALLE)  </t>
  </si>
  <si>
    <t>REPELENTE DE AGUA EN EL EXTERIOR (SUMINISTRO Y APLICACIÓN)</t>
  </si>
  <si>
    <t>FINO LOSA DE TECHO (CON PENDIENTE DEL CENTRO HACIA LOS BORDES)</t>
  </si>
  <si>
    <t>LOGO DEL INAPA EN BAJO RELIEVE EN SUPERFICIE EXTERIOR DEL MURO DE HORMIGON VISTO (DIAMETRO LOGO 1.80 M)</t>
  </si>
  <si>
    <t>SUMINISTRO Y APLICACIÓN DE ADHESIVO PARA CONCRETO, PARA LOGRAR LA ADHERENCIA ENTRE LA TERMINACION DE LA SIPERFICIE INTERIOR Y EL HORMIGON</t>
  </si>
  <si>
    <t>ESCALERA EXTERIOR H.N. C/PROTECCIÓN ANTICORROSIVA DE CALIDAD SUPERIOR PRIMER Y ACABADO, H=7.10.00 M (VER DETALLE)</t>
  </si>
  <si>
    <t>ESCALERA INTERIOR EN ACERO INOXIDABLE,.H=7.00 M (VER DETALLE)</t>
  </si>
  <si>
    <r>
      <t>BARANDAS EN TECHO EN TUBOS Ø 1</t>
    </r>
    <r>
      <rPr>
        <sz val="10"/>
        <rFont val="Calibri"/>
        <family val="2"/>
      </rPr>
      <t>¼</t>
    </r>
    <r>
      <rPr>
        <sz val="10"/>
        <rFont val="Arial"/>
        <family val="2"/>
      </rPr>
      <t>" H.N. CON PRIMER Y ACABADO DE CALIDAD SUPERIOR</t>
    </r>
  </si>
  <si>
    <t xml:space="preserve">MANO DE OBRA DE CONFECCION DE ENTRADA, SALIDA, DESAGÜE, REBOSE, BY-PASS C/PROTECCIÓN ANTICORROSIVO </t>
  </si>
  <si>
    <t>VALLA ANUNCIANDO OBRA 16' X 10' IMPRESIÓN FULL COLOR, CONTENIENDO LOGO DE INAPA, NOMBRE PROYECTO Y  CONTRATISTA. ESTRUCTURA EN TUBOS GALVANIZADOS 1 1/2 x 1 1/2 Y SOPORTES EN TUBO CUAD. 4 x 4</t>
  </si>
  <si>
    <t>PRIMER FRESH CEMENT O SIMILAR EN VIGAS Y COLUMNAS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</si>
</sst>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General_)"/>
    <numFmt numFmtId="165" formatCode="_-* #,##0.00_-;\-* #,##0.00_-;_-* &quot;-&quot;??_-;_-@_-"/>
    <numFmt numFmtId="166" formatCode="0.000"/>
    <numFmt numFmtId="167" formatCode="_-* #,##0.00\ _€_-;\-* #,##0.00\ _€_-;_-* &quot;-&quot;??\ _€_-;_-@_-"/>
    <numFmt numFmtId="168" formatCode="_-* #,##0\ &quot;€&quot;_-;\-* #,##0\ &quot;€&quot;_-;_-* &quot;-&quot;\ &quot;€&quot;_-;_-@_-"/>
    <numFmt numFmtId="169" formatCode="#,##0.0;\-#,##0.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13" fillId="0" borderId="0"/>
    <xf numFmtId="0" fontId="12" fillId="0" borderId="0"/>
    <xf numFmtId="167" fontId="5" fillId="0" borderId="0" applyFont="0" applyFill="0" applyBorder="0" applyAlignment="0" applyProtection="0"/>
    <xf numFmtId="0" fontId="5" fillId="0" borderId="0"/>
    <xf numFmtId="0" fontId="13" fillId="0" borderId="0"/>
  </cellStyleXfs>
  <cellXfs count="155">
    <xf numFmtId="0" fontId="0" fillId="0" borderId="0" xfId="0"/>
    <xf numFmtId="40" fontId="5" fillId="2" borderId="2" xfId="3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Alignment="1">
      <alignment vertical="top"/>
    </xf>
    <xf numFmtId="40" fontId="5" fillId="2" borderId="2" xfId="3" applyNumberFormat="1" applyFont="1" applyFill="1" applyBorder="1" applyAlignment="1" applyProtection="1">
      <alignment vertical="center" wrapText="1"/>
    </xf>
    <xf numFmtId="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Fill="1" applyBorder="1"/>
    <xf numFmtId="0" fontId="3" fillId="0" borderId="0" xfId="0" applyFont="1" applyFill="1" applyBorder="1"/>
    <xf numFmtId="4" fontId="5" fillId="0" borderId="0" xfId="0" applyNumberFormat="1" applyFont="1" applyFill="1" applyBorder="1"/>
    <xf numFmtId="40" fontId="5" fillId="2" borderId="3" xfId="3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0" fontId="2" fillId="0" borderId="0" xfId="0" applyNumberFormat="1" applyFont="1" applyAlignment="1">
      <alignment vertical="top"/>
    </xf>
    <xf numFmtId="39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43" fontId="2" fillId="0" borderId="0" xfId="16" applyFont="1" applyAlignment="1">
      <alignment vertical="top"/>
    </xf>
    <xf numFmtId="43" fontId="2" fillId="0" borderId="0" xfId="0" applyNumberFormat="1" applyFont="1" applyAlignment="1">
      <alignment vertical="top"/>
    </xf>
    <xf numFmtId="0" fontId="2" fillId="2" borderId="0" xfId="0" applyFont="1" applyFill="1" applyAlignment="1">
      <alignment vertical="top"/>
    </xf>
    <xf numFmtId="4" fontId="2" fillId="2" borderId="0" xfId="0" applyNumberFormat="1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0" borderId="8" xfId="0" applyFont="1" applyBorder="1" applyAlignment="1">
      <alignment vertical="top"/>
    </xf>
    <xf numFmtId="4" fontId="2" fillId="0" borderId="8" xfId="0" applyNumberFormat="1" applyFont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5" fillId="0" borderId="8" xfId="0" applyNumberFormat="1" applyFont="1" applyBorder="1" applyAlignment="1">
      <alignment vertical="top"/>
    </xf>
    <xf numFmtId="4" fontId="4" fillId="0" borderId="8" xfId="0" applyNumberFormat="1" applyFont="1" applyBorder="1" applyAlignment="1">
      <alignment vertical="top"/>
    </xf>
    <xf numFmtId="0" fontId="2" fillId="0" borderId="8" xfId="0" applyFont="1" applyFill="1" applyBorder="1" applyAlignment="1">
      <alignment vertical="top"/>
    </xf>
    <xf numFmtId="40" fontId="4" fillId="0" borderId="8" xfId="0" applyNumberFormat="1" applyFont="1" applyFill="1" applyBorder="1" applyAlignment="1">
      <alignment vertical="top"/>
    </xf>
    <xf numFmtId="40" fontId="2" fillId="0" borderId="8" xfId="0" applyNumberFormat="1" applyFont="1" applyBorder="1" applyAlignment="1">
      <alignment vertical="top"/>
    </xf>
    <xf numFmtId="40" fontId="5" fillId="2" borderId="0" xfId="3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Alignment="1">
      <alignment vertical="top"/>
    </xf>
    <xf numFmtId="40" fontId="2" fillId="0" borderId="0" xfId="0" applyNumberFormat="1" applyFont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39" fontId="5" fillId="0" borderId="2" xfId="3" applyNumberFormat="1" applyFont="1" applyFill="1" applyBorder="1" applyAlignment="1" applyProtection="1">
      <alignment vertical="center" wrapText="1"/>
      <protection locked="0"/>
    </xf>
    <xf numFmtId="39" fontId="2" fillId="0" borderId="2" xfId="3" applyNumberFormat="1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0" fontId="3" fillId="2" borderId="2" xfId="3" applyNumberFormat="1" applyFont="1" applyFill="1" applyBorder="1" applyAlignment="1" applyProtection="1">
      <alignment horizontal="right" vertical="center" wrapText="1"/>
    </xf>
    <xf numFmtId="39" fontId="2" fillId="2" borderId="2" xfId="3" applyNumberFormat="1" applyFont="1" applyFill="1" applyBorder="1" applyAlignment="1" applyProtection="1">
      <alignment vertical="center" wrapText="1"/>
      <protection locked="0"/>
    </xf>
    <xf numFmtId="40" fontId="11" fillId="2" borderId="2" xfId="3" applyNumberFormat="1" applyFont="1" applyFill="1" applyBorder="1" applyAlignment="1" applyProtection="1">
      <alignment horizontal="right" vertical="center" wrapText="1"/>
    </xf>
    <xf numFmtId="39" fontId="4" fillId="0" borderId="2" xfId="3" applyNumberFormat="1" applyFont="1" applyFill="1" applyBorder="1" applyAlignment="1" applyProtection="1">
      <alignment vertical="center" wrapText="1"/>
      <protection locked="0"/>
    </xf>
    <xf numFmtId="39" fontId="5" fillId="0" borderId="2" xfId="3" applyNumberFormat="1" applyFont="1" applyFill="1" applyBorder="1" applyAlignment="1" applyProtection="1">
      <alignment vertical="center"/>
      <protection locked="0"/>
    </xf>
    <xf numFmtId="169" fontId="10" fillId="0" borderId="8" xfId="0" applyNumberFormat="1" applyFont="1" applyFill="1" applyBorder="1" applyAlignment="1" applyProtection="1">
      <alignment horizontal="right" vertical="center"/>
    </xf>
    <xf numFmtId="169" fontId="9" fillId="0" borderId="8" xfId="0" applyNumberFormat="1" applyFont="1" applyFill="1" applyBorder="1" applyAlignment="1" applyProtection="1">
      <alignment horizontal="right" vertical="center"/>
    </xf>
    <xf numFmtId="169" fontId="5" fillId="0" borderId="8" xfId="0" applyNumberFormat="1" applyFont="1" applyFill="1" applyBorder="1" applyAlignment="1" applyProtection="1">
      <alignment horizontal="right" vertical="center"/>
    </xf>
    <xf numFmtId="169" fontId="10" fillId="0" borderId="9" xfId="0" applyNumberFormat="1" applyFont="1" applyFill="1" applyBorder="1" applyAlignment="1" applyProtection="1">
      <alignment horizontal="right" vertical="center"/>
    </xf>
    <xf numFmtId="169" fontId="3" fillId="0" borderId="10" xfId="0" applyNumberFormat="1" applyFont="1" applyFill="1" applyBorder="1" applyAlignment="1" applyProtection="1">
      <alignment horizontal="right" vertical="center"/>
    </xf>
    <xf numFmtId="40" fontId="3" fillId="4" borderId="3" xfId="3" applyNumberFormat="1" applyFont="1" applyFill="1" applyBorder="1" applyAlignment="1" applyProtection="1">
      <alignment horizontal="right" vertical="center" wrapText="1"/>
    </xf>
    <xf numFmtId="39" fontId="2" fillId="4" borderId="3" xfId="3" applyNumberFormat="1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8" applyFont="1" applyFill="1" applyBorder="1" applyAlignment="1">
      <alignment vertical="center"/>
    </xf>
    <xf numFmtId="39" fontId="5" fillId="2" borderId="0" xfId="1" applyNumberFormat="1" applyFont="1" applyFill="1" applyAlignment="1" applyProtection="1">
      <alignment horizontal="left" vertical="center"/>
      <protection locked="0"/>
    </xf>
    <xf numFmtId="39" fontId="6" fillId="2" borderId="0" xfId="1" applyNumberFormat="1" applyFont="1" applyFill="1" applyAlignment="1" applyProtection="1">
      <alignment horizontal="center" vertical="center"/>
      <protection locked="0"/>
    </xf>
    <xf numFmtId="0" fontId="5" fillId="2" borderId="0" xfId="1" quotePrefix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43" fontId="5" fillId="2" borderId="0" xfId="2" quotePrefix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vertical="center"/>
      <protection locked="0"/>
    </xf>
    <xf numFmtId="0" fontId="7" fillId="2" borderId="0" xfId="1" applyFont="1" applyFill="1" applyBorder="1" applyAlignment="1" applyProtection="1">
      <alignment vertical="center"/>
      <protection locked="0"/>
    </xf>
    <xf numFmtId="0" fontId="8" fillId="2" borderId="0" xfId="1" applyFont="1" applyFill="1" applyBorder="1" applyAlignment="1" applyProtection="1">
      <alignment vertical="center"/>
      <protection locked="0"/>
    </xf>
    <xf numFmtId="4" fontId="7" fillId="2" borderId="0" xfId="1" applyNumberFormat="1" applyFont="1" applyFill="1" applyBorder="1" applyAlignment="1" applyProtection="1">
      <alignment vertical="center"/>
      <protection locked="0"/>
    </xf>
    <xf numFmtId="43" fontId="7" fillId="2" borderId="0" xfId="2" applyFont="1" applyFill="1" applyBorder="1" applyAlignment="1" applyProtection="1">
      <alignment vertical="center"/>
      <protection locked="0"/>
    </xf>
    <xf numFmtId="4" fontId="8" fillId="2" borderId="0" xfId="1" applyNumberFormat="1" applyFont="1" applyFill="1" applyBorder="1" applyAlignment="1" applyProtection="1">
      <alignment vertical="center"/>
      <protection locked="0"/>
    </xf>
    <xf numFmtId="4" fontId="6" fillId="3" borderId="1" xfId="1" applyNumberFormat="1" applyFont="1" applyFill="1" applyBorder="1" applyAlignment="1" applyProtection="1">
      <alignment horizontal="center" vertical="center"/>
      <protection locked="0"/>
    </xf>
    <xf numFmtId="43" fontId="6" fillId="3" borderId="1" xfId="2" applyFont="1" applyFill="1" applyBorder="1" applyAlignment="1" applyProtection="1">
      <alignment horizontal="center" vertical="center"/>
      <protection locked="0"/>
    </xf>
    <xf numFmtId="40" fontId="6" fillId="2" borderId="2" xfId="3" applyNumberFormat="1" applyFont="1" applyFill="1" applyBorder="1" applyAlignment="1" applyProtection="1">
      <alignment horizontal="right" vertical="center" wrapText="1"/>
      <protection locked="0"/>
    </xf>
    <xf numFmtId="40" fontId="5" fillId="2" borderId="2" xfId="3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0" applyNumberFormat="1" applyFont="1" applyFill="1" applyAlignment="1" applyProtection="1">
      <alignment vertical="center"/>
      <protection locked="0"/>
    </xf>
    <xf numFmtId="4" fontId="5" fillId="0" borderId="0" xfId="0" applyNumberFormat="1" applyFont="1" applyFill="1" applyAlignment="1" applyProtection="1">
      <alignment vertical="center"/>
      <protection locked="0"/>
    </xf>
    <xf numFmtId="4" fontId="5" fillId="0" borderId="2" xfId="0" applyNumberFormat="1" applyFont="1" applyFill="1" applyBorder="1" applyAlignment="1" applyProtection="1">
      <alignment vertical="center"/>
      <protection locked="0"/>
    </xf>
    <xf numFmtId="40" fontId="5" fillId="2" borderId="9" xfId="3" applyNumberFormat="1" applyFont="1" applyFill="1" applyBorder="1" applyAlignment="1" applyProtection="1">
      <alignment horizontal="right" vertical="center" wrapText="1"/>
      <protection locked="0"/>
    </xf>
    <xf numFmtId="4" fontId="9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Border="1" applyAlignment="1" applyProtection="1">
      <alignment vertical="center"/>
      <protection locked="0"/>
    </xf>
    <xf numFmtId="4" fontId="5" fillId="0" borderId="11" xfId="0" applyNumberFormat="1" applyFont="1" applyFill="1" applyBorder="1" applyAlignment="1" applyProtection="1">
      <alignment vertical="center"/>
      <protection locked="0"/>
    </xf>
    <xf numFmtId="4" fontId="3" fillId="0" borderId="5" xfId="0" applyNumberFormat="1" applyFont="1" applyFill="1" applyBorder="1" applyAlignment="1" applyProtection="1">
      <alignment vertical="center"/>
      <protection locked="0"/>
    </xf>
    <xf numFmtId="40" fontId="6" fillId="4" borderId="3" xfId="3" applyNumberFormat="1" applyFont="1" applyFill="1" applyBorder="1" applyAlignment="1" applyProtection="1">
      <alignment horizontal="right" vertical="center" wrapText="1"/>
      <protection locked="0"/>
    </xf>
    <xf numFmtId="4" fontId="5" fillId="2" borderId="2" xfId="5" applyNumberFormat="1" applyFont="1" applyFill="1" applyBorder="1" applyAlignment="1" applyProtection="1">
      <alignment vertical="center"/>
      <protection locked="0"/>
    </xf>
    <xf numFmtId="167" fontId="5" fillId="0" borderId="2" xfId="19" applyFont="1" applyFill="1" applyBorder="1" applyAlignment="1" applyProtection="1">
      <alignment horizontal="right" vertical="center" wrapText="1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40" fontId="4" fillId="4" borderId="3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43" fontId="5" fillId="2" borderId="2" xfId="2" applyFont="1" applyFill="1" applyBorder="1" applyAlignment="1" applyProtection="1">
      <alignment horizontal="right" vertical="center"/>
      <protection locked="0"/>
    </xf>
    <xf numFmtId="4" fontId="6" fillId="2" borderId="2" xfId="7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3" borderId="1" xfId="1" applyFont="1" applyFill="1" applyBorder="1" applyAlignment="1" applyProtection="1">
      <alignment horizontal="center" vertical="center"/>
    </xf>
    <xf numFmtId="4" fontId="6" fillId="3" borderId="1" xfId="1" applyNumberFormat="1" applyFont="1" applyFill="1" applyBorder="1" applyAlignment="1" applyProtection="1">
      <alignment horizontal="center" vertical="center"/>
    </xf>
    <xf numFmtId="0" fontId="4" fillId="2" borderId="2" xfId="3" applyNumberFormat="1" applyFont="1" applyFill="1" applyBorder="1" applyAlignment="1" applyProtection="1">
      <alignment horizontal="center" vertical="center" wrapText="1"/>
    </xf>
    <xf numFmtId="0" fontId="6" fillId="2" borderId="2" xfId="3" applyNumberFormat="1" applyFont="1" applyFill="1" applyBorder="1" applyAlignment="1" applyProtection="1">
      <alignment horizontal="left" vertical="center" wrapText="1"/>
    </xf>
    <xf numFmtId="0" fontId="2" fillId="2" borderId="2" xfId="3" applyNumberFormat="1" applyFont="1" applyFill="1" applyBorder="1" applyAlignment="1" applyProtection="1">
      <alignment horizontal="center" vertical="center" wrapText="1"/>
    </xf>
    <xf numFmtId="0" fontId="2" fillId="2" borderId="2" xfId="3" applyNumberFormat="1" applyFont="1" applyFill="1" applyBorder="1" applyAlignment="1" applyProtection="1">
      <alignment horizontal="right" vertical="center" wrapText="1"/>
    </xf>
    <xf numFmtId="0" fontId="5" fillId="2" borderId="2" xfId="3" applyNumberFormat="1" applyFont="1" applyFill="1" applyBorder="1" applyAlignment="1" applyProtection="1">
      <alignment vertical="center" wrapText="1"/>
    </xf>
    <xf numFmtId="0" fontId="0" fillId="2" borderId="2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4" fillId="2" borderId="2" xfId="3" applyNumberFormat="1" applyFont="1" applyFill="1" applyBorder="1" applyAlignment="1" applyProtection="1">
      <alignment horizontal="right" vertical="center" wrapText="1"/>
    </xf>
    <xf numFmtId="0" fontId="6" fillId="2" borderId="2" xfId="3" applyNumberFormat="1" applyFont="1" applyFill="1" applyBorder="1" applyAlignment="1" applyProtection="1">
      <alignment vertical="center" wrapText="1"/>
    </xf>
    <xf numFmtId="0" fontId="5" fillId="2" borderId="2" xfId="3" applyNumberFormat="1" applyFont="1" applyFill="1" applyBorder="1" applyAlignment="1" applyProtection="1">
      <alignment horizontal="center" vertical="center" wrapText="1"/>
    </xf>
    <xf numFmtId="0" fontId="5" fillId="2" borderId="2" xfId="3" applyNumberFormat="1" applyFont="1" applyFill="1" applyBorder="1" applyAlignment="1" applyProtection="1">
      <alignment horizontal="right" vertical="center" wrapText="1"/>
    </xf>
    <xf numFmtId="2" fontId="2" fillId="2" borderId="2" xfId="3" applyNumberFormat="1" applyFont="1" applyFill="1" applyBorder="1" applyAlignment="1" applyProtection="1">
      <alignment horizontal="right" vertical="center" wrapText="1"/>
    </xf>
    <xf numFmtId="0" fontId="5" fillId="2" borderId="2" xfId="3" applyNumberFormat="1" applyFont="1" applyFill="1" applyBorder="1" applyAlignment="1" applyProtection="1">
      <alignment horizontal="left" vertical="center" wrapText="1"/>
    </xf>
    <xf numFmtId="39" fontId="5" fillId="2" borderId="2" xfId="3" applyNumberFormat="1" applyFont="1" applyFill="1" applyBorder="1" applyAlignment="1" applyProtection="1">
      <alignment vertical="center"/>
    </xf>
    <xf numFmtId="40" fontId="0" fillId="2" borderId="2" xfId="3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/>
    </xf>
    <xf numFmtId="0" fontId="5" fillId="2" borderId="3" xfId="3" applyNumberFormat="1" applyFont="1" applyFill="1" applyBorder="1" applyAlignment="1" applyProtection="1">
      <alignment horizontal="right" vertical="center" wrapText="1"/>
    </xf>
    <xf numFmtId="0" fontId="5" fillId="2" borderId="3" xfId="3" applyNumberFormat="1" applyFont="1" applyFill="1" applyBorder="1" applyAlignment="1" applyProtection="1">
      <alignment vertical="center" wrapText="1"/>
    </xf>
    <xf numFmtId="0" fontId="2" fillId="2" borderId="3" xfId="3" applyNumberFormat="1" applyFont="1" applyFill="1" applyBorder="1" applyAlignment="1" applyProtection="1">
      <alignment horizontal="center" vertical="center" wrapText="1"/>
    </xf>
    <xf numFmtId="2" fontId="4" fillId="2" borderId="2" xfId="3" applyNumberFormat="1" applyFont="1" applyFill="1" applyBorder="1" applyAlignment="1" applyProtection="1">
      <alignment horizontal="right" vertical="center" wrapText="1"/>
    </xf>
    <xf numFmtId="0" fontId="0" fillId="2" borderId="2" xfId="3" applyNumberFormat="1" applyFont="1" applyFill="1" applyBorder="1" applyAlignment="1" applyProtection="1">
      <alignment horizontal="right" vertical="center" wrapText="1"/>
    </xf>
    <xf numFmtId="0" fontId="6" fillId="2" borderId="2" xfId="3" applyFont="1" applyFill="1" applyBorder="1" applyAlignment="1" applyProtection="1">
      <alignment vertical="center"/>
    </xf>
    <xf numFmtId="0" fontId="6" fillId="2" borderId="2" xfId="3" applyFont="1" applyFill="1" applyBorder="1" applyAlignment="1" applyProtection="1">
      <alignment vertical="center" wrapText="1"/>
    </xf>
    <xf numFmtId="0" fontId="6" fillId="2" borderId="2" xfId="3" applyNumberFormat="1" applyFont="1" applyFill="1" applyBorder="1" applyAlignment="1" applyProtection="1">
      <alignment horizontal="right" vertical="center" wrapText="1"/>
    </xf>
    <xf numFmtId="39" fontId="5" fillId="2" borderId="2" xfId="3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vertical="center" wrapText="1"/>
    </xf>
    <xf numFmtId="4" fontId="9" fillId="0" borderId="6" xfId="0" applyNumberFormat="1" applyFont="1" applyFill="1" applyBorder="1" applyAlignment="1" applyProtection="1">
      <alignment vertical="center"/>
    </xf>
    <xf numFmtId="164" fontId="9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4" fontId="5" fillId="0" borderId="6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 wrapText="1"/>
    </xf>
    <xf numFmtId="4" fontId="9" fillId="0" borderId="7" xfId="0" applyNumberFormat="1" applyFont="1" applyFill="1" applyBorder="1" applyAlignment="1" applyProtection="1">
      <alignment vertical="center"/>
    </xf>
    <xf numFmtId="164" fontId="9" fillId="0" borderId="3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 wrapText="1"/>
    </xf>
    <xf numFmtId="4" fontId="3" fillId="0" borderId="4" xfId="0" applyNumberFormat="1" applyFon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0" fontId="2" fillId="4" borderId="3" xfId="3" applyNumberFormat="1" applyFont="1" applyFill="1" applyBorder="1" applyAlignment="1" applyProtection="1">
      <alignment horizontal="right" vertical="center" wrapText="1"/>
    </xf>
    <xf numFmtId="0" fontId="6" fillId="4" borderId="3" xfId="3" applyNumberFormat="1" applyFont="1" applyFill="1" applyBorder="1" applyAlignment="1" applyProtection="1">
      <alignment horizontal="center" vertical="center" wrapText="1"/>
    </xf>
    <xf numFmtId="0" fontId="2" fillId="4" borderId="3" xfId="3" applyNumberFormat="1" applyFont="1" applyFill="1" applyBorder="1" applyAlignment="1" applyProtection="1">
      <alignment horizontal="center" vertical="center" wrapText="1"/>
    </xf>
    <xf numFmtId="0" fontId="6" fillId="2" borderId="2" xfId="3" applyNumberFormat="1" applyFont="1" applyFill="1" applyBorder="1" applyAlignment="1" applyProtection="1">
      <alignment horizontal="center" vertical="center" wrapText="1"/>
    </xf>
    <xf numFmtId="0" fontId="5" fillId="2" borderId="2" xfId="17" applyFont="1" applyFill="1" applyBorder="1" applyAlignment="1" applyProtection="1">
      <alignment horizontal="justify" vertical="center" wrapText="1"/>
    </xf>
    <xf numFmtId="4" fontId="5" fillId="2" borderId="2" xfId="18" applyNumberFormat="1" applyFont="1" applyFill="1" applyBorder="1" applyAlignment="1" applyProtection="1">
      <alignment vertical="center"/>
    </xf>
    <xf numFmtId="4" fontId="5" fillId="2" borderId="2" xfId="18" applyNumberFormat="1" applyFont="1" applyFill="1" applyBorder="1" applyAlignment="1" applyProtection="1">
      <alignment horizontal="center" vertical="center"/>
    </xf>
    <xf numFmtId="0" fontId="5" fillId="2" borderId="2" xfId="2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right" vertical="center"/>
    </xf>
    <xf numFmtId="0" fontId="5" fillId="2" borderId="2" xfId="5" applyFont="1" applyFill="1" applyBorder="1" applyAlignment="1" applyProtection="1">
      <alignment horizontal="right" vertical="center" wrapText="1"/>
    </xf>
    <xf numFmtId="10" fontId="5" fillId="2" borderId="2" xfId="6" applyNumberFormat="1" applyFont="1" applyFill="1" applyBorder="1" applyAlignment="1" applyProtection="1">
      <alignment vertical="center"/>
    </xf>
    <xf numFmtId="4" fontId="5" fillId="2" borderId="2" xfId="5" applyNumberFormat="1" applyFont="1" applyFill="1" applyBorder="1" applyAlignment="1" applyProtection="1">
      <alignment horizontal="center" vertical="center"/>
    </xf>
    <xf numFmtId="0" fontId="2" fillId="2" borderId="2" xfId="7" applyFont="1" applyFill="1" applyBorder="1" applyAlignment="1" applyProtection="1">
      <alignment horizontal="right" vertical="center"/>
    </xf>
    <xf numFmtId="0" fontId="0" fillId="2" borderId="2" xfId="7" applyFont="1" applyFill="1" applyBorder="1" applyAlignment="1" applyProtection="1">
      <alignment horizontal="right" vertical="center"/>
    </xf>
    <xf numFmtId="10" fontId="2" fillId="2" borderId="2" xfId="7" applyNumberFormat="1" applyFont="1" applyFill="1" applyBorder="1" applyAlignment="1" applyProtection="1">
      <alignment vertical="center"/>
    </xf>
    <xf numFmtId="164" fontId="9" fillId="2" borderId="2" xfId="7" applyNumberFormat="1" applyFont="1" applyFill="1" applyBorder="1" applyAlignment="1" applyProtection="1">
      <alignment horizontal="right" vertical="center" wrapText="1"/>
    </xf>
    <xf numFmtId="10" fontId="9" fillId="2" borderId="2" xfId="6" applyNumberFormat="1" applyFont="1" applyFill="1" applyBorder="1" applyAlignment="1" applyProtection="1">
      <alignment horizontal="right" vertical="center" wrapText="1"/>
    </xf>
    <xf numFmtId="10" fontId="5" fillId="2" borderId="2" xfId="6" applyNumberFormat="1" applyFont="1" applyFill="1" applyBorder="1" applyAlignment="1" applyProtection="1">
      <alignment horizontal="right" vertical="center" wrapText="1"/>
    </xf>
    <xf numFmtId="2" fontId="5" fillId="2" borderId="2" xfId="6" applyNumberFormat="1" applyFont="1" applyFill="1" applyBorder="1" applyAlignment="1" applyProtection="1">
      <alignment horizontal="right" vertical="center" wrapText="1"/>
    </xf>
    <xf numFmtId="0" fontId="6" fillId="2" borderId="2" xfId="7" applyFont="1" applyFill="1" applyBorder="1" applyAlignment="1" applyProtection="1">
      <alignment horizontal="right" vertical="center"/>
    </xf>
    <xf numFmtId="10" fontId="5" fillId="2" borderId="2" xfId="7" applyNumberFormat="1" applyFont="1" applyFill="1" applyBorder="1" applyAlignment="1" applyProtection="1">
      <alignment horizontal="right" vertical="center"/>
    </xf>
    <xf numFmtId="10" fontId="5" fillId="2" borderId="2" xfId="7" applyNumberFormat="1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right" vertical="center"/>
    </xf>
    <xf numFmtId="0" fontId="5" fillId="2" borderId="0" xfId="1" quotePrefix="1" applyFont="1" applyFill="1" applyBorder="1" applyAlignment="1" applyProtection="1">
      <alignment horizontal="left" vertical="center" wrapText="1"/>
      <protection locked="0"/>
    </xf>
    <xf numFmtId="39" fontId="6" fillId="2" borderId="0" xfId="1" applyNumberFormat="1" applyFont="1" applyFill="1" applyAlignment="1">
      <alignment horizontal="center" vertical="center"/>
    </xf>
    <xf numFmtId="39" fontId="6" fillId="2" borderId="0" xfId="1" applyNumberFormat="1" applyFont="1" applyFill="1" applyAlignment="1" applyProtection="1">
      <alignment horizontal="center" vertical="center"/>
      <protection locked="0"/>
    </xf>
  </cellXfs>
  <cellStyles count="22">
    <cellStyle name="Comma 3" xfId="12" xr:uid="{00000000-0005-0000-0000-000000000000}"/>
    <cellStyle name="Comma_ANALISIS EL PUERTO" xfId="9" xr:uid="{00000000-0005-0000-0000-000001000000}"/>
    <cellStyle name="Millares" xfId="16" builtinId="3"/>
    <cellStyle name="Millares 10" xfId="2" xr:uid="{00000000-0005-0000-0000-000003000000}"/>
    <cellStyle name="Millares 2" xfId="19" xr:uid="{00000000-0005-0000-0000-000004000000}"/>
    <cellStyle name="Millares 2 2" xfId="10" xr:uid="{00000000-0005-0000-0000-000005000000}"/>
    <cellStyle name="Millares 3 3" xfId="14" xr:uid="{00000000-0005-0000-0000-000006000000}"/>
    <cellStyle name="Millares 8" xfId="4" xr:uid="{00000000-0005-0000-0000-000007000000}"/>
    <cellStyle name="Normal" xfId="0" builtinId="0"/>
    <cellStyle name="Normal 10" xfId="13" xr:uid="{00000000-0005-0000-0000-000009000000}"/>
    <cellStyle name="Normal 10 2" xfId="20" xr:uid="{00000000-0005-0000-0000-00000A000000}"/>
    <cellStyle name="Normal 13" xfId="1" xr:uid="{00000000-0005-0000-0000-00000B000000}"/>
    <cellStyle name="Normal 17" xfId="7" xr:uid="{00000000-0005-0000-0000-00000C000000}"/>
    <cellStyle name="Normal 18" xfId="8" xr:uid="{00000000-0005-0000-0000-00000D000000}"/>
    <cellStyle name="Normal 2" xfId="11" xr:uid="{00000000-0005-0000-0000-00000E000000}"/>
    <cellStyle name="Normal 5" xfId="17" xr:uid="{00000000-0005-0000-0000-00000F000000}"/>
    <cellStyle name="Normal 8" xfId="15" xr:uid="{00000000-0005-0000-0000-000010000000}"/>
    <cellStyle name="Normal 85" xfId="21" xr:uid="{00000000-0005-0000-0000-000011000000}"/>
    <cellStyle name="Normal 9" xfId="3" xr:uid="{00000000-0005-0000-0000-000012000000}"/>
    <cellStyle name="Normal_CARCAMO SAN PEDRO" xfId="18" xr:uid="{00000000-0005-0000-0000-000013000000}"/>
    <cellStyle name="Normal_Presupuesto Terminaciones Edificio Mantenimiento Nave I  2" xfId="5" xr:uid="{00000000-0005-0000-0000-000014000000}"/>
    <cellStyle name="Porcentaje 2" xfId="6" xr:uid="{00000000-0005-0000-0000-000015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155</xdr:row>
      <xdr:rowOff>142875</xdr:rowOff>
    </xdr:from>
    <xdr:to>
      <xdr:col>1</xdr:col>
      <xdr:colOff>2705100</xdr:colOff>
      <xdr:row>155</xdr:row>
      <xdr:rowOff>142875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23850" y="30003750"/>
          <a:ext cx="289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155</xdr:row>
      <xdr:rowOff>133350</xdr:rowOff>
    </xdr:from>
    <xdr:to>
      <xdr:col>5</xdr:col>
      <xdr:colOff>904875</xdr:colOff>
      <xdr:row>155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4895850" y="29994225"/>
          <a:ext cx="28956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304800</xdr:colOff>
      <xdr:row>164</xdr:row>
      <xdr:rowOff>123825</xdr:rowOff>
    </xdr:from>
    <xdr:to>
      <xdr:col>5</xdr:col>
      <xdr:colOff>904875</xdr:colOff>
      <xdr:row>164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4895850" y="31442025"/>
          <a:ext cx="28956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342900</xdr:colOff>
      <xdr:row>164</xdr:row>
      <xdr:rowOff>114300</xdr:rowOff>
    </xdr:from>
    <xdr:to>
      <xdr:col>1</xdr:col>
      <xdr:colOff>2724150</xdr:colOff>
      <xdr:row>164</xdr:row>
      <xdr:rowOff>114300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342900" y="31432500"/>
          <a:ext cx="28956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cis.heredia\Desktop\Mis%20documentos%20Francis%20Heredia\CUB04%20F.N.%20AC.VILLA%20BA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PRESUPUESTO"/>
      <sheetName val="ANALISI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4"/>
  <sheetViews>
    <sheetView tabSelected="1" view="pageBreakPreview" topLeftCell="A85" zoomScaleNormal="100" zoomScaleSheetLayoutView="100" workbookViewId="0">
      <selection activeCell="F118" sqref="F118"/>
    </sheetView>
  </sheetViews>
  <sheetFormatPr baseColWidth="10" defaultRowHeight="12.75" x14ac:dyDescent="0.2"/>
  <cols>
    <col min="1" max="1" width="7.7109375" style="39" customWidth="1"/>
    <col min="2" max="2" width="61.140625" style="39" customWidth="1"/>
    <col min="3" max="3" width="11.42578125" style="39"/>
    <col min="4" max="4" width="7.7109375" style="39" customWidth="1"/>
    <col min="5" max="5" width="15.28515625" style="39" customWidth="1"/>
    <col min="6" max="6" width="15.140625" style="39" customWidth="1"/>
    <col min="7" max="7" width="15.42578125" style="10" customWidth="1"/>
    <col min="8" max="8" width="13.28515625" style="11" bestFit="1" customWidth="1"/>
    <col min="9" max="9" width="15.85546875" style="10" customWidth="1"/>
    <col min="10" max="10" width="12.28515625" style="10" bestFit="1" customWidth="1"/>
    <col min="11" max="11" width="13.85546875" style="10" bestFit="1" customWidth="1"/>
    <col min="12" max="16384" width="11.42578125" style="10"/>
  </cols>
  <sheetData>
    <row r="1" spans="1:8" x14ac:dyDescent="0.2">
      <c r="A1" s="153"/>
      <c r="B1" s="153"/>
      <c r="C1" s="153"/>
      <c r="D1" s="153"/>
      <c r="E1" s="153"/>
      <c r="F1" s="153"/>
      <c r="G1" s="22"/>
    </row>
    <row r="2" spans="1:8" x14ac:dyDescent="0.2">
      <c r="A2" s="153"/>
      <c r="B2" s="153"/>
      <c r="C2" s="153"/>
      <c r="D2" s="153"/>
      <c r="E2" s="153"/>
      <c r="F2" s="153"/>
      <c r="G2" s="22"/>
    </row>
    <row r="3" spans="1:8" x14ac:dyDescent="0.2">
      <c r="A3" s="153"/>
      <c r="B3" s="153"/>
      <c r="C3" s="153"/>
      <c r="D3" s="153"/>
      <c r="E3" s="153"/>
      <c r="F3" s="153"/>
      <c r="G3" s="22"/>
    </row>
    <row r="4" spans="1:8" x14ac:dyDescent="0.2">
      <c r="A4" s="153"/>
      <c r="B4" s="153"/>
      <c r="C4" s="153"/>
      <c r="D4" s="153"/>
      <c r="E4" s="153"/>
      <c r="F4" s="153"/>
      <c r="G4" s="22"/>
    </row>
    <row r="5" spans="1:8" x14ac:dyDescent="0.2">
      <c r="A5" s="154"/>
      <c r="B5" s="154"/>
      <c r="C5" s="154"/>
      <c r="D5" s="154"/>
      <c r="E5" s="154"/>
      <c r="F5" s="154"/>
      <c r="G5" s="22"/>
    </row>
    <row r="6" spans="1:8" ht="12.75" customHeight="1" x14ac:dyDescent="0.2">
      <c r="A6" s="56"/>
      <c r="B6" s="57"/>
      <c r="C6" s="57"/>
      <c r="D6" s="57"/>
      <c r="E6" s="57"/>
      <c r="F6" s="57"/>
      <c r="G6" s="22"/>
    </row>
    <row r="7" spans="1:8" s="39" customFormat="1" x14ac:dyDescent="0.2">
      <c r="A7" s="152" t="s">
        <v>108</v>
      </c>
      <c r="B7" s="152"/>
      <c r="C7" s="152"/>
      <c r="D7" s="152"/>
      <c r="E7" s="152"/>
      <c r="F7" s="152"/>
      <c r="G7" s="37"/>
      <c r="H7" s="38"/>
    </row>
    <row r="8" spans="1:8" x14ac:dyDescent="0.2">
      <c r="A8" s="58" t="s">
        <v>0</v>
      </c>
      <c r="B8" s="59"/>
      <c r="C8" s="59"/>
      <c r="D8" s="59"/>
      <c r="E8" s="60" t="s">
        <v>1</v>
      </c>
      <c r="F8" s="61"/>
      <c r="G8" s="22"/>
    </row>
    <row r="9" spans="1:8" ht="5.0999999999999996" customHeight="1" x14ac:dyDescent="0.2">
      <c r="A9" s="62"/>
      <c r="B9" s="63"/>
      <c r="C9" s="63"/>
      <c r="D9" s="64"/>
      <c r="E9" s="65"/>
      <c r="F9" s="66"/>
      <c r="G9" s="22"/>
    </row>
    <row r="10" spans="1:8" x14ac:dyDescent="0.2">
      <c r="A10" s="88" t="s">
        <v>2</v>
      </c>
      <c r="B10" s="88" t="s">
        <v>3</v>
      </c>
      <c r="C10" s="89" t="s">
        <v>4</v>
      </c>
      <c r="D10" s="88" t="s">
        <v>5</v>
      </c>
      <c r="E10" s="68" t="s">
        <v>6</v>
      </c>
      <c r="F10" s="67" t="s">
        <v>7</v>
      </c>
      <c r="G10" s="22"/>
    </row>
    <row r="11" spans="1:8" ht="5.0999999999999996" customHeight="1" x14ac:dyDescent="0.2">
      <c r="A11" s="90"/>
      <c r="B11" s="91"/>
      <c r="C11" s="40"/>
      <c r="D11" s="92"/>
      <c r="E11" s="41"/>
      <c r="F11" s="69"/>
      <c r="G11" s="22"/>
    </row>
    <row r="12" spans="1:8" ht="14.25" x14ac:dyDescent="0.2">
      <c r="A12" s="90" t="s">
        <v>8</v>
      </c>
      <c r="B12" s="91" t="s">
        <v>107</v>
      </c>
      <c r="C12" s="40"/>
      <c r="D12" s="92"/>
      <c r="E12" s="41"/>
      <c r="F12" s="69"/>
      <c r="G12" s="22"/>
    </row>
    <row r="13" spans="1:8" x14ac:dyDescent="0.2">
      <c r="A13" s="93"/>
      <c r="B13" s="94"/>
      <c r="C13" s="40"/>
      <c r="D13" s="92"/>
      <c r="E13" s="41"/>
      <c r="F13" s="69"/>
      <c r="G13" s="22"/>
    </row>
    <row r="14" spans="1:8" ht="12.75" customHeight="1" x14ac:dyDescent="0.2">
      <c r="A14" s="93">
        <v>1</v>
      </c>
      <c r="B14" s="94" t="s">
        <v>115</v>
      </c>
      <c r="C14" s="1">
        <v>900</v>
      </c>
      <c r="D14" s="95" t="s">
        <v>110</v>
      </c>
      <c r="E14" s="71"/>
      <c r="F14" s="70">
        <f>+C14*E14</f>
        <v>0</v>
      </c>
      <c r="G14" s="23"/>
    </row>
    <row r="15" spans="1:8" x14ac:dyDescent="0.2">
      <c r="A15" s="93"/>
      <c r="B15" s="94"/>
      <c r="C15" s="40"/>
      <c r="D15" s="96"/>
      <c r="E15" s="36"/>
      <c r="F15" s="70">
        <f t="shared" ref="F15:F78" si="0">+C15*E15</f>
        <v>0</v>
      </c>
      <c r="G15" s="23"/>
    </row>
    <row r="16" spans="1:8" x14ac:dyDescent="0.2">
      <c r="A16" s="97">
        <v>2</v>
      </c>
      <c r="B16" s="98" t="s">
        <v>109</v>
      </c>
      <c r="C16" s="1"/>
      <c r="D16" s="92"/>
      <c r="E16" s="36"/>
      <c r="F16" s="70">
        <f t="shared" si="0"/>
        <v>0</v>
      </c>
      <c r="G16" s="23"/>
    </row>
    <row r="17" spans="1:14" ht="14.25" x14ac:dyDescent="0.2">
      <c r="A17" s="93">
        <v>2.1</v>
      </c>
      <c r="B17" s="94" t="s">
        <v>51</v>
      </c>
      <c r="C17" s="1">
        <v>1080</v>
      </c>
      <c r="D17" s="95" t="s">
        <v>111</v>
      </c>
      <c r="E17" s="71"/>
      <c r="F17" s="70">
        <f t="shared" si="0"/>
        <v>0</v>
      </c>
      <c r="G17" s="23"/>
    </row>
    <row r="18" spans="1:14" ht="14.25" x14ac:dyDescent="0.2">
      <c r="A18" s="93">
        <v>2.2000000000000002</v>
      </c>
      <c r="B18" s="94" t="s">
        <v>69</v>
      </c>
      <c r="C18" s="1">
        <v>1080</v>
      </c>
      <c r="D18" s="95" t="s">
        <v>111</v>
      </c>
      <c r="E18" s="71"/>
      <c r="F18" s="70">
        <f t="shared" si="0"/>
        <v>0</v>
      </c>
      <c r="G18" s="23"/>
    </row>
    <row r="19" spans="1:14" ht="14.25" x14ac:dyDescent="0.2">
      <c r="A19" s="93">
        <v>2.2999999999999998</v>
      </c>
      <c r="B19" s="94" t="s">
        <v>70</v>
      </c>
      <c r="C19" s="1">
        <v>1026</v>
      </c>
      <c r="D19" s="95" t="s">
        <v>111</v>
      </c>
      <c r="E19" s="71"/>
      <c r="F19" s="70">
        <f t="shared" si="0"/>
        <v>0</v>
      </c>
      <c r="G19" s="23"/>
    </row>
    <row r="20" spans="1:14" x14ac:dyDescent="0.2">
      <c r="A20" s="93"/>
      <c r="B20" s="94"/>
      <c r="C20" s="1"/>
      <c r="D20" s="99"/>
      <c r="E20" s="35"/>
      <c r="F20" s="70">
        <f t="shared" si="0"/>
        <v>0</v>
      </c>
      <c r="G20" s="23"/>
      <c r="I20" s="11"/>
      <c r="J20" s="11"/>
      <c r="K20" s="11"/>
    </row>
    <row r="21" spans="1:14" ht="12.75" customHeight="1" x14ac:dyDescent="0.2">
      <c r="A21" s="97">
        <v>3</v>
      </c>
      <c r="B21" s="98" t="s">
        <v>71</v>
      </c>
      <c r="C21" s="1">
        <v>4</v>
      </c>
      <c r="D21" s="99" t="s">
        <v>86</v>
      </c>
      <c r="E21" s="71"/>
      <c r="F21" s="70">
        <f t="shared" si="0"/>
        <v>0</v>
      </c>
      <c r="G21" s="23"/>
    </row>
    <row r="22" spans="1:14" x14ac:dyDescent="0.2">
      <c r="A22" s="93"/>
      <c r="B22" s="94"/>
      <c r="C22" s="1"/>
      <c r="D22" s="99"/>
      <c r="E22" s="35"/>
      <c r="F22" s="70">
        <f t="shared" si="0"/>
        <v>0</v>
      </c>
      <c r="G22" s="23"/>
    </row>
    <row r="23" spans="1:14" ht="14.25" x14ac:dyDescent="0.2">
      <c r="A23" s="97">
        <v>4</v>
      </c>
      <c r="B23" s="98" t="s">
        <v>114</v>
      </c>
      <c r="C23" s="1"/>
      <c r="D23" s="99"/>
      <c r="E23" s="35"/>
      <c r="F23" s="70">
        <f t="shared" si="0"/>
        <v>0</v>
      </c>
      <c r="G23" s="23"/>
    </row>
    <row r="24" spans="1:14" s="5" customFormat="1" ht="14.25" x14ac:dyDescent="0.2">
      <c r="A24" s="100">
        <v>4.0999999999999996</v>
      </c>
      <c r="B24" s="94" t="s">
        <v>72</v>
      </c>
      <c r="C24" s="1">
        <v>502.73</v>
      </c>
      <c r="D24" s="95" t="s">
        <v>111</v>
      </c>
      <c r="E24" s="72"/>
      <c r="F24" s="70">
        <f t="shared" si="0"/>
        <v>0</v>
      </c>
      <c r="G24" s="23"/>
      <c r="H24" s="4"/>
      <c r="J24" s="4"/>
    </row>
    <row r="25" spans="1:14" s="5" customFormat="1" ht="14.25" x14ac:dyDescent="0.2">
      <c r="A25" s="100">
        <v>4.2</v>
      </c>
      <c r="B25" s="94" t="s">
        <v>73</v>
      </c>
      <c r="C25" s="1">
        <v>335.12</v>
      </c>
      <c r="D25" s="95" t="s">
        <v>111</v>
      </c>
      <c r="E25" s="72"/>
      <c r="F25" s="70">
        <f t="shared" si="0"/>
        <v>0</v>
      </c>
      <c r="G25" s="23"/>
      <c r="H25" s="4"/>
      <c r="J25" s="4"/>
    </row>
    <row r="26" spans="1:14" s="5" customFormat="1" ht="25.5" x14ac:dyDescent="0.2">
      <c r="A26" s="100">
        <v>4.3</v>
      </c>
      <c r="B26" s="94" t="s">
        <v>74</v>
      </c>
      <c r="C26" s="1">
        <v>71.67</v>
      </c>
      <c r="D26" s="95" t="s">
        <v>111</v>
      </c>
      <c r="E26" s="72"/>
      <c r="F26" s="70">
        <f t="shared" si="0"/>
        <v>0</v>
      </c>
      <c r="G26" s="23"/>
      <c r="H26" s="4"/>
      <c r="J26" s="4"/>
    </row>
    <row r="27" spans="1:14" ht="25.5" x14ac:dyDescent="0.2">
      <c r="A27" s="93">
        <v>4.4000000000000004</v>
      </c>
      <c r="B27" s="94" t="s">
        <v>149</v>
      </c>
      <c r="C27" s="1">
        <v>995.94</v>
      </c>
      <c r="D27" s="95" t="s">
        <v>111</v>
      </c>
      <c r="E27" s="71"/>
      <c r="F27" s="70">
        <f t="shared" si="0"/>
        <v>0</v>
      </c>
      <c r="G27" s="23"/>
    </row>
    <row r="28" spans="1:14" x14ac:dyDescent="0.2">
      <c r="A28" s="93"/>
      <c r="B28" s="94"/>
      <c r="C28" s="1"/>
      <c r="D28" s="99"/>
      <c r="E28" s="35"/>
      <c r="F28" s="70">
        <f t="shared" si="0"/>
        <v>0</v>
      </c>
      <c r="G28" s="23"/>
    </row>
    <row r="29" spans="1:14" ht="25.5" customHeight="1" x14ac:dyDescent="0.2">
      <c r="A29" s="97">
        <v>5</v>
      </c>
      <c r="B29" s="98" t="s">
        <v>116</v>
      </c>
      <c r="C29" s="1"/>
      <c r="D29" s="99"/>
      <c r="E29" s="35"/>
      <c r="F29" s="70">
        <f t="shared" si="0"/>
        <v>0</v>
      </c>
      <c r="G29" s="23"/>
    </row>
    <row r="30" spans="1:14" ht="14.25" x14ac:dyDescent="0.2">
      <c r="A30" s="93">
        <v>5.0999999999999996</v>
      </c>
      <c r="B30" s="94" t="s">
        <v>117</v>
      </c>
      <c r="C30" s="1">
        <v>82.03</v>
      </c>
      <c r="D30" s="95" t="s">
        <v>111</v>
      </c>
      <c r="E30" s="71"/>
      <c r="F30" s="70">
        <f t="shared" si="0"/>
        <v>0</v>
      </c>
      <c r="G30" s="23"/>
      <c r="I30" s="11"/>
    </row>
    <row r="31" spans="1:14" ht="14.25" x14ac:dyDescent="0.2">
      <c r="A31" s="93">
        <v>5.2</v>
      </c>
      <c r="B31" s="94" t="s">
        <v>144</v>
      </c>
      <c r="C31" s="1">
        <v>2.4</v>
      </c>
      <c r="D31" s="95" t="s">
        <v>111</v>
      </c>
      <c r="E31" s="71"/>
      <c r="F31" s="70">
        <f t="shared" si="0"/>
        <v>0</v>
      </c>
      <c r="G31" s="23"/>
      <c r="I31" s="11"/>
    </row>
    <row r="32" spans="1:14" ht="14.25" x14ac:dyDescent="0.2">
      <c r="A32" s="93">
        <v>5.3</v>
      </c>
      <c r="B32" s="94" t="s">
        <v>147</v>
      </c>
      <c r="C32" s="1">
        <v>35.49</v>
      </c>
      <c r="D32" s="95" t="s">
        <v>111</v>
      </c>
      <c r="E32" s="71"/>
      <c r="F32" s="70">
        <f t="shared" si="0"/>
        <v>0</v>
      </c>
      <c r="G32" s="23"/>
      <c r="I32" s="11"/>
      <c r="K32" s="31"/>
      <c r="L32" s="31"/>
      <c r="M32" s="31"/>
      <c r="N32" s="31"/>
    </row>
    <row r="33" spans="1:14" ht="14.25" x14ac:dyDescent="0.2">
      <c r="A33" s="93">
        <v>5.4</v>
      </c>
      <c r="B33" s="94" t="s">
        <v>118</v>
      </c>
      <c r="C33" s="1">
        <v>167.9</v>
      </c>
      <c r="D33" s="95" t="s">
        <v>111</v>
      </c>
      <c r="E33" s="71"/>
      <c r="F33" s="70">
        <f t="shared" si="0"/>
        <v>0</v>
      </c>
      <c r="G33" s="23"/>
      <c r="I33" s="11"/>
      <c r="K33" s="31"/>
      <c r="L33" s="31"/>
      <c r="M33" s="31"/>
      <c r="N33" s="31"/>
    </row>
    <row r="34" spans="1:14" ht="14.25" customHeight="1" x14ac:dyDescent="0.2">
      <c r="A34" s="93">
        <v>5.5</v>
      </c>
      <c r="B34" s="94" t="s">
        <v>119</v>
      </c>
      <c r="C34" s="1">
        <v>3.15</v>
      </c>
      <c r="D34" s="95" t="s">
        <v>111</v>
      </c>
      <c r="E34" s="71"/>
      <c r="F34" s="70">
        <f t="shared" si="0"/>
        <v>0</v>
      </c>
      <c r="G34" s="23"/>
      <c r="I34" s="11"/>
      <c r="K34" s="31"/>
      <c r="L34" s="31"/>
      <c r="M34" s="31"/>
      <c r="N34" s="31"/>
    </row>
    <row r="35" spans="1:14" ht="15" customHeight="1" x14ac:dyDescent="0.2">
      <c r="A35" s="93">
        <v>5.6</v>
      </c>
      <c r="B35" s="94" t="s">
        <v>120</v>
      </c>
      <c r="C35" s="3">
        <v>8.83</v>
      </c>
      <c r="D35" s="95" t="s">
        <v>111</v>
      </c>
      <c r="E35" s="71"/>
      <c r="F35" s="70">
        <f t="shared" si="0"/>
        <v>0</v>
      </c>
      <c r="G35" s="23"/>
      <c r="I35" s="11"/>
      <c r="K35" s="31"/>
      <c r="L35" s="31"/>
      <c r="M35" s="31"/>
      <c r="N35" s="31"/>
    </row>
    <row r="36" spans="1:14" ht="14.25" x14ac:dyDescent="0.2">
      <c r="A36" s="93">
        <v>5.7</v>
      </c>
      <c r="B36" s="94" t="s">
        <v>121</v>
      </c>
      <c r="C36" s="1">
        <v>5.03</v>
      </c>
      <c r="D36" s="95" t="s">
        <v>111</v>
      </c>
      <c r="E36" s="71"/>
      <c r="F36" s="70">
        <f t="shared" si="0"/>
        <v>0</v>
      </c>
      <c r="G36" s="23"/>
      <c r="I36" s="11"/>
      <c r="K36" s="31"/>
      <c r="L36" s="31"/>
      <c r="M36" s="31"/>
      <c r="N36" s="31"/>
    </row>
    <row r="37" spans="1:14" ht="14.25" x14ac:dyDescent="0.2">
      <c r="A37" s="93">
        <v>5.8</v>
      </c>
      <c r="B37" s="94" t="s">
        <v>122</v>
      </c>
      <c r="C37" s="1">
        <v>38.950000000000003</v>
      </c>
      <c r="D37" s="95" t="s">
        <v>111</v>
      </c>
      <c r="E37" s="71"/>
      <c r="F37" s="70">
        <f t="shared" si="0"/>
        <v>0</v>
      </c>
      <c r="G37" s="23"/>
      <c r="I37" s="11"/>
      <c r="J37" s="12"/>
      <c r="K37" s="32"/>
      <c r="L37" s="31"/>
      <c r="M37" s="31"/>
      <c r="N37" s="31"/>
    </row>
    <row r="38" spans="1:14" ht="14.25" x14ac:dyDescent="0.2">
      <c r="A38" s="93">
        <v>5.9</v>
      </c>
      <c r="B38" s="94" t="s">
        <v>145</v>
      </c>
      <c r="C38" s="1">
        <v>2.4500000000000002</v>
      </c>
      <c r="D38" s="95" t="s">
        <v>111</v>
      </c>
      <c r="E38" s="71"/>
      <c r="F38" s="70">
        <f t="shared" si="0"/>
        <v>0</v>
      </c>
      <c r="G38" s="23"/>
      <c r="I38" s="11"/>
      <c r="K38" s="31"/>
      <c r="L38" s="31"/>
      <c r="M38" s="30"/>
      <c r="N38" s="31"/>
    </row>
    <row r="39" spans="1:14" ht="14.25" x14ac:dyDescent="0.2">
      <c r="A39" s="101">
        <v>5.0999999999999996</v>
      </c>
      <c r="B39" s="94" t="s">
        <v>76</v>
      </c>
      <c r="C39" s="1">
        <v>11.75</v>
      </c>
      <c r="D39" s="95" t="s">
        <v>111</v>
      </c>
      <c r="E39" s="71"/>
      <c r="F39" s="70">
        <f t="shared" si="0"/>
        <v>0</v>
      </c>
      <c r="G39" s="23"/>
      <c r="I39" s="11"/>
      <c r="K39" s="31"/>
      <c r="L39" s="31"/>
      <c r="M39" s="31"/>
      <c r="N39" s="31"/>
    </row>
    <row r="40" spans="1:14" ht="7.5" customHeight="1" x14ac:dyDescent="0.2">
      <c r="A40" s="93"/>
      <c r="B40" s="94"/>
      <c r="C40" s="1"/>
      <c r="D40" s="99"/>
      <c r="E40" s="35"/>
      <c r="F40" s="70">
        <f t="shared" si="0"/>
        <v>0</v>
      </c>
      <c r="G40" s="23"/>
      <c r="I40" s="11"/>
      <c r="K40" s="31"/>
      <c r="L40" s="31"/>
      <c r="M40" s="31"/>
      <c r="N40" s="31"/>
    </row>
    <row r="41" spans="1:14" s="17" customFormat="1" ht="25.5" x14ac:dyDescent="0.2">
      <c r="A41" s="97">
        <v>6</v>
      </c>
      <c r="B41" s="98" t="s">
        <v>150</v>
      </c>
      <c r="C41" s="1">
        <v>449.3811</v>
      </c>
      <c r="D41" s="95" t="s">
        <v>38</v>
      </c>
      <c r="E41" s="71"/>
      <c r="F41" s="70">
        <f t="shared" si="0"/>
        <v>0</v>
      </c>
      <c r="G41" s="24"/>
      <c r="H41" s="18"/>
      <c r="K41" s="19"/>
      <c r="L41" s="19"/>
      <c r="M41" s="19"/>
      <c r="N41" s="19"/>
    </row>
    <row r="42" spans="1:14" ht="8.25" customHeight="1" x14ac:dyDescent="0.2">
      <c r="A42" s="93"/>
      <c r="B42" s="94"/>
      <c r="C42" s="1"/>
      <c r="D42" s="92"/>
      <c r="E42" s="36"/>
      <c r="F42" s="70">
        <f t="shared" si="0"/>
        <v>0</v>
      </c>
      <c r="G42" s="23"/>
      <c r="K42" s="31"/>
      <c r="L42" s="31"/>
      <c r="M42" s="31"/>
      <c r="N42" s="31"/>
    </row>
    <row r="43" spans="1:14" s="17" customFormat="1" x14ac:dyDescent="0.2">
      <c r="A43" s="97">
        <v>7</v>
      </c>
      <c r="B43" s="102" t="s">
        <v>87</v>
      </c>
      <c r="C43" s="103">
        <v>1</v>
      </c>
      <c r="D43" s="99" t="s">
        <v>39</v>
      </c>
      <c r="E43" s="71"/>
      <c r="F43" s="70">
        <f t="shared" si="0"/>
        <v>0</v>
      </c>
      <c r="G43" s="24"/>
      <c r="H43" s="18"/>
      <c r="I43" s="18"/>
      <c r="J43" s="18"/>
      <c r="K43" s="19"/>
      <c r="L43" s="33"/>
      <c r="M43" s="19"/>
      <c r="N43" s="19"/>
    </row>
    <row r="44" spans="1:14" x14ac:dyDescent="0.2">
      <c r="A44" s="100"/>
      <c r="B44" s="102"/>
      <c r="C44" s="103"/>
      <c r="D44" s="99"/>
      <c r="E44" s="73"/>
      <c r="F44" s="70">
        <f t="shared" si="0"/>
        <v>0</v>
      </c>
      <c r="G44" s="23"/>
      <c r="I44" s="11"/>
      <c r="J44" s="11"/>
      <c r="K44" s="31"/>
      <c r="L44" s="34"/>
      <c r="M44" s="31"/>
      <c r="N44" s="31"/>
    </row>
    <row r="45" spans="1:14" x14ac:dyDescent="0.2">
      <c r="A45" s="97">
        <v>8</v>
      </c>
      <c r="B45" s="98" t="s">
        <v>77</v>
      </c>
      <c r="C45" s="1"/>
      <c r="D45" s="92"/>
      <c r="E45" s="36"/>
      <c r="F45" s="70">
        <f t="shared" si="0"/>
        <v>0</v>
      </c>
      <c r="G45" s="23"/>
      <c r="K45" s="31"/>
      <c r="L45" s="31"/>
      <c r="M45" s="31"/>
      <c r="N45" s="31"/>
    </row>
    <row r="46" spans="1:14" ht="25.5" x14ac:dyDescent="0.2">
      <c r="A46" s="93">
        <v>8.1</v>
      </c>
      <c r="B46" s="94" t="s">
        <v>146</v>
      </c>
      <c r="C46" s="1">
        <v>706.45</v>
      </c>
      <c r="D46" s="95" t="s">
        <v>38</v>
      </c>
      <c r="E46" s="71"/>
      <c r="F46" s="70">
        <f t="shared" si="0"/>
        <v>0</v>
      </c>
      <c r="G46" s="23"/>
    </row>
    <row r="47" spans="1:14" s="17" customFormat="1" x14ac:dyDescent="0.2">
      <c r="A47" s="93">
        <v>8.1999999999999993</v>
      </c>
      <c r="B47" s="94" t="s">
        <v>143</v>
      </c>
      <c r="C47" s="1">
        <v>170</v>
      </c>
      <c r="D47" s="92" t="s">
        <v>10</v>
      </c>
      <c r="E47" s="71"/>
      <c r="F47" s="70">
        <f t="shared" si="0"/>
        <v>0</v>
      </c>
      <c r="G47" s="24"/>
      <c r="H47" s="18"/>
    </row>
    <row r="48" spans="1:14" x14ac:dyDescent="0.2">
      <c r="A48" s="93"/>
      <c r="B48" s="94"/>
      <c r="C48" s="1"/>
      <c r="D48" s="96"/>
      <c r="E48" s="36"/>
      <c r="F48" s="70">
        <f t="shared" si="0"/>
        <v>0</v>
      </c>
      <c r="G48" s="23"/>
    </row>
    <row r="49" spans="1:10" x14ac:dyDescent="0.2">
      <c r="A49" s="97">
        <v>9</v>
      </c>
      <c r="B49" s="98" t="s">
        <v>123</v>
      </c>
      <c r="C49" s="1"/>
      <c r="D49" s="104"/>
      <c r="E49" s="36"/>
      <c r="F49" s="70">
        <f t="shared" si="0"/>
        <v>0</v>
      </c>
      <c r="G49" s="23"/>
    </row>
    <row r="50" spans="1:10" ht="38.25" x14ac:dyDescent="0.2">
      <c r="A50" s="93">
        <v>9.1</v>
      </c>
      <c r="B50" s="94" t="s">
        <v>154</v>
      </c>
      <c r="C50" s="1">
        <f>+C52</f>
        <v>548.88</v>
      </c>
      <c r="D50" s="95" t="s">
        <v>112</v>
      </c>
      <c r="E50" s="71"/>
      <c r="F50" s="70">
        <f t="shared" si="0"/>
        <v>0</v>
      </c>
      <c r="G50" s="23"/>
      <c r="J50" s="11"/>
    </row>
    <row r="51" spans="1:10" ht="25.5" x14ac:dyDescent="0.2">
      <c r="A51" s="93">
        <v>9.1999999999999993</v>
      </c>
      <c r="B51" s="94" t="s">
        <v>151</v>
      </c>
      <c r="C51" s="1">
        <v>405.96</v>
      </c>
      <c r="D51" s="95" t="s">
        <v>112</v>
      </c>
      <c r="E51" s="71"/>
      <c r="F51" s="70">
        <f t="shared" si="0"/>
        <v>0</v>
      </c>
      <c r="G51" s="23"/>
      <c r="J51" s="11"/>
    </row>
    <row r="52" spans="1:10" ht="14.25" x14ac:dyDescent="0.2">
      <c r="A52" s="93">
        <v>9.3000000000000007</v>
      </c>
      <c r="B52" s="94" t="s">
        <v>40</v>
      </c>
      <c r="C52" s="1">
        <v>548.88</v>
      </c>
      <c r="D52" s="95" t="s">
        <v>112</v>
      </c>
      <c r="E52" s="71"/>
      <c r="F52" s="70">
        <f t="shared" si="0"/>
        <v>0</v>
      </c>
      <c r="G52" s="23"/>
      <c r="J52" s="11"/>
    </row>
    <row r="53" spans="1:10" ht="14.25" x14ac:dyDescent="0.2">
      <c r="A53" s="93">
        <v>9.4</v>
      </c>
      <c r="B53" s="94" t="s">
        <v>42</v>
      </c>
      <c r="C53" s="1">
        <v>157.57</v>
      </c>
      <c r="D53" s="95" t="s">
        <v>112</v>
      </c>
      <c r="E53" s="71"/>
      <c r="F53" s="70">
        <f t="shared" si="0"/>
        <v>0</v>
      </c>
      <c r="G53" s="23"/>
      <c r="J53" s="11"/>
    </row>
    <row r="54" spans="1:10" ht="25.5" x14ac:dyDescent="0.2">
      <c r="A54" s="93">
        <v>9.5</v>
      </c>
      <c r="B54" s="94" t="s">
        <v>152</v>
      </c>
      <c r="C54" s="1">
        <v>260.45</v>
      </c>
      <c r="D54" s="95" t="s">
        <v>112</v>
      </c>
      <c r="E54" s="71"/>
      <c r="F54" s="70">
        <f t="shared" si="0"/>
        <v>0</v>
      </c>
      <c r="G54" s="23"/>
      <c r="J54" s="11"/>
    </row>
    <row r="55" spans="1:10" x14ac:dyDescent="0.2">
      <c r="A55" s="93">
        <v>9.6</v>
      </c>
      <c r="B55" s="94" t="s">
        <v>41</v>
      </c>
      <c r="C55" s="1">
        <v>73.400000000000006</v>
      </c>
      <c r="D55" s="92" t="s">
        <v>10</v>
      </c>
      <c r="E55" s="71"/>
      <c r="F55" s="70">
        <f t="shared" si="0"/>
        <v>0</v>
      </c>
      <c r="G55" s="23"/>
      <c r="J55" s="11"/>
    </row>
    <row r="56" spans="1:10" ht="14.25" x14ac:dyDescent="0.2">
      <c r="A56" s="93">
        <v>9.6999999999999993</v>
      </c>
      <c r="B56" s="94" t="s">
        <v>43</v>
      </c>
      <c r="C56" s="1">
        <v>405.96</v>
      </c>
      <c r="D56" s="95" t="s">
        <v>112</v>
      </c>
      <c r="E56" s="71"/>
      <c r="F56" s="70">
        <f t="shared" si="0"/>
        <v>0</v>
      </c>
      <c r="G56" s="23"/>
      <c r="J56" s="11"/>
    </row>
    <row r="57" spans="1:10" ht="25.5" x14ac:dyDescent="0.2">
      <c r="A57" s="93">
        <v>9.8000000000000007</v>
      </c>
      <c r="B57" s="94" t="s">
        <v>153</v>
      </c>
      <c r="C57" s="1">
        <v>1</v>
      </c>
      <c r="D57" s="95" t="s">
        <v>39</v>
      </c>
      <c r="E57" s="71"/>
      <c r="F57" s="70">
        <f t="shared" si="0"/>
        <v>0</v>
      </c>
      <c r="G57" s="23"/>
      <c r="J57" s="11"/>
    </row>
    <row r="58" spans="1:10" x14ac:dyDescent="0.2">
      <c r="A58" s="93"/>
      <c r="B58" s="105"/>
      <c r="C58" s="40"/>
      <c r="D58" s="92"/>
      <c r="E58" s="36"/>
      <c r="F58" s="70">
        <f t="shared" si="0"/>
        <v>0</v>
      </c>
      <c r="G58" s="23"/>
    </row>
    <row r="59" spans="1:10" x14ac:dyDescent="0.2">
      <c r="A59" s="97">
        <v>10</v>
      </c>
      <c r="B59" s="98" t="s">
        <v>78</v>
      </c>
      <c r="C59" s="40"/>
      <c r="D59" s="92"/>
      <c r="E59" s="36"/>
      <c r="F59" s="70">
        <f t="shared" si="0"/>
        <v>0</v>
      </c>
      <c r="G59" s="23"/>
    </row>
    <row r="60" spans="1:10" s="5" customFormat="1" ht="25.5" customHeight="1" x14ac:dyDescent="0.2">
      <c r="A60" s="100">
        <v>10.1</v>
      </c>
      <c r="B60" s="94" t="s">
        <v>155</v>
      </c>
      <c r="C60" s="1">
        <v>1</v>
      </c>
      <c r="D60" s="99" t="s">
        <v>9</v>
      </c>
      <c r="E60" s="35"/>
      <c r="F60" s="70">
        <f t="shared" si="0"/>
        <v>0</v>
      </c>
      <c r="G60" s="25"/>
      <c r="H60" s="4"/>
    </row>
    <row r="61" spans="1:10" s="5" customFormat="1" ht="25.5" x14ac:dyDescent="0.2">
      <c r="A61" s="100">
        <v>10.199999999999999</v>
      </c>
      <c r="B61" s="94" t="s">
        <v>156</v>
      </c>
      <c r="C61" s="1">
        <v>1</v>
      </c>
      <c r="D61" s="99" t="s">
        <v>9</v>
      </c>
      <c r="E61" s="35"/>
      <c r="F61" s="70">
        <f t="shared" si="0"/>
        <v>0</v>
      </c>
      <c r="G61" s="25"/>
      <c r="H61" s="4"/>
      <c r="I61" s="4"/>
    </row>
    <row r="62" spans="1:10" s="5" customFormat="1" ht="35.25" customHeight="1" x14ac:dyDescent="0.2">
      <c r="A62" s="100">
        <v>10.3</v>
      </c>
      <c r="B62" s="94" t="s">
        <v>157</v>
      </c>
      <c r="C62" s="1">
        <v>8.92</v>
      </c>
      <c r="D62" s="99" t="s">
        <v>10</v>
      </c>
      <c r="E62" s="35"/>
      <c r="F62" s="70">
        <f t="shared" si="0"/>
        <v>0</v>
      </c>
      <c r="G62" s="25"/>
      <c r="H62" s="4"/>
    </row>
    <row r="63" spans="1:10" s="5" customFormat="1" ht="25.5" x14ac:dyDescent="0.2">
      <c r="A63" s="100">
        <v>10.4</v>
      </c>
      <c r="B63" s="94" t="s">
        <v>66</v>
      </c>
      <c r="C63" s="1">
        <v>1</v>
      </c>
      <c r="D63" s="99" t="s">
        <v>9</v>
      </c>
      <c r="E63" s="35"/>
      <c r="F63" s="70">
        <f t="shared" si="0"/>
        <v>0</v>
      </c>
      <c r="G63" s="25"/>
      <c r="H63" s="4"/>
      <c r="I63" s="4"/>
    </row>
    <row r="64" spans="1:10" x14ac:dyDescent="0.2">
      <c r="A64" s="106">
        <v>10.5</v>
      </c>
      <c r="B64" s="107" t="s">
        <v>132</v>
      </c>
      <c r="C64" s="9">
        <v>1</v>
      </c>
      <c r="D64" s="108" t="s">
        <v>9</v>
      </c>
      <c r="E64" s="74"/>
      <c r="F64" s="70">
        <f t="shared" si="0"/>
        <v>0</v>
      </c>
      <c r="G64" s="23"/>
      <c r="I64" s="11"/>
    </row>
    <row r="65" spans="1:11" x14ac:dyDescent="0.2">
      <c r="A65" s="93"/>
      <c r="B65" s="94"/>
      <c r="C65" s="40"/>
      <c r="D65" s="92"/>
      <c r="E65" s="36"/>
      <c r="F65" s="70">
        <f t="shared" si="0"/>
        <v>0</v>
      </c>
      <c r="G65" s="23"/>
    </row>
    <row r="66" spans="1:11" ht="25.5" x14ac:dyDescent="0.2">
      <c r="A66" s="97">
        <v>11</v>
      </c>
      <c r="B66" s="98" t="s">
        <v>134</v>
      </c>
      <c r="C66" s="40"/>
      <c r="D66" s="92"/>
      <c r="E66" s="36"/>
      <c r="F66" s="70">
        <f t="shared" si="0"/>
        <v>0</v>
      </c>
      <c r="G66" s="23"/>
    </row>
    <row r="67" spans="1:11" ht="25.5" x14ac:dyDescent="0.2">
      <c r="A67" s="93">
        <v>11.1</v>
      </c>
      <c r="B67" s="94" t="s">
        <v>82</v>
      </c>
      <c r="C67" s="1">
        <v>89</v>
      </c>
      <c r="D67" s="92" t="s">
        <v>10</v>
      </c>
      <c r="E67" s="36"/>
      <c r="F67" s="70">
        <f t="shared" si="0"/>
        <v>0</v>
      </c>
      <c r="G67" s="23"/>
      <c r="I67" s="13"/>
    </row>
    <row r="68" spans="1:11" x14ac:dyDescent="0.2">
      <c r="A68" s="93">
        <v>11.2</v>
      </c>
      <c r="B68" s="94" t="s">
        <v>133</v>
      </c>
      <c r="C68" s="1">
        <v>2</v>
      </c>
      <c r="D68" s="92" t="s">
        <v>9</v>
      </c>
      <c r="E68" s="36"/>
      <c r="F68" s="70">
        <f t="shared" si="0"/>
        <v>0</v>
      </c>
      <c r="G68" s="23"/>
    </row>
    <row r="69" spans="1:11" x14ac:dyDescent="0.2">
      <c r="A69" s="93">
        <v>11.3</v>
      </c>
      <c r="B69" s="94" t="s">
        <v>135</v>
      </c>
      <c r="C69" s="1">
        <v>2</v>
      </c>
      <c r="D69" s="92" t="s">
        <v>9</v>
      </c>
      <c r="E69" s="36"/>
      <c r="F69" s="70">
        <f t="shared" si="0"/>
        <v>0</v>
      </c>
      <c r="G69" s="23"/>
    </row>
    <row r="70" spans="1:11" ht="12.75" customHeight="1" x14ac:dyDescent="0.2">
      <c r="A70" s="93">
        <v>11.4</v>
      </c>
      <c r="B70" s="94" t="s">
        <v>136</v>
      </c>
      <c r="C70" s="1">
        <v>10</v>
      </c>
      <c r="D70" s="92" t="s">
        <v>9</v>
      </c>
      <c r="E70" s="36"/>
      <c r="F70" s="70">
        <f t="shared" si="0"/>
        <v>0</v>
      </c>
      <c r="G70" s="23"/>
    </row>
    <row r="71" spans="1:11" ht="12.75" customHeight="1" x14ac:dyDescent="0.2">
      <c r="A71" s="93">
        <v>11.5</v>
      </c>
      <c r="B71" s="94" t="s">
        <v>137</v>
      </c>
      <c r="C71" s="1">
        <v>2</v>
      </c>
      <c r="D71" s="92" t="s">
        <v>9</v>
      </c>
      <c r="E71" s="36"/>
      <c r="F71" s="70">
        <f t="shared" si="0"/>
        <v>0</v>
      </c>
      <c r="G71" s="23"/>
    </row>
    <row r="72" spans="1:11" x14ac:dyDescent="0.2">
      <c r="A72" s="93">
        <v>11.6</v>
      </c>
      <c r="B72" s="94" t="s">
        <v>138</v>
      </c>
      <c r="C72" s="1">
        <v>5</v>
      </c>
      <c r="D72" s="92" t="s">
        <v>9</v>
      </c>
      <c r="E72" s="36"/>
      <c r="F72" s="70">
        <f t="shared" si="0"/>
        <v>0</v>
      </c>
      <c r="G72" s="23"/>
      <c r="I72" s="11"/>
      <c r="J72" s="11"/>
      <c r="K72" s="11"/>
    </row>
    <row r="73" spans="1:11" ht="12.75" customHeight="1" x14ac:dyDescent="0.2">
      <c r="A73" s="93">
        <v>11.7</v>
      </c>
      <c r="B73" s="94" t="s">
        <v>79</v>
      </c>
      <c r="C73" s="1">
        <v>4</v>
      </c>
      <c r="D73" s="92" t="s">
        <v>9</v>
      </c>
      <c r="E73" s="36"/>
      <c r="F73" s="70">
        <f t="shared" si="0"/>
        <v>0</v>
      </c>
      <c r="G73" s="23"/>
    </row>
    <row r="74" spans="1:11" x14ac:dyDescent="0.2">
      <c r="A74" s="93">
        <v>11.8</v>
      </c>
      <c r="B74" s="94" t="s">
        <v>139</v>
      </c>
      <c r="C74" s="1">
        <v>1</v>
      </c>
      <c r="D74" s="92" t="s">
        <v>9</v>
      </c>
      <c r="E74" s="36"/>
      <c r="F74" s="70">
        <f t="shared" si="0"/>
        <v>0</v>
      </c>
      <c r="G74" s="23"/>
    </row>
    <row r="75" spans="1:11" x14ac:dyDescent="0.2">
      <c r="A75" s="93">
        <v>11.9</v>
      </c>
      <c r="B75" s="94" t="s">
        <v>80</v>
      </c>
      <c r="C75" s="1">
        <v>1</v>
      </c>
      <c r="D75" s="92" t="s">
        <v>9</v>
      </c>
      <c r="E75" s="36"/>
      <c r="F75" s="70">
        <f t="shared" si="0"/>
        <v>0</v>
      </c>
      <c r="G75" s="23"/>
    </row>
    <row r="76" spans="1:11" x14ac:dyDescent="0.2">
      <c r="A76" s="93"/>
      <c r="B76" s="94"/>
      <c r="C76" s="1"/>
      <c r="D76" s="92"/>
      <c r="E76" s="36"/>
      <c r="F76" s="70">
        <f t="shared" si="0"/>
        <v>0</v>
      </c>
      <c r="G76" s="23"/>
    </row>
    <row r="77" spans="1:11" s="20" customFormat="1" ht="14.25" x14ac:dyDescent="0.2">
      <c r="A77" s="109">
        <v>11.1</v>
      </c>
      <c r="B77" s="98" t="s">
        <v>148</v>
      </c>
      <c r="C77" s="42"/>
      <c r="D77" s="90"/>
      <c r="E77" s="43"/>
      <c r="F77" s="70">
        <f t="shared" si="0"/>
        <v>0</v>
      </c>
      <c r="G77" s="26"/>
      <c r="H77" s="2"/>
    </row>
    <row r="78" spans="1:11" ht="14.25" x14ac:dyDescent="0.2">
      <c r="A78" s="110" t="s">
        <v>88</v>
      </c>
      <c r="B78" s="94" t="s">
        <v>72</v>
      </c>
      <c r="C78" s="1">
        <v>49.56</v>
      </c>
      <c r="D78" s="95" t="s">
        <v>111</v>
      </c>
      <c r="E78" s="72"/>
      <c r="F78" s="70">
        <f t="shared" si="0"/>
        <v>0</v>
      </c>
      <c r="G78" s="23"/>
    </row>
    <row r="79" spans="1:11" ht="14.25" x14ac:dyDescent="0.2">
      <c r="A79" s="110" t="s">
        <v>89</v>
      </c>
      <c r="B79" s="94" t="s">
        <v>81</v>
      </c>
      <c r="C79" s="1">
        <f>+(C78/6)*4</f>
        <v>33.04</v>
      </c>
      <c r="D79" s="95" t="s">
        <v>111</v>
      </c>
      <c r="E79" s="72"/>
      <c r="F79" s="70">
        <f t="shared" ref="F79:F120" si="1">+C79*E79</f>
        <v>0</v>
      </c>
      <c r="G79" s="23"/>
    </row>
    <row r="80" spans="1:11" ht="25.5" x14ac:dyDescent="0.2">
      <c r="A80" s="110" t="s">
        <v>90</v>
      </c>
      <c r="B80" s="94" t="s">
        <v>140</v>
      </c>
      <c r="C80" s="1">
        <v>56.24</v>
      </c>
      <c r="D80" s="95" t="s">
        <v>111</v>
      </c>
      <c r="E80" s="71"/>
      <c r="F80" s="70">
        <f t="shared" si="1"/>
        <v>0</v>
      </c>
      <c r="G80" s="23"/>
    </row>
    <row r="81" spans="1:16" ht="25.5" x14ac:dyDescent="0.2">
      <c r="A81" s="110" t="s">
        <v>91</v>
      </c>
      <c r="B81" s="94" t="s">
        <v>75</v>
      </c>
      <c r="C81" s="1">
        <v>8.1999999999999993</v>
      </c>
      <c r="D81" s="95" t="s">
        <v>111</v>
      </c>
      <c r="E81" s="71"/>
      <c r="F81" s="70">
        <f t="shared" si="1"/>
        <v>0</v>
      </c>
      <c r="G81" s="23"/>
    </row>
    <row r="82" spans="1:16" ht="25.5" x14ac:dyDescent="0.2">
      <c r="A82" s="110" t="s">
        <v>92</v>
      </c>
      <c r="B82" s="94" t="s">
        <v>158</v>
      </c>
      <c r="C82" s="1">
        <v>1</v>
      </c>
      <c r="D82" s="92" t="s">
        <v>39</v>
      </c>
      <c r="E82" s="36"/>
      <c r="F82" s="70">
        <f t="shared" si="1"/>
        <v>0</v>
      </c>
      <c r="G82" s="23"/>
    </row>
    <row r="83" spans="1:16" x14ac:dyDescent="0.2">
      <c r="A83" s="93"/>
      <c r="B83" s="94"/>
      <c r="C83" s="40"/>
      <c r="D83" s="92"/>
      <c r="E83" s="36"/>
      <c r="F83" s="70">
        <f t="shared" si="1"/>
        <v>0</v>
      </c>
      <c r="G83" s="23"/>
    </row>
    <row r="84" spans="1:16" ht="25.5" x14ac:dyDescent="0.2">
      <c r="A84" s="101">
        <v>11.11</v>
      </c>
      <c r="B84" s="94" t="s">
        <v>141</v>
      </c>
      <c r="C84" s="1">
        <v>1</v>
      </c>
      <c r="D84" s="92" t="s">
        <v>39</v>
      </c>
      <c r="E84" s="36"/>
      <c r="F84" s="70">
        <f t="shared" si="1"/>
        <v>0</v>
      </c>
      <c r="G84" s="23"/>
    </row>
    <row r="85" spans="1:16" x14ac:dyDescent="0.2">
      <c r="A85" s="93"/>
      <c r="B85" s="94"/>
      <c r="C85" s="40"/>
      <c r="D85" s="92"/>
      <c r="E85" s="36"/>
      <c r="F85" s="70">
        <f t="shared" si="1"/>
        <v>0</v>
      </c>
      <c r="G85" s="23"/>
    </row>
    <row r="86" spans="1:16" ht="14.25" x14ac:dyDescent="0.2">
      <c r="A86" s="111">
        <v>12</v>
      </c>
      <c r="B86" s="112" t="s">
        <v>44</v>
      </c>
      <c r="C86" s="1">
        <v>42.22</v>
      </c>
      <c r="D86" s="95" t="s">
        <v>112</v>
      </c>
      <c r="E86" s="71"/>
      <c r="F86" s="70">
        <f t="shared" si="1"/>
        <v>0</v>
      </c>
      <c r="G86" s="23"/>
      <c r="J86" s="11"/>
    </row>
    <row r="87" spans="1:16" x14ac:dyDescent="0.2">
      <c r="A87" s="100"/>
      <c r="B87" s="94"/>
      <c r="C87" s="1"/>
      <c r="D87" s="99"/>
      <c r="E87" s="35"/>
      <c r="F87" s="70">
        <f t="shared" si="1"/>
        <v>0</v>
      </c>
      <c r="G87" s="23"/>
      <c r="J87" s="11"/>
    </row>
    <row r="88" spans="1:16" x14ac:dyDescent="0.2">
      <c r="A88" s="113">
        <v>13</v>
      </c>
      <c r="B88" s="91" t="s">
        <v>67</v>
      </c>
      <c r="C88" s="114"/>
      <c r="D88" s="99"/>
      <c r="E88" s="44"/>
      <c r="F88" s="70">
        <f t="shared" si="1"/>
        <v>0</v>
      </c>
      <c r="G88" s="23"/>
      <c r="H88" s="14"/>
      <c r="I88" s="14"/>
      <c r="J88" s="11"/>
      <c r="K88" s="14"/>
      <c r="L88" s="14"/>
      <c r="M88" s="14"/>
      <c r="N88" s="14"/>
      <c r="O88" s="14"/>
      <c r="P88" s="14"/>
    </row>
    <row r="89" spans="1:16" s="6" customFormat="1" x14ac:dyDescent="0.2">
      <c r="A89" s="45">
        <v>13.1</v>
      </c>
      <c r="B89" s="115" t="s">
        <v>56</v>
      </c>
      <c r="C89" s="116"/>
      <c r="D89" s="117"/>
      <c r="E89" s="75"/>
      <c r="F89" s="70">
        <f t="shared" si="1"/>
        <v>0</v>
      </c>
      <c r="G89" s="23"/>
    </row>
    <row r="90" spans="1:16" s="6" customFormat="1" ht="14.25" x14ac:dyDescent="0.2">
      <c r="A90" s="46" t="s">
        <v>93</v>
      </c>
      <c r="B90" s="118" t="s">
        <v>63</v>
      </c>
      <c r="C90" s="116">
        <v>38.56</v>
      </c>
      <c r="D90" s="95" t="s">
        <v>111</v>
      </c>
      <c r="E90" s="76"/>
      <c r="F90" s="70">
        <f t="shared" si="1"/>
        <v>0</v>
      </c>
      <c r="G90" s="23"/>
      <c r="H90" s="8"/>
    </row>
    <row r="91" spans="1:16" s="6" customFormat="1" ht="14.25" x14ac:dyDescent="0.2">
      <c r="A91" s="46" t="s">
        <v>94</v>
      </c>
      <c r="B91" s="118" t="s">
        <v>62</v>
      </c>
      <c r="C91" s="116">
        <v>19.3</v>
      </c>
      <c r="D91" s="95" t="s">
        <v>111</v>
      </c>
      <c r="E91" s="76"/>
      <c r="F91" s="70">
        <f t="shared" si="1"/>
        <v>0</v>
      </c>
      <c r="G91" s="23"/>
    </row>
    <row r="92" spans="1:16" s="6" customFormat="1" ht="14.25" x14ac:dyDescent="0.2">
      <c r="A92" s="46" t="s">
        <v>95</v>
      </c>
      <c r="B92" s="118" t="s">
        <v>61</v>
      </c>
      <c r="C92" s="116">
        <v>25.04</v>
      </c>
      <c r="D92" s="95" t="s">
        <v>111</v>
      </c>
      <c r="E92" s="75"/>
      <c r="F92" s="70">
        <f t="shared" si="1"/>
        <v>0</v>
      </c>
      <c r="G92" s="23"/>
    </row>
    <row r="93" spans="1:16" s="6" customFormat="1" x14ac:dyDescent="0.2">
      <c r="A93" s="46"/>
      <c r="B93" s="118"/>
      <c r="C93" s="116"/>
      <c r="D93" s="117"/>
      <c r="E93" s="75"/>
      <c r="F93" s="70">
        <f t="shared" si="1"/>
        <v>0</v>
      </c>
      <c r="G93" s="23"/>
    </row>
    <row r="94" spans="1:16" s="6" customFormat="1" x14ac:dyDescent="0.2">
      <c r="A94" s="45">
        <v>13.2</v>
      </c>
      <c r="B94" s="115" t="s">
        <v>57</v>
      </c>
      <c r="C94" s="116"/>
      <c r="D94" s="117"/>
      <c r="E94" s="75"/>
      <c r="F94" s="70">
        <f t="shared" si="1"/>
        <v>0</v>
      </c>
      <c r="G94" s="23"/>
    </row>
    <row r="95" spans="1:16" s="6" customFormat="1" ht="14.25" customHeight="1" x14ac:dyDescent="0.2">
      <c r="A95" s="46" t="s">
        <v>96</v>
      </c>
      <c r="B95" s="118" t="s">
        <v>124</v>
      </c>
      <c r="C95" s="116">
        <v>9.18</v>
      </c>
      <c r="D95" s="95" t="s">
        <v>111</v>
      </c>
      <c r="E95" s="76"/>
      <c r="F95" s="70">
        <f t="shared" si="1"/>
        <v>0</v>
      </c>
      <c r="G95" s="23"/>
      <c r="H95" s="8"/>
    </row>
    <row r="96" spans="1:16" s="6" customFormat="1" ht="27" x14ac:dyDescent="0.2">
      <c r="A96" s="46" t="s">
        <v>97</v>
      </c>
      <c r="B96" s="118" t="s">
        <v>125</v>
      </c>
      <c r="C96" s="116">
        <v>2.16</v>
      </c>
      <c r="D96" s="95" t="s">
        <v>111</v>
      </c>
      <c r="E96" s="76"/>
      <c r="F96" s="70">
        <f t="shared" si="1"/>
        <v>0</v>
      </c>
      <c r="G96" s="23"/>
      <c r="H96" s="8"/>
    </row>
    <row r="97" spans="1:9" s="6" customFormat="1" ht="27" x14ac:dyDescent="0.2">
      <c r="A97" s="46" t="s">
        <v>98</v>
      </c>
      <c r="B97" s="118" t="s">
        <v>126</v>
      </c>
      <c r="C97" s="116">
        <v>2.8800000000000008</v>
      </c>
      <c r="D97" s="95" t="s">
        <v>111</v>
      </c>
      <c r="E97" s="76"/>
      <c r="F97" s="70">
        <f t="shared" si="1"/>
        <v>0</v>
      </c>
      <c r="G97" s="23"/>
      <c r="H97" s="8"/>
    </row>
    <row r="98" spans="1:9" s="6" customFormat="1" ht="27" x14ac:dyDescent="0.2">
      <c r="A98" s="46" t="s">
        <v>99</v>
      </c>
      <c r="B98" s="118" t="s">
        <v>127</v>
      </c>
      <c r="C98" s="116">
        <v>2.74</v>
      </c>
      <c r="D98" s="95" t="s">
        <v>111</v>
      </c>
      <c r="E98" s="76"/>
      <c r="F98" s="70">
        <f t="shared" si="1"/>
        <v>0</v>
      </c>
      <c r="G98" s="23"/>
      <c r="H98" s="8"/>
    </row>
    <row r="99" spans="1:9" s="6" customFormat="1" ht="27" x14ac:dyDescent="0.2">
      <c r="A99" s="46" t="s">
        <v>100</v>
      </c>
      <c r="B99" s="118" t="s">
        <v>128</v>
      </c>
      <c r="C99" s="116">
        <v>3.8400000000000007</v>
      </c>
      <c r="D99" s="95" t="s">
        <v>111</v>
      </c>
      <c r="E99" s="76"/>
      <c r="F99" s="70">
        <f t="shared" si="1"/>
        <v>0</v>
      </c>
      <c r="G99" s="23"/>
      <c r="H99" s="8"/>
    </row>
    <row r="100" spans="1:9" s="6" customFormat="1" ht="25.5" x14ac:dyDescent="0.2">
      <c r="A100" s="47" t="s">
        <v>101</v>
      </c>
      <c r="B100" s="118" t="s">
        <v>142</v>
      </c>
      <c r="C100" s="119">
        <v>0.34</v>
      </c>
      <c r="D100" s="95" t="s">
        <v>111</v>
      </c>
      <c r="E100" s="76"/>
      <c r="F100" s="70">
        <f t="shared" si="1"/>
        <v>0</v>
      </c>
      <c r="G100" s="25"/>
      <c r="H100" s="8"/>
    </row>
    <row r="101" spans="1:9" s="6" customFormat="1" x14ac:dyDescent="0.2">
      <c r="A101" s="46"/>
      <c r="B101" s="118"/>
      <c r="C101" s="116"/>
      <c r="D101" s="117"/>
      <c r="E101" s="75"/>
      <c r="F101" s="70">
        <f t="shared" si="1"/>
        <v>0</v>
      </c>
      <c r="G101" s="23"/>
    </row>
    <row r="102" spans="1:9" s="6" customFormat="1" x14ac:dyDescent="0.2">
      <c r="A102" s="45">
        <v>13.3</v>
      </c>
      <c r="B102" s="115" t="s">
        <v>46</v>
      </c>
      <c r="C102" s="116"/>
      <c r="D102" s="117"/>
      <c r="E102" s="75"/>
      <c r="F102" s="70">
        <f t="shared" si="1"/>
        <v>0</v>
      </c>
      <c r="G102" s="23"/>
    </row>
    <row r="103" spans="1:9" s="6" customFormat="1" ht="14.25" x14ac:dyDescent="0.2">
      <c r="A103" s="46" t="s">
        <v>102</v>
      </c>
      <c r="B103" s="118" t="s">
        <v>85</v>
      </c>
      <c r="C103" s="116">
        <v>218.88</v>
      </c>
      <c r="D103" s="95" t="s">
        <v>112</v>
      </c>
      <c r="E103" s="76"/>
      <c r="F103" s="70">
        <f t="shared" si="1"/>
        <v>0</v>
      </c>
      <c r="G103" s="23"/>
      <c r="H103" s="8"/>
    </row>
    <row r="104" spans="1:9" s="6" customFormat="1" ht="14.25" x14ac:dyDescent="0.2">
      <c r="A104" s="46" t="s">
        <v>103</v>
      </c>
      <c r="B104" s="118" t="s">
        <v>64</v>
      </c>
      <c r="C104" s="116">
        <v>35.200000000000003</v>
      </c>
      <c r="D104" s="95" t="s">
        <v>112</v>
      </c>
      <c r="E104" s="76"/>
      <c r="F104" s="70">
        <f t="shared" si="1"/>
        <v>0</v>
      </c>
      <c r="G104" s="23"/>
      <c r="H104" s="8"/>
    </row>
    <row r="105" spans="1:9" s="6" customFormat="1" x14ac:dyDescent="0.2">
      <c r="A105" s="46"/>
      <c r="B105" s="118"/>
      <c r="C105" s="116"/>
      <c r="D105" s="117"/>
      <c r="E105" s="75"/>
      <c r="F105" s="70">
        <f t="shared" si="1"/>
        <v>0</v>
      </c>
      <c r="G105" s="23"/>
    </row>
    <row r="106" spans="1:9" s="6" customFormat="1" x14ac:dyDescent="0.2">
      <c r="A106" s="45">
        <v>13.4</v>
      </c>
      <c r="B106" s="115" t="s">
        <v>129</v>
      </c>
      <c r="C106" s="116"/>
      <c r="D106" s="117"/>
      <c r="E106" s="75"/>
      <c r="F106" s="70">
        <f t="shared" si="1"/>
        <v>0</v>
      </c>
      <c r="G106" s="23"/>
    </row>
    <row r="107" spans="1:9" s="6" customFormat="1" ht="14.25" x14ac:dyDescent="0.2">
      <c r="A107" s="46" t="s">
        <v>104</v>
      </c>
      <c r="B107" s="118" t="s">
        <v>130</v>
      </c>
      <c r="C107" s="116">
        <v>91.2</v>
      </c>
      <c r="D107" s="95" t="s">
        <v>112</v>
      </c>
      <c r="E107" s="76"/>
      <c r="F107" s="70">
        <f t="shared" si="1"/>
        <v>0</v>
      </c>
      <c r="G107" s="23"/>
      <c r="H107" s="8"/>
    </row>
    <row r="108" spans="1:9" s="6" customFormat="1" x14ac:dyDescent="0.2">
      <c r="A108" s="46" t="s">
        <v>105</v>
      </c>
      <c r="B108" s="118" t="s">
        <v>41</v>
      </c>
      <c r="C108" s="116">
        <v>518.4</v>
      </c>
      <c r="D108" s="117" t="s">
        <v>58</v>
      </c>
      <c r="E108" s="76"/>
      <c r="F108" s="70">
        <f t="shared" si="1"/>
        <v>0</v>
      </c>
      <c r="G108" s="23"/>
      <c r="H108" s="8"/>
    </row>
    <row r="109" spans="1:9" s="6" customFormat="1" x14ac:dyDescent="0.2">
      <c r="A109" s="45"/>
      <c r="B109" s="115"/>
      <c r="C109" s="116"/>
      <c r="D109" s="117"/>
      <c r="E109" s="75"/>
      <c r="F109" s="70">
        <f t="shared" si="1"/>
        <v>0</v>
      </c>
      <c r="G109" s="23"/>
    </row>
    <row r="110" spans="1:9" s="6" customFormat="1" x14ac:dyDescent="0.2">
      <c r="A110" s="45">
        <v>13.5</v>
      </c>
      <c r="B110" s="115" t="s">
        <v>59</v>
      </c>
      <c r="C110" s="116"/>
      <c r="D110" s="117"/>
      <c r="E110" s="75"/>
      <c r="F110" s="70">
        <f t="shared" si="1"/>
        <v>0</v>
      </c>
      <c r="G110" s="23"/>
    </row>
    <row r="111" spans="1:9" ht="14.25" x14ac:dyDescent="0.2">
      <c r="A111" s="46" t="s">
        <v>106</v>
      </c>
      <c r="B111" s="94" t="s">
        <v>160</v>
      </c>
      <c r="C111" s="116">
        <v>91.2</v>
      </c>
      <c r="D111" s="95" t="s">
        <v>112</v>
      </c>
      <c r="E111" s="76"/>
      <c r="F111" s="70">
        <f t="shared" si="1"/>
        <v>0</v>
      </c>
      <c r="G111" s="23"/>
    </row>
    <row r="112" spans="1:9" s="6" customFormat="1" ht="14.25" x14ac:dyDescent="0.2">
      <c r="A112" s="46" t="s">
        <v>106</v>
      </c>
      <c r="B112" s="118" t="s">
        <v>83</v>
      </c>
      <c r="C112" s="116">
        <v>91.2</v>
      </c>
      <c r="D112" s="95" t="s">
        <v>112</v>
      </c>
      <c r="E112" s="76"/>
      <c r="F112" s="70">
        <f t="shared" si="1"/>
        <v>0</v>
      </c>
      <c r="G112" s="23"/>
      <c r="H112" s="11"/>
      <c r="I112" s="10"/>
    </row>
    <row r="113" spans="1:13" s="6" customFormat="1" x14ac:dyDescent="0.2">
      <c r="A113" s="46"/>
      <c r="B113" s="118"/>
      <c r="C113" s="116"/>
      <c r="D113" s="117"/>
      <c r="E113" s="75"/>
      <c r="F113" s="70">
        <f t="shared" si="1"/>
        <v>0</v>
      </c>
      <c r="G113" s="23"/>
    </row>
    <row r="114" spans="1:13" s="6" customFormat="1" ht="25.5" x14ac:dyDescent="0.2">
      <c r="A114" s="48">
        <v>13.6</v>
      </c>
      <c r="B114" s="120" t="s">
        <v>65</v>
      </c>
      <c r="C114" s="121">
        <v>196</v>
      </c>
      <c r="D114" s="122" t="s">
        <v>58</v>
      </c>
      <c r="E114" s="77"/>
      <c r="F114" s="70">
        <f t="shared" si="1"/>
        <v>0</v>
      </c>
      <c r="G114" s="23"/>
      <c r="H114" s="8"/>
      <c r="I114" s="8"/>
      <c r="J114" s="30"/>
    </row>
    <row r="115" spans="1:13" s="7" customFormat="1" x14ac:dyDescent="0.2">
      <c r="A115" s="49"/>
      <c r="B115" s="123"/>
      <c r="C115" s="124"/>
      <c r="D115" s="125"/>
      <c r="E115" s="78"/>
      <c r="F115" s="70">
        <f t="shared" si="1"/>
        <v>0</v>
      </c>
      <c r="G115" s="23"/>
    </row>
    <row r="116" spans="1:13" s="6" customFormat="1" x14ac:dyDescent="0.2">
      <c r="A116" s="47">
        <v>13.7</v>
      </c>
      <c r="B116" s="118" t="s">
        <v>84</v>
      </c>
      <c r="C116" s="119">
        <v>1</v>
      </c>
      <c r="D116" s="126" t="s">
        <v>60</v>
      </c>
      <c r="E116" s="76"/>
      <c r="F116" s="70">
        <f t="shared" si="1"/>
        <v>0</v>
      </c>
      <c r="G116" s="25"/>
    </row>
    <row r="117" spans="1:13" ht="4.5" customHeight="1" x14ac:dyDescent="0.2">
      <c r="A117" s="100"/>
      <c r="B117" s="102"/>
      <c r="C117" s="103"/>
      <c r="D117" s="99"/>
      <c r="E117" s="44"/>
      <c r="F117" s="70">
        <f t="shared" si="1"/>
        <v>0</v>
      </c>
      <c r="G117" s="23"/>
      <c r="I117" s="11"/>
      <c r="J117" s="11"/>
      <c r="L117" s="11"/>
      <c r="M117" s="11"/>
    </row>
    <row r="118" spans="1:13" x14ac:dyDescent="0.2">
      <c r="A118" s="100">
        <v>14</v>
      </c>
      <c r="B118" s="102" t="s">
        <v>131</v>
      </c>
      <c r="C118" s="103">
        <v>1</v>
      </c>
      <c r="D118" s="99" t="s">
        <v>9</v>
      </c>
      <c r="E118" s="76"/>
      <c r="F118" s="70">
        <f t="shared" si="1"/>
        <v>0</v>
      </c>
      <c r="G118" s="23"/>
      <c r="I118" s="11"/>
      <c r="J118" s="11"/>
    </row>
    <row r="119" spans="1:13" ht="14.25" x14ac:dyDescent="0.2">
      <c r="A119" s="100">
        <v>15</v>
      </c>
      <c r="B119" s="102" t="s">
        <v>37</v>
      </c>
      <c r="C119" s="103">
        <v>432.71</v>
      </c>
      <c r="D119" s="95" t="s">
        <v>112</v>
      </c>
      <c r="E119" s="76"/>
      <c r="F119" s="70">
        <f t="shared" si="1"/>
        <v>0</v>
      </c>
      <c r="G119" s="23"/>
      <c r="I119" s="11"/>
      <c r="J119" s="11"/>
    </row>
    <row r="120" spans="1:13" x14ac:dyDescent="0.2">
      <c r="A120" s="100">
        <v>16</v>
      </c>
      <c r="B120" s="102" t="s">
        <v>45</v>
      </c>
      <c r="C120" s="103">
        <v>1</v>
      </c>
      <c r="D120" s="99" t="s">
        <v>39</v>
      </c>
      <c r="E120" s="73"/>
      <c r="F120" s="70">
        <f t="shared" si="1"/>
        <v>0</v>
      </c>
      <c r="G120" s="23"/>
      <c r="J120" s="11"/>
    </row>
    <row r="121" spans="1:13" x14ac:dyDescent="0.2">
      <c r="A121" s="127"/>
      <c r="B121" s="128" t="s">
        <v>53</v>
      </c>
      <c r="C121" s="50"/>
      <c r="D121" s="129"/>
      <c r="E121" s="51"/>
      <c r="F121" s="79">
        <f>SUM(F14:F120)</f>
        <v>0</v>
      </c>
      <c r="G121" s="23"/>
      <c r="J121" s="11"/>
    </row>
    <row r="122" spans="1:13" ht="5.0999999999999996" customHeight="1" x14ac:dyDescent="0.2">
      <c r="A122" s="93"/>
      <c r="B122" s="130"/>
      <c r="C122" s="40"/>
      <c r="D122" s="92"/>
      <c r="E122" s="41"/>
      <c r="F122" s="69"/>
      <c r="G122" s="23"/>
      <c r="J122" s="11"/>
    </row>
    <row r="123" spans="1:13" ht="12.75" customHeight="1" x14ac:dyDescent="0.2">
      <c r="A123" s="93"/>
      <c r="B123" s="130"/>
      <c r="C123" s="40"/>
      <c r="D123" s="92"/>
      <c r="E123" s="41"/>
      <c r="F123" s="69"/>
      <c r="G123" s="23"/>
      <c r="I123" s="15"/>
      <c r="J123" s="11"/>
    </row>
    <row r="124" spans="1:13" ht="12.75" customHeight="1" x14ac:dyDescent="0.2">
      <c r="A124" s="90" t="s">
        <v>36</v>
      </c>
      <c r="B124" s="91" t="s">
        <v>48</v>
      </c>
      <c r="C124" s="40"/>
      <c r="D124" s="92"/>
      <c r="E124" s="41"/>
      <c r="F124" s="69"/>
      <c r="G124" s="23"/>
      <c r="J124" s="11"/>
      <c r="K124" s="15"/>
    </row>
    <row r="125" spans="1:13" ht="51.75" customHeight="1" x14ac:dyDescent="0.2">
      <c r="A125" s="93">
        <v>1</v>
      </c>
      <c r="B125" s="131" t="s">
        <v>159</v>
      </c>
      <c r="C125" s="132">
        <v>1</v>
      </c>
      <c r="D125" s="133" t="s">
        <v>9</v>
      </c>
      <c r="E125" s="76"/>
      <c r="F125" s="80"/>
      <c r="G125" s="23"/>
      <c r="I125" s="16"/>
      <c r="J125" s="11"/>
      <c r="K125" s="15"/>
    </row>
    <row r="126" spans="1:13" ht="12.75" customHeight="1" x14ac:dyDescent="0.2">
      <c r="A126" s="93">
        <v>2</v>
      </c>
      <c r="B126" s="134" t="s">
        <v>49</v>
      </c>
      <c r="C126" s="132"/>
      <c r="D126" s="133" t="s">
        <v>50</v>
      </c>
      <c r="E126" s="81"/>
      <c r="F126" s="80"/>
      <c r="G126" s="23"/>
      <c r="I126" s="16"/>
      <c r="J126" s="11"/>
    </row>
    <row r="127" spans="1:13" ht="12.75" customHeight="1" x14ac:dyDescent="0.2">
      <c r="A127" s="127"/>
      <c r="B127" s="128" t="s">
        <v>54</v>
      </c>
      <c r="C127" s="50"/>
      <c r="D127" s="129"/>
      <c r="E127" s="51"/>
      <c r="F127" s="79">
        <f>SUM(F124:F126)</f>
        <v>0</v>
      </c>
      <c r="G127" s="27"/>
      <c r="J127" s="11"/>
    </row>
    <row r="128" spans="1:13" ht="5.0999999999999996" customHeight="1" x14ac:dyDescent="0.2">
      <c r="A128" s="93"/>
      <c r="B128" s="130"/>
      <c r="C128" s="40"/>
      <c r="D128" s="92"/>
      <c r="E128" s="41"/>
      <c r="F128" s="69"/>
      <c r="G128" s="27"/>
      <c r="J128" s="11"/>
    </row>
    <row r="129" spans="1:10" x14ac:dyDescent="0.2">
      <c r="A129" s="135"/>
      <c r="B129" s="128" t="s">
        <v>11</v>
      </c>
      <c r="C129" s="135"/>
      <c r="D129" s="135"/>
      <c r="E129" s="82"/>
      <c r="F129" s="83">
        <f>+F127+F121</f>
        <v>0</v>
      </c>
      <c r="G129" s="28"/>
      <c r="J129" s="11"/>
    </row>
    <row r="130" spans="1:10" ht="5.0999999999999996" customHeight="1" x14ac:dyDescent="0.2">
      <c r="A130" s="136"/>
      <c r="B130" s="136"/>
      <c r="C130" s="136"/>
      <c r="D130" s="136"/>
      <c r="E130" s="84"/>
      <c r="F130" s="84"/>
      <c r="G130" s="27"/>
      <c r="J130" s="11"/>
    </row>
    <row r="131" spans="1:10" x14ac:dyDescent="0.2">
      <c r="A131" s="136"/>
      <c r="B131" s="137" t="s">
        <v>12</v>
      </c>
      <c r="C131" s="136"/>
      <c r="D131" s="136"/>
      <c r="E131" s="84"/>
      <c r="F131" s="84"/>
      <c r="G131" s="27"/>
    </row>
    <row r="132" spans="1:10" x14ac:dyDescent="0.2">
      <c r="A132" s="136"/>
      <c r="B132" s="138" t="s">
        <v>13</v>
      </c>
      <c r="C132" s="139">
        <v>0.1</v>
      </c>
      <c r="D132" s="140"/>
      <c r="E132" s="80"/>
      <c r="F132" s="80">
        <f>+$F$129*C132</f>
        <v>0</v>
      </c>
      <c r="G132" s="22"/>
    </row>
    <row r="133" spans="1:10" x14ac:dyDescent="0.2">
      <c r="A133" s="136"/>
      <c r="B133" s="138" t="s">
        <v>14</v>
      </c>
      <c r="C133" s="139">
        <v>0.03</v>
      </c>
      <c r="D133" s="140"/>
      <c r="E133" s="80"/>
      <c r="F133" s="80">
        <f t="shared" ref="F133:F143" si="2">+$F$129*C133</f>
        <v>0</v>
      </c>
      <c r="G133" s="22"/>
    </row>
    <row r="134" spans="1:10" x14ac:dyDescent="0.2">
      <c r="A134" s="136"/>
      <c r="B134" s="138" t="s">
        <v>15</v>
      </c>
      <c r="C134" s="139">
        <v>0.04</v>
      </c>
      <c r="D134" s="140"/>
      <c r="E134" s="80"/>
      <c r="F134" s="80">
        <f t="shared" si="2"/>
        <v>0</v>
      </c>
      <c r="G134" s="22"/>
    </row>
    <row r="135" spans="1:10" x14ac:dyDescent="0.2">
      <c r="A135" s="136"/>
      <c r="B135" s="141" t="s">
        <v>16</v>
      </c>
      <c r="C135" s="139">
        <v>0.05</v>
      </c>
      <c r="D135" s="140"/>
      <c r="E135" s="80"/>
      <c r="F135" s="80">
        <f t="shared" si="2"/>
        <v>0</v>
      </c>
      <c r="G135" s="22"/>
    </row>
    <row r="136" spans="1:10" x14ac:dyDescent="0.2">
      <c r="A136" s="136"/>
      <c r="B136" s="138" t="s">
        <v>17</v>
      </c>
      <c r="C136" s="139">
        <v>4.7500000000000001E-2</v>
      </c>
      <c r="D136" s="140"/>
      <c r="E136" s="80"/>
      <c r="F136" s="80">
        <f t="shared" si="2"/>
        <v>0</v>
      </c>
      <c r="G136" s="22"/>
    </row>
    <row r="137" spans="1:10" x14ac:dyDescent="0.2">
      <c r="A137" s="136"/>
      <c r="B137" s="138" t="s">
        <v>18</v>
      </c>
      <c r="C137" s="139">
        <v>0.01</v>
      </c>
      <c r="D137" s="140"/>
      <c r="E137" s="80"/>
      <c r="F137" s="80">
        <f t="shared" si="2"/>
        <v>0</v>
      </c>
      <c r="G137" s="22"/>
    </row>
    <row r="138" spans="1:10" x14ac:dyDescent="0.2">
      <c r="A138" s="136"/>
      <c r="B138" s="142" t="s">
        <v>113</v>
      </c>
      <c r="C138" s="143">
        <v>0.18</v>
      </c>
      <c r="D138" s="140"/>
      <c r="E138" s="80"/>
      <c r="F138" s="80">
        <f>+F132*C138</f>
        <v>0</v>
      </c>
      <c r="G138" s="22"/>
    </row>
    <row r="139" spans="1:10" x14ac:dyDescent="0.2">
      <c r="A139" s="136"/>
      <c r="B139" s="144" t="s">
        <v>19</v>
      </c>
      <c r="C139" s="145">
        <v>1E-3</v>
      </c>
      <c r="D139" s="140"/>
      <c r="E139" s="80"/>
      <c r="F139" s="80">
        <f t="shared" si="2"/>
        <v>0</v>
      </c>
      <c r="G139" s="22"/>
    </row>
    <row r="140" spans="1:10" x14ac:dyDescent="0.2">
      <c r="A140" s="136"/>
      <c r="B140" s="144" t="s">
        <v>20</v>
      </c>
      <c r="C140" s="145">
        <v>0.05</v>
      </c>
      <c r="D140" s="140"/>
      <c r="E140" s="80"/>
      <c r="F140" s="80">
        <f t="shared" si="2"/>
        <v>0</v>
      </c>
      <c r="G140" s="22"/>
    </row>
    <row r="141" spans="1:10" ht="12.75" customHeight="1" x14ac:dyDescent="0.2">
      <c r="A141" s="136"/>
      <c r="B141" s="138" t="s">
        <v>52</v>
      </c>
      <c r="C141" s="146">
        <v>0.1</v>
      </c>
      <c r="D141" s="140"/>
      <c r="E141" s="80"/>
      <c r="F141" s="80">
        <f t="shared" si="2"/>
        <v>0</v>
      </c>
      <c r="G141" s="22"/>
    </row>
    <row r="142" spans="1:10" x14ac:dyDescent="0.2">
      <c r="A142" s="136"/>
      <c r="B142" s="138" t="s">
        <v>21</v>
      </c>
      <c r="C142" s="146">
        <v>0.02</v>
      </c>
      <c r="D142" s="140"/>
      <c r="E142" s="80"/>
      <c r="F142" s="80">
        <f t="shared" si="2"/>
        <v>0</v>
      </c>
      <c r="G142" s="22"/>
      <c r="I142" s="11"/>
    </row>
    <row r="143" spans="1:10" ht="25.5" x14ac:dyDescent="0.2">
      <c r="A143" s="136"/>
      <c r="B143" s="138" t="s">
        <v>55</v>
      </c>
      <c r="C143" s="146">
        <v>0.03</v>
      </c>
      <c r="D143" s="140"/>
      <c r="E143" s="80"/>
      <c r="F143" s="80">
        <f t="shared" si="2"/>
        <v>0</v>
      </c>
      <c r="G143" s="22"/>
      <c r="I143" s="11"/>
    </row>
    <row r="144" spans="1:10" x14ac:dyDescent="0.2">
      <c r="A144" s="136"/>
      <c r="B144" s="138" t="s">
        <v>68</v>
      </c>
      <c r="C144" s="147">
        <v>3</v>
      </c>
      <c r="D144" s="140" t="s">
        <v>9</v>
      </c>
      <c r="E144" s="80"/>
      <c r="F144" s="80">
        <f>+E144*C144</f>
        <v>0</v>
      </c>
      <c r="G144" s="22"/>
      <c r="I144" s="12"/>
    </row>
    <row r="145" spans="1:11" s="17" customFormat="1" x14ac:dyDescent="0.2">
      <c r="A145" s="136"/>
      <c r="B145" s="148" t="s">
        <v>22</v>
      </c>
      <c r="C145" s="149"/>
      <c r="D145" s="150"/>
      <c r="E145" s="85"/>
      <c r="F145" s="86">
        <f>SUM(F132:F144)</f>
        <v>0</v>
      </c>
      <c r="G145" s="21"/>
      <c r="H145" s="18"/>
      <c r="I145" s="18"/>
      <c r="J145" s="18"/>
    </row>
    <row r="146" spans="1:11" ht="5.0999999999999996" customHeight="1" x14ac:dyDescent="0.2">
      <c r="A146" s="136"/>
      <c r="B146" s="136"/>
      <c r="C146" s="136"/>
      <c r="D146" s="136"/>
      <c r="E146" s="84"/>
      <c r="F146" s="84"/>
      <c r="G146" s="22"/>
    </row>
    <row r="147" spans="1:11" x14ac:dyDescent="0.2">
      <c r="A147" s="135"/>
      <c r="B147" s="151" t="s">
        <v>23</v>
      </c>
      <c r="C147" s="135"/>
      <c r="D147" s="135"/>
      <c r="E147" s="82"/>
      <c r="F147" s="83">
        <f>+F145+F129</f>
        <v>0</v>
      </c>
      <c r="G147" s="22"/>
      <c r="I147" s="11"/>
      <c r="J147" s="11"/>
      <c r="K147" s="11"/>
    </row>
    <row r="148" spans="1:11" ht="5.0999999999999996" customHeight="1" x14ac:dyDescent="0.2">
      <c r="A148" s="136"/>
      <c r="B148" s="136"/>
      <c r="C148" s="136"/>
      <c r="D148" s="136"/>
      <c r="E148" s="84"/>
      <c r="F148" s="84"/>
      <c r="G148" s="22"/>
    </row>
    <row r="149" spans="1:11" x14ac:dyDescent="0.2">
      <c r="A149" s="135"/>
      <c r="B149" s="151" t="s">
        <v>24</v>
      </c>
      <c r="C149" s="135"/>
      <c r="D149" s="135"/>
      <c r="E149" s="82"/>
      <c r="F149" s="83">
        <f>F147</f>
        <v>0</v>
      </c>
      <c r="G149" s="29"/>
    </row>
    <row r="150" spans="1:11" x14ac:dyDescent="0.2">
      <c r="A150" s="87"/>
      <c r="B150" s="87"/>
      <c r="C150" s="87"/>
      <c r="D150" s="87"/>
      <c r="E150" s="87"/>
      <c r="F150" s="87"/>
      <c r="G150" s="12"/>
      <c r="I150" s="11"/>
      <c r="J150" s="11"/>
      <c r="K150" s="11"/>
    </row>
    <row r="151" spans="1:11" x14ac:dyDescent="0.2">
      <c r="A151" s="52"/>
      <c r="B151" s="52"/>
      <c r="C151" s="52"/>
      <c r="D151" s="52"/>
      <c r="E151" s="52"/>
      <c r="F151" s="52"/>
    </row>
    <row r="152" spans="1:11" x14ac:dyDescent="0.2">
      <c r="A152" s="52"/>
      <c r="B152" s="52"/>
      <c r="C152" s="52"/>
      <c r="D152" s="52"/>
      <c r="E152" s="52"/>
      <c r="F152" s="52"/>
    </row>
    <row r="153" spans="1:11" x14ac:dyDescent="0.2">
      <c r="A153" s="52"/>
      <c r="B153" s="52"/>
      <c r="C153" s="52"/>
      <c r="D153" s="52"/>
      <c r="E153" s="52"/>
      <c r="F153" s="52"/>
    </row>
    <row r="154" spans="1:11" x14ac:dyDescent="0.2">
      <c r="A154" s="52"/>
      <c r="B154" s="52" t="s">
        <v>25</v>
      </c>
      <c r="C154" s="52"/>
      <c r="D154" s="52" t="s">
        <v>26</v>
      </c>
      <c r="E154" s="52"/>
      <c r="F154" s="52"/>
    </row>
    <row r="155" spans="1:11" x14ac:dyDescent="0.2">
      <c r="A155" s="52"/>
      <c r="B155" s="52"/>
      <c r="C155" s="52"/>
      <c r="D155" s="52"/>
      <c r="E155" s="52"/>
      <c r="F155" s="52"/>
    </row>
    <row r="156" spans="1:11" x14ac:dyDescent="0.2">
      <c r="A156" s="52"/>
      <c r="B156" s="53"/>
      <c r="C156" s="52"/>
      <c r="D156" s="53"/>
      <c r="E156" s="53"/>
      <c r="F156" s="53"/>
    </row>
    <row r="157" spans="1:11" x14ac:dyDescent="0.2">
      <c r="A157" s="52"/>
      <c r="B157" s="54" t="s">
        <v>27</v>
      </c>
      <c r="C157" s="52"/>
      <c r="D157" s="54" t="s">
        <v>47</v>
      </c>
      <c r="E157" s="53"/>
      <c r="F157" s="52"/>
    </row>
    <row r="158" spans="1:11" x14ac:dyDescent="0.2">
      <c r="A158" s="52"/>
      <c r="B158" s="52" t="s">
        <v>28</v>
      </c>
      <c r="C158" s="52"/>
      <c r="D158" s="52" t="s">
        <v>29</v>
      </c>
      <c r="E158" s="52"/>
      <c r="F158" s="52"/>
    </row>
    <row r="159" spans="1:11" x14ac:dyDescent="0.2">
      <c r="A159" s="52"/>
      <c r="B159" s="52"/>
      <c r="C159" s="52"/>
      <c r="D159" s="52"/>
      <c r="E159" s="52"/>
      <c r="F159" s="52"/>
    </row>
    <row r="160" spans="1:11" x14ac:dyDescent="0.2">
      <c r="A160" s="52"/>
      <c r="B160" s="52"/>
      <c r="C160" s="52"/>
      <c r="D160" s="52"/>
      <c r="E160" s="52"/>
      <c r="F160" s="52"/>
    </row>
    <row r="161" spans="1:6" x14ac:dyDescent="0.2">
      <c r="A161" s="52"/>
      <c r="B161" s="52"/>
      <c r="C161" s="52"/>
      <c r="D161" s="52"/>
      <c r="E161" s="52"/>
      <c r="F161" s="52"/>
    </row>
    <row r="162" spans="1:6" x14ac:dyDescent="0.2">
      <c r="A162" s="52"/>
      <c r="B162" s="52"/>
      <c r="C162" s="52"/>
      <c r="D162" s="52"/>
      <c r="E162" s="52"/>
      <c r="F162" s="52"/>
    </row>
    <row r="163" spans="1:6" x14ac:dyDescent="0.2">
      <c r="A163" s="52"/>
      <c r="B163" s="52" t="s">
        <v>30</v>
      </c>
      <c r="C163" s="52"/>
      <c r="D163" s="52" t="s">
        <v>31</v>
      </c>
      <c r="E163" s="52"/>
      <c r="F163" s="52"/>
    </row>
    <row r="164" spans="1:6" x14ac:dyDescent="0.2">
      <c r="A164" s="52"/>
      <c r="B164" s="52"/>
      <c r="C164" s="52"/>
      <c r="D164" s="52"/>
      <c r="E164" s="52"/>
      <c r="F164" s="52"/>
    </row>
    <row r="165" spans="1:6" x14ac:dyDescent="0.2">
      <c r="A165" s="52"/>
      <c r="B165" s="53"/>
      <c r="C165" s="52"/>
      <c r="D165" s="53"/>
      <c r="E165" s="53"/>
      <c r="F165" s="53"/>
    </row>
    <row r="166" spans="1:6" x14ac:dyDescent="0.2">
      <c r="A166" s="52"/>
      <c r="B166" s="54" t="s">
        <v>32</v>
      </c>
      <c r="C166" s="52"/>
      <c r="D166" s="54" t="s">
        <v>33</v>
      </c>
      <c r="E166" s="53"/>
      <c r="F166" s="53"/>
    </row>
    <row r="167" spans="1:6" x14ac:dyDescent="0.2">
      <c r="A167" s="52"/>
      <c r="B167" s="55" t="s">
        <v>34</v>
      </c>
      <c r="C167" s="52"/>
      <c r="D167" s="52" t="s">
        <v>35</v>
      </c>
      <c r="E167" s="52"/>
      <c r="F167" s="52"/>
    </row>
    <row r="168" spans="1:6" x14ac:dyDescent="0.2">
      <c r="A168" s="52"/>
      <c r="B168" s="52"/>
      <c r="C168" s="52"/>
      <c r="D168" s="52"/>
      <c r="E168" s="52"/>
      <c r="F168" s="52"/>
    </row>
    <row r="169" spans="1:6" x14ac:dyDescent="0.2">
      <c r="A169" s="52"/>
      <c r="B169" s="52"/>
      <c r="C169" s="52"/>
      <c r="D169" s="52"/>
      <c r="E169" s="52"/>
      <c r="F169" s="52"/>
    </row>
    <row r="170" spans="1:6" x14ac:dyDescent="0.2">
      <c r="A170" s="52"/>
      <c r="B170" s="52"/>
      <c r="C170" s="52"/>
      <c r="D170" s="52"/>
      <c r="E170" s="52"/>
      <c r="F170" s="52"/>
    </row>
    <row r="171" spans="1:6" x14ac:dyDescent="0.2">
      <c r="A171" s="52"/>
      <c r="B171" s="52"/>
      <c r="C171" s="52"/>
      <c r="D171" s="52"/>
      <c r="E171" s="52"/>
      <c r="F171" s="52"/>
    </row>
    <row r="172" spans="1:6" x14ac:dyDescent="0.2">
      <c r="A172" s="52"/>
      <c r="B172" s="52"/>
      <c r="C172" s="52"/>
      <c r="D172" s="52"/>
      <c r="E172" s="52"/>
      <c r="F172" s="52"/>
    </row>
    <row r="173" spans="1:6" x14ac:dyDescent="0.2">
      <c r="A173" s="52"/>
      <c r="B173" s="52"/>
      <c r="C173" s="52"/>
      <c r="D173" s="52"/>
      <c r="E173" s="52"/>
      <c r="F173" s="52"/>
    </row>
    <row r="174" spans="1:6" x14ac:dyDescent="0.2">
      <c r="A174" s="52"/>
      <c r="B174" s="52"/>
      <c r="C174" s="52"/>
      <c r="D174" s="52"/>
      <c r="E174" s="52"/>
      <c r="F174" s="52"/>
    </row>
  </sheetData>
  <sheetProtection algorithmName="SHA-512" hashValue="LcokOYnHZQwN4257lnzKBT3L1WX/ubJLV7hRifdBrp98u97me3pYmXgVbl13FN2Ho3XIHppP/ADcUJOxiFe91w==" saltValue="+sjwwsZHjctACVBD5YG8pQ==" spinCount="100000" sheet="1" objects="1" scenarios="1"/>
  <mergeCells count="6">
    <mergeCell ref="A7:F7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2" manualBreakCount="2">
    <brk id="64" max="5" man="1"/>
    <brk id="11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DE PARTIDA</vt:lpstr>
      <vt:lpstr>'LISTA DE PARTIDA'!Área_de_impresión</vt:lpstr>
      <vt:lpstr>'LISTA DE PARTIDA'!Títulos_a_imprimir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Nicolás Heredia Pérez</dc:creator>
  <cp:lastModifiedBy>Sasha María Aquino</cp:lastModifiedBy>
  <cp:lastPrinted>2021-07-05T15:52:20Z</cp:lastPrinted>
  <dcterms:created xsi:type="dcterms:W3CDTF">2020-10-08T12:37:28Z</dcterms:created>
  <dcterms:modified xsi:type="dcterms:W3CDTF">2021-08-02T21:10:07Z</dcterms:modified>
</cp:coreProperties>
</file>