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INAPA\LICITACIONES\GRUPO 6 POZOS y RAMON SANTANA\RAMON SANTANA\"/>
    </mc:Choice>
  </mc:AlternateContent>
  <bookViews>
    <workbookView xWindow="0" yWindow="0" windowWidth="19200" windowHeight="6375"/>
  </bookViews>
  <sheets>
    <sheet name="listado Ramon Santana SPM (2)" sheetId="1" r:id="rId1"/>
  </sheets>
  <definedNames>
    <definedName name="_xlnm.Print_Area" localSheetId="0">'listado Ramon Santana SPM (2)'!$A$1:$F$232</definedName>
    <definedName name="_xlnm.Print_Titles" localSheetId="0">'listado Ramon Santana SPM (2)'!$1:$10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9" i="1" l="1"/>
  <c r="F227" i="1"/>
  <c r="F225" i="1"/>
  <c r="F219" i="1"/>
  <c r="F224" i="1"/>
  <c r="F223" i="1"/>
  <c r="F222" i="1"/>
  <c r="F221" i="1"/>
  <c r="F220" i="1"/>
  <c r="F218" i="1"/>
  <c r="F217" i="1"/>
  <c r="F216" i="1"/>
  <c r="F215" i="1"/>
  <c r="F214" i="1"/>
  <c r="F213" i="1"/>
  <c r="F210" i="1"/>
  <c r="F209" i="1"/>
  <c r="F207" i="1"/>
  <c r="F202" i="1"/>
  <c r="F89" i="1"/>
  <c r="F206" i="1"/>
  <c r="F205" i="1"/>
  <c r="F204"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C195" i="1" l="1"/>
  <c r="A193" i="1"/>
  <c r="A194" i="1" s="1"/>
  <c r="A195" i="1" s="1"/>
  <c r="A188" i="1"/>
  <c r="A189" i="1" s="1"/>
  <c r="A184" i="1"/>
  <c r="A185" i="1" s="1"/>
  <c r="A183" i="1"/>
  <c r="A179" i="1"/>
  <c r="A180" i="1" s="1"/>
  <c r="A163" i="1"/>
  <c r="A158" i="1"/>
  <c r="A159" i="1" s="1"/>
  <c r="A160" i="1" s="1"/>
  <c r="A157" i="1"/>
  <c r="A118" i="1"/>
  <c r="A119" i="1" s="1"/>
  <c r="A120" i="1" s="1"/>
  <c r="A113" i="1"/>
  <c r="A114" i="1" s="1"/>
  <c r="A115" i="1" s="1"/>
  <c r="A110" i="1"/>
  <c r="A109" i="1"/>
  <c r="A108" i="1"/>
  <c r="A101" i="1"/>
  <c r="A102" i="1" s="1"/>
  <c r="A103" i="1" s="1"/>
  <c r="A104" i="1" s="1"/>
  <c r="A105" i="1" s="1"/>
  <c r="A98" i="1"/>
  <c r="A97" i="1"/>
  <c r="A96" i="1"/>
  <c r="I80" i="1"/>
  <c r="A79" i="1"/>
  <c r="A80" i="1" s="1"/>
  <c r="A81" i="1" s="1"/>
  <c r="A82" i="1" s="1"/>
  <c r="A53" i="1"/>
  <c r="A52" i="1"/>
  <c r="A51" i="1"/>
  <c r="A50" i="1"/>
  <c r="A39" i="1"/>
  <c r="A40" i="1" s="1"/>
  <c r="A41" i="1" s="1"/>
  <c r="A42" i="1" s="1"/>
  <c r="A43" i="1" s="1"/>
  <c r="A44" i="1" s="1"/>
  <c r="A45" i="1" s="1"/>
  <c r="A46" i="1" s="1"/>
  <c r="A38" i="1"/>
  <c r="A35" i="1"/>
  <c r="A32" i="1"/>
  <c r="A29" i="1"/>
  <c r="A23" i="1"/>
  <c r="A24" i="1" s="1"/>
  <c r="A25" i="1" s="1"/>
  <c r="A26" i="1" s="1"/>
  <c r="A22" i="1"/>
  <c r="A17" i="1"/>
  <c r="A18" i="1" s="1"/>
  <c r="A19" i="1" s="1"/>
</calcChain>
</file>

<file path=xl/sharedStrings.xml><?xml version="1.0" encoding="utf-8"?>
<sst xmlns="http://schemas.openxmlformats.org/spreadsheetml/2006/main" count="364" uniqueCount="219">
  <si>
    <t>Obra: AMPLIACIÓN DE REDES BARRIO NUEVO, ACUEDUCTO MÚLTIPLE RAMÓN SANTANA</t>
  </si>
  <si>
    <t>Ubicación: PROVINCIA SAN PEDRO DE MACORÍS</t>
  </si>
  <si>
    <t>ZONA: VI</t>
  </si>
  <si>
    <t>Nº</t>
  </si>
  <si>
    <t>DESCRIPCIÓN</t>
  </si>
  <si>
    <t>CANTIDAD</t>
  </si>
  <si>
    <t>UD</t>
  </si>
  <si>
    <t>P.U. RD$</t>
  </si>
  <si>
    <t>VALOR RD$</t>
  </si>
  <si>
    <t>A</t>
  </si>
  <si>
    <t xml:space="preserve">LÍNEA DE IMPULSIÓN </t>
  </si>
  <si>
    <t>REPLANTEO</t>
  </si>
  <si>
    <t>M</t>
  </si>
  <si>
    <t>CORTE Y EXTRACCIÓN DE ASFALTO (L=1,004.09 M)</t>
  </si>
  <si>
    <t>Corte de asfalto e=2"</t>
  </si>
  <si>
    <t>Remoción de carpeta asfáltica</t>
  </si>
  <si>
    <t>M²</t>
  </si>
  <si>
    <t>Bote material asfáltico c/camión a una distancia de 15 km (Incluye esparcimiento en lugar de botadero)</t>
  </si>
  <si>
    <t>M³E</t>
  </si>
  <si>
    <t>MOVIMIENTO DE TIERRA (V=1,656.06 M³)</t>
  </si>
  <si>
    <t>Excavación material caliche compacto c/equipo (inlcuye extracción)</t>
  </si>
  <si>
    <t>M³N</t>
  </si>
  <si>
    <t>Asiento de arena (suministro y colocación)</t>
  </si>
  <si>
    <t>M³</t>
  </si>
  <si>
    <t>Suministro de material de mina</t>
  </si>
  <si>
    <t>Relleno compactado de material c/compactador mecánico en capas de 0.20m</t>
  </si>
  <si>
    <t>M³C</t>
  </si>
  <si>
    <t>Bote material sobrante producto de la excavacion, a una distancia de 15 km (Incluye esparcimiento en lugar de botadero)</t>
  </si>
  <si>
    <t>SUMINISTRO DE TUBERÍA</t>
  </si>
  <si>
    <t>De Ø8" PVC (SDR-21) c/j. g. + 3% pérdida por campana</t>
  </si>
  <si>
    <t>COLOCACIÓN DE TUBERÍA</t>
  </si>
  <si>
    <t>De Ø8" PVC (SDR-21) c/j. g.</t>
  </si>
  <si>
    <t>PRUEBA HIDROSTÁTICA</t>
  </si>
  <si>
    <t xml:space="preserve">SUMINISTRO Y COLOCACIÓN DE PIEZAS ESPECIALES ACERO SCH-40 C/PROTECCIÓN ANTICORROSIVA </t>
  </si>
  <si>
    <t>Codo de Ø8" x 15º</t>
  </si>
  <si>
    <t>Ud</t>
  </si>
  <si>
    <t>Codo de Ø8" x 20º</t>
  </si>
  <si>
    <t>Codo de Ø8" x 30º</t>
  </si>
  <si>
    <t>Codo de Ø8" x 45º</t>
  </si>
  <si>
    <t>Codo de Ø8" x 65º</t>
  </si>
  <si>
    <t>Codo de Ø8" x 90º</t>
  </si>
  <si>
    <t>Tee de Ø8" x Ø8"</t>
  </si>
  <si>
    <t>Junta mecánica tipo dresser Ø8" 150 psi</t>
  </si>
  <si>
    <t>Anclaje de H. A. para codos (Según diseño)</t>
  </si>
  <si>
    <t>Anclaje de H. A. para tee (Según diseño)</t>
  </si>
  <si>
    <t xml:space="preserve">SUMINISTRO Y COLOCACIÓN DE VÁLVULAS </t>
  </si>
  <si>
    <t>Válvula de aire combinada de Ø2" H.F. 150 psi, a colocar en tubería de Ø8" completa (Incluye niple platillado, tornillos, tuercas, junta de goma y juntas tipo dresser)</t>
  </si>
  <si>
    <t>Válvula de desagüe de Ø4" H.F. 150 psi platillada completa en tubería de Ø8" (Incluye niple, tornillos, tuercas, junta de goma y junta dresser)</t>
  </si>
  <si>
    <t>Registro para válvula (Según diseño)</t>
  </si>
  <si>
    <t>Caja telescópica para válvula de desagüe (Según diseño)</t>
  </si>
  <si>
    <t>CRUCES:</t>
  </si>
  <si>
    <t>CRUCE DE ALCANTARILLA EN TUBERÍA DE ACERO DE Ø8" SCH-40 L=2.00 M (1 UD)</t>
  </si>
  <si>
    <t>9.1.1</t>
  </si>
  <si>
    <t>Replanteo</t>
  </si>
  <si>
    <t>9.1.2</t>
  </si>
  <si>
    <t xml:space="preserve">Suministro de tubería de Ø8" Acero SCH-40 sin costura c/protección anticorrosivo </t>
  </si>
  <si>
    <t>9.1.3</t>
  </si>
  <si>
    <t xml:space="preserve">Codo de Ø8" x 45° SCH-40 c/protección anticorrosiva </t>
  </si>
  <si>
    <t>9.1.4</t>
  </si>
  <si>
    <t>Junta mecánica tipo dresser de Ø8" 150 psi</t>
  </si>
  <si>
    <t>9.1.5</t>
  </si>
  <si>
    <t>Anclaje en H.A. para codos</t>
  </si>
  <si>
    <t>9.1.6</t>
  </si>
  <si>
    <t>Excavación material caliche compato c/equipo</t>
  </si>
  <si>
    <t>9.1.7</t>
  </si>
  <si>
    <t>Relleno compactado</t>
  </si>
  <si>
    <t>9.1.8</t>
  </si>
  <si>
    <t>9.1.9</t>
  </si>
  <si>
    <t>Mano de obra colocación (Incluye equipos, personal y materiales)</t>
  </si>
  <si>
    <t>CRUCE DE PUENTE EN TUBERÍA DE Ø8" ACERO SCH-40 L=25.40 M (1 UD)</t>
  </si>
  <si>
    <t>9.2.1</t>
  </si>
  <si>
    <t>9.2.2</t>
  </si>
  <si>
    <t>9.2.3</t>
  </si>
  <si>
    <t xml:space="preserve">Codo de Ø8" x 45° Acero SCH-40 c/protección anticorrosiva </t>
  </si>
  <si>
    <t>9.2.4</t>
  </si>
  <si>
    <t>9.2.5</t>
  </si>
  <si>
    <t xml:space="preserve">Anclaje en Hormigon armado para codos </t>
  </si>
  <si>
    <t>9.2.6</t>
  </si>
  <si>
    <t>Pintura antioxidante de calidad superior (Oxiguard, o Rust Arrest o similar) dos capas</t>
  </si>
  <si>
    <t>9.2.7</t>
  </si>
  <si>
    <r>
      <t>Pintura ep</t>
    </r>
    <r>
      <rPr>
        <sz val="10"/>
        <rFont val="Calibri"/>
        <family val="2"/>
      </rPr>
      <t>ó</t>
    </r>
    <r>
      <rPr>
        <sz val="10"/>
        <rFont val="Arial"/>
        <family val="2"/>
      </rPr>
      <t>xica mantenimiento mantenimiento industrial dos capas</t>
    </r>
  </si>
  <si>
    <t>9.2.8</t>
  </si>
  <si>
    <t xml:space="preserve">Mano de obra colocación (Incluye equipos, personal y materiales) </t>
  </si>
  <si>
    <t>REPOSICIÓN DE CARPETA ASFÁLTICA</t>
  </si>
  <si>
    <t>Riego de adherencia</t>
  </si>
  <si>
    <t>Imprimación con arena</t>
  </si>
  <si>
    <t>Suministro y colocación de asfalto e=2"</t>
  </si>
  <si>
    <t>Transporte de asfalto, (m³e/km)  Distancia = 125 km apróx.</t>
  </si>
  <si>
    <t>M³E/km</t>
  </si>
  <si>
    <r>
      <rPr>
        <b/>
        <sz val="10"/>
        <rFont val="Arial"/>
        <family val="2"/>
      </rPr>
      <t>CONTROL Y MANEJO DE TRÁNSITO</t>
    </r>
    <r>
      <rPr>
        <sz val="10"/>
        <rFont val="Arial"/>
        <family val="2"/>
      </rPr>
      <t xml:space="preserve"> (Incluye uso de letreros, uso de  conos refractarios y hombres con banderolas)</t>
    </r>
  </si>
  <si>
    <r>
      <rPr>
        <b/>
        <sz val="10"/>
        <rFont val="Arial"/>
        <family val="2"/>
      </rPr>
      <t xml:space="preserve">SEÑALIZACIÓN, CONTROL Y SEGURIDAD EN LA OBRA </t>
    </r>
    <r>
      <rPr>
        <sz val="10"/>
        <rFont val="Arial"/>
        <family val="2"/>
      </rPr>
      <t xml:space="preserve">(Incluye pasarelas, letreros metálicos con base en angulares, postes para cintas refractaria, luces intermitentes con recarga solar, barreras de peligro naranja, uso de pantallas de LED de advertencia de peligro, señalizaciones verticales) </t>
    </r>
  </si>
  <si>
    <r>
      <rPr>
        <b/>
        <sz val="10"/>
        <rFont val="Arial"/>
        <family val="2"/>
      </rPr>
      <t>LIMPIEZA CONTINUA Y  FINAL</t>
    </r>
    <r>
      <rPr>
        <sz val="10"/>
        <rFont val="Arial"/>
        <family val="2"/>
      </rPr>
      <t xml:space="preserve"> (Incluye obreros, camión y herramientas menores) </t>
    </r>
  </si>
  <si>
    <t>SUB-TOTAL FASE  A</t>
  </si>
  <si>
    <t>B</t>
  </si>
  <si>
    <t>RED DE DISTRIBUCIÓN</t>
  </si>
  <si>
    <t>CORTE Y EXTRACCIÓN DE ASFALTO (L=6,189.73 M)</t>
  </si>
  <si>
    <t>MOVIMIENTO DE TIERRA (V=7,057.25 M³)</t>
  </si>
  <si>
    <t>SUMINISTRO DE TUBERÍA:</t>
  </si>
  <si>
    <t>De Ø6" PVC (SDR-26) c/j. g. + 3% pérdida por campana</t>
  </si>
  <si>
    <t>De Ø4" PVC (SDR-26) c/j. g. + 2% pérdida por campana</t>
  </si>
  <si>
    <t>De Ø3" PVC (SDR-26) c/j. g. + 2% pérdida por campana</t>
  </si>
  <si>
    <t>COLOCACIÓN DE TUBERÍA:</t>
  </si>
  <si>
    <t>De Ø6" PVC (SDR-26) c/j. g.</t>
  </si>
  <si>
    <t>De Ø4" PVC (SDR-26) c/j. g.</t>
  </si>
  <si>
    <t>De Ø3" PVC (SDR-26) c/j. g.</t>
  </si>
  <si>
    <t>SUMINISTRO Y COLOCACIÓN DE PIEZAS ESPECIALES:</t>
  </si>
  <si>
    <t>DE ACERO C/PROTECCIÓN ANTICORROSIVA</t>
  </si>
  <si>
    <t>7.1.1</t>
  </si>
  <si>
    <t>Codo de Ø4" x 15º SCH-80</t>
  </si>
  <si>
    <t>7.1.2</t>
  </si>
  <si>
    <t>Codo de Ø4" x 60º SCH-80</t>
  </si>
  <si>
    <t>7.1.3</t>
  </si>
  <si>
    <t>Codo de Ø6" x 25º SCH-40</t>
  </si>
  <si>
    <t>7.1.4</t>
  </si>
  <si>
    <t>Codo de Ø6" x 35º SCH-40</t>
  </si>
  <si>
    <t>7.1.5</t>
  </si>
  <si>
    <t>Codo de Ø6" x 45º SCH-40</t>
  </si>
  <si>
    <t>7.1.6</t>
  </si>
  <si>
    <t>Codo de Ø6" x 90º SCH-40</t>
  </si>
  <si>
    <t>7.1.7</t>
  </si>
  <si>
    <t>Cruz de Ø6" x Ø6" SCH-40</t>
  </si>
  <si>
    <t>7.1.8</t>
  </si>
  <si>
    <t>Tee de Ø6" x Ø4" SCH-40</t>
  </si>
  <si>
    <t>7.1.9</t>
  </si>
  <si>
    <t>Tee de Ø6" x Ø6" SCH-40</t>
  </si>
  <si>
    <t>7.1.10</t>
  </si>
  <si>
    <t>Reducción de Ø6" a Ø4" SCH-40</t>
  </si>
  <si>
    <t>7.1.11</t>
  </si>
  <si>
    <t>Junta tapón de Ø3"</t>
  </si>
  <si>
    <t>7.1.12</t>
  </si>
  <si>
    <t>Junta tapón de Ø4"</t>
  </si>
  <si>
    <t>7.1.13</t>
  </si>
  <si>
    <t>Junta mecánica tipo Dresser Ø6" 150 PSI</t>
  </si>
  <si>
    <t>7.1.14</t>
  </si>
  <si>
    <t>Junta mecánica tipo Dresser Ø4" 150 PSI</t>
  </si>
  <si>
    <t>7.1.15</t>
  </si>
  <si>
    <t>Junta mecánica tipo Dresser Ø3" 150 PSIi</t>
  </si>
  <si>
    <t>DE PVC SCH-40</t>
  </si>
  <si>
    <t>7.2.1</t>
  </si>
  <si>
    <t>Codo de Ø3" x 45º</t>
  </si>
  <si>
    <t>7.2.2</t>
  </si>
  <si>
    <t>Codo de Ø3" x 90º</t>
  </si>
  <si>
    <t>7.2.3</t>
  </si>
  <si>
    <t>Codo de Ø4" x 45º</t>
  </si>
  <si>
    <t>7.2.4</t>
  </si>
  <si>
    <t>Codo de Ø4" x 90º</t>
  </si>
  <si>
    <t>7.2.5</t>
  </si>
  <si>
    <t>Tee de Ø3" x Ø3"</t>
  </si>
  <si>
    <t>7.2.6</t>
  </si>
  <si>
    <t>Tee de Ø4" x Ø4"</t>
  </si>
  <si>
    <t>7.2.7</t>
  </si>
  <si>
    <t>Reducción de Ø4" a Ø3"</t>
  </si>
  <si>
    <t>7.2.8</t>
  </si>
  <si>
    <t>Niple de Ø4" x 12"</t>
  </si>
  <si>
    <t>7.2.9</t>
  </si>
  <si>
    <t>Niple de Ø3" x 12"</t>
  </si>
  <si>
    <t>ANCLAJES HORMION SIMPLE, PARA:</t>
  </si>
  <si>
    <t>7.3.1</t>
  </si>
  <si>
    <t>CodoS, Tees y Cruces (Según diseño)</t>
  </si>
  <si>
    <t>7.3.2</t>
  </si>
  <si>
    <t>Tapones y Reducciones (Según diseño)</t>
  </si>
  <si>
    <t>SUMINISTRO Y COLOCACIÓN DE VÁLVULAS</t>
  </si>
  <si>
    <t>Válvula de compuerta de Ø6" H.F. 150 psi platillada completa (Incluye niples platillados con sus tornillos, tuercas, juntas de goma y juntas dresser)</t>
  </si>
  <si>
    <t>Válvula de compuerta de Ø4" H.F. 150 psi platillada completa (Incluye niples platillados con sus tornillos, tuercas, juntas de goma y juntas dresser)</t>
  </si>
  <si>
    <t>Válvula de compuerta de Ø3" H.F. 150 psi platillada completa (Incluye niples platillados con sus tornillos, tuercas, juntas de goma y junta dresser)</t>
  </si>
  <si>
    <t>Caja telescópica para válvula (Según diseño)</t>
  </si>
  <si>
    <t>SUMINISTRO Y COLOCACIÓN DE HIDRANTE</t>
  </si>
  <si>
    <t>Hidrante de Ø4" platillado, en tubería de Ø4"</t>
  </si>
  <si>
    <t>CRUCE DE ALCANTARILLA EN TUBERÍA DE ACERO DE Ø4" SCH-80 L=2.00M (3 UD)</t>
  </si>
  <si>
    <t>10.1.1</t>
  </si>
  <si>
    <t>10.1.2</t>
  </si>
  <si>
    <t xml:space="preserve">Suministro de tubería de Ø4" Acero SCH-80 sin costura c/protección anticorrosivo </t>
  </si>
  <si>
    <t>10.1.3</t>
  </si>
  <si>
    <t xml:space="preserve">Codo de Ø4" x 45° SCH-80 c/protección anticorrosiva </t>
  </si>
  <si>
    <t>10.1.4</t>
  </si>
  <si>
    <t>Junta mecánica tipo dresser de Ø4" 150 psi</t>
  </si>
  <si>
    <t>10.1.5</t>
  </si>
  <si>
    <t>Anclaje p/piezas en H. S.</t>
  </si>
  <si>
    <t>10.1.6</t>
  </si>
  <si>
    <t>Excavación material caliche compacto c/equipo</t>
  </si>
  <si>
    <t>10.1.7</t>
  </si>
  <si>
    <t>10.1.8</t>
  </si>
  <si>
    <t>Bote material sobrante (Incluye esparcimiento en botadero)</t>
  </si>
  <si>
    <t>10.1.9</t>
  </si>
  <si>
    <t>ACOMETIDAS</t>
  </si>
  <si>
    <t>Acometidas en polietileno, con valvula de paso y caja registro de polipropileno Urbanas conectadas a una red de Ø3" PVC (343 uds)</t>
  </si>
  <si>
    <t>Acometidas Rurales de Ø3" (229 uds) (igual a la rural sin el registro)</t>
  </si>
  <si>
    <t>DEMOLICIÓN DE:</t>
  </si>
  <si>
    <t>Acera de 0.80 m</t>
  </si>
  <si>
    <t>Contén</t>
  </si>
  <si>
    <t>m</t>
  </si>
  <si>
    <t>Bote de material demolido c/camión</t>
  </si>
  <si>
    <t>REPOSICIÓN DE:</t>
  </si>
  <si>
    <t>Acera de 0.80m</t>
  </si>
  <si>
    <r>
      <rPr>
        <b/>
        <sz val="10"/>
        <rFont val="Arial"/>
        <family val="2"/>
      </rPr>
      <t xml:space="preserve">SEÑALIZACIÓN, CONTROL Y SEGURIDAD EN LA OBRA </t>
    </r>
    <r>
      <rPr>
        <sz val="10"/>
        <rFont val="Arial"/>
        <family val="2"/>
      </rPr>
      <t xml:space="preserve">(Incluye pasarelas, letreros metálicos con base en angulares, postes para cintas refractaria, luces intermitentes recargables, barreras de peligro naranja). </t>
    </r>
  </si>
  <si>
    <t>SUB-TOTAL FASE B</t>
  </si>
  <si>
    <t>C</t>
  </si>
  <si>
    <t>VARIOS</t>
  </si>
  <si>
    <t>Valla anunciando obra 16' x 10' impresión full color conteniendo logo de INAPA, nombre de proyecto y contratista. Estructura en tubos galvanizados 1 1/2"x 1 1/2" y soportes en tubo cuadrado 4" x 4"</t>
  </si>
  <si>
    <t>Campamento (Incluye alquiler solar, casa de materiales  y baños portátil)</t>
  </si>
  <si>
    <t>Meses</t>
  </si>
  <si>
    <t>SUB-TOTAL FASE  C</t>
  </si>
  <si>
    <t>SUB-TOTAL GENERAL</t>
  </si>
  <si>
    <t>GASTOS INDIRECTOS</t>
  </si>
  <si>
    <t>Honorarios profesionales</t>
  </si>
  <si>
    <t>Gastos de transporte</t>
  </si>
  <si>
    <t>Seguros, pólizas y fianzas</t>
  </si>
  <si>
    <t>Gastos administrativos</t>
  </si>
  <si>
    <t>Supervisión de la obra</t>
  </si>
  <si>
    <t>Ley 6-86</t>
  </si>
  <si>
    <t xml:space="preserve"> ITBIS a honorarios profesionales (Ley 07-2007)</t>
  </si>
  <si>
    <t>CODIA</t>
  </si>
  <si>
    <t>Imprevistos</t>
  </si>
  <si>
    <t>Mantenimiento y operación sistema INAPA</t>
  </si>
  <si>
    <t xml:space="preserve">Estudios (Sociales, ambientales, geotécnicos, topográficos, de calidad, entre otros) </t>
  </si>
  <si>
    <t>Medida de compensación ambiental</t>
  </si>
  <si>
    <t>TOTAL GASTOS INDIRECTOS</t>
  </si>
  <si>
    <t>TOTAL EJECUTAR EN RD$</t>
  </si>
  <si>
    <t xml:space="preserve">TOTAL A CONTRATAR EN 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</si>
</sst>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0;[Red]#,##0.00"/>
    <numFmt numFmtId="166" formatCode="_-* #,##0.00\ _€_-;\-* #,##0.00\ _€_-;_-* &quot;-&quot;??\ _€_-;_-@_-"/>
    <numFmt numFmtId="167" formatCode="0.0"/>
    <numFmt numFmtId="168" formatCode="#,##0.0;\-#,##0.0"/>
    <numFmt numFmtId="169" formatCode="#,##0.0"/>
    <numFmt numFmtId="170" formatCode="0.0%"/>
  </numFmts>
  <fonts count="10"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rgb="FFFF0000"/>
      <name val="Arial"/>
      <family val="2"/>
    </font>
    <font>
      <b/>
      <sz val="10"/>
      <color rgb="FFFF0000"/>
      <name val="Arial"/>
      <family val="2"/>
    </font>
    <font>
      <sz val="10"/>
      <name val="Calibri"/>
      <family val="2"/>
    </font>
    <font>
      <sz val="10"/>
      <color indexed="8"/>
      <name val="Arial"/>
      <family val="2"/>
    </font>
    <font>
      <b/>
      <sz val="10"/>
      <color indexed="8"/>
      <name val="Arial"/>
      <family val="2"/>
    </font>
    <font>
      <sz val="16"/>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2">
    <xf numFmtId="0" fontId="0" fillId="0" borderId="0"/>
    <xf numFmtId="164" fontId="1" fillId="0" borderId="0" applyFont="0" applyFill="0" applyBorder="0" applyAlignment="0" applyProtection="0"/>
    <xf numFmtId="9" fontId="1"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cellStyleXfs>
  <cellXfs count="192">
    <xf numFmtId="0" fontId="0" fillId="0" borderId="0" xfId="0"/>
    <xf numFmtId="164" fontId="3" fillId="0" borderId="0" xfId="1" applyFont="1" applyFill="1" applyAlignment="1">
      <alignment vertical="top" wrapText="1"/>
    </xf>
    <xf numFmtId="0" fontId="3" fillId="0" borderId="0" xfId="0" applyFont="1" applyAlignment="1">
      <alignment vertical="top" wrapText="1"/>
    </xf>
    <xf numFmtId="0" fontId="2" fillId="2" borderId="0" xfId="0" applyFont="1" applyFill="1" applyAlignment="1">
      <alignment horizontal="center" vertical="top" wrapText="1"/>
    </xf>
    <xf numFmtId="0" fontId="2" fillId="2" borderId="0" xfId="0" applyFont="1" applyFill="1" applyAlignment="1">
      <alignment horizontal="right" vertical="top" wrapText="1"/>
    </xf>
    <xf numFmtId="49" fontId="2" fillId="2" borderId="0" xfId="0" applyNumberFormat="1" applyFont="1" applyFill="1" applyAlignment="1">
      <alignment horizontal="right" vertical="top" wrapText="1"/>
    </xf>
    <xf numFmtId="164" fontId="2" fillId="0" borderId="0" xfId="1" applyFont="1" applyFill="1" applyAlignment="1">
      <alignment vertical="top" wrapText="1"/>
    </xf>
    <xf numFmtId="0" fontId="2" fillId="0" borderId="0" xfId="0" applyFont="1" applyAlignment="1">
      <alignment vertical="top" wrapText="1"/>
    </xf>
    <xf numFmtId="164" fontId="3" fillId="4" borderId="0" xfId="1" applyFont="1" applyFill="1" applyAlignment="1">
      <alignment horizontal="center" vertical="top" wrapText="1"/>
    </xf>
    <xf numFmtId="0" fontId="3" fillId="4" borderId="0" xfId="0" applyFont="1" applyFill="1" applyAlignment="1">
      <alignment horizontal="center" vertical="top" wrapText="1"/>
    </xf>
    <xf numFmtId="4" fontId="3" fillId="0" borderId="4" xfId="4" applyNumberFormat="1" applyFont="1" applyFill="1" applyBorder="1" applyAlignment="1" applyProtection="1">
      <alignment horizontal="right" vertical="top" wrapText="1"/>
    </xf>
    <xf numFmtId="4" fontId="3" fillId="2" borderId="4" xfId="4" applyNumberFormat="1" applyFont="1" applyFill="1" applyBorder="1" applyAlignment="1" applyProtection="1">
      <alignment horizontal="right" vertical="top" wrapText="1"/>
      <protection locked="0"/>
    </xf>
    <xf numFmtId="0" fontId="5" fillId="0" borderId="0" xfId="0" applyFont="1" applyAlignment="1">
      <alignment vertical="top" wrapText="1"/>
    </xf>
    <xf numFmtId="0" fontId="3" fillId="0" borderId="0" xfId="0" applyFont="1" applyAlignment="1">
      <alignment vertical="top"/>
    </xf>
    <xf numFmtId="4" fontId="3" fillId="0" borderId="6" xfId="4" applyNumberFormat="1" applyFont="1" applyFill="1" applyBorder="1" applyAlignment="1" applyProtection="1">
      <alignment horizontal="right" vertical="top" wrapText="1"/>
    </xf>
    <xf numFmtId="4" fontId="3" fillId="2" borderId="6" xfId="4" applyNumberFormat="1" applyFont="1" applyFill="1" applyBorder="1" applyAlignment="1" applyProtection="1">
      <alignment horizontal="right" vertical="top" wrapText="1"/>
      <protection locked="0"/>
    </xf>
    <xf numFmtId="164" fontId="3" fillId="0" borderId="0" xfId="1" applyFont="1" applyFill="1" applyAlignment="1">
      <alignment vertical="top"/>
    </xf>
    <xf numFmtId="164" fontId="2" fillId="0" borderId="0" xfId="1" applyFont="1" applyFill="1" applyAlignment="1">
      <alignment vertical="top"/>
    </xf>
    <xf numFmtId="0" fontId="3" fillId="0" borderId="0" xfId="0" applyFont="1" applyAlignment="1">
      <alignment horizontal="right" vertical="top" wrapText="1"/>
    </xf>
    <xf numFmtId="0" fontId="9" fillId="0" borderId="0" xfId="0" applyFont="1" applyAlignment="1">
      <alignment horizontal="center" vertical="center"/>
    </xf>
    <xf numFmtId="0" fontId="2" fillId="2" borderId="0" xfId="0" applyFont="1" applyFill="1" applyAlignment="1">
      <alignment horizontal="center" vertical="top" wrapText="1"/>
    </xf>
    <xf numFmtId="0" fontId="3" fillId="2" borderId="0" xfId="0" applyFont="1" applyFill="1" applyAlignment="1" applyProtection="1">
      <alignment horizontal="left" vertical="top" wrapText="1"/>
      <protection locked="0"/>
    </xf>
    <xf numFmtId="0" fontId="3" fillId="2" borderId="0" xfId="0" applyFont="1" applyFill="1" applyAlignment="1" applyProtection="1">
      <alignment vertical="top"/>
      <protection locked="0"/>
    </xf>
    <xf numFmtId="0" fontId="3" fillId="2" borderId="0" xfId="0" applyFont="1" applyFill="1" applyAlignment="1" applyProtection="1">
      <alignment vertical="top" wrapText="1"/>
      <protection locked="0"/>
    </xf>
    <xf numFmtId="0" fontId="2" fillId="2" borderId="0" xfId="0" applyFont="1" applyFill="1" applyAlignment="1" applyProtection="1">
      <alignment horizontal="right" vertical="top" wrapText="1"/>
      <protection locked="0"/>
    </xf>
    <xf numFmtId="0" fontId="3" fillId="2" borderId="0" xfId="0" applyFont="1" applyFill="1" applyAlignment="1" applyProtection="1">
      <alignment horizontal="right" vertical="top" wrapText="1"/>
      <protection locked="0"/>
    </xf>
    <xf numFmtId="0" fontId="2" fillId="3" borderId="1" xfId="0" applyFont="1" applyFill="1" applyBorder="1" applyAlignment="1" applyProtection="1">
      <alignment horizontal="center" vertical="top" wrapText="1"/>
      <protection locked="0"/>
    </xf>
    <xf numFmtId="0" fontId="2" fillId="3" borderId="2" xfId="0" applyFont="1" applyFill="1" applyBorder="1" applyAlignment="1" applyProtection="1">
      <alignment horizontal="center" vertical="top" wrapText="1"/>
      <protection locked="0"/>
    </xf>
    <xf numFmtId="0" fontId="2" fillId="2" borderId="3" xfId="0" applyFont="1" applyFill="1" applyBorder="1" applyAlignment="1" applyProtection="1">
      <alignment horizontal="right" vertical="top" wrapText="1"/>
      <protection locked="0"/>
    </xf>
    <xf numFmtId="0" fontId="2" fillId="2" borderId="3" xfId="0" applyFont="1" applyFill="1" applyBorder="1" applyAlignment="1" applyProtection="1">
      <alignment horizontal="left" vertical="top" wrapText="1"/>
      <protection locked="0"/>
    </xf>
    <xf numFmtId="165" fontId="2" fillId="2" borderId="3" xfId="0" applyNumberFormat="1" applyFont="1" applyFill="1" applyBorder="1" applyAlignment="1" applyProtection="1">
      <alignment horizontal="right" vertical="top" wrapText="1"/>
      <protection locked="0"/>
    </xf>
    <xf numFmtId="165" fontId="2" fillId="2" borderId="3" xfId="0" applyNumberFormat="1" applyFont="1" applyFill="1" applyBorder="1" applyAlignment="1" applyProtection="1">
      <alignment horizontal="center" vertical="top" wrapText="1"/>
      <protection locked="0"/>
    </xf>
    <xf numFmtId="4" fontId="3" fillId="2" borderId="4" xfId="0" applyNumberFormat="1" applyFont="1" applyFill="1" applyBorder="1" applyAlignment="1" applyProtection="1">
      <alignment horizontal="right" vertical="top" wrapText="1"/>
      <protection locked="0"/>
    </xf>
    <xf numFmtId="4" fontId="3" fillId="0" borderId="4" xfId="0" applyNumberFormat="1" applyFont="1" applyBorder="1" applyAlignment="1" applyProtection="1">
      <alignment horizontal="right" vertical="top" wrapText="1"/>
      <protection locked="0"/>
    </xf>
    <xf numFmtId="164" fontId="3" fillId="2" borderId="4" xfId="1" applyFont="1" applyFill="1" applyBorder="1" applyAlignment="1" applyProtection="1">
      <alignment horizontal="right" vertical="top" wrapText="1"/>
      <protection locked="0"/>
    </xf>
    <xf numFmtId="4" fontId="4" fillId="2" borderId="4" xfId="0" applyNumberFormat="1" applyFont="1" applyFill="1" applyBorder="1" applyAlignment="1" applyProtection="1">
      <alignment horizontal="right" vertical="top" wrapText="1"/>
      <protection locked="0"/>
    </xf>
    <xf numFmtId="4" fontId="4" fillId="2" borderId="4" xfId="4" applyNumberFormat="1" applyFont="1" applyFill="1" applyBorder="1" applyAlignment="1" applyProtection="1">
      <alignment horizontal="right" vertical="top" wrapText="1"/>
      <protection locked="0"/>
    </xf>
    <xf numFmtId="4" fontId="3" fillId="0" borderId="4" xfId="4" applyNumberFormat="1" applyFont="1" applyFill="1" applyBorder="1" applyAlignment="1" applyProtection="1">
      <alignment horizontal="right" vertical="top" wrapText="1"/>
      <protection locked="0"/>
    </xf>
    <xf numFmtId="4" fontId="5" fillId="2" borderId="4" xfId="0" applyNumberFormat="1" applyFont="1" applyFill="1" applyBorder="1" applyAlignment="1" applyProtection="1">
      <alignment horizontal="right" vertical="top" wrapText="1"/>
      <protection locked="0"/>
    </xf>
    <xf numFmtId="4" fontId="3" fillId="2" borderId="4" xfId="0" applyNumberFormat="1" applyFont="1" applyFill="1" applyBorder="1" applyAlignment="1" applyProtection="1">
      <alignment vertical="top" wrapText="1"/>
      <protection locked="0"/>
    </xf>
    <xf numFmtId="4" fontId="4" fillId="2" borderId="6" xfId="0" applyNumberFormat="1" applyFont="1" applyFill="1" applyBorder="1" applyAlignment="1" applyProtection="1">
      <alignment horizontal="right" vertical="top" wrapText="1"/>
      <protection locked="0"/>
    </xf>
    <xf numFmtId="4" fontId="3" fillId="2" borderId="4" xfId="0" applyNumberFormat="1" applyFont="1" applyFill="1" applyBorder="1" applyAlignment="1" applyProtection="1">
      <alignment horizontal="right" vertical="center" wrapText="1"/>
      <protection locked="0"/>
    </xf>
    <xf numFmtId="4" fontId="4" fillId="2" borderId="4" xfId="3" applyNumberFormat="1" applyFont="1" applyFill="1" applyBorder="1" applyAlignment="1" applyProtection="1">
      <alignment horizontal="right" vertical="top" wrapText="1"/>
      <protection locked="0"/>
    </xf>
    <xf numFmtId="164" fontId="3" fillId="2" borderId="4" xfId="5" applyFont="1" applyFill="1" applyBorder="1" applyAlignment="1" applyProtection="1">
      <alignment horizontal="right" vertical="top" wrapText="1"/>
      <protection locked="0"/>
    </xf>
    <xf numFmtId="164" fontId="3" fillId="2" borderId="4" xfId="5" applyFont="1" applyFill="1" applyBorder="1" applyAlignment="1" applyProtection="1">
      <alignment horizontal="right" vertical="center" wrapText="1"/>
      <protection locked="0"/>
    </xf>
    <xf numFmtId="4" fontId="2" fillId="3" borderId="4" xfId="0" applyNumberFormat="1" applyFont="1" applyFill="1" applyBorder="1" applyAlignment="1" applyProtection="1">
      <alignment horizontal="right" vertical="top" wrapText="1"/>
      <protection locked="0"/>
    </xf>
    <xf numFmtId="164" fontId="3" fillId="0" borderId="4" xfId="0" applyNumberFormat="1" applyFont="1" applyBorder="1" applyAlignment="1" applyProtection="1">
      <alignment horizontal="right" vertical="top" wrapText="1"/>
      <protection locked="0"/>
    </xf>
    <xf numFmtId="4" fontId="3" fillId="0" borderId="4" xfId="0" applyNumberFormat="1" applyFont="1" applyBorder="1" applyAlignment="1" applyProtection="1">
      <alignment vertical="top"/>
      <protection locked="0"/>
    </xf>
    <xf numFmtId="164" fontId="3" fillId="0" borderId="6" xfId="0" applyNumberFormat="1" applyFont="1" applyBorder="1" applyAlignment="1" applyProtection="1">
      <alignment horizontal="right" vertical="top" wrapText="1"/>
      <protection locked="0"/>
    </xf>
    <xf numFmtId="164" fontId="3" fillId="0" borderId="4" xfId="5" applyFont="1" applyFill="1" applyBorder="1" applyAlignment="1" applyProtection="1">
      <alignment horizontal="right" vertical="top" wrapText="1"/>
      <protection locked="0"/>
    </xf>
    <xf numFmtId="4" fontId="4" fillId="0" borderId="4" xfId="6" applyNumberFormat="1" applyFont="1" applyBorder="1" applyAlignment="1" applyProtection="1">
      <alignment vertical="top"/>
      <protection locked="0"/>
    </xf>
    <xf numFmtId="4" fontId="4" fillId="0" borderId="4" xfId="4" applyNumberFormat="1" applyFont="1" applyFill="1" applyBorder="1" applyAlignment="1" applyProtection="1">
      <alignment horizontal="right" vertical="top" wrapText="1"/>
      <protection locked="0"/>
    </xf>
    <xf numFmtId="165" fontId="3" fillId="0" borderId="4" xfId="0" applyNumberFormat="1" applyFont="1" applyBorder="1" applyAlignment="1" applyProtection="1">
      <alignment vertical="top" wrapText="1"/>
      <protection locked="0"/>
    </xf>
    <xf numFmtId="164" fontId="3" fillId="2" borderId="6" xfId="5" applyFont="1" applyFill="1" applyBorder="1" applyAlignment="1" applyProtection="1">
      <alignment horizontal="right" vertical="top" wrapText="1"/>
      <protection locked="0"/>
    </xf>
    <xf numFmtId="0" fontId="8" fillId="3" borderId="4" xfId="0" applyFont="1" applyFill="1" applyBorder="1" applyAlignment="1" applyProtection="1">
      <alignment vertical="top"/>
      <protection locked="0"/>
    </xf>
    <xf numFmtId="164" fontId="8" fillId="3" borderId="4" xfId="0" applyNumberFormat="1" applyFont="1" applyFill="1" applyBorder="1" applyAlignment="1" applyProtection="1">
      <alignment vertical="top"/>
      <protection locked="0"/>
    </xf>
    <xf numFmtId="4" fontId="3" fillId="2" borderId="4" xfId="4" applyNumberFormat="1" applyFont="1" applyFill="1" applyBorder="1" applyAlignment="1" applyProtection="1">
      <alignment horizontal="right" vertical="center" wrapText="1"/>
      <protection locked="0"/>
    </xf>
    <xf numFmtId="4" fontId="3" fillId="3" borderId="4" xfId="0" applyNumberFormat="1" applyFont="1" applyFill="1" applyBorder="1" applyAlignment="1" applyProtection="1">
      <alignment horizontal="right" vertical="top" wrapText="1"/>
      <protection locked="0"/>
    </xf>
    <xf numFmtId="164" fontId="2" fillId="3" borderId="4" xfId="1" applyFont="1" applyFill="1" applyBorder="1" applyAlignment="1" applyProtection="1">
      <alignment horizontal="right" vertical="top" wrapText="1"/>
      <protection locked="0"/>
    </xf>
    <xf numFmtId="4" fontId="2" fillId="3" borderId="6" xfId="0" applyNumberFormat="1" applyFont="1" applyFill="1" applyBorder="1" applyAlignment="1" applyProtection="1">
      <alignment horizontal="right" vertical="top" wrapText="1"/>
      <protection locked="0"/>
    </xf>
    <xf numFmtId="4" fontId="2" fillId="3" borderId="3" xfId="0" applyNumberFormat="1" applyFont="1" applyFill="1" applyBorder="1" applyAlignment="1" applyProtection="1">
      <alignment horizontal="right" vertical="top" wrapText="1"/>
      <protection locked="0"/>
    </xf>
    <xf numFmtId="165" fontId="3" fillId="2" borderId="4" xfId="0" applyNumberFormat="1" applyFont="1" applyFill="1" applyBorder="1" applyAlignment="1" applyProtection="1">
      <alignment horizontal="right" vertical="top" wrapText="1"/>
      <protection locked="0"/>
    </xf>
    <xf numFmtId="165" fontId="2" fillId="2" borderId="4" xfId="0" applyNumberFormat="1" applyFont="1" applyFill="1" applyBorder="1" applyAlignment="1" applyProtection="1">
      <alignment horizontal="right" vertical="top" wrapText="1"/>
      <protection locked="0"/>
    </xf>
    <xf numFmtId="4" fontId="3" fillId="2" borderId="4" xfId="9" applyNumberFormat="1" applyFont="1" applyFill="1" applyBorder="1" applyAlignment="1" applyProtection="1">
      <alignment horizontal="right" vertical="top"/>
      <protection locked="0"/>
    </xf>
    <xf numFmtId="165" fontId="2" fillId="3" borderId="4" xfId="0" applyNumberFormat="1" applyFont="1" applyFill="1" applyBorder="1" applyAlignment="1" applyProtection="1">
      <alignment horizontal="right" vertical="top" wrapText="1"/>
      <protection locked="0"/>
    </xf>
    <xf numFmtId="165" fontId="2" fillId="3" borderId="6" xfId="0" applyNumberFormat="1" applyFont="1" applyFill="1" applyBorder="1" applyAlignment="1" applyProtection="1">
      <alignment horizontal="right" vertical="top" wrapText="1"/>
      <protection locked="0"/>
    </xf>
    <xf numFmtId="0" fontId="3" fillId="2" borderId="0" xfId="10" applyFill="1" applyAlignment="1" applyProtection="1">
      <alignment horizontal="left" vertical="top"/>
      <protection locked="0"/>
    </xf>
    <xf numFmtId="0" fontId="3" fillId="2" borderId="0" xfId="10" applyFill="1" applyAlignment="1" applyProtection="1">
      <alignment horizontal="center" vertical="top"/>
      <protection locked="0"/>
    </xf>
    <xf numFmtId="166" fontId="3" fillId="2" borderId="0" xfId="11" applyFont="1" applyFill="1" applyBorder="1" applyAlignment="1" applyProtection="1">
      <alignment horizontal="center" vertical="top"/>
      <protection locked="0"/>
    </xf>
    <xf numFmtId="0" fontId="2" fillId="2" borderId="4" xfId="0" applyFont="1" applyFill="1" applyBorder="1" applyAlignment="1" applyProtection="1">
      <alignment horizontal="center" vertical="top" wrapText="1"/>
    </xf>
    <xf numFmtId="0" fontId="2" fillId="2" borderId="4" xfId="0" applyFont="1" applyFill="1" applyBorder="1" applyAlignment="1" applyProtection="1">
      <alignment horizontal="left" vertical="top" wrapText="1"/>
    </xf>
    <xf numFmtId="4" fontId="3" fillId="2" borderId="4" xfId="0" applyNumberFormat="1" applyFont="1" applyFill="1" applyBorder="1" applyAlignment="1" applyProtection="1">
      <alignment horizontal="right" vertical="top" wrapText="1"/>
    </xf>
    <xf numFmtId="4" fontId="3" fillId="2" borderId="4" xfId="0" applyNumberFormat="1" applyFont="1" applyFill="1" applyBorder="1" applyAlignment="1" applyProtection="1">
      <alignment horizontal="center" vertical="top" wrapText="1"/>
    </xf>
    <xf numFmtId="0" fontId="2" fillId="2" borderId="4" xfId="0" applyFont="1" applyFill="1" applyBorder="1" applyAlignment="1" applyProtection="1">
      <alignment horizontal="center" vertical="top"/>
    </xf>
    <xf numFmtId="4" fontId="3" fillId="2" borderId="4" xfId="3" applyNumberFormat="1" applyFont="1" applyFill="1" applyBorder="1" applyAlignment="1" applyProtection="1">
      <alignment horizontal="right" vertical="top" wrapText="1"/>
    </xf>
    <xf numFmtId="4" fontId="3" fillId="2" borderId="4" xfId="0" applyNumberFormat="1" applyFont="1" applyFill="1" applyBorder="1" applyAlignment="1" applyProtection="1">
      <alignment horizontal="center" vertical="top"/>
    </xf>
    <xf numFmtId="0" fontId="2" fillId="5" borderId="4" xfId="0" applyFont="1" applyFill="1" applyBorder="1" applyAlignment="1" applyProtection="1">
      <alignment horizontal="right" vertical="top" wrapText="1"/>
    </xf>
    <xf numFmtId="0" fontId="2" fillId="5" borderId="4" xfId="0" applyFont="1" applyFill="1" applyBorder="1" applyAlignment="1" applyProtection="1">
      <alignment vertical="top" wrapText="1"/>
    </xf>
    <xf numFmtId="4" fontId="3" fillId="0" borderId="4" xfId="0" applyNumberFormat="1" applyFont="1" applyBorder="1" applyAlignment="1" applyProtection="1">
      <alignment horizontal="right" vertical="top" wrapText="1"/>
    </xf>
    <xf numFmtId="0" fontId="3" fillId="5" borderId="4" xfId="0" applyFont="1" applyFill="1" applyBorder="1" applyAlignment="1" applyProtection="1">
      <alignment horizontal="right" vertical="top" wrapText="1"/>
    </xf>
    <xf numFmtId="0" fontId="3" fillId="5" borderId="4" xfId="0" applyFont="1" applyFill="1" applyBorder="1" applyAlignment="1" applyProtection="1">
      <alignment vertical="top" wrapText="1"/>
    </xf>
    <xf numFmtId="0" fontId="2" fillId="5" borderId="4" xfId="0" applyFont="1" applyFill="1" applyBorder="1" applyAlignment="1" applyProtection="1">
      <alignment horizontal="right" vertical="top"/>
    </xf>
    <xf numFmtId="0" fontId="2" fillId="5" borderId="4" xfId="0" applyFont="1" applyFill="1" applyBorder="1" applyAlignment="1" applyProtection="1">
      <alignment vertical="top"/>
    </xf>
    <xf numFmtId="4" fontId="3" fillId="2" borderId="4" xfId="4" applyNumberFormat="1" applyFont="1" applyFill="1" applyBorder="1" applyAlignment="1" applyProtection="1">
      <alignment horizontal="right" vertical="top" wrapText="1"/>
    </xf>
    <xf numFmtId="4" fontId="3" fillId="2" borderId="4" xfId="4" applyNumberFormat="1" applyFont="1" applyFill="1" applyBorder="1" applyAlignment="1" applyProtection="1">
      <alignment horizontal="center" vertical="top"/>
    </xf>
    <xf numFmtId="0" fontId="3" fillId="5" borderId="4" xfId="0" applyFont="1" applyFill="1" applyBorder="1" applyAlignment="1" applyProtection="1">
      <alignment horizontal="right" vertical="top"/>
    </xf>
    <xf numFmtId="0" fontId="3" fillId="5" borderId="4" xfId="0" applyFont="1" applyFill="1" applyBorder="1" applyAlignment="1" applyProtection="1">
      <alignment vertical="top"/>
    </xf>
    <xf numFmtId="0" fontId="3" fillId="2" borderId="4" xfId="0" applyFont="1" applyFill="1" applyBorder="1" applyAlignment="1" applyProtection="1">
      <alignment horizontal="right" vertical="top" wrapText="1"/>
    </xf>
    <xf numFmtId="0" fontId="3" fillId="2" borderId="4" xfId="0" applyFont="1" applyFill="1" applyBorder="1" applyAlignment="1" applyProtection="1">
      <alignment horizontal="left" vertical="top" wrapText="1"/>
    </xf>
    <xf numFmtId="4" fontId="2" fillId="2" borderId="4" xfId="0" applyNumberFormat="1" applyFont="1" applyFill="1" applyBorder="1" applyAlignment="1" applyProtection="1">
      <alignment horizontal="right" vertical="top" wrapText="1"/>
    </xf>
    <xf numFmtId="4" fontId="2" fillId="2" borderId="4" xfId="0" applyNumberFormat="1" applyFont="1" applyFill="1" applyBorder="1" applyAlignment="1" applyProtection="1">
      <alignment horizontal="center" vertical="top" wrapText="1"/>
    </xf>
    <xf numFmtId="4" fontId="4" fillId="2" borderId="4" xfId="0" applyNumberFormat="1" applyFont="1" applyFill="1" applyBorder="1" applyAlignment="1" applyProtection="1">
      <alignment horizontal="right" vertical="top" wrapText="1"/>
    </xf>
    <xf numFmtId="0" fontId="2" fillId="2" borderId="4" xfId="0" applyFont="1" applyFill="1" applyBorder="1" applyAlignment="1" applyProtection="1">
      <alignment horizontal="right" vertical="top" wrapText="1"/>
    </xf>
    <xf numFmtId="0" fontId="3" fillId="2" borderId="5" xfId="0" applyFont="1" applyFill="1" applyBorder="1" applyAlignment="1" applyProtection="1">
      <alignment horizontal="right" vertical="top" wrapText="1"/>
    </xf>
    <xf numFmtId="0" fontId="3" fillId="0" borderId="4" xfId="0" applyFont="1" applyBorder="1" applyAlignment="1" applyProtection="1">
      <alignment vertical="top"/>
    </xf>
    <xf numFmtId="167" fontId="3" fillId="2" borderId="4" xfId="0" applyNumberFormat="1" applyFont="1" applyFill="1" applyBorder="1" applyAlignment="1" applyProtection="1">
      <alignment horizontal="right" vertical="top" wrapText="1"/>
    </xf>
    <xf numFmtId="2" fontId="3" fillId="2" borderId="4" xfId="0" applyNumberFormat="1" applyFont="1" applyFill="1" applyBorder="1" applyAlignment="1" applyProtection="1">
      <alignment horizontal="right" vertical="top" wrapText="1"/>
    </xf>
    <xf numFmtId="0" fontId="3" fillId="0" borderId="4" xfId="0" applyFont="1" applyBorder="1" applyAlignment="1" applyProtection="1">
      <alignment vertical="top" wrapText="1"/>
    </xf>
    <xf numFmtId="0" fontId="3" fillId="0" borderId="4" xfId="0" applyFont="1" applyBorder="1" applyAlignment="1" applyProtection="1">
      <alignment horizontal="center" vertical="top" wrapText="1"/>
    </xf>
    <xf numFmtId="2" fontId="3" fillId="2" borderId="6" xfId="0" applyNumberFormat="1" applyFont="1" applyFill="1" applyBorder="1" applyAlignment="1" applyProtection="1">
      <alignment horizontal="right" vertical="top" wrapText="1"/>
    </xf>
    <xf numFmtId="0" fontId="3" fillId="5" borderId="6" xfId="0" applyFont="1" applyFill="1" applyBorder="1" applyAlignment="1" applyProtection="1">
      <alignment vertical="top" wrapText="1"/>
    </xf>
    <xf numFmtId="4" fontId="3" fillId="2" borderId="6" xfId="0" applyNumberFormat="1" applyFont="1" applyFill="1" applyBorder="1" applyAlignment="1" applyProtection="1">
      <alignment horizontal="right" vertical="top" wrapText="1"/>
    </xf>
    <xf numFmtId="0" fontId="3" fillId="0" borderId="6" xfId="0" applyFont="1" applyBorder="1" applyAlignment="1" applyProtection="1">
      <alignment horizontal="center" vertical="top" wrapText="1"/>
    </xf>
    <xf numFmtId="1" fontId="2" fillId="2" borderId="4" xfId="0" applyNumberFormat="1" applyFont="1" applyFill="1" applyBorder="1" applyAlignment="1" applyProtection="1">
      <alignment horizontal="right" vertical="top" wrapText="1"/>
    </xf>
    <xf numFmtId="167" fontId="2" fillId="2" borderId="4" xfId="0" applyNumberFormat="1" applyFont="1" applyFill="1" applyBorder="1" applyAlignment="1" applyProtection="1">
      <alignment horizontal="right" vertical="top" wrapText="1"/>
    </xf>
    <xf numFmtId="1" fontId="3" fillId="2" borderId="4" xfId="0" applyNumberFormat="1" applyFont="1" applyFill="1" applyBorder="1" applyAlignment="1" applyProtection="1">
      <alignment horizontal="right" vertical="top" wrapText="1"/>
    </xf>
    <xf numFmtId="4" fontId="3" fillId="0" borderId="4" xfId="0" applyNumberFormat="1" applyFont="1" applyBorder="1" applyAlignment="1" applyProtection="1">
      <alignment horizontal="center" vertical="top" wrapText="1"/>
    </xf>
    <xf numFmtId="4" fontId="3" fillId="2" borderId="4" xfId="0" applyNumberFormat="1" applyFont="1" applyFill="1" applyBorder="1" applyAlignment="1" applyProtection="1">
      <alignment horizontal="right" vertical="center" wrapText="1"/>
    </xf>
    <xf numFmtId="4" fontId="3" fillId="2" borderId="4" xfId="0" applyNumberFormat="1" applyFont="1" applyFill="1" applyBorder="1" applyAlignment="1" applyProtection="1">
      <alignment horizontal="center" vertical="center" wrapText="1"/>
    </xf>
    <xf numFmtId="0" fontId="2" fillId="2" borderId="4" xfId="0" applyFont="1" applyFill="1" applyBorder="1" applyAlignment="1" applyProtection="1">
      <alignment horizontal="right" vertical="top"/>
    </xf>
    <xf numFmtId="4" fontId="2" fillId="2" borderId="4" xfId="0" applyNumberFormat="1" applyFont="1" applyFill="1" applyBorder="1" applyAlignment="1" applyProtection="1">
      <alignment vertical="top"/>
    </xf>
    <xf numFmtId="4" fontId="7" fillId="2" borderId="4" xfId="0" applyNumberFormat="1" applyFont="1" applyFill="1" applyBorder="1" applyAlignment="1" applyProtection="1">
      <alignment horizontal="center" vertical="top"/>
    </xf>
    <xf numFmtId="0" fontId="3" fillId="2" borderId="4" xfId="0" applyFont="1" applyFill="1" applyBorder="1" applyAlignment="1" applyProtection="1">
      <alignment horizontal="right" vertical="top"/>
    </xf>
    <xf numFmtId="0" fontId="3" fillId="0" borderId="4" xfId="0" applyFont="1" applyBorder="1" applyAlignment="1" applyProtection="1">
      <alignment horizontal="justify" vertical="top" wrapText="1"/>
    </xf>
    <xf numFmtId="164" fontId="3" fillId="2" borderId="4" xfId="5" applyFont="1" applyFill="1" applyBorder="1" applyAlignment="1" applyProtection="1">
      <alignment horizontal="right" vertical="top" wrapText="1"/>
    </xf>
    <xf numFmtId="164" fontId="3" fillId="2" borderId="4" xfId="5" applyFont="1" applyFill="1" applyBorder="1" applyAlignment="1" applyProtection="1">
      <alignment horizontal="center" vertical="top" wrapText="1"/>
    </xf>
    <xf numFmtId="164" fontId="3" fillId="2" borderId="4" xfId="5" applyFont="1" applyFill="1" applyBorder="1" applyAlignment="1" applyProtection="1">
      <alignment horizontal="right" vertical="center" wrapText="1"/>
    </xf>
    <xf numFmtId="164" fontId="3" fillId="2" borderId="4" xfId="5" applyFont="1" applyFill="1" applyBorder="1" applyAlignment="1" applyProtection="1">
      <alignment horizontal="center" vertical="center" wrapText="1"/>
    </xf>
    <xf numFmtId="0" fontId="3" fillId="5" borderId="4" xfId="0" applyFont="1" applyFill="1" applyBorder="1" applyAlignment="1" applyProtection="1">
      <alignment vertical="center" wrapText="1"/>
    </xf>
    <xf numFmtId="0" fontId="2" fillId="3" borderId="4" xfId="0" applyFont="1" applyFill="1" applyBorder="1" applyAlignment="1" applyProtection="1">
      <alignment horizontal="right" vertical="top" wrapText="1"/>
    </xf>
    <xf numFmtId="0" fontId="2" fillId="3" borderId="4" xfId="0" applyFont="1" applyFill="1" applyBorder="1" applyAlignment="1" applyProtection="1">
      <alignment horizontal="center" vertical="top" wrapText="1"/>
    </xf>
    <xf numFmtId="4" fontId="2" fillId="3" borderId="4" xfId="0" applyNumberFormat="1" applyFont="1" applyFill="1" applyBorder="1" applyAlignment="1" applyProtection="1">
      <alignment horizontal="right" vertical="top" wrapText="1"/>
    </xf>
    <xf numFmtId="4" fontId="2" fillId="3" borderId="4" xfId="0" applyNumberFormat="1" applyFont="1" applyFill="1" applyBorder="1" applyAlignment="1" applyProtection="1">
      <alignment horizontal="center" vertical="top" wrapText="1"/>
    </xf>
    <xf numFmtId="0" fontId="3" fillId="0" borderId="4" xfId="0" applyFont="1" applyBorder="1" applyAlignment="1" applyProtection="1">
      <alignment horizontal="right" vertical="top" wrapText="1"/>
    </xf>
    <xf numFmtId="0" fontId="2" fillId="0" borderId="4" xfId="0" applyFont="1" applyBorder="1" applyAlignment="1" applyProtection="1">
      <alignment horizontal="center" vertical="top" wrapText="1"/>
    </xf>
    <xf numFmtId="0" fontId="2" fillId="0" borderId="4" xfId="0" applyFont="1" applyBorder="1" applyAlignment="1" applyProtection="1">
      <alignment horizontal="left" vertical="top" wrapText="1"/>
    </xf>
    <xf numFmtId="0" fontId="7" fillId="0" borderId="4" xfId="0" applyFont="1" applyBorder="1" applyAlignment="1" applyProtection="1">
      <alignment horizontal="right" vertical="top"/>
    </xf>
    <xf numFmtId="0" fontId="7" fillId="0" borderId="4" xfId="0" applyFont="1" applyBorder="1" applyAlignment="1" applyProtection="1">
      <alignment horizontal="left" vertical="top"/>
    </xf>
    <xf numFmtId="4" fontId="3" fillId="0" borderId="4" xfId="0" applyNumberFormat="1" applyFont="1" applyBorder="1" applyAlignment="1" applyProtection="1">
      <alignment horizontal="right" vertical="top"/>
    </xf>
    <xf numFmtId="0" fontId="7" fillId="0" borderId="4" xfId="0" applyFont="1" applyBorder="1" applyAlignment="1" applyProtection="1">
      <alignment horizontal="center" vertical="top"/>
    </xf>
    <xf numFmtId="0" fontId="3" fillId="5" borderId="6" xfId="0" applyFont="1" applyFill="1" applyBorder="1" applyAlignment="1" applyProtection="1">
      <alignment horizontal="right" vertical="top"/>
    </xf>
    <xf numFmtId="4" fontId="3" fillId="2" borderId="6" xfId="0" applyNumberFormat="1" applyFont="1" applyFill="1" applyBorder="1" applyAlignment="1" applyProtection="1">
      <alignment horizontal="center" vertical="top"/>
    </xf>
    <xf numFmtId="0" fontId="7" fillId="0" borderId="4" xfId="0" applyFont="1" applyBorder="1" applyAlignment="1" applyProtection="1">
      <alignment horizontal="right" vertical="top" wrapText="1"/>
    </xf>
    <xf numFmtId="0" fontId="7" fillId="0" borderId="4" xfId="0" applyFont="1" applyBorder="1" applyAlignment="1" applyProtection="1">
      <alignment vertical="top" wrapText="1"/>
    </xf>
    <xf numFmtId="4" fontId="3" fillId="0" borderId="4" xfId="0" applyNumberFormat="1" applyFont="1" applyBorder="1" applyAlignment="1" applyProtection="1">
      <alignment horizontal="center" vertical="top"/>
    </xf>
    <xf numFmtId="0" fontId="8" fillId="0" borderId="4" xfId="0" applyFont="1" applyBorder="1" applyAlignment="1" applyProtection="1">
      <alignment horizontal="right" vertical="top" wrapText="1"/>
    </xf>
    <xf numFmtId="0" fontId="8" fillId="0" borderId="4" xfId="0" applyFont="1" applyBorder="1" applyAlignment="1" applyProtection="1">
      <alignment vertical="top" wrapText="1"/>
    </xf>
    <xf numFmtId="4" fontId="3" fillId="0" borderId="4" xfId="0" applyNumberFormat="1" applyFont="1" applyBorder="1" applyAlignment="1" applyProtection="1">
      <alignment vertical="top"/>
    </xf>
    <xf numFmtId="164" fontId="7" fillId="0" borderId="4" xfId="0" applyNumberFormat="1" applyFont="1" applyBorder="1" applyAlignment="1" applyProtection="1">
      <alignment horizontal="center" vertical="top"/>
    </xf>
    <xf numFmtId="4" fontId="7" fillId="0" borderId="4" xfId="0" applyNumberFormat="1" applyFont="1" applyBorder="1" applyAlignment="1" applyProtection="1">
      <alignment vertical="top"/>
    </xf>
    <xf numFmtId="0" fontId="8" fillId="0" borderId="5" xfId="0" applyFont="1" applyBorder="1" applyAlignment="1" applyProtection="1">
      <alignment horizontal="right" vertical="top" wrapText="1"/>
    </xf>
    <xf numFmtId="167" fontId="7" fillId="0" borderId="5" xfId="0" applyNumberFormat="1" applyFont="1" applyBorder="1" applyAlignment="1" applyProtection="1">
      <alignment horizontal="right" vertical="top" wrapText="1"/>
    </xf>
    <xf numFmtId="2" fontId="7" fillId="0" borderId="5" xfId="0" applyNumberFormat="1" applyFont="1" applyBorder="1" applyAlignment="1" applyProtection="1">
      <alignment horizontal="right" vertical="top" wrapText="1"/>
    </xf>
    <xf numFmtId="2" fontId="7" fillId="0" borderId="7" xfId="0" applyNumberFormat="1" applyFont="1" applyBorder="1" applyAlignment="1" applyProtection="1">
      <alignment horizontal="right" vertical="top" wrapText="1"/>
    </xf>
    <xf numFmtId="0" fontId="3" fillId="0" borderId="6" xfId="0" applyFont="1" applyBorder="1" applyAlignment="1" applyProtection="1">
      <alignment vertical="top"/>
    </xf>
    <xf numFmtId="4" fontId="3" fillId="2" borderId="6" xfId="0" applyNumberFormat="1" applyFont="1" applyFill="1" applyBorder="1" applyAlignment="1" applyProtection="1">
      <alignment horizontal="center" vertical="top" wrapText="1"/>
    </xf>
    <xf numFmtId="0" fontId="2" fillId="0" borderId="4" xfId="0" applyFont="1" applyBorder="1" applyAlignment="1" applyProtection="1">
      <alignment horizontal="right" vertical="top"/>
    </xf>
    <xf numFmtId="164" fontId="3" fillId="0" borderId="4" xfId="5" applyFont="1" applyFill="1" applyBorder="1" applyAlignment="1" applyProtection="1">
      <alignment horizontal="right" vertical="top" wrapText="1"/>
    </xf>
    <xf numFmtId="0" fontId="3" fillId="0" borderId="4" xfId="0" applyFont="1" applyBorder="1" applyAlignment="1" applyProtection="1">
      <alignment horizontal="center" vertical="top"/>
    </xf>
    <xf numFmtId="0" fontId="3" fillId="0" borderId="4" xfId="0" applyFont="1" applyBorder="1" applyAlignment="1" applyProtection="1">
      <alignment horizontal="right" vertical="top"/>
    </xf>
    <xf numFmtId="37" fontId="2" fillId="0" borderId="4" xfId="0" applyNumberFormat="1" applyFont="1" applyBorder="1" applyAlignment="1" applyProtection="1">
      <alignment horizontal="right" vertical="top"/>
    </xf>
    <xf numFmtId="0" fontId="2" fillId="0" borderId="4" xfId="7" applyFont="1" applyBorder="1" applyAlignment="1" applyProtection="1">
      <alignment horizontal="left" vertical="top" wrapText="1"/>
    </xf>
    <xf numFmtId="4" fontId="3" fillId="0" borderId="4" xfId="4" applyNumberFormat="1" applyFont="1" applyFill="1" applyBorder="1" applyAlignment="1" applyProtection="1">
      <alignment horizontal="center" vertical="top"/>
    </xf>
    <xf numFmtId="168" fontId="3" fillId="0" borderId="4" xfId="0" applyNumberFormat="1" applyFont="1" applyBorder="1" applyAlignment="1" applyProtection="1">
      <alignment horizontal="right" vertical="top"/>
    </xf>
    <xf numFmtId="0" fontId="3" fillId="0" borderId="4" xfId="7" applyBorder="1" applyAlignment="1" applyProtection="1">
      <alignment horizontal="left" vertical="top" wrapText="1"/>
    </xf>
    <xf numFmtId="37" fontId="2" fillId="0" borderId="4" xfId="0" applyNumberFormat="1" applyFont="1" applyBorder="1" applyAlignment="1" applyProtection="1">
      <alignment horizontal="right" vertical="top" wrapText="1"/>
    </xf>
    <xf numFmtId="4" fontId="7" fillId="0" borderId="4" xfId="0" applyNumberFormat="1" applyFont="1" applyBorder="1" applyAlignment="1" applyProtection="1">
      <alignment horizontal="center" vertical="top"/>
    </xf>
    <xf numFmtId="168" fontId="3" fillId="0" borderId="4" xfId="0" applyNumberFormat="1" applyFont="1" applyBorder="1" applyAlignment="1" applyProtection="1">
      <alignment horizontal="right" vertical="top" wrapText="1"/>
    </xf>
    <xf numFmtId="169" fontId="7" fillId="0" borderId="4" xfId="0" applyNumberFormat="1" applyFont="1" applyBorder="1" applyAlignment="1" applyProtection="1">
      <alignment horizontal="right" vertical="top" wrapText="1"/>
    </xf>
    <xf numFmtId="0" fontId="2" fillId="2" borderId="6" xfId="0" applyFont="1" applyFill="1" applyBorder="1" applyAlignment="1" applyProtection="1">
      <alignment horizontal="right" vertical="top"/>
    </xf>
    <xf numFmtId="0" fontId="3" fillId="0" borderId="6" xfId="0" applyFont="1" applyBorder="1" applyAlignment="1" applyProtection="1">
      <alignment horizontal="justify" vertical="top" wrapText="1"/>
    </xf>
    <xf numFmtId="164" fontId="3" fillId="2" borderId="6" xfId="5" applyFont="1" applyFill="1" applyBorder="1" applyAlignment="1" applyProtection="1">
      <alignment horizontal="right" vertical="top" wrapText="1"/>
    </xf>
    <xf numFmtId="164" fontId="3" fillId="2" borderId="6" xfId="5" applyFont="1" applyFill="1" applyBorder="1" applyAlignment="1" applyProtection="1">
      <alignment horizontal="center" vertical="top" wrapText="1"/>
    </xf>
    <xf numFmtId="0" fontId="8" fillId="3" borderId="4" xfId="0" applyFont="1" applyFill="1" applyBorder="1" applyAlignment="1" applyProtection="1">
      <alignment horizontal="right" vertical="top"/>
    </xf>
    <xf numFmtId="0" fontId="8" fillId="3" borderId="4" xfId="0" applyFont="1" applyFill="1" applyBorder="1" applyAlignment="1" applyProtection="1">
      <alignment horizontal="center" vertical="top"/>
    </xf>
    <xf numFmtId="0" fontId="8" fillId="3" borderId="4" xfId="0" applyFont="1" applyFill="1" applyBorder="1" applyAlignment="1" applyProtection="1">
      <alignment vertical="top"/>
    </xf>
    <xf numFmtId="39" fontId="3" fillId="2" borderId="4" xfId="0" applyNumberFormat="1" applyFont="1" applyFill="1" applyBorder="1" applyAlignment="1" applyProtection="1">
      <alignment horizontal="right" vertical="top" wrapText="1"/>
    </xf>
    <xf numFmtId="0" fontId="3" fillId="2" borderId="4" xfId="0" applyFont="1" applyFill="1" applyBorder="1" applyAlignment="1" applyProtection="1">
      <alignment horizontal="left" vertical="top"/>
    </xf>
    <xf numFmtId="4" fontId="3" fillId="2" borderId="4" xfId="3" applyNumberFormat="1" applyFont="1" applyFill="1" applyBorder="1" applyAlignment="1" applyProtection="1">
      <alignment horizontal="right" vertical="center" wrapText="1"/>
    </xf>
    <xf numFmtId="0" fontId="3" fillId="3" borderId="4" xfId="0" applyFont="1" applyFill="1" applyBorder="1" applyAlignment="1" applyProtection="1">
      <alignment horizontal="right" vertical="top" wrapText="1"/>
    </xf>
    <xf numFmtId="4" fontId="3" fillId="3" borderId="4" xfId="0" applyNumberFormat="1" applyFont="1" applyFill="1" applyBorder="1" applyAlignment="1" applyProtection="1">
      <alignment horizontal="right" vertical="top" wrapText="1"/>
    </xf>
    <xf numFmtId="4" fontId="3" fillId="3" borderId="4" xfId="0" applyNumberFormat="1" applyFont="1" applyFill="1" applyBorder="1" applyAlignment="1" applyProtection="1">
      <alignment horizontal="center" vertical="top" wrapText="1"/>
    </xf>
    <xf numFmtId="0" fontId="2" fillId="3" borderId="6" xfId="0" applyFont="1" applyFill="1" applyBorder="1" applyAlignment="1" applyProtection="1">
      <alignment horizontal="right" vertical="top" wrapText="1"/>
    </xf>
    <xf numFmtId="0" fontId="2" fillId="3" borderId="6" xfId="0" applyFont="1" applyFill="1" applyBorder="1" applyAlignment="1" applyProtection="1">
      <alignment horizontal="center" vertical="top" wrapText="1"/>
    </xf>
    <xf numFmtId="4" fontId="2" fillId="3" borderId="6" xfId="0" applyNumberFormat="1" applyFont="1" applyFill="1" applyBorder="1" applyAlignment="1" applyProtection="1">
      <alignment horizontal="right" vertical="top" wrapText="1"/>
    </xf>
    <xf numFmtId="4" fontId="2" fillId="3" borderId="6" xfId="0" applyNumberFormat="1" applyFont="1" applyFill="1" applyBorder="1" applyAlignment="1" applyProtection="1">
      <alignment horizontal="center" vertical="top" wrapText="1"/>
    </xf>
    <xf numFmtId="0" fontId="2" fillId="3" borderId="3" xfId="0" applyFont="1" applyFill="1" applyBorder="1" applyAlignment="1" applyProtection="1">
      <alignment horizontal="right" vertical="top" wrapText="1"/>
    </xf>
    <xf numFmtId="0" fontId="2" fillId="3" borderId="3" xfId="0" applyFont="1" applyFill="1" applyBorder="1" applyAlignment="1" applyProtection="1">
      <alignment horizontal="center" vertical="top" wrapText="1"/>
    </xf>
    <xf numFmtId="4" fontId="2" fillId="3" borderId="3" xfId="0" applyNumberFormat="1" applyFont="1" applyFill="1" applyBorder="1" applyAlignment="1" applyProtection="1">
      <alignment horizontal="right" vertical="top" wrapText="1"/>
    </xf>
    <xf numFmtId="4" fontId="2" fillId="3" borderId="3" xfId="0" applyNumberFormat="1" applyFont="1" applyFill="1" applyBorder="1" applyAlignment="1" applyProtection="1">
      <alignment horizontal="center" vertical="top" wrapText="1"/>
    </xf>
    <xf numFmtId="165" fontId="3" fillId="2" borderId="4" xfId="0" applyNumberFormat="1" applyFont="1" applyFill="1" applyBorder="1" applyAlignment="1" applyProtection="1">
      <alignment horizontal="right" vertical="top" wrapText="1"/>
    </xf>
    <xf numFmtId="165" fontId="3" fillId="2" borderId="4" xfId="0" applyNumberFormat="1" applyFont="1" applyFill="1" applyBorder="1" applyAlignment="1" applyProtection="1">
      <alignment horizontal="center" vertical="top" wrapText="1"/>
    </xf>
    <xf numFmtId="170" fontId="3" fillId="2" borderId="4" xfId="0" applyNumberFormat="1" applyFont="1" applyFill="1" applyBorder="1" applyAlignment="1" applyProtection="1">
      <alignment horizontal="right" vertical="top" wrapText="1"/>
    </xf>
    <xf numFmtId="10" fontId="3" fillId="0" borderId="4" xfId="0" applyNumberFormat="1" applyFont="1" applyBorder="1" applyAlignment="1" applyProtection="1">
      <alignment horizontal="right" vertical="top" wrapText="1"/>
    </xf>
    <xf numFmtId="167" fontId="3" fillId="0" borderId="4" xfId="8" applyNumberFormat="1" applyBorder="1" applyAlignment="1" applyProtection="1">
      <alignment horizontal="right" vertical="top"/>
    </xf>
    <xf numFmtId="10" fontId="3" fillId="0" borderId="4" xfId="2" applyNumberFormat="1" applyFont="1" applyFill="1" applyBorder="1" applyAlignment="1" applyProtection="1">
      <alignment horizontal="right" vertical="top"/>
    </xf>
    <xf numFmtId="170" fontId="3" fillId="2" borderId="4" xfId="2" applyNumberFormat="1" applyFont="1" applyFill="1" applyBorder="1" applyAlignment="1" applyProtection="1">
      <alignment horizontal="center" vertical="top"/>
    </xf>
    <xf numFmtId="10" fontId="2" fillId="3" borderId="4" xfId="0" applyNumberFormat="1" applyFont="1" applyFill="1" applyBorder="1" applyAlignment="1" applyProtection="1">
      <alignment horizontal="right" vertical="top" wrapText="1"/>
    </xf>
    <xf numFmtId="165" fontId="2" fillId="3" borderId="4" xfId="0" applyNumberFormat="1" applyFont="1" applyFill="1" applyBorder="1" applyAlignment="1" applyProtection="1">
      <alignment horizontal="center" vertical="top" wrapText="1"/>
    </xf>
    <xf numFmtId="10" fontId="3" fillId="2" borderId="4" xfId="0" applyNumberFormat="1" applyFont="1" applyFill="1" applyBorder="1" applyAlignment="1" applyProtection="1">
      <alignment horizontal="right" vertical="top" wrapText="1"/>
    </xf>
    <xf numFmtId="165" fontId="2" fillId="3" borderId="6" xfId="0" applyNumberFormat="1" applyFont="1" applyFill="1" applyBorder="1" applyAlignment="1" applyProtection="1">
      <alignment horizontal="right" vertical="top" wrapText="1"/>
    </xf>
    <xf numFmtId="165" fontId="2" fillId="3" borderId="6" xfId="0" applyNumberFormat="1" applyFont="1" applyFill="1" applyBorder="1" applyAlignment="1" applyProtection="1">
      <alignment horizontal="center" vertical="top" wrapText="1"/>
    </xf>
  </cellXfs>
  <cellStyles count="12">
    <cellStyle name="Millares" xfId="1" builtinId="3"/>
    <cellStyle name="Millares 10" xfId="5"/>
    <cellStyle name="Millares 12 3" xfId="11"/>
    <cellStyle name="Millares 2 4" xfId="9"/>
    <cellStyle name="Millares 3 3" xfId="3"/>
    <cellStyle name="Millares 5 3" xfId="4"/>
    <cellStyle name="Normal" xfId="0" builtinId="0"/>
    <cellStyle name="Normal 2 2 2" xfId="10"/>
    <cellStyle name="Normal 2 3" xfId="8"/>
    <cellStyle name="Normal 5" xfId="7"/>
    <cellStyle name="Normal_502-01 alcantarillado sanitario academia de entrenamiento policial de hatilloparte b"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1304925</xdr:colOff>
      <xdr:row>230</xdr:row>
      <xdr:rowOff>0</xdr:rowOff>
    </xdr:from>
    <xdr:to>
      <xdr:col>1</xdr:col>
      <xdr:colOff>1409700</xdr:colOff>
      <xdr:row>231</xdr:row>
      <xdr:rowOff>114300</xdr:rowOff>
    </xdr:to>
    <xdr:sp macro="" textlink="">
      <xdr:nvSpPr>
        <xdr:cNvPr id="2" name="Text Box 9">
          <a:extLst>
            <a:ext uri="{FF2B5EF4-FFF2-40B4-BE49-F238E27FC236}">
              <a16:creationId xmlns:a16="http://schemas.microsoft.com/office/drawing/2014/main" id="{6CB5DE29-462D-4C16-ABEF-F4BED3325E43}"/>
            </a:ext>
          </a:extLst>
        </xdr:cNvPr>
        <xdr:cNvSpPr txBox="1">
          <a:spLocks noChangeArrowheads="1"/>
        </xdr:cNvSpPr>
      </xdr:nvSpPr>
      <xdr:spPr bwMode="auto">
        <a:xfrm>
          <a:off x="1828800" y="4459605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93345</xdr:rowOff>
    </xdr:to>
    <xdr:sp macro="" textlink="">
      <xdr:nvSpPr>
        <xdr:cNvPr id="3" name="Text Box 8">
          <a:extLst>
            <a:ext uri="{FF2B5EF4-FFF2-40B4-BE49-F238E27FC236}">
              <a16:creationId xmlns:a16="http://schemas.microsoft.com/office/drawing/2014/main" id="{D50B7A80-810A-4593-B3A5-787A94FFB2DF}"/>
            </a:ext>
          </a:extLst>
        </xdr:cNvPr>
        <xdr:cNvSpPr txBox="1">
          <a:spLocks noChangeArrowheads="1"/>
        </xdr:cNvSpPr>
      </xdr:nvSpPr>
      <xdr:spPr bwMode="auto">
        <a:xfrm>
          <a:off x="1828800" y="44596050"/>
          <a:ext cx="104775" cy="255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93345</xdr:rowOff>
    </xdr:to>
    <xdr:sp macro="" textlink="">
      <xdr:nvSpPr>
        <xdr:cNvPr id="4" name="Text Box 9">
          <a:extLst>
            <a:ext uri="{FF2B5EF4-FFF2-40B4-BE49-F238E27FC236}">
              <a16:creationId xmlns:a16="http://schemas.microsoft.com/office/drawing/2014/main" id="{6122334F-EC93-4A7E-BD91-3F82A429CA78}"/>
            </a:ext>
          </a:extLst>
        </xdr:cNvPr>
        <xdr:cNvSpPr txBox="1">
          <a:spLocks noChangeArrowheads="1"/>
        </xdr:cNvSpPr>
      </xdr:nvSpPr>
      <xdr:spPr bwMode="auto">
        <a:xfrm>
          <a:off x="1828800" y="44596050"/>
          <a:ext cx="104775" cy="255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114300</xdr:rowOff>
    </xdr:to>
    <xdr:sp macro="" textlink="">
      <xdr:nvSpPr>
        <xdr:cNvPr id="5" name="Text Box 8">
          <a:extLst>
            <a:ext uri="{FF2B5EF4-FFF2-40B4-BE49-F238E27FC236}">
              <a16:creationId xmlns:a16="http://schemas.microsoft.com/office/drawing/2014/main" id="{31C7164C-D85B-4054-80B4-173033A60048}"/>
            </a:ext>
          </a:extLst>
        </xdr:cNvPr>
        <xdr:cNvSpPr txBox="1">
          <a:spLocks noChangeArrowheads="1"/>
        </xdr:cNvSpPr>
      </xdr:nvSpPr>
      <xdr:spPr bwMode="auto">
        <a:xfrm>
          <a:off x="1828800" y="4459605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114300</xdr:rowOff>
    </xdr:to>
    <xdr:sp macro="" textlink="">
      <xdr:nvSpPr>
        <xdr:cNvPr id="6" name="Text Box 9">
          <a:extLst>
            <a:ext uri="{FF2B5EF4-FFF2-40B4-BE49-F238E27FC236}">
              <a16:creationId xmlns:a16="http://schemas.microsoft.com/office/drawing/2014/main" id="{4B7A2507-629C-4CCD-825C-0458BD289EAE}"/>
            </a:ext>
          </a:extLst>
        </xdr:cNvPr>
        <xdr:cNvSpPr txBox="1">
          <a:spLocks noChangeArrowheads="1"/>
        </xdr:cNvSpPr>
      </xdr:nvSpPr>
      <xdr:spPr bwMode="auto">
        <a:xfrm>
          <a:off x="1828800" y="4459605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93345</xdr:rowOff>
    </xdr:to>
    <xdr:sp macro="" textlink="">
      <xdr:nvSpPr>
        <xdr:cNvPr id="7" name="Text Box 8">
          <a:extLst>
            <a:ext uri="{FF2B5EF4-FFF2-40B4-BE49-F238E27FC236}">
              <a16:creationId xmlns:a16="http://schemas.microsoft.com/office/drawing/2014/main" id="{21F23DF0-6781-4FE1-97CA-994660820742}"/>
            </a:ext>
          </a:extLst>
        </xdr:cNvPr>
        <xdr:cNvSpPr txBox="1">
          <a:spLocks noChangeArrowheads="1"/>
        </xdr:cNvSpPr>
      </xdr:nvSpPr>
      <xdr:spPr bwMode="auto">
        <a:xfrm>
          <a:off x="1828800" y="44596050"/>
          <a:ext cx="104775" cy="255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232</xdr:row>
      <xdr:rowOff>25400</xdr:rowOff>
    </xdr:from>
    <xdr:to>
      <xdr:col>1</xdr:col>
      <xdr:colOff>1409700</xdr:colOff>
      <xdr:row>233</xdr:row>
      <xdr:rowOff>118745</xdr:rowOff>
    </xdr:to>
    <xdr:sp macro="" textlink="">
      <xdr:nvSpPr>
        <xdr:cNvPr id="8" name="Text Box 9">
          <a:extLst>
            <a:ext uri="{FF2B5EF4-FFF2-40B4-BE49-F238E27FC236}">
              <a16:creationId xmlns:a16="http://schemas.microsoft.com/office/drawing/2014/main" id="{8BC528D7-AB09-4944-9C77-C665E1FEABF5}"/>
            </a:ext>
          </a:extLst>
        </xdr:cNvPr>
        <xdr:cNvSpPr txBox="1">
          <a:spLocks noChangeArrowheads="1"/>
        </xdr:cNvSpPr>
      </xdr:nvSpPr>
      <xdr:spPr bwMode="auto">
        <a:xfrm>
          <a:off x="1828800" y="45040550"/>
          <a:ext cx="104775" cy="255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9" name="Text Box 8">
          <a:extLst>
            <a:ext uri="{FF2B5EF4-FFF2-40B4-BE49-F238E27FC236}">
              <a16:creationId xmlns:a16="http://schemas.microsoft.com/office/drawing/2014/main" id="{F7B3D37C-6D4A-44CF-AE9B-6BBE1CCFCE52}"/>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10" name="Text Box 9">
          <a:extLst>
            <a:ext uri="{FF2B5EF4-FFF2-40B4-BE49-F238E27FC236}">
              <a16:creationId xmlns:a16="http://schemas.microsoft.com/office/drawing/2014/main" id="{A0591556-F0DA-4999-B208-01957643AC1C}"/>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11" name="Text Box 8">
          <a:extLst>
            <a:ext uri="{FF2B5EF4-FFF2-40B4-BE49-F238E27FC236}">
              <a16:creationId xmlns:a16="http://schemas.microsoft.com/office/drawing/2014/main" id="{9E6D3F67-F270-4ADD-8189-A0DF22B58743}"/>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12" name="Text Box 9">
          <a:extLst>
            <a:ext uri="{FF2B5EF4-FFF2-40B4-BE49-F238E27FC236}">
              <a16:creationId xmlns:a16="http://schemas.microsoft.com/office/drawing/2014/main" id="{61B3060D-9DFE-452B-8606-17A3E2902DC6}"/>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13" name="Text Box 8">
          <a:extLst>
            <a:ext uri="{FF2B5EF4-FFF2-40B4-BE49-F238E27FC236}">
              <a16:creationId xmlns:a16="http://schemas.microsoft.com/office/drawing/2014/main" id="{2729A952-6CFC-47DE-AF48-927AE8F4880C}"/>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14" name="Text Box 9">
          <a:extLst>
            <a:ext uri="{FF2B5EF4-FFF2-40B4-BE49-F238E27FC236}">
              <a16:creationId xmlns:a16="http://schemas.microsoft.com/office/drawing/2014/main" id="{895C6CE5-8820-42DD-83C1-16A42BDEF314}"/>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15" name="Text Box 8">
          <a:extLst>
            <a:ext uri="{FF2B5EF4-FFF2-40B4-BE49-F238E27FC236}">
              <a16:creationId xmlns:a16="http://schemas.microsoft.com/office/drawing/2014/main" id="{E0D087B4-36F9-435E-94F2-F2F924352518}"/>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16" name="Text Box 9">
          <a:extLst>
            <a:ext uri="{FF2B5EF4-FFF2-40B4-BE49-F238E27FC236}">
              <a16:creationId xmlns:a16="http://schemas.microsoft.com/office/drawing/2014/main" id="{58D34407-9108-46AD-B8E8-0307C6CE7CEA}"/>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17" name="Text Box 8">
          <a:extLst>
            <a:ext uri="{FF2B5EF4-FFF2-40B4-BE49-F238E27FC236}">
              <a16:creationId xmlns:a16="http://schemas.microsoft.com/office/drawing/2014/main" id="{8934E83E-1B5C-45FA-BE9E-E73F26AFD188}"/>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18" name="Text Box 9">
          <a:extLst>
            <a:ext uri="{FF2B5EF4-FFF2-40B4-BE49-F238E27FC236}">
              <a16:creationId xmlns:a16="http://schemas.microsoft.com/office/drawing/2014/main" id="{ED5928BE-28F9-4E61-B91E-C7B74DB19E70}"/>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19" name="Text Box 8">
          <a:extLst>
            <a:ext uri="{FF2B5EF4-FFF2-40B4-BE49-F238E27FC236}">
              <a16:creationId xmlns:a16="http://schemas.microsoft.com/office/drawing/2014/main" id="{60FFBEE2-02FB-42A0-8640-2E2F85B11368}"/>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20" name="Text Box 9">
          <a:extLst>
            <a:ext uri="{FF2B5EF4-FFF2-40B4-BE49-F238E27FC236}">
              <a16:creationId xmlns:a16="http://schemas.microsoft.com/office/drawing/2014/main" id="{92C0A412-8B0D-45BD-B72B-4A236D461E5F}"/>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21" name="Text Box 8">
          <a:extLst>
            <a:ext uri="{FF2B5EF4-FFF2-40B4-BE49-F238E27FC236}">
              <a16:creationId xmlns:a16="http://schemas.microsoft.com/office/drawing/2014/main" id="{58F541A2-7297-4999-9D91-3868601246A5}"/>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22" name="Text Box 9">
          <a:extLst>
            <a:ext uri="{FF2B5EF4-FFF2-40B4-BE49-F238E27FC236}">
              <a16:creationId xmlns:a16="http://schemas.microsoft.com/office/drawing/2014/main" id="{02688EC9-CE26-40AC-8D29-2BC89BACD4A3}"/>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23" name="Text Box 8">
          <a:extLst>
            <a:ext uri="{FF2B5EF4-FFF2-40B4-BE49-F238E27FC236}">
              <a16:creationId xmlns:a16="http://schemas.microsoft.com/office/drawing/2014/main" id="{86683613-3EE1-4DB7-88CC-77C977B38522}"/>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24" name="Text Box 9">
          <a:extLst>
            <a:ext uri="{FF2B5EF4-FFF2-40B4-BE49-F238E27FC236}">
              <a16:creationId xmlns:a16="http://schemas.microsoft.com/office/drawing/2014/main" id="{66A819D2-5FFD-4C32-BA32-ED668508319D}"/>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25" name="Text Box 8">
          <a:extLst>
            <a:ext uri="{FF2B5EF4-FFF2-40B4-BE49-F238E27FC236}">
              <a16:creationId xmlns:a16="http://schemas.microsoft.com/office/drawing/2014/main" id="{DB44642C-CBBC-42E6-BD4F-51217FEF3436}"/>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26" name="Text Box 9">
          <a:extLst>
            <a:ext uri="{FF2B5EF4-FFF2-40B4-BE49-F238E27FC236}">
              <a16:creationId xmlns:a16="http://schemas.microsoft.com/office/drawing/2014/main" id="{169D1CBB-5735-4DC6-917D-21CECDA54F1A}"/>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27" name="Text Box 8">
          <a:extLst>
            <a:ext uri="{FF2B5EF4-FFF2-40B4-BE49-F238E27FC236}">
              <a16:creationId xmlns:a16="http://schemas.microsoft.com/office/drawing/2014/main" id="{B926F09D-866E-4D70-8035-4D777EBB98A5}"/>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28" name="Text Box 9">
          <a:extLst>
            <a:ext uri="{FF2B5EF4-FFF2-40B4-BE49-F238E27FC236}">
              <a16:creationId xmlns:a16="http://schemas.microsoft.com/office/drawing/2014/main" id="{D9107F14-CE41-4903-ACD7-E6A3864D8F4E}"/>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29" name="Text Box 8">
          <a:extLst>
            <a:ext uri="{FF2B5EF4-FFF2-40B4-BE49-F238E27FC236}">
              <a16:creationId xmlns:a16="http://schemas.microsoft.com/office/drawing/2014/main" id="{EB12C97A-ADAA-4E31-A3D7-54962C72B09E}"/>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30" name="Text Box 9">
          <a:extLst>
            <a:ext uri="{FF2B5EF4-FFF2-40B4-BE49-F238E27FC236}">
              <a16:creationId xmlns:a16="http://schemas.microsoft.com/office/drawing/2014/main" id="{69DA55E6-9BAA-435D-9C19-A909F3B608B8}"/>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31" name="Text Box 8">
          <a:extLst>
            <a:ext uri="{FF2B5EF4-FFF2-40B4-BE49-F238E27FC236}">
              <a16:creationId xmlns:a16="http://schemas.microsoft.com/office/drawing/2014/main" id="{1ABC9C3C-6344-4F8A-9077-D2EAE232D9E8}"/>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32" name="Text Box 9">
          <a:extLst>
            <a:ext uri="{FF2B5EF4-FFF2-40B4-BE49-F238E27FC236}">
              <a16:creationId xmlns:a16="http://schemas.microsoft.com/office/drawing/2014/main" id="{0D0DCDCF-E704-417D-901B-E64CFD33ED00}"/>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33" name="Text Box 8">
          <a:extLst>
            <a:ext uri="{FF2B5EF4-FFF2-40B4-BE49-F238E27FC236}">
              <a16:creationId xmlns:a16="http://schemas.microsoft.com/office/drawing/2014/main" id="{1FC9E9FE-3508-48BE-8C71-EB698CD24D11}"/>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34" name="Text Box 9">
          <a:extLst>
            <a:ext uri="{FF2B5EF4-FFF2-40B4-BE49-F238E27FC236}">
              <a16:creationId xmlns:a16="http://schemas.microsoft.com/office/drawing/2014/main" id="{7517E972-4959-428C-AC83-B58F40A06509}"/>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35" name="Text Box 8">
          <a:extLst>
            <a:ext uri="{FF2B5EF4-FFF2-40B4-BE49-F238E27FC236}">
              <a16:creationId xmlns:a16="http://schemas.microsoft.com/office/drawing/2014/main" id="{A292F8D9-4741-49B6-874F-116BEFBAA433}"/>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36" name="Text Box 9">
          <a:extLst>
            <a:ext uri="{FF2B5EF4-FFF2-40B4-BE49-F238E27FC236}">
              <a16:creationId xmlns:a16="http://schemas.microsoft.com/office/drawing/2014/main" id="{F7CBBF5A-7784-4075-9DB4-158793BF652A}"/>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37" name="Text Box 8">
          <a:extLst>
            <a:ext uri="{FF2B5EF4-FFF2-40B4-BE49-F238E27FC236}">
              <a16:creationId xmlns:a16="http://schemas.microsoft.com/office/drawing/2014/main" id="{02359001-27DB-4BC0-AF86-4844D283B15E}"/>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38" name="Text Box 9">
          <a:extLst>
            <a:ext uri="{FF2B5EF4-FFF2-40B4-BE49-F238E27FC236}">
              <a16:creationId xmlns:a16="http://schemas.microsoft.com/office/drawing/2014/main" id="{6EF01660-5542-4080-9BBE-C2B683EB066C}"/>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39" name="Text Box 8">
          <a:extLst>
            <a:ext uri="{FF2B5EF4-FFF2-40B4-BE49-F238E27FC236}">
              <a16:creationId xmlns:a16="http://schemas.microsoft.com/office/drawing/2014/main" id="{83228F57-0A2E-4DED-A939-DC580C0283DE}"/>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40" name="Text Box 9">
          <a:extLst>
            <a:ext uri="{FF2B5EF4-FFF2-40B4-BE49-F238E27FC236}">
              <a16:creationId xmlns:a16="http://schemas.microsoft.com/office/drawing/2014/main" id="{2E2107E4-CC8D-41B2-B90C-842ECD586983}"/>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41" name="Text Box 8">
          <a:extLst>
            <a:ext uri="{FF2B5EF4-FFF2-40B4-BE49-F238E27FC236}">
              <a16:creationId xmlns:a16="http://schemas.microsoft.com/office/drawing/2014/main" id="{03E204B3-A4DE-449B-B704-6D2E5AE5552F}"/>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42" name="Text Box 9">
          <a:extLst>
            <a:ext uri="{FF2B5EF4-FFF2-40B4-BE49-F238E27FC236}">
              <a16:creationId xmlns:a16="http://schemas.microsoft.com/office/drawing/2014/main" id="{6D34E2E4-7E8D-4998-A4FC-6D88AC4ADD4C}"/>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43" name="Text Box 8">
          <a:extLst>
            <a:ext uri="{FF2B5EF4-FFF2-40B4-BE49-F238E27FC236}">
              <a16:creationId xmlns:a16="http://schemas.microsoft.com/office/drawing/2014/main" id="{9B4AF712-A598-4A0B-83B0-34CA8669FC67}"/>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44" name="Text Box 9">
          <a:extLst>
            <a:ext uri="{FF2B5EF4-FFF2-40B4-BE49-F238E27FC236}">
              <a16:creationId xmlns:a16="http://schemas.microsoft.com/office/drawing/2014/main" id="{A5D57180-B54D-44EA-B6B0-F78865512C4F}"/>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45" name="Text Box 8">
          <a:extLst>
            <a:ext uri="{FF2B5EF4-FFF2-40B4-BE49-F238E27FC236}">
              <a16:creationId xmlns:a16="http://schemas.microsoft.com/office/drawing/2014/main" id="{6E1966BD-257C-477B-A25F-8AC0FFBAA480}"/>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46" name="Text Box 9">
          <a:extLst>
            <a:ext uri="{FF2B5EF4-FFF2-40B4-BE49-F238E27FC236}">
              <a16:creationId xmlns:a16="http://schemas.microsoft.com/office/drawing/2014/main" id="{F40083A4-B499-4813-BF19-9920FD182E4B}"/>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47" name="Text Box 8">
          <a:extLst>
            <a:ext uri="{FF2B5EF4-FFF2-40B4-BE49-F238E27FC236}">
              <a16:creationId xmlns:a16="http://schemas.microsoft.com/office/drawing/2014/main" id="{D762F731-B2EE-4985-9D7D-02D5F0442B51}"/>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48" name="Text Box 9">
          <a:extLst>
            <a:ext uri="{FF2B5EF4-FFF2-40B4-BE49-F238E27FC236}">
              <a16:creationId xmlns:a16="http://schemas.microsoft.com/office/drawing/2014/main" id="{191643A0-DA97-4B59-AB39-B43C6AB0B0F1}"/>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49" name="Text Box 8">
          <a:extLst>
            <a:ext uri="{FF2B5EF4-FFF2-40B4-BE49-F238E27FC236}">
              <a16:creationId xmlns:a16="http://schemas.microsoft.com/office/drawing/2014/main" id="{F67F3ECE-C80B-4806-99C5-0445076F912B}"/>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50" name="Text Box 9">
          <a:extLst>
            <a:ext uri="{FF2B5EF4-FFF2-40B4-BE49-F238E27FC236}">
              <a16:creationId xmlns:a16="http://schemas.microsoft.com/office/drawing/2014/main" id="{EC5F2A42-9D44-4BD7-9096-3DA0E77424ED}"/>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51" name="Text Box 8">
          <a:extLst>
            <a:ext uri="{FF2B5EF4-FFF2-40B4-BE49-F238E27FC236}">
              <a16:creationId xmlns:a16="http://schemas.microsoft.com/office/drawing/2014/main" id="{C504C5BC-F0B1-4DCE-A004-DEA5D7A2E559}"/>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52" name="Text Box 9">
          <a:extLst>
            <a:ext uri="{FF2B5EF4-FFF2-40B4-BE49-F238E27FC236}">
              <a16:creationId xmlns:a16="http://schemas.microsoft.com/office/drawing/2014/main" id="{3D971AAB-D5C4-4E6D-BC24-2320BB4CB94A}"/>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53" name="Text Box 8">
          <a:extLst>
            <a:ext uri="{FF2B5EF4-FFF2-40B4-BE49-F238E27FC236}">
              <a16:creationId xmlns:a16="http://schemas.microsoft.com/office/drawing/2014/main" id="{B22A40F1-E3B7-400E-ABD2-EBC2AB673767}"/>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54" name="Text Box 9">
          <a:extLst>
            <a:ext uri="{FF2B5EF4-FFF2-40B4-BE49-F238E27FC236}">
              <a16:creationId xmlns:a16="http://schemas.microsoft.com/office/drawing/2014/main" id="{FA31C8C5-DDA1-448F-8286-8BAFB9A9D76A}"/>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55" name="Text Box 8">
          <a:extLst>
            <a:ext uri="{FF2B5EF4-FFF2-40B4-BE49-F238E27FC236}">
              <a16:creationId xmlns:a16="http://schemas.microsoft.com/office/drawing/2014/main" id="{5FC791A9-55FE-4C13-B052-6E0D992DB699}"/>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56" name="Text Box 9">
          <a:extLst>
            <a:ext uri="{FF2B5EF4-FFF2-40B4-BE49-F238E27FC236}">
              <a16:creationId xmlns:a16="http://schemas.microsoft.com/office/drawing/2014/main" id="{1E49F889-2B0A-4041-87D7-ACE3AB55328F}"/>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57" name="Text Box 8">
          <a:extLst>
            <a:ext uri="{FF2B5EF4-FFF2-40B4-BE49-F238E27FC236}">
              <a16:creationId xmlns:a16="http://schemas.microsoft.com/office/drawing/2014/main" id="{3B639561-E715-40B7-A169-3706B3BF5160}"/>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58" name="Text Box 9">
          <a:extLst>
            <a:ext uri="{FF2B5EF4-FFF2-40B4-BE49-F238E27FC236}">
              <a16:creationId xmlns:a16="http://schemas.microsoft.com/office/drawing/2014/main" id="{99E1BCD2-BF91-43A7-B460-210FC5F2792F}"/>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59" name="Text Box 8">
          <a:extLst>
            <a:ext uri="{FF2B5EF4-FFF2-40B4-BE49-F238E27FC236}">
              <a16:creationId xmlns:a16="http://schemas.microsoft.com/office/drawing/2014/main" id="{677BB391-D466-4842-AB2B-7071E4B728DA}"/>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60" name="Text Box 9">
          <a:extLst>
            <a:ext uri="{FF2B5EF4-FFF2-40B4-BE49-F238E27FC236}">
              <a16:creationId xmlns:a16="http://schemas.microsoft.com/office/drawing/2014/main" id="{8BC5612D-C029-429D-8933-1EC3505122C2}"/>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61" name="Text Box 8">
          <a:extLst>
            <a:ext uri="{FF2B5EF4-FFF2-40B4-BE49-F238E27FC236}">
              <a16:creationId xmlns:a16="http://schemas.microsoft.com/office/drawing/2014/main" id="{C53033C6-8A38-4F59-A152-08AAF92B0F5E}"/>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62" name="Text Box 9">
          <a:extLst>
            <a:ext uri="{FF2B5EF4-FFF2-40B4-BE49-F238E27FC236}">
              <a16:creationId xmlns:a16="http://schemas.microsoft.com/office/drawing/2014/main" id="{304DD944-C455-4C38-A643-39C780C9F654}"/>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63" name="Text Box 8">
          <a:extLst>
            <a:ext uri="{FF2B5EF4-FFF2-40B4-BE49-F238E27FC236}">
              <a16:creationId xmlns:a16="http://schemas.microsoft.com/office/drawing/2014/main" id="{19A8C49D-7E89-4EC6-9EAC-A91E7C6CE83D}"/>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64" name="Text Box 9">
          <a:extLst>
            <a:ext uri="{FF2B5EF4-FFF2-40B4-BE49-F238E27FC236}">
              <a16:creationId xmlns:a16="http://schemas.microsoft.com/office/drawing/2014/main" id="{DB0BBF43-690B-4335-8CC0-9F9D8872AECC}"/>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65" name="Text Box 8">
          <a:extLst>
            <a:ext uri="{FF2B5EF4-FFF2-40B4-BE49-F238E27FC236}">
              <a16:creationId xmlns:a16="http://schemas.microsoft.com/office/drawing/2014/main" id="{7F077896-7B6F-40E4-911A-AD8A20784B95}"/>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66" name="Text Box 9">
          <a:extLst>
            <a:ext uri="{FF2B5EF4-FFF2-40B4-BE49-F238E27FC236}">
              <a16:creationId xmlns:a16="http://schemas.microsoft.com/office/drawing/2014/main" id="{7FECEA15-15E4-47CD-9B32-9F33A158CF08}"/>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67" name="Text Box 8">
          <a:extLst>
            <a:ext uri="{FF2B5EF4-FFF2-40B4-BE49-F238E27FC236}">
              <a16:creationId xmlns:a16="http://schemas.microsoft.com/office/drawing/2014/main" id="{FB4F4F25-40A0-4262-8344-8933AA816B41}"/>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68" name="Text Box 9">
          <a:extLst>
            <a:ext uri="{FF2B5EF4-FFF2-40B4-BE49-F238E27FC236}">
              <a16:creationId xmlns:a16="http://schemas.microsoft.com/office/drawing/2014/main" id="{E15610DD-6026-4A2F-B45C-68419DF91FE4}"/>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69" name="Text Box 8">
          <a:extLst>
            <a:ext uri="{FF2B5EF4-FFF2-40B4-BE49-F238E27FC236}">
              <a16:creationId xmlns:a16="http://schemas.microsoft.com/office/drawing/2014/main" id="{7C62CD71-4C0D-4613-8C04-76FD28E19F73}"/>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70" name="Text Box 9">
          <a:extLst>
            <a:ext uri="{FF2B5EF4-FFF2-40B4-BE49-F238E27FC236}">
              <a16:creationId xmlns:a16="http://schemas.microsoft.com/office/drawing/2014/main" id="{06147253-7D82-4DB7-90EE-4579F1F366B8}"/>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71" name="Text Box 8">
          <a:extLst>
            <a:ext uri="{FF2B5EF4-FFF2-40B4-BE49-F238E27FC236}">
              <a16:creationId xmlns:a16="http://schemas.microsoft.com/office/drawing/2014/main" id="{48233D5C-8CE1-4DA0-A7A9-F9815FB5E2E3}"/>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72" name="Text Box 9">
          <a:extLst>
            <a:ext uri="{FF2B5EF4-FFF2-40B4-BE49-F238E27FC236}">
              <a16:creationId xmlns:a16="http://schemas.microsoft.com/office/drawing/2014/main" id="{439EEBAB-297E-4BA8-B724-0246315D948C}"/>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73" name="Text Box 8">
          <a:extLst>
            <a:ext uri="{FF2B5EF4-FFF2-40B4-BE49-F238E27FC236}">
              <a16:creationId xmlns:a16="http://schemas.microsoft.com/office/drawing/2014/main" id="{4CB0DDF1-F930-4417-B307-F7FBBA0935E1}"/>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74" name="Text Box 9">
          <a:extLst>
            <a:ext uri="{FF2B5EF4-FFF2-40B4-BE49-F238E27FC236}">
              <a16:creationId xmlns:a16="http://schemas.microsoft.com/office/drawing/2014/main" id="{D48AD56F-89F7-4854-A1CE-B82E9EF57A07}"/>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75" name="Text Box 8">
          <a:extLst>
            <a:ext uri="{FF2B5EF4-FFF2-40B4-BE49-F238E27FC236}">
              <a16:creationId xmlns:a16="http://schemas.microsoft.com/office/drawing/2014/main" id="{D2131805-AF1F-4332-B998-132DE2C26C90}"/>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76" name="Text Box 9">
          <a:extLst>
            <a:ext uri="{FF2B5EF4-FFF2-40B4-BE49-F238E27FC236}">
              <a16:creationId xmlns:a16="http://schemas.microsoft.com/office/drawing/2014/main" id="{B64B1025-6E33-4F70-B804-58600005C254}"/>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77" name="Text Box 8">
          <a:extLst>
            <a:ext uri="{FF2B5EF4-FFF2-40B4-BE49-F238E27FC236}">
              <a16:creationId xmlns:a16="http://schemas.microsoft.com/office/drawing/2014/main" id="{9DB13712-58D1-4F24-95A4-BB42962D237D}"/>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78" name="Text Box 9">
          <a:extLst>
            <a:ext uri="{FF2B5EF4-FFF2-40B4-BE49-F238E27FC236}">
              <a16:creationId xmlns:a16="http://schemas.microsoft.com/office/drawing/2014/main" id="{B2D10502-919C-4919-9797-64A4B76AF1E6}"/>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79" name="Text Box 8">
          <a:extLst>
            <a:ext uri="{FF2B5EF4-FFF2-40B4-BE49-F238E27FC236}">
              <a16:creationId xmlns:a16="http://schemas.microsoft.com/office/drawing/2014/main" id="{3CF11A90-99F1-4C0C-B45A-B6FE38FCCD00}"/>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204</xdr:row>
      <xdr:rowOff>0</xdr:rowOff>
    </xdr:from>
    <xdr:to>
      <xdr:col>1</xdr:col>
      <xdr:colOff>1310640</xdr:colOff>
      <xdr:row>204</xdr:row>
      <xdr:rowOff>171450</xdr:rowOff>
    </xdr:to>
    <xdr:sp macro="" textlink="">
      <xdr:nvSpPr>
        <xdr:cNvPr id="80" name="Text Box 9">
          <a:extLst>
            <a:ext uri="{FF2B5EF4-FFF2-40B4-BE49-F238E27FC236}">
              <a16:creationId xmlns:a16="http://schemas.microsoft.com/office/drawing/2014/main" id="{839A70A0-6308-4886-AB75-9ED4B9049022}"/>
            </a:ext>
          </a:extLst>
        </xdr:cNvPr>
        <xdr:cNvSpPr txBox="1">
          <a:spLocks noChangeArrowheads="1"/>
        </xdr:cNvSpPr>
      </xdr:nvSpPr>
      <xdr:spPr bwMode="auto">
        <a:xfrm>
          <a:off x="1828800" y="39576375"/>
          <a:ext cx="571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81" name="Text Box 15">
          <a:extLst>
            <a:ext uri="{FF2B5EF4-FFF2-40B4-BE49-F238E27FC236}">
              <a16:creationId xmlns:a16="http://schemas.microsoft.com/office/drawing/2014/main" id="{C98D33E1-AFE1-4C9A-812D-3B8924D3C4E0}"/>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82" name="Text Box 15">
          <a:extLst>
            <a:ext uri="{FF2B5EF4-FFF2-40B4-BE49-F238E27FC236}">
              <a16:creationId xmlns:a16="http://schemas.microsoft.com/office/drawing/2014/main" id="{5790A8FB-0BED-4B98-9188-5B425079B81F}"/>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83" name="Text Box 15">
          <a:extLst>
            <a:ext uri="{FF2B5EF4-FFF2-40B4-BE49-F238E27FC236}">
              <a16:creationId xmlns:a16="http://schemas.microsoft.com/office/drawing/2014/main" id="{A4F0DEBB-2DD5-442A-B769-D6723B27303C}"/>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84" name="Text Box 15">
          <a:extLst>
            <a:ext uri="{FF2B5EF4-FFF2-40B4-BE49-F238E27FC236}">
              <a16:creationId xmlns:a16="http://schemas.microsoft.com/office/drawing/2014/main" id="{6C99776F-CB67-4299-BE96-DA9C68F0270D}"/>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85" name="Text Box 15">
          <a:extLst>
            <a:ext uri="{FF2B5EF4-FFF2-40B4-BE49-F238E27FC236}">
              <a16:creationId xmlns:a16="http://schemas.microsoft.com/office/drawing/2014/main" id="{8D273020-64CE-4ECD-9BD1-E73C83B32A09}"/>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86" name="Text Box 15">
          <a:extLst>
            <a:ext uri="{FF2B5EF4-FFF2-40B4-BE49-F238E27FC236}">
              <a16:creationId xmlns:a16="http://schemas.microsoft.com/office/drawing/2014/main" id="{E07C7CE1-DE89-498F-B302-CB4A05372E89}"/>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87" name="Text Box 15">
          <a:extLst>
            <a:ext uri="{FF2B5EF4-FFF2-40B4-BE49-F238E27FC236}">
              <a16:creationId xmlns:a16="http://schemas.microsoft.com/office/drawing/2014/main" id="{6709EC87-3EA5-45E8-9901-B2A61E723E62}"/>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88" name="Text Box 15">
          <a:extLst>
            <a:ext uri="{FF2B5EF4-FFF2-40B4-BE49-F238E27FC236}">
              <a16:creationId xmlns:a16="http://schemas.microsoft.com/office/drawing/2014/main" id="{491F59AE-20E7-4A3D-BF27-D652829A1C40}"/>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89" name="Text Box 15">
          <a:extLst>
            <a:ext uri="{FF2B5EF4-FFF2-40B4-BE49-F238E27FC236}">
              <a16:creationId xmlns:a16="http://schemas.microsoft.com/office/drawing/2014/main" id="{81FB6C9F-BAAA-4978-B2B3-5F66E97F76D1}"/>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90" name="Text Box 15">
          <a:extLst>
            <a:ext uri="{FF2B5EF4-FFF2-40B4-BE49-F238E27FC236}">
              <a16:creationId xmlns:a16="http://schemas.microsoft.com/office/drawing/2014/main" id="{A5B440FD-4B54-4A92-A090-58176D9106B0}"/>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91" name="Text Box 15">
          <a:extLst>
            <a:ext uri="{FF2B5EF4-FFF2-40B4-BE49-F238E27FC236}">
              <a16:creationId xmlns:a16="http://schemas.microsoft.com/office/drawing/2014/main" id="{9D604ADD-96C1-464E-8208-9C9966FFF3A7}"/>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92" name="Text Box 15">
          <a:extLst>
            <a:ext uri="{FF2B5EF4-FFF2-40B4-BE49-F238E27FC236}">
              <a16:creationId xmlns:a16="http://schemas.microsoft.com/office/drawing/2014/main" id="{4277E765-AA44-4885-AFCD-284AE5B7CE9C}"/>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93" name="Text Box 15">
          <a:extLst>
            <a:ext uri="{FF2B5EF4-FFF2-40B4-BE49-F238E27FC236}">
              <a16:creationId xmlns:a16="http://schemas.microsoft.com/office/drawing/2014/main" id="{5BD75969-548C-4D2D-83E6-41CE6F2FC5CB}"/>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94" name="Text Box 15">
          <a:extLst>
            <a:ext uri="{FF2B5EF4-FFF2-40B4-BE49-F238E27FC236}">
              <a16:creationId xmlns:a16="http://schemas.microsoft.com/office/drawing/2014/main" id="{BBF0108A-AD59-49FA-BF64-B99B7E40D78D}"/>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95" name="Text Box 15">
          <a:extLst>
            <a:ext uri="{FF2B5EF4-FFF2-40B4-BE49-F238E27FC236}">
              <a16:creationId xmlns:a16="http://schemas.microsoft.com/office/drawing/2014/main" id="{559B5678-ED05-4EF7-8D50-E573692992EB}"/>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203</xdr:row>
      <xdr:rowOff>0</xdr:rowOff>
    </xdr:from>
    <xdr:to>
      <xdr:col>1</xdr:col>
      <xdr:colOff>1285875</xdr:colOff>
      <xdr:row>204</xdr:row>
      <xdr:rowOff>169545</xdr:rowOff>
    </xdr:to>
    <xdr:sp macro="" textlink="">
      <xdr:nvSpPr>
        <xdr:cNvPr id="96" name="Text Box 15">
          <a:extLst>
            <a:ext uri="{FF2B5EF4-FFF2-40B4-BE49-F238E27FC236}">
              <a16:creationId xmlns:a16="http://schemas.microsoft.com/office/drawing/2014/main" id="{9A74A0BE-C49F-4167-9925-A4FB25FDD515}"/>
            </a:ext>
          </a:extLst>
        </xdr:cNvPr>
        <xdr:cNvSpPr txBox="1">
          <a:spLocks noChangeArrowheads="1"/>
        </xdr:cNvSpPr>
      </xdr:nvSpPr>
      <xdr:spPr bwMode="auto">
        <a:xfrm>
          <a:off x="1809750" y="39414450"/>
          <a:ext cx="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114300</xdr:rowOff>
    </xdr:to>
    <xdr:sp macro="" textlink="">
      <xdr:nvSpPr>
        <xdr:cNvPr id="97" name="Text Box 9">
          <a:extLst>
            <a:ext uri="{FF2B5EF4-FFF2-40B4-BE49-F238E27FC236}">
              <a16:creationId xmlns:a16="http://schemas.microsoft.com/office/drawing/2014/main" id="{C2B68C71-371A-4F07-B05D-E6E0A204D2E6}"/>
            </a:ext>
          </a:extLst>
        </xdr:cNvPr>
        <xdr:cNvSpPr txBox="1">
          <a:spLocks noChangeArrowheads="1"/>
        </xdr:cNvSpPr>
      </xdr:nvSpPr>
      <xdr:spPr bwMode="auto">
        <a:xfrm>
          <a:off x="1828800" y="4459605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93345</xdr:rowOff>
    </xdr:to>
    <xdr:sp macro="" textlink="">
      <xdr:nvSpPr>
        <xdr:cNvPr id="98" name="Text Box 8">
          <a:extLst>
            <a:ext uri="{FF2B5EF4-FFF2-40B4-BE49-F238E27FC236}">
              <a16:creationId xmlns:a16="http://schemas.microsoft.com/office/drawing/2014/main" id="{94F87BD6-54D9-45D3-83A4-2E520964E159}"/>
            </a:ext>
          </a:extLst>
        </xdr:cNvPr>
        <xdr:cNvSpPr txBox="1">
          <a:spLocks noChangeArrowheads="1"/>
        </xdr:cNvSpPr>
      </xdr:nvSpPr>
      <xdr:spPr bwMode="auto">
        <a:xfrm>
          <a:off x="1828800" y="44596050"/>
          <a:ext cx="104775" cy="255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93345</xdr:rowOff>
    </xdr:to>
    <xdr:sp macro="" textlink="">
      <xdr:nvSpPr>
        <xdr:cNvPr id="99" name="Text Box 9">
          <a:extLst>
            <a:ext uri="{FF2B5EF4-FFF2-40B4-BE49-F238E27FC236}">
              <a16:creationId xmlns:a16="http://schemas.microsoft.com/office/drawing/2014/main" id="{1489514C-FB2E-4740-8DD8-360ECD76549F}"/>
            </a:ext>
          </a:extLst>
        </xdr:cNvPr>
        <xdr:cNvSpPr txBox="1">
          <a:spLocks noChangeArrowheads="1"/>
        </xdr:cNvSpPr>
      </xdr:nvSpPr>
      <xdr:spPr bwMode="auto">
        <a:xfrm>
          <a:off x="1828800" y="44596050"/>
          <a:ext cx="104775" cy="255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114300</xdr:rowOff>
    </xdr:to>
    <xdr:sp macro="" textlink="">
      <xdr:nvSpPr>
        <xdr:cNvPr id="100" name="Text Box 8">
          <a:extLst>
            <a:ext uri="{FF2B5EF4-FFF2-40B4-BE49-F238E27FC236}">
              <a16:creationId xmlns:a16="http://schemas.microsoft.com/office/drawing/2014/main" id="{3DA475B3-C750-43C9-82F9-3A1AC7EC38E1}"/>
            </a:ext>
          </a:extLst>
        </xdr:cNvPr>
        <xdr:cNvSpPr txBox="1">
          <a:spLocks noChangeArrowheads="1"/>
        </xdr:cNvSpPr>
      </xdr:nvSpPr>
      <xdr:spPr bwMode="auto">
        <a:xfrm>
          <a:off x="1828800" y="4459605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114300</xdr:rowOff>
    </xdr:to>
    <xdr:sp macro="" textlink="">
      <xdr:nvSpPr>
        <xdr:cNvPr id="101" name="Text Box 9">
          <a:extLst>
            <a:ext uri="{FF2B5EF4-FFF2-40B4-BE49-F238E27FC236}">
              <a16:creationId xmlns:a16="http://schemas.microsoft.com/office/drawing/2014/main" id="{6E45BFA0-48CF-4E8C-9875-85C777409983}"/>
            </a:ext>
          </a:extLst>
        </xdr:cNvPr>
        <xdr:cNvSpPr txBox="1">
          <a:spLocks noChangeArrowheads="1"/>
        </xdr:cNvSpPr>
      </xdr:nvSpPr>
      <xdr:spPr bwMode="auto">
        <a:xfrm>
          <a:off x="1828800" y="4459605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93345</xdr:rowOff>
    </xdr:to>
    <xdr:sp macro="" textlink="">
      <xdr:nvSpPr>
        <xdr:cNvPr id="102" name="Text Box 8">
          <a:extLst>
            <a:ext uri="{FF2B5EF4-FFF2-40B4-BE49-F238E27FC236}">
              <a16:creationId xmlns:a16="http://schemas.microsoft.com/office/drawing/2014/main" id="{301A825C-6250-4FEA-86C6-3011AD9DB386}"/>
            </a:ext>
          </a:extLst>
        </xdr:cNvPr>
        <xdr:cNvSpPr txBox="1">
          <a:spLocks noChangeArrowheads="1"/>
        </xdr:cNvSpPr>
      </xdr:nvSpPr>
      <xdr:spPr bwMode="auto">
        <a:xfrm>
          <a:off x="1828800" y="44596050"/>
          <a:ext cx="104775" cy="255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230</xdr:row>
      <xdr:rowOff>0</xdr:rowOff>
    </xdr:from>
    <xdr:to>
      <xdr:col>1</xdr:col>
      <xdr:colOff>1409700</xdr:colOff>
      <xdr:row>231</xdr:row>
      <xdr:rowOff>93345</xdr:rowOff>
    </xdr:to>
    <xdr:sp macro="" textlink="">
      <xdr:nvSpPr>
        <xdr:cNvPr id="103" name="Text Box 9">
          <a:extLst>
            <a:ext uri="{FF2B5EF4-FFF2-40B4-BE49-F238E27FC236}">
              <a16:creationId xmlns:a16="http://schemas.microsoft.com/office/drawing/2014/main" id="{0FDC4B9B-BCAF-4FFB-92C3-6846C5AFC42B}"/>
            </a:ext>
          </a:extLst>
        </xdr:cNvPr>
        <xdr:cNvSpPr txBox="1">
          <a:spLocks noChangeArrowheads="1"/>
        </xdr:cNvSpPr>
      </xdr:nvSpPr>
      <xdr:spPr bwMode="auto">
        <a:xfrm>
          <a:off x="1828800" y="44596050"/>
          <a:ext cx="104775" cy="255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2"/>
  <sheetViews>
    <sheetView showGridLines="0" tabSelected="1" view="pageBreakPreview" zoomScaleNormal="100" zoomScaleSheetLayoutView="100" workbookViewId="0">
      <selection activeCell="E14" sqref="E14"/>
    </sheetView>
  </sheetViews>
  <sheetFormatPr baseColWidth="10" defaultColWidth="11.42578125" defaultRowHeight="12.75" x14ac:dyDescent="0.25"/>
  <cols>
    <col min="1" max="1" width="7.85546875" style="13" customWidth="1"/>
    <col min="2" max="2" width="52.5703125" style="13" customWidth="1"/>
    <col min="3" max="3" width="10" style="18" customWidth="1"/>
    <col min="4" max="4" width="7.42578125" style="13" customWidth="1"/>
    <col min="5" max="5" width="12.42578125" style="18" customWidth="1"/>
    <col min="6" max="6" width="14.7109375" style="18" customWidth="1"/>
    <col min="7" max="7" width="13.85546875" style="16" bestFit="1" customWidth="1"/>
    <col min="8" max="16384" width="11.42578125" style="13"/>
  </cols>
  <sheetData>
    <row r="1" spans="1:7" s="2" customFormat="1" ht="12.75" customHeight="1" x14ac:dyDescent="0.25">
      <c r="A1" s="20"/>
      <c r="B1" s="20"/>
      <c r="C1" s="20"/>
      <c r="D1" s="20"/>
      <c r="E1" s="20"/>
      <c r="F1" s="20"/>
      <c r="G1" s="1"/>
    </row>
    <row r="2" spans="1:7" s="2" customFormat="1" ht="12.75" customHeight="1" x14ac:dyDescent="0.25">
      <c r="A2" s="20"/>
      <c r="B2" s="20"/>
      <c r="C2" s="20"/>
      <c r="D2" s="20"/>
      <c r="E2" s="20"/>
      <c r="F2" s="20"/>
      <c r="G2" s="1"/>
    </row>
    <row r="3" spans="1:7" s="2" customFormat="1" ht="12.75" customHeight="1" x14ac:dyDescent="0.25">
      <c r="A3" s="20"/>
      <c r="B3" s="20"/>
      <c r="C3" s="20"/>
      <c r="D3" s="20"/>
      <c r="E3" s="20"/>
      <c r="F3" s="20"/>
      <c r="G3" s="1"/>
    </row>
    <row r="4" spans="1:7" s="2" customFormat="1" ht="12.75" customHeight="1" x14ac:dyDescent="0.25">
      <c r="A4" s="20"/>
      <c r="B4" s="20"/>
      <c r="C4" s="20"/>
      <c r="D4" s="20"/>
      <c r="E4" s="20"/>
      <c r="F4" s="20"/>
      <c r="G4" s="1"/>
    </row>
    <row r="5" spans="1:7" s="2" customFormat="1" ht="12.75" customHeight="1" x14ac:dyDescent="0.25">
      <c r="A5" s="3"/>
      <c r="B5" s="3"/>
      <c r="C5" s="4"/>
      <c r="D5" s="3"/>
      <c r="E5" s="5"/>
      <c r="F5" s="4"/>
      <c r="G5" s="1"/>
    </row>
    <row r="6" spans="1:7" s="7" customFormat="1" ht="12.75" customHeight="1" x14ac:dyDescent="0.25">
      <c r="A6" s="21"/>
      <c r="B6" s="21"/>
      <c r="C6" s="21"/>
      <c r="D6" s="21"/>
      <c r="E6" s="21"/>
      <c r="F6" s="21"/>
      <c r="G6" s="6"/>
    </row>
    <row r="7" spans="1:7" s="7" customFormat="1" x14ac:dyDescent="0.25">
      <c r="A7" s="21" t="s">
        <v>0</v>
      </c>
      <c r="B7" s="21"/>
      <c r="C7" s="21"/>
      <c r="D7" s="21"/>
      <c r="E7" s="21"/>
      <c r="F7" s="21"/>
      <c r="G7" s="6"/>
    </row>
    <row r="8" spans="1:7" s="7" customFormat="1" ht="12.75" customHeight="1" x14ac:dyDescent="0.25">
      <c r="A8" s="22" t="s">
        <v>1</v>
      </c>
      <c r="B8" s="23"/>
      <c r="C8" s="24"/>
      <c r="D8" s="22"/>
      <c r="E8" s="25" t="s">
        <v>2</v>
      </c>
      <c r="F8" s="25"/>
      <c r="G8" s="6"/>
    </row>
    <row r="9" spans="1:7" s="7" customFormat="1" ht="10.5" customHeight="1" x14ac:dyDescent="0.25">
      <c r="A9" s="22"/>
      <c r="B9" s="23"/>
      <c r="C9" s="24"/>
      <c r="D9" s="22"/>
      <c r="E9" s="25"/>
      <c r="F9" s="25"/>
      <c r="G9" s="6"/>
    </row>
    <row r="10" spans="1:7" s="9" customFormat="1" ht="14.25" customHeight="1" x14ac:dyDescent="0.25">
      <c r="A10" s="26" t="s">
        <v>3</v>
      </c>
      <c r="B10" s="26" t="s">
        <v>4</v>
      </c>
      <c r="C10" s="26" t="s">
        <v>5</v>
      </c>
      <c r="D10" s="26" t="s">
        <v>6</v>
      </c>
      <c r="E10" s="26" t="s">
        <v>7</v>
      </c>
      <c r="F10" s="27" t="s">
        <v>8</v>
      </c>
      <c r="G10" s="8"/>
    </row>
    <row r="11" spans="1:7" s="7" customFormat="1" x14ac:dyDescent="0.25">
      <c r="A11" s="28"/>
      <c r="B11" s="29"/>
      <c r="C11" s="30"/>
      <c r="D11" s="31"/>
      <c r="E11" s="30"/>
      <c r="F11" s="30"/>
      <c r="G11" s="6"/>
    </row>
    <row r="12" spans="1:7" s="2" customFormat="1" x14ac:dyDescent="0.25">
      <c r="A12" s="69" t="s">
        <v>9</v>
      </c>
      <c r="B12" s="70" t="s">
        <v>10</v>
      </c>
      <c r="C12" s="71"/>
      <c r="D12" s="72"/>
      <c r="E12" s="32"/>
      <c r="F12" s="32"/>
      <c r="G12" s="1"/>
    </row>
    <row r="13" spans="1:7" s="2" customFormat="1" ht="9.75" customHeight="1" x14ac:dyDescent="0.25">
      <c r="A13" s="73"/>
      <c r="B13" s="70"/>
      <c r="C13" s="74"/>
      <c r="D13" s="75"/>
      <c r="E13" s="32"/>
      <c r="F13" s="32"/>
      <c r="G13" s="1"/>
    </row>
    <row r="14" spans="1:7" s="2" customFormat="1" ht="12.75" customHeight="1" x14ac:dyDescent="0.25">
      <c r="A14" s="76">
        <v>1</v>
      </c>
      <c r="B14" s="77" t="s">
        <v>11</v>
      </c>
      <c r="C14" s="78">
        <v>1689.86</v>
      </c>
      <c r="D14" s="72" t="s">
        <v>12</v>
      </c>
      <c r="E14" s="32"/>
      <c r="F14" s="34">
        <f>+E14*C14</f>
        <v>0</v>
      </c>
      <c r="G14" s="1"/>
    </row>
    <row r="15" spans="1:7" s="2" customFormat="1" ht="9.75" customHeight="1" x14ac:dyDescent="0.25">
      <c r="A15" s="79"/>
      <c r="B15" s="80"/>
      <c r="C15" s="71"/>
      <c r="D15" s="72"/>
      <c r="E15" s="35"/>
      <c r="F15" s="34">
        <f t="shared" ref="F15:F78" si="0">+E15*C15</f>
        <v>0</v>
      </c>
      <c r="G15" s="1"/>
    </row>
    <row r="16" spans="1:7" s="2" customFormat="1" x14ac:dyDescent="0.25">
      <c r="A16" s="81">
        <v>2</v>
      </c>
      <c r="B16" s="82" t="s">
        <v>13</v>
      </c>
      <c r="C16" s="83"/>
      <c r="D16" s="84"/>
      <c r="E16" s="36"/>
      <c r="F16" s="34">
        <f t="shared" si="0"/>
        <v>0</v>
      </c>
      <c r="G16" s="1"/>
    </row>
    <row r="17" spans="1:7" s="2" customFormat="1" x14ac:dyDescent="0.25">
      <c r="A17" s="85">
        <f>A16+0.1</f>
        <v>2.1</v>
      </c>
      <c r="B17" s="80" t="s">
        <v>14</v>
      </c>
      <c r="C17" s="10">
        <v>2008.18</v>
      </c>
      <c r="D17" s="75" t="s">
        <v>12</v>
      </c>
      <c r="E17" s="11"/>
      <c r="F17" s="34">
        <f t="shared" si="0"/>
        <v>0</v>
      </c>
      <c r="G17" s="1"/>
    </row>
    <row r="18" spans="1:7" s="2" customFormat="1" x14ac:dyDescent="0.25">
      <c r="A18" s="85">
        <f t="shared" ref="A18:A19" si="1">A17+0.1</f>
        <v>2.2000000000000002</v>
      </c>
      <c r="B18" s="86" t="s">
        <v>15</v>
      </c>
      <c r="C18" s="10">
        <v>803.27</v>
      </c>
      <c r="D18" s="75" t="s">
        <v>16</v>
      </c>
      <c r="E18" s="11"/>
      <c r="F18" s="34">
        <f t="shared" si="0"/>
        <v>0</v>
      </c>
      <c r="G18" s="1"/>
    </row>
    <row r="19" spans="1:7" s="2" customFormat="1" ht="25.5" x14ac:dyDescent="0.25">
      <c r="A19" s="85">
        <f t="shared" si="1"/>
        <v>2.3000000000000003</v>
      </c>
      <c r="B19" s="80" t="s">
        <v>17</v>
      </c>
      <c r="C19" s="10">
        <v>53.05</v>
      </c>
      <c r="D19" s="75" t="s">
        <v>18</v>
      </c>
      <c r="E19" s="11"/>
      <c r="F19" s="34">
        <f t="shared" si="0"/>
        <v>0</v>
      </c>
      <c r="G19" s="1"/>
    </row>
    <row r="20" spans="1:7" s="2" customFormat="1" ht="9.75" customHeight="1" x14ac:dyDescent="0.25">
      <c r="A20" s="87"/>
      <c r="B20" s="88"/>
      <c r="C20" s="71"/>
      <c r="D20" s="72"/>
      <c r="E20" s="35"/>
      <c r="F20" s="34">
        <f t="shared" si="0"/>
        <v>0</v>
      </c>
      <c r="G20" s="1"/>
    </row>
    <row r="21" spans="1:7" s="2" customFormat="1" ht="12.75" customHeight="1" x14ac:dyDescent="0.25">
      <c r="A21" s="76">
        <v>3</v>
      </c>
      <c r="B21" s="77" t="s">
        <v>19</v>
      </c>
      <c r="C21" s="89"/>
      <c r="D21" s="90"/>
      <c r="E21" s="38"/>
      <c r="F21" s="34">
        <f t="shared" si="0"/>
        <v>0</v>
      </c>
      <c r="G21" s="1"/>
    </row>
    <row r="22" spans="1:7" s="2" customFormat="1" ht="25.5" x14ac:dyDescent="0.25">
      <c r="A22" s="79">
        <f>A21+0.1</f>
        <v>3.1</v>
      </c>
      <c r="B22" s="80" t="s">
        <v>20</v>
      </c>
      <c r="C22" s="71">
        <v>1656.06</v>
      </c>
      <c r="D22" s="72" t="s">
        <v>21</v>
      </c>
      <c r="E22" s="32"/>
      <c r="F22" s="34">
        <f t="shared" si="0"/>
        <v>0</v>
      </c>
      <c r="G22" s="1"/>
    </row>
    <row r="23" spans="1:7" s="2" customFormat="1" ht="12.75" customHeight="1" x14ac:dyDescent="0.25">
      <c r="A23" s="79">
        <f t="shared" ref="A23:A26" si="2">A22+0.1</f>
        <v>3.2</v>
      </c>
      <c r="B23" s="86" t="s">
        <v>22</v>
      </c>
      <c r="C23" s="71">
        <v>135.19</v>
      </c>
      <c r="D23" s="72" t="s">
        <v>23</v>
      </c>
      <c r="E23" s="32"/>
      <c r="F23" s="34">
        <f t="shared" si="0"/>
        <v>0</v>
      </c>
      <c r="G23" s="1"/>
    </row>
    <row r="24" spans="1:7" s="2" customFormat="1" ht="12.75" customHeight="1" x14ac:dyDescent="0.25">
      <c r="A24" s="79">
        <f t="shared" si="2"/>
        <v>3.3000000000000003</v>
      </c>
      <c r="B24" s="86" t="s">
        <v>24</v>
      </c>
      <c r="C24" s="78">
        <v>208.85</v>
      </c>
      <c r="D24" s="72" t="s">
        <v>23</v>
      </c>
      <c r="E24" s="33"/>
      <c r="F24" s="34">
        <f t="shared" si="0"/>
        <v>0</v>
      </c>
      <c r="G24" s="1"/>
    </row>
    <row r="25" spans="1:7" s="2" customFormat="1" ht="25.5" x14ac:dyDescent="0.25">
      <c r="A25" s="79">
        <f t="shared" si="2"/>
        <v>3.4000000000000004</v>
      </c>
      <c r="B25" s="80" t="s">
        <v>25</v>
      </c>
      <c r="C25" s="71">
        <v>1383.83</v>
      </c>
      <c r="D25" s="72" t="s">
        <v>26</v>
      </c>
      <c r="E25" s="32"/>
      <c r="F25" s="34">
        <f t="shared" si="0"/>
        <v>0</v>
      </c>
      <c r="G25" s="1"/>
    </row>
    <row r="26" spans="1:7" s="2" customFormat="1" ht="38.25" x14ac:dyDescent="0.25">
      <c r="A26" s="79">
        <f t="shared" si="2"/>
        <v>3.5000000000000004</v>
      </c>
      <c r="B26" s="80" t="s">
        <v>27</v>
      </c>
      <c r="C26" s="71">
        <v>535.53</v>
      </c>
      <c r="D26" s="72" t="s">
        <v>18</v>
      </c>
      <c r="E26" s="32"/>
      <c r="F26" s="34">
        <f t="shared" si="0"/>
        <v>0</v>
      </c>
      <c r="G26" s="1"/>
    </row>
    <row r="27" spans="1:7" s="2" customFormat="1" ht="8.25" customHeight="1" x14ac:dyDescent="0.25">
      <c r="A27" s="87"/>
      <c r="B27" s="88"/>
      <c r="C27" s="71"/>
      <c r="D27" s="72"/>
      <c r="E27" s="35"/>
      <c r="F27" s="34">
        <f t="shared" si="0"/>
        <v>0</v>
      </c>
      <c r="G27" s="1"/>
    </row>
    <row r="28" spans="1:7" s="2" customFormat="1" x14ac:dyDescent="0.25">
      <c r="A28" s="76">
        <v>4</v>
      </c>
      <c r="B28" s="77" t="s">
        <v>28</v>
      </c>
      <c r="C28" s="89"/>
      <c r="D28" s="90"/>
      <c r="E28" s="38"/>
      <c r="F28" s="34">
        <f t="shared" si="0"/>
        <v>0</v>
      </c>
      <c r="G28" s="1"/>
    </row>
    <row r="29" spans="1:7" s="2" customFormat="1" ht="12.75" customHeight="1" x14ac:dyDescent="0.25">
      <c r="A29" s="79">
        <f>A28+0.1</f>
        <v>4.0999999999999996</v>
      </c>
      <c r="B29" s="80" t="s">
        <v>29</v>
      </c>
      <c r="C29" s="71">
        <v>1740.56</v>
      </c>
      <c r="D29" s="72" t="s">
        <v>12</v>
      </c>
      <c r="E29" s="39"/>
      <c r="F29" s="34">
        <f t="shared" si="0"/>
        <v>0</v>
      </c>
      <c r="G29" s="1"/>
    </row>
    <row r="30" spans="1:7" s="2" customFormat="1" ht="8.25" customHeight="1" x14ac:dyDescent="0.25">
      <c r="A30" s="79"/>
      <c r="B30" s="80"/>
      <c r="C30" s="71"/>
      <c r="D30" s="72"/>
      <c r="E30" s="35"/>
      <c r="F30" s="34">
        <f t="shared" si="0"/>
        <v>0</v>
      </c>
      <c r="G30" s="1"/>
    </row>
    <row r="31" spans="1:7" s="2" customFormat="1" ht="12.75" customHeight="1" x14ac:dyDescent="0.25">
      <c r="A31" s="76">
        <v>5</v>
      </c>
      <c r="B31" s="77" t="s">
        <v>30</v>
      </c>
      <c r="C31" s="89"/>
      <c r="D31" s="90"/>
      <c r="E31" s="38"/>
      <c r="F31" s="34">
        <f t="shared" si="0"/>
        <v>0</v>
      </c>
      <c r="G31" s="1"/>
    </row>
    <row r="32" spans="1:7" s="2" customFormat="1" x14ac:dyDescent="0.25">
      <c r="A32" s="79">
        <f>A31+0.1</f>
        <v>5.0999999999999996</v>
      </c>
      <c r="B32" s="80" t="s">
        <v>31</v>
      </c>
      <c r="C32" s="71">
        <v>1689.86</v>
      </c>
      <c r="D32" s="72" t="s">
        <v>12</v>
      </c>
      <c r="E32" s="32"/>
      <c r="F32" s="34">
        <f t="shared" si="0"/>
        <v>0</v>
      </c>
      <c r="G32" s="1"/>
    </row>
    <row r="33" spans="1:12" s="2" customFormat="1" ht="9" customHeight="1" x14ac:dyDescent="0.25">
      <c r="A33" s="79"/>
      <c r="B33" s="80"/>
      <c r="C33" s="91"/>
      <c r="D33" s="72"/>
      <c r="E33" s="35"/>
      <c r="F33" s="34">
        <f t="shared" si="0"/>
        <v>0</v>
      </c>
      <c r="G33" s="1"/>
    </row>
    <row r="34" spans="1:12" s="2" customFormat="1" ht="12.75" customHeight="1" x14ac:dyDescent="0.25">
      <c r="A34" s="76">
        <v>6</v>
      </c>
      <c r="B34" s="77" t="s">
        <v>32</v>
      </c>
      <c r="C34" s="91"/>
      <c r="D34" s="72"/>
      <c r="E34" s="35"/>
      <c r="F34" s="34">
        <f t="shared" si="0"/>
        <v>0</v>
      </c>
      <c r="G34" s="1"/>
    </row>
    <row r="35" spans="1:12" s="2" customFormat="1" ht="12.75" customHeight="1" x14ac:dyDescent="0.25">
      <c r="A35" s="79">
        <f>A34+0.1</f>
        <v>6.1</v>
      </c>
      <c r="B35" s="80" t="s">
        <v>31</v>
      </c>
      <c r="C35" s="71">
        <v>1689.86</v>
      </c>
      <c r="D35" s="72" t="s">
        <v>12</v>
      </c>
      <c r="E35" s="32"/>
      <c r="F35" s="34">
        <f t="shared" si="0"/>
        <v>0</v>
      </c>
      <c r="G35" s="1"/>
    </row>
    <row r="36" spans="1:12" s="2" customFormat="1" ht="9.75" customHeight="1" x14ac:dyDescent="0.25">
      <c r="A36" s="87"/>
      <c r="B36" s="88"/>
      <c r="C36" s="71"/>
      <c r="D36" s="72"/>
      <c r="E36" s="35"/>
      <c r="F36" s="34">
        <f t="shared" si="0"/>
        <v>0</v>
      </c>
      <c r="G36" s="1"/>
    </row>
    <row r="37" spans="1:12" s="2" customFormat="1" ht="25.5" x14ac:dyDescent="0.25">
      <c r="A37" s="92">
        <v>7</v>
      </c>
      <c r="B37" s="70" t="s">
        <v>33</v>
      </c>
      <c r="C37" s="71"/>
      <c r="D37" s="72"/>
      <c r="E37" s="35"/>
      <c r="F37" s="34">
        <f t="shared" si="0"/>
        <v>0</v>
      </c>
      <c r="G37" s="1"/>
    </row>
    <row r="38" spans="1:12" s="2" customFormat="1" ht="12.75" customHeight="1" x14ac:dyDescent="0.25">
      <c r="A38" s="93">
        <f>A37+0.1</f>
        <v>7.1</v>
      </c>
      <c r="B38" s="94" t="s">
        <v>34</v>
      </c>
      <c r="C38" s="71">
        <v>3</v>
      </c>
      <c r="D38" s="72" t="s">
        <v>35</v>
      </c>
      <c r="E38" s="32"/>
      <c r="F38" s="34">
        <f t="shared" si="0"/>
        <v>0</v>
      </c>
      <c r="G38" s="1"/>
    </row>
    <row r="39" spans="1:12" s="2" customFormat="1" ht="12.75" customHeight="1" x14ac:dyDescent="0.25">
      <c r="A39" s="93">
        <f t="shared" ref="A39:A44" si="3">A38+0.1</f>
        <v>7.1999999999999993</v>
      </c>
      <c r="B39" s="94" t="s">
        <v>36</v>
      </c>
      <c r="C39" s="71">
        <v>3</v>
      </c>
      <c r="D39" s="72" t="s">
        <v>35</v>
      </c>
      <c r="E39" s="32"/>
      <c r="F39" s="34">
        <f t="shared" si="0"/>
        <v>0</v>
      </c>
      <c r="G39" s="1"/>
    </row>
    <row r="40" spans="1:12" s="2" customFormat="1" ht="12.75" customHeight="1" x14ac:dyDescent="0.25">
      <c r="A40" s="93">
        <f t="shared" si="3"/>
        <v>7.2999999999999989</v>
      </c>
      <c r="B40" s="94" t="s">
        <v>37</v>
      </c>
      <c r="C40" s="71">
        <v>5</v>
      </c>
      <c r="D40" s="72" t="s">
        <v>35</v>
      </c>
      <c r="E40" s="32"/>
      <c r="F40" s="34">
        <f t="shared" si="0"/>
        <v>0</v>
      </c>
      <c r="G40" s="1"/>
    </row>
    <row r="41" spans="1:12" s="2" customFormat="1" ht="12.75" customHeight="1" x14ac:dyDescent="0.25">
      <c r="A41" s="93">
        <f t="shared" si="3"/>
        <v>7.3999999999999986</v>
      </c>
      <c r="B41" s="94" t="s">
        <v>38</v>
      </c>
      <c r="C41" s="71">
        <v>1</v>
      </c>
      <c r="D41" s="72" t="s">
        <v>35</v>
      </c>
      <c r="E41" s="32"/>
      <c r="F41" s="34">
        <f t="shared" si="0"/>
        <v>0</v>
      </c>
      <c r="G41" s="1"/>
    </row>
    <row r="42" spans="1:12" s="2" customFormat="1" ht="12.75" customHeight="1" x14ac:dyDescent="0.25">
      <c r="A42" s="93">
        <f t="shared" si="3"/>
        <v>7.4999999999999982</v>
      </c>
      <c r="B42" s="94" t="s">
        <v>39</v>
      </c>
      <c r="C42" s="71">
        <v>1</v>
      </c>
      <c r="D42" s="72" t="s">
        <v>35</v>
      </c>
      <c r="E42" s="32"/>
      <c r="F42" s="34">
        <f t="shared" si="0"/>
        <v>0</v>
      </c>
      <c r="G42" s="1"/>
    </row>
    <row r="43" spans="1:12" s="2" customFormat="1" ht="12.75" customHeight="1" x14ac:dyDescent="0.25">
      <c r="A43" s="93">
        <f t="shared" si="3"/>
        <v>7.5999999999999979</v>
      </c>
      <c r="B43" s="94" t="s">
        <v>40</v>
      </c>
      <c r="C43" s="71">
        <v>4</v>
      </c>
      <c r="D43" s="72" t="s">
        <v>35</v>
      </c>
      <c r="E43" s="32"/>
      <c r="F43" s="34">
        <f t="shared" si="0"/>
        <v>0</v>
      </c>
      <c r="G43" s="1"/>
    </row>
    <row r="44" spans="1:12" s="2" customFormat="1" ht="12.75" customHeight="1" x14ac:dyDescent="0.25">
      <c r="A44" s="93">
        <f t="shared" si="3"/>
        <v>7.6999999999999975</v>
      </c>
      <c r="B44" s="94" t="s">
        <v>41</v>
      </c>
      <c r="C44" s="71">
        <v>1</v>
      </c>
      <c r="D44" s="72" t="s">
        <v>35</v>
      </c>
      <c r="E44" s="32"/>
      <c r="F44" s="34">
        <f t="shared" si="0"/>
        <v>0</v>
      </c>
      <c r="G44" s="1"/>
    </row>
    <row r="45" spans="1:12" s="2" customFormat="1" x14ac:dyDescent="0.25">
      <c r="A45" s="95">
        <f>A44+0.1</f>
        <v>7.7999999999999972</v>
      </c>
      <c r="B45" s="94" t="s">
        <v>42</v>
      </c>
      <c r="C45" s="78">
        <v>35</v>
      </c>
      <c r="D45" s="72" t="s">
        <v>35</v>
      </c>
      <c r="E45" s="32"/>
      <c r="F45" s="34">
        <f t="shared" si="0"/>
        <v>0</v>
      </c>
      <c r="G45" s="1"/>
      <c r="L45" s="12"/>
    </row>
    <row r="46" spans="1:12" s="2" customFormat="1" x14ac:dyDescent="0.25">
      <c r="A46" s="95">
        <f>A45+0.1</f>
        <v>7.8999999999999968</v>
      </c>
      <c r="B46" s="80" t="s">
        <v>43</v>
      </c>
      <c r="C46" s="71">
        <v>17</v>
      </c>
      <c r="D46" s="72" t="s">
        <v>35</v>
      </c>
      <c r="E46" s="32"/>
      <c r="F46" s="34">
        <f t="shared" si="0"/>
        <v>0</v>
      </c>
      <c r="G46" s="1"/>
    </row>
    <row r="47" spans="1:12" s="2" customFormat="1" x14ac:dyDescent="0.25">
      <c r="A47" s="96">
        <v>7.1</v>
      </c>
      <c r="B47" s="80" t="s">
        <v>44</v>
      </c>
      <c r="C47" s="71">
        <v>1</v>
      </c>
      <c r="D47" s="72" t="s">
        <v>35</v>
      </c>
      <c r="E47" s="32"/>
      <c r="F47" s="34">
        <f t="shared" si="0"/>
        <v>0</v>
      </c>
      <c r="G47" s="1"/>
    </row>
    <row r="48" spans="1:12" s="2" customFormat="1" ht="9" customHeight="1" x14ac:dyDescent="0.25">
      <c r="A48" s="87"/>
      <c r="B48" s="80"/>
      <c r="C48" s="71"/>
      <c r="D48" s="72"/>
      <c r="E48" s="35"/>
      <c r="F48" s="34">
        <f t="shared" si="0"/>
        <v>0</v>
      </c>
      <c r="G48" s="1"/>
    </row>
    <row r="49" spans="1:7" s="2" customFormat="1" x14ac:dyDescent="0.25">
      <c r="A49" s="92">
        <v>8</v>
      </c>
      <c r="B49" s="70" t="s">
        <v>45</v>
      </c>
      <c r="C49" s="71"/>
      <c r="D49" s="72"/>
      <c r="E49" s="35"/>
      <c r="F49" s="34">
        <f t="shared" si="0"/>
        <v>0</v>
      </c>
      <c r="G49" s="1"/>
    </row>
    <row r="50" spans="1:7" s="2" customFormat="1" ht="38.25" x14ac:dyDescent="0.25">
      <c r="A50" s="87">
        <f>A49+0.1</f>
        <v>8.1</v>
      </c>
      <c r="B50" s="97" t="s">
        <v>46</v>
      </c>
      <c r="C50" s="78">
        <v>6</v>
      </c>
      <c r="D50" s="98" t="s">
        <v>35</v>
      </c>
      <c r="E50" s="33"/>
      <c r="F50" s="34">
        <f t="shared" si="0"/>
        <v>0</v>
      </c>
      <c r="G50" s="1"/>
    </row>
    <row r="51" spans="1:7" s="2" customFormat="1" ht="38.25" x14ac:dyDescent="0.25">
      <c r="A51" s="87">
        <f>A50+0.1</f>
        <v>8.1999999999999993</v>
      </c>
      <c r="B51" s="97" t="s">
        <v>47</v>
      </c>
      <c r="C51" s="78">
        <v>7</v>
      </c>
      <c r="D51" s="98" t="s">
        <v>35</v>
      </c>
      <c r="E51" s="32"/>
      <c r="F51" s="34">
        <f t="shared" si="0"/>
        <v>0</v>
      </c>
      <c r="G51" s="1"/>
    </row>
    <row r="52" spans="1:7" s="2" customFormat="1" x14ac:dyDescent="0.25">
      <c r="A52" s="87">
        <f>A51+0.1</f>
        <v>8.2999999999999989</v>
      </c>
      <c r="B52" s="80" t="s">
        <v>48</v>
      </c>
      <c r="C52" s="71">
        <v>6</v>
      </c>
      <c r="D52" s="98" t="s">
        <v>35</v>
      </c>
      <c r="E52" s="33"/>
      <c r="F52" s="34">
        <f t="shared" si="0"/>
        <v>0</v>
      </c>
      <c r="G52" s="1"/>
    </row>
    <row r="53" spans="1:7" s="2" customFormat="1" x14ac:dyDescent="0.25">
      <c r="A53" s="87">
        <f>A52+0.1</f>
        <v>8.3999999999999986</v>
      </c>
      <c r="B53" s="80" t="s">
        <v>49</v>
      </c>
      <c r="C53" s="71">
        <v>7</v>
      </c>
      <c r="D53" s="98" t="s">
        <v>35</v>
      </c>
      <c r="E53" s="33"/>
      <c r="F53" s="34">
        <f t="shared" si="0"/>
        <v>0</v>
      </c>
      <c r="G53" s="1"/>
    </row>
    <row r="54" spans="1:7" s="2" customFormat="1" ht="8.25" customHeight="1" x14ac:dyDescent="0.25">
      <c r="A54" s="99"/>
      <c r="B54" s="100"/>
      <c r="C54" s="101"/>
      <c r="D54" s="102"/>
      <c r="E54" s="40"/>
      <c r="F54" s="34">
        <f t="shared" si="0"/>
        <v>0</v>
      </c>
      <c r="G54" s="1"/>
    </row>
    <row r="55" spans="1:7" s="2" customFormat="1" x14ac:dyDescent="0.25">
      <c r="A55" s="103">
        <v>9</v>
      </c>
      <c r="B55" s="77" t="s">
        <v>50</v>
      </c>
      <c r="C55" s="71"/>
      <c r="D55" s="98"/>
      <c r="E55" s="35"/>
      <c r="F55" s="34">
        <f t="shared" si="0"/>
        <v>0</v>
      </c>
      <c r="G55" s="1"/>
    </row>
    <row r="56" spans="1:7" s="2" customFormat="1" ht="6.75" customHeight="1" x14ac:dyDescent="0.25">
      <c r="A56" s="103"/>
      <c r="B56" s="77"/>
      <c r="C56" s="71"/>
      <c r="D56" s="98"/>
      <c r="E56" s="35"/>
      <c r="F56" s="34">
        <f t="shared" si="0"/>
        <v>0</v>
      </c>
      <c r="G56" s="1"/>
    </row>
    <row r="57" spans="1:7" s="2" customFormat="1" ht="25.5" x14ac:dyDescent="0.25">
      <c r="A57" s="104">
        <v>9.1</v>
      </c>
      <c r="B57" s="77" t="s">
        <v>51</v>
      </c>
      <c r="C57" s="71"/>
      <c r="D57" s="98"/>
      <c r="E57" s="35"/>
      <c r="F57" s="34">
        <f t="shared" si="0"/>
        <v>0</v>
      </c>
      <c r="G57" s="1"/>
    </row>
    <row r="58" spans="1:7" s="2" customFormat="1" x14ac:dyDescent="0.25">
      <c r="A58" s="105" t="s">
        <v>52</v>
      </c>
      <c r="B58" s="80" t="s">
        <v>53</v>
      </c>
      <c r="C58" s="71">
        <v>1</v>
      </c>
      <c r="D58" s="98" t="s">
        <v>35</v>
      </c>
      <c r="E58" s="32"/>
      <c r="F58" s="34">
        <f t="shared" si="0"/>
        <v>0</v>
      </c>
      <c r="G58" s="1"/>
    </row>
    <row r="59" spans="1:7" s="2" customFormat="1" ht="25.5" x14ac:dyDescent="0.25">
      <c r="A59" s="87" t="s">
        <v>54</v>
      </c>
      <c r="B59" s="80" t="s">
        <v>55</v>
      </c>
      <c r="C59" s="71">
        <v>2</v>
      </c>
      <c r="D59" s="72" t="s">
        <v>12</v>
      </c>
      <c r="E59" s="32"/>
      <c r="F59" s="34">
        <f t="shared" si="0"/>
        <v>0</v>
      </c>
      <c r="G59" s="1"/>
    </row>
    <row r="60" spans="1:7" s="2" customFormat="1" x14ac:dyDescent="0.25">
      <c r="A60" s="105" t="s">
        <v>56</v>
      </c>
      <c r="B60" s="80" t="s">
        <v>57</v>
      </c>
      <c r="C60" s="71">
        <v>4</v>
      </c>
      <c r="D60" s="72" t="s">
        <v>35</v>
      </c>
      <c r="E60" s="32"/>
      <c r="F60" s="34">
        <f t="shared" si="0"/>
        <v>0</v>
      </c>
      <c r="G60" s="1"/>
    </row>
    <row r="61" spans="1:7" s="2" customFormat="1" x14ac:dyDescent="0.25">
      <c r="A61" s="105" t="s">
        <v>58</v>
      </c>
      <c r="B61" s="80" t="s">
        <v>59</v>
      </c>
      <c r="C61" s="71">
        <v>2</v>
      </c>
      <c r="D61" s="72" t="s">
        <v>35</v>
      </c>
      <c r="E61" s="32"/>
      <c r="F61" s="34">
        <f t="shared" si="0"/>
        <v>0</v>
      </c>
      <c r="G61" s="1"/>
    </row>
    <row r="62" spans="1:7" s="2" customFormat="1" x14ac:dyDescent="0.25">
      <c r="A62" s="105" t="s">
        <v>60</v>
      </c>
      <c r="B62" s="80" t="s">
        <v>61</v>
      </c>
      <c r="C62" s="71">
        <v>2</v>
      </c>
      <c r="D62" s="72" t="s">
        <v>35</v>
      </c>
      <c r="E62" s="32"/>
      <c r="F62" s="34">
        <f t="shared" si="0"/>
        <v>0</v>
      </c>
      <c r="G62" s="1"/>
    </row>
    <row r="63" spans="1:7" s="2" customFormat="1" x14ac:dyDescent="0.25">
      <c r="A63" s="105" t="s">
        <v>62</v>
      </c>
      <c r="B63" s="97" t="s">
        <v>63</v>
      </c>
      <c r="C63" s="78">
        <v>5.4</v>
      </c>
      <c r="D63" s="106" t="s">
        <v>18</v>
      </c>
      <c r="E63" s="33"/>
      <c r="F63" s="34">
        <f t="shared" si="0"/>
        <v>0</v>
      </c>
      <c r="G63" s="1"/>
    </row>
    <row r="64" spans="1:7" s="2" customFormat="1" x14ac:dyDescent="0.25">
      <c r="A64" s="105" t="s">
        <v>64</v>
      </c>
      <c r="B64" s="80" t="s">
        <v>65</v>
      </c>
      <c r="C64" s="71">
        <v>5.13</v>
      </c>
      <c r="D64" s="72" t="s">
        <v>26</v>
      </c>
      <c r="E64" s="32"/>
      <c r="F64" s="34">
        <f t="shared" si="0"/>
        <v>0</v>
      </c>
      <c r="G64" s="1"/>
    </row>
    <row r="65" spans="1:9" s="2" customFormat="1" ht="38.25" x14ac:dyDescent="0.25">
      <c r="A65" s="105" t="s">
        <v>66</v>
      </c>
      <c r="B65" s="80" t="s">
        <v>27</v>
      </c>
      <c r="C65" s="107">
        <v>2</v>
      </c>
      <c r="D65" s="108" t="s">
        <v>23</v>
      </c>
      <c r="E65" s="41"/>
      <c r="F65" s="34">
        <f t="shared" si="0"/>
        <v>0</v>
      </c>
      <c r="G65" s="1"/>
    </row>
    <row r="66" spans="1:9" s="2" customFormat="1" ht="25.5" x14ac:dyDescent="0.25">
      <c r="A66" s="105" t="s">
        <v>67</v>
      </c>
      <c r="B66" s="80" t="s">
        <v>68</v>
      </c>
      <c r="C66" s="71">
        <v>1</v>
      </c>
      <c r="D66" s="98" t="s">
        <v>35</v>
      </c>
      <c r="E66" s="33"/>
      <c r="F66" s="34">
        <f t="shared" si="0"/>
        <v>0</v>
      </c>
      <c r="G66" s="1"/>
    </row>
    <row r="67" spans="1:9" s="2" customFormat="1" ht="9" customHeight="1" x14ac:dyDescent="0.25">
      <c r="A67" s="105"/>
      <c r="B67" s="80"/>
      <c r="C67" s="71"/>
      <c r="D67" s="72"/>
      <c r="E67" s="35"/>
      <c r="F67" s="34">
        <f t="shared" si="0"/>
        <v>0</v>
      </c>
      <c r="G67" s="1"/>
    </row>
    <row r="68" spans="1:9" s="2" customFormat="1" ht="25.5" x14ac:dyDescent="0.25">
      <c r="A68" s="104">
        <v>9.1999999999999993</v>
      </c>
      <c r="B68" s="70" t="s">
        <v>69</v>
      </c>
      <c r="C68" s="71"/>
      <c r="D68" s="72"/>
      <c r="E68" s="35"/>
      <c r="F68" s="34">
        <f t="shared" si="0"/>
        <v>0</v>
      </c>
      <c r="G68" s="1"/>
    </row>
    <row r="69" spans="1:9" s="2" customFormat="1" x14ac:dyDescent="0.25">
      <c r="A69" s="105" t="s">
        <v>70</v>
      </c>
      <c r="B69" s="80" t="s">
        <v>53</v>
      </c>
      <c r="C69" s="71">
        <v>1</v>
      </c>
      <c r="D69" s="98" t="s">
        <v>35</v>
      </c>
      <c r="E69" s="32"/>
      <c r="F69" s="34">
        <f t="shared" si="0"/>
        <v>0</v>
      </c>
      <c r="G69" s="1"/>
    </row>
    <row r="70" spans="1:9" s="2" customFormat="1" ht="25.5" x14ac:dyDescent="0.25">
      <c r="A70" s="105" t="s">
        <v>71</v>
      </c>
      <c r="B70" s="80" t="s">
        <v>55</v>
      </c>
      <c r="C70" s="71">
        <v>25.4</v>
      </c>
      <c r="D70" s="72" t="s">
        <v>12</v>
      </c>
      <c r="E70" s="32"/>
      <c r="F70" s="34">
        <f t="shared" si="0"/>
        <v>0</v>
      </c>
      <c r="G70" s="1"/>
    </row>
    <row r="71" spans="1:9" s="2" customFormat="1" x14ac:dyDescent="0.25">
      <c r="A71" s="105" t="s">
        <v>72</v>
      </c>
      <c r="B71" s="80" t="s">
        <v>73</v>
      </c>
      <c r="C71" s="71">
        <v>4</v>
      </c>
      <c r="D71" s="72" t="s">
        <v>35</v>
      </c>
      <c r="E71" s="32"/>
      <c r="F71" s="34">
        <f t="shared" si="0"/>
        <v>0</v>
      </c>
      <c r="G71" s="1"/>
    </row>
    <row r="72" spans="1:9" s="2" customFormat="1" x14ac:dyDescent="0.25">
      <c r="A72" s="105" t="s">
        <v>74</v>
      </c>
      <c r="B72" s="80" t="s">
        <v>59</v>
      </c>
      <c r="C72" s="71">
        <v>2</v>
      </c>
      <c r="D72" s="72" t="s">
        <v>35</v>
      </c>
      <c r="E72" s="32"/>
      <c r="F72" s="34">
        <f t="shared" si="0"/>
        <v>0</v>
      </c>
      <c r="G72" s="1"/>
    </row>
    <row r="73" spans="1:9" s="2" customFormat="1" x14ac:dyDescent="0.25">
      <c r="A73" s="105" t="s">
        <v>75</v>
      </c>
      <c r="B73" s="80" t="s">
        <v>76</v>
      </c>
      <c r="C73" s="71">
        <v>2</v>
      </c>
      <c r="D73" s="72" t="s">
        <v>35</v>
      </c>
      <c r="E73" s="32"/>
      <c r="F73" s="34">
        <f t="shared" si="0"/>
        <v>0</v>
      </c>
      <c r="G73" s="1"/>
    </row>
    <row r="74" spans="1:9" s="2" customFormat="1" ht="25.5" x14ac:dyDescent="0.25">
      <c r="A74" s="105" t="s">
        <v>77</v>
      </c>
      <c r="B74" s="80" t="s">
        <v>78</v>
      </c>
      <c r="C74" s="71">
        <v>16.260000000000002</v>
      </c>
      <c r="D74" s="72" t="s">
        <v>16</v>
      </c>
      <c r="E74" s="32"/>
      <c r="F74" s="34">
        <f t="shared" si="0"/>
        <v>0</v>
      </c>
      <c r="G74" s="1"/>
    </row>
    <row r="75" spans="1:9" s="2" customFormat="1" ht="25.5" x14ac:dyDescent="0.25">
      <c r="A75" s="105" t="s">
        <v>79</v>
      </c>
      <c r="B75" s="80" t="s">
        <v>80</v>
      </c>
      <c r="C75" s="71">
        <v>16.260000000000002</v>
      </c>
      <c r="D75" s="72" t="s">
        <v>16</v>
      </c>
      <c r="E75" s="32"/>
      <c r="F75" s="34">
        <f t="shared" si="0"/>
        <v>0</v>
      </c>
      <c r="G75" s="1"/>
    </row>
    <row r="76" spans="1:9" s="2" customFormat="1" ht="25.5" x14ac:dyDescent="0.25">
      <c r="A76" s="105" t="s">
        <v>81</v>
      </c>
      <c r="B76" s="80" t="s">
        <v>82</v>
      </c>
      <c r="C76" s="71">
        <v>1</v>
      </c>
      <c r="D76" s="98" t="s">
        <v>35</v>
      </c>
      <c r="E76" s="33"/>
      <c r="F76" s="34">
        <f t="shared" si="0"/>
        <v>0</v>
      </c>
      <c r="G76" s="1"/>
    </row>
    <row r="77" spans="1:9" s="2" customFormat="1" ht="6.75" customHeight="1" x14ac:dyDescent="0.25">
      <c r="A77" s="87"/>
      <c r="B77" s="88"/>
      <c r="C77" s="71"/>
      <c r="D77" s="72"/>
      <c r="E77" s="35"/>
      <c r="F77" s="34">
        <f t="shared" si="0"/>
        <v>0</v>
      </c>
      <c r="G77" s="1"/>
    </row>
    <row r="78" spans="1:9" x14ac:dyDescent="0.25">
      <c r="A78" s="109">
        <v>10</v>
      </c>
      <c r="B78" s="110" t="s">
        <v>83</v>
      </c>
      <c r="C78" s="71"/>
      <c r="D78" s="111"/>
      <c r="E78" s="42"/>
      <c r="F78" s="34">
        <f t="shared" si="0"/>
        <v>0</v>
      </c>
      <c r="G78" s="1"/>
    </row>
    <row r="79" spans="1:9" x14ac:dyDescent="0.25">
      <c r="A79" s="112">
        <f>A78+0.1</f>
        <v>10.1</v>
      </c>
      <c r="B79" s="80" t="s">
        <v>84</v>
      </c>
      <c r="C79" s="78">
        <v>803.27</v>
      </c>
      <c r="D79" s="75" t="s">
        <v>16</v>
      </c>
      <c r="E79" s="32"/>
      <c r="F79" s="34">
        <f t="shared" ref="F79:F142" si="4">+E79*C79</f>
        <v>0</v>
      </c>
      <c r="G79" s="1"/>
    </row>
    <row r="80" spans="1:9" x14ac:dyDescent="0.25">
      <c r="A80" s="112">
        <f t="shared" ref="A80:A82" si="5">+A79+0.1</f>
        <v>10.199999999999999</v>
      </c>
      <c r="B80" s="80" t="s">
        <v>85</v>
      </c>
      <c r="C80" s="78">
        <v>803.27</v>
      </c>
      <c r="D80" s="75" t="s">
        <v>16</v>
      </c>
      <c r="E80" s="32"/>
      <c r="F80" s="34">
        <f t="shared" si="4"/>
        <v>0</v>
      </c>
      <c r="G80" s="1"/>
      <c r="I80" s="13">
        <f>+C81*0.058*1.28*125</f>
        <v>7454.3456000000006</v>
      </c>
    </row>
    <row r="81" spans="1:7" x14ac:dyDescent="0.25">
      <c r="A81" s="112">
        <f t="shared" si="5"/>
        <v>10.299999999999999</v>
      </c>
      <c r="B81" s="86" t="s">
        <v>86</v>
      </c>
      <c r="C81" s="78">
        <v>803.27</v>
      </c>
      <c r="D81" s="75" t="s">
        <v>16</v>
      </c>
      <c r="E81" s="33"/>
      <c r="F81" s="34">
        <f t="shared" si="4"/>
        <v>0</v>
      </c>
      <c r="G81" s="1"/>
    </row>
    <row r="82" spans="1:7" x14ac:dyDescent="0.25">
      <c r="A82" s="112">
        <f t="shared" si="5"/>
        <v>10.399999999999999</v>
      </c>
      <c r="B82" s="80" t="s">
        <v>87</v>
      </c>
      <c r="C82" s="78">
        <v>7454.35</v>
      </c>
      <c r="D82" s="75" t="s">
        <v>88</v>
      </c>
      <c r="E82" s="32"/>
      <c r="F82" s="34">
        <f t="shared" si="4"/>
        <v>0</v>
      </c>
      <c r="G82" s="1"/>
    </row>
    <row r="83" spans="1:7" ht="10.5" customHeight="1" x14ac:dyDescent="0.25">
      <c r="A83" s="112"/>
      <c r="B83" s="80"/>
      <c r="C83" s="71"/>
      <c r="D83" s="75"/>
      <c r="E83" s="35"/>
      <c r="F83" s="34">
        <f t="shared" si="4"/>
        <v>0</v>
      </c>
      <c r="G83" s="1"/>
    </row>
    <row r="84" spans="1:7" ht="38.25" x14ac:dyDescent="0.25">
      <c r="A84" s="109">
        <v>11</v>
      </c>
      <c r="B84" s="113" t="s">
        <v>89</v>
      </c>
      <c r="C84" s="114">
        <v>1689.86</v>
      </c>
      <c r="D84" s="115" t="s">
        <v>12</v>
      </c>
      <c r="E84" s="43"/>
      <c r="F84" s="34">
        <f t="shared" si="4"/>
        <v>0</v>
      </c>
      <c r="G84" s="1"/>
    </row>
    <row r="85" spans="1:7" x14ac:dyDescent="0.25">
      <c r="A85" s="109"/>
      <c r="B85" s="113"/>
      <c r="C85" s="114"/>
      <c r="D85" s="115"/>
      <c r="E85" s="43"/>
      <c r="F85" s="34">
        <f t="shared" si="4"/>
        <v>0</v>
      </c>
      <c r="G85" s="1"/>
    </row>
    <row r="86" spans="1:7" ht="69" customHeight="1" x14ac:dyDescent="0.25">
      <c r="A86" s="109">
        <v>12</v>
      </c>
      <c r="B86" s="113" t="s">
        <v>90</v>
      </c>
      <c r="C86" s="116">
        <v>1689.86</v>
      </c>
      <c r="D86" s="117" t="s">
        <v>12</v>
      </c>
      <c r="E86" s="44"/>
      <c r="F86" s="34">
        <f t="shared" si="4"/>
        <v>0</v>
      </c>
      <c r="G86" s="1"/>
    </row>
    <row r="87" spans="1:7" x14ac:dyDescent="0.25">
      <c r="A87" s="109"/>
      <c r="B87" s="113"/>
      <c r="C87" s="114"/>
      <c r="D87" s="115"/>
      <c r="E87" s="43"/>
      <c r="F87" s="34">
        <f t="shared" si="4"/>
        <v>0</v>
      </c>
      <c r="G87" s="1"/>
    </row>
    <row r="88" spans="1:7" ht="25.5" x14ac:dyDescent="0.25">
      <c r="A88" s="109">
        <v>13</v>
      </c>
      <c r="B88" s="118" t="s">
        <v>91</v>
      </c>
      <c r="C88" s="114">
        <v>1689.86</v>
      </c>
      <c r="D88" s="115" t="s">
        <v>12</v>
      </c>
      <c r="E88" s="43"/>
      <c r="F88" s="34">
        <f t="shared" si="4"/>
        <v>0</v>
      </c>
      <c r="G88" s="1"/>
    </row>
    <row r="89" spans="1:7" x14ac:dyDescent="0.25">
      <c r="A89" s="119"/>
      <c r="B89" s="120" t="s">
        <v>92</v>
      </c>
      <c r="C89" s="121"/>
      <c r="D89" s="122"/>
      <c r="E89" s="45"/>
      <c r="F89" s="45">
        <f>SUM(F14:F88)</f>
        <v>0</v>
      </c>
      <c r="G89" s="1"/>
    </row>
    <row r="90" spans="1:7" ht="9.75" customHeight="1" x14ac:dyDescent="0.25">
      <c r="A90" s="123"/>
      <c r="B90" s="98"/>
      <c r="C90" s="78"/>
      <c r="D90" s="106"/>
      <c r="E90" s="33"/>
      <c r="F90" s="34"/>
      <c r="G90" s="1"/>
    </row>
    <row r="91" spans="1:7" x14ac:dyDescent="0.25">
      <c r="A91" s="124" t="s">
        <v>93</v>
      </c>
      <c r="B91" s="125" t="s">
        <v>94</v>
      </c>
      <c r="C91" s="78"/>
      <c r="D91" s="106"/>
      <c r="E91" s="33"/>
      <c r="F91" s="34">
        <f t="shared" si="4"/>
        <v>0</v>
      </c>
      <c r="G91" s="1"/>
    </row>
    <row r="92" spans="1:7" ht="8.25" customHeight="1" x14ac:dyDescent="0.25">
      <c r="A92" s="123"/>
      <c r="B92" s="98"/>
      <c r="C92" s="78"/>
      <c r="D92" s="106"/>
      <c r="E92" s="33"/>
      <c r="F92" s="34">
        <f t="shared" si="4"/>
        <v>0</v>
      </c>
      <c r="G92" s="1"/>
    </row>
    <row r="93" spans="1:7" x14ac:dyDescent="0.25">
      <c r="A93" s="126">
        <v>1</v>
      </c>
      <c r="B93" s="127" t="s">
        <v>53</v>
      </c>
      <c r="C93" s="128">
        <v>9281.7999999999993</v>
      </c>
      <c r="D93" s="129" t="s">
        <v>12</v>
      </c>
      <c r="E93" s="46"/>
      <c r="F93" s="34">
        <f t="shared" si="4"/>
        <v>0</v>
      </c>
      <c r="G93" s="1"/>
    </row>
    <row r="94" spans="1:7" ht="9.75" customHeight="1" x14ac:dyDescent="0.25">
      <c r="A94" s="79"/>
      <c r="B94" s="80"/>
      <c r="C94" s="71"/>
      <c r="D94" s="72"/>
      <c r="E94" s="35"/>
      <c r="F94" s="34">
        <f t="shared" si="4"/>
        <v>0</v>
      </c>
      <c r="G94" s="1"/>
    </row>
    <row r="95" spans="1:7" x14ac:dyDescent="0.25">
      <c r="A95" s="81">
        <v>2</v>
      </c>
      <c r="B95" s="82" t="s">
        <v>95</v>
      </c>
      <c r="C95" s="83"/>
      <c r="D95" s="84"/>
      <c r="E95" s="36"/>
      <c r="F95" s="34">
        <f t="shared" si="4"/>
        <v>0</v>
      </c>
      <c r="G95" s="1"/>
    </row>
    <row r="96" spans="1:7" x14ac:dyDescent="0.25">
      <c r="A96" s="85">
        <f>A95+0.1</f>
        <v>2.1</v>
      </c>
      <c r="B96" s="80" t="s">
        <v>14</v>
      </c>
      <c r="C96" s="10">
        <v>12379.46</v>
      </c>
      <c r="D96" s="75" t="s">
        <v>12</v>
      </c>
      <c r="E96" s="11"/>
      <c r="F96" s="34">
        <f t="shared" si="4"/>
        <v>0</v>
      </c>
      <c r="G96" s="1"/>
    </row>
    <row r="97" spans="1:7" x14ac:dyDescent="0.25">
      <c r="A97" s="85">
        <f t="shared" ref="A97:A98" si="6">A96+0.1</f>
        <v>2.2000000000000002</v>
      </c>
      <c r="B97" s="86" t="s">
        <v>15</v>
      </c>
      <c r="C97" s="10">
        <v>4275.79</v>
      </c>
      <c r="D97" s="75" t="s">
        <v>16</v>
      </c>
      <c r="E97" s="11"/>
      <c r="F97" s="34">
        <f t="shared" si="4"/>
        <v>0</v>
      </c>
      <c r="G97" s="1"/>
    </row>
    <row r="98" spans="1:7" ht="25.5" x14ac:dyDescent="0.25">
      <c r="A98" s="130">
        <f t="shared" si="6"/>
        <v>2.3000000000000003</v>
      </c>
      <c r="B98" s="100" t="s">
        <v>17</v>
      </c>
      <c r="C98" s="14">
        <v>304.08999999999997</v>
      </c>
      <c r="D98" s="131" t="s">
        <v>18</v>
      </c>
      <c r="E98" s="15"/>
      <c r="F98" s="34">
        <f t="shared" si="4"/>
        <v>0</v>
      </c>
      <c r="G98" s="1"/>
    </row>
    <row r="99" spans="1:7" x14ac:dyDescent="0.25">
      <c r="A99" s="87"/>
      <c r="B99" s="88"/>
      <c r="C99" s="71"/>
      <c r="D99" s="72"/>
      <c r="E99" s="35"/>
      <c r="F99" s="34">
        <f t="shared" si="4"/>
        <v>0</v>
      </c>
      <c r="G99" s="1"/>
    </row>
    <row r="100" spans="1:7" x14ac:dyDescent="0.25">
      <c r="A100" s="76">
        <v>3</v>
      </c>
      <c r="B100" s="77" t="s">
        <v>96</v>
      </c>
      <c r="C100" s="89"/>
      <c r="D100" s="90"/>
      <c r="E100" s="38"/>
      <c r="F100" s="34">
        <f t="shared" si="4"/>
        <v>0</v>
      </c>
      <c r="G100" s="1"/>
    </row>
    <row r="101" spans="1:7" ht="25.5" x14ac:dyDescent="0.25">
      <c r="A101" s="79">
        <f>A100+0.1</f>
        <v>3.1</v>
      </c>
      <c r="B101" s="80" t="s">
        <v>20</v>
      </c>
      <c r="C101" s="71">
        <v>7057.25</v>
      </c>
      <c r="D101" s="72" t="s">
        <v>21</v>
      </c>
      <c r="E101" s="32"/>
      <c r="F101" s="34">
        <f t="shared" si="4"/>
        <v>0</v>
      </c>
      <c r="G101" s="1"/>
    </row>
    <row r="102" spans="1:7" x14ac:dyDescent="0.25">
      <c r="A102" s="79">
        <f t="shared" ref="A102:A105" si="7">A101+0.1</f>
        <v>3.2</v>
      </c>
      <c r="B102" s="86" t="s">
        <v>22</v>
      </c>
      <c r="C102" s="71">
        <v>655.51</v>
      </c>
      <c r="D102" s="72" t="s">
        <v>23</v>
      </c>
      <c r="E102" s="32"/>
      <c r="F102" s="34">
        <f t="shared" si="4"/>
        <v>0</v>
      </c>
      <c r="G102" s="1"/>
    </row>
    <row r="103" spans="1:7" x14ac:dyDescent="0.25">
      <c r="A103" s="79">
        <f t="shared" si="7"/>
        <v>3.3000000000000003</v>
      </c>
      <c r="B103" s="86" t="s">
        <v>24</v>
      </c>
      <c r="C103" s="71">
        <v>1197.22</v>
      </c>
      <c r="D103" s="72" t="s">
        <v>23</v>
      </c>
      <c r="E103" s="32"/>
      <c r="F103" s="34">
        <f t="shared" si="4"/>
        <v>0</v>
      </c>
      <c r="G103" s="1"/>
    </row>
    <row r="104" spans="1:7" ht="25.5" x14ac:dyDescent="0.25">
      <c r="A104" s="79">
        <f t="shared" si="7"/>
        <v>3.4000000000000004</v>
      </c>
      <c r="B104" s="80" t="s">
        <v>25</v>
      </c>
      <c r="C104" s="71">
        <v>5996.12</v>
      </c>
      <c r="D104" s="72" t="s">
        <v>26</v>
      </c>
      <c r="E104" s="32"/>
      <c r="F104" s="34">
        <f t="shared" si="4"/>
        <v>0</v>
      </c>
      <c r="G104" s="1"/>
    </row>
    <row r="105" spans="1:7" ht="38.25" x14ac:dyDescent="0.25">
      <c r="A105" s="79">
        <f t="shared" si="7"/>
        <v>3.5000000000000004</v>
      </c>
      <c r="B105" s="80" t="s">
        <v>27</v>
      </c>
      <c r="C105" s="71">
        <v>2470.58</v>
      </c>
      <c r="D105" s="72" t="s">
        <v>18</v>
      </c>
      <c r="E105" s="32"/>
      <c r="F105" s="34">
        <f t="shared" si="4"/>
        <v>0</v>
      </c>
      <c r="G105" s="1"/>
    </row>
    <row r="106" spans="1:7" ht="8.25" customHeight="1" x14ac:dyDescent="0.25">
      <c r="A106" s="132"/>
      <c r="B106" s="133"/>
      <c r="C106" s="128"/>
      <c r="D106" s="134"/>
      <c r="E106" s="46"/>
      <c r="F106" s="34">
        <f t="shared" si="4"/>
        <v>0</v>
      </c>
      <c r="G106" s="1"/>
    </row>
    <row r="107" spans="1:7" x14ac:dyDescent="0.25">
      <c r="A107" s="135">
        <v>4</v>
      </c>
      <c r="B107" s="136" t="s">
        <v>97</v>
      </c>
      <c r="C107" s="137"/>
      <c r="D107" s="138"/>
      <c r="E107" s="46"/>
      <c r="F107" s="34">
        <f t="shared" si="4"/>
        <v>0</v>
      </c>
      <c r="G107" s="1"/>
    </row>
    <row r="108" spans="1:7" x14ac:dyDescent="0.25">
      <c r="A108" s="132">
        <f>A107+0.1</f>
        <v>4.0999999999999996</v>
      </c>
      <c r="B108" s="80" t="s">
        <v>98</v>
      </c>
      <c r="C108" s="137">
        <v>595.96</v>
      </c>
      <c r="D108" s="138" t="s">
        <v>12</v>
      </c>
      <c r="E108" s="46"/>
      <c r="F108" s="34">
        <f t="shared" si="4"/>
        <v>0</v>
      </c>
      <c r="G108" s="1"/>
    </row>
    <row r="109" spans="1:7" x14ac:dyDescent="0.25">
      <c r="A109" s="132">
        <f t="shared" ref="A109:A110" si="8">A108+0.1</f>
        <v>4.1999999999999993</v>
      </c>
      <c r="B109" s="80" t="s">
        <v>99</v>
      </c>
      <c r="C109" s="137">
        <v>5374.09</v>
      </c>
      <c r="D109" s="138" t="s">
        <v>12</v>
      </c>
      <c r="E109" s="46"/>
      <c r="F109" s="34">
        <f t="shared" si="4"/>
        <v>0</v>
      </c>
      <c r="G109" s="1"/>
    </row>
    <row r="110" spans="1:7" x14ac:dyDescent="0.25">
      <c r="A110" s="132">
        <f t="shared" si="8"/>
        <v>4.2999999999999989</v>
      </c>
      <c r="B110" s="80" t="s">
        <v>100</v>
      </c>
      <c r="C110" s="137">
        <v>3503.17</v>
      </c>
      <c r="D110" s="138" t="s">
        <v>12</v>
      </c>
      <c r="E110" s="46"/>
      <c r="F110" s="34">
        <f t="shared" si="4"/>
        <v>0</v>
      </c>
      <c r="G110" s="1"/>
    </row>
    <row r="111" spans="1:7" ht="9" customHeight="1" x14ac:dyDescent="0.25">
      <c r="A111" s="132"/>
      <c r="B111" s="133"/>
      <c r="C111" s="137"/>
      <c r="D111" s="138"/>
      <c r="E111" s="46"/>
      <c r="F111" s="34">
        <f t="shared" si="4"/>
        <v>0</v>
      </c>
      <c r="G111" s="1"/>
    </row>
    <row r="112" spans="1:7" x14ac:dyDescent="0.25">
      <c r="A112" s="135">
        <v>5</v>
      </c>
      <c r="B112" s="136" t="s">
        <v>101</v>
      </c>
      <c r="C112" s="137"/>
      <c r="D112" s="138"/>
      <c r="E112" s="46"/>
      <c r="F112" s="34">
        <f t="shared" si="4"/>
        <v>0</v>
      </c>
      <c r="G112" s="1"/>
    </row>
    <row r="113" spans="1:7" x14ac:dyDescent="0.25">
      <c r="A113" s="132">
        <f>A112+0.1</f>
        <v>5.0999999999999996</v>
      </c>
      <c r="B113" s="80" t="s">
        <v>102</v>
      </c>
      <c r="C113" s="137">
        <v>578.6</v>
      </c>
      <c r="D113" s="138" t="s">
        <v>12</v>
      </c>
      <c r="E113" s="46"/>
      <c r="F113" s="34">
        <f t="shared" si="4"/>
        <v>0</v>
      </c>
      <c r="G113" s="1"/>
    </row>
    <row r="114" spans="1:7" x14ac:dyDescent="0.25">
      <c r="A114" s="132">
        <f>A113+0.1</f>
        <v>5.1999999999999993</v>
      </c>
      <c r="B114" s="80" t="s">
        <v>103</v>
      </c>
      <c r="C114" s="137">
        <v>5268.72</v>
      </c>
      <c r="D114" s="138" t="s">
        <v>12</v>
      </c>
      <c r="E114" s="46"/>
      <c r="F114" s="34">
        <f t="shared" si="4"/>
        <v>0</v>
      </c>
      <c r="G114" s="1"/>
    </row>
    <row r="115" spans="1:7" x14ac:dyDescent="0.25">
      <c r="A115" s="132">
        <f>A114+0.1</f>
        <v>5.2999999999999989</v>
      </c>
      <c r="B115" s="80" t="s">
        <v>104</v>
      </c>
      <c r="C115" s="137">
        <v>3434.48</v>
      </c>
      <c r="D115" s="138" t="s">
        <v>12</v>
      </c>
      <c r="E115" s="46"/>
      <c r="F115" s="34">
        <f t="shared" si="4"/>
        <v>0</v>
      </c>
      <c r="G115" s="1"/>
    </row>
    <row r="116" spans="1:7" ht="7.5" customHeight="1" x14ac:dyDescent="0.25">
      <c r="A116" s="132"/>
      <c r="B116" s="133"/>
      <c r="C116" s="139"/>
      <c r="D116" s="138"/>
      <c r="E116" s="46"/>
      <c r="F116" s="34">
        <f t="shared" si="4"/>
        <v>0</v>
      </c>
      <c r="G116" s="1"/>
    </row>
    <row r="117" spans="1:7" x14ac:dyDescent="0.25">
      <c r="A117" s="76">
        <v>6</v>
      </c>
      <c r="B117" s="77" t="s">
        <v>32</v>
      </c>
      <c r="C117" s="91"/>
      <c r="D117" s="72"/>
      <c r="E117" s="35"/>
      <c r="F117" s="34">
        <f t="shared" si="4"/>
        <v>0</v>
      </c>
      <c r="G117" s="1"/>
    </row>
    <row r="118" spans="1:7" x14ac:dyDescent="0.25">
      <c r="A118" s="79">
        <f>A117+0.1</f>
        <v>6.1</v>
      </c>
      <c r="B118" s="80" t="s">
        <v>102</v>
      </c>
      <c r="C118" s="71">
        <v>578.6</v>
      </c>
      <c r="D118" s="72" t="s">
        <v>12</v>
      </c>
      <c r="E118" s="32"/>
      <c r="F118" s="34">
        <f t="shared" si="4"/>
        <v>0</v>
      </c>
      <c r="G118" s="1"/>
    </row>
    <row r="119" spans="1:7" x14ac:dyDescent="0.25">
      <c r="A119" s="79">
        <f t="shared" ref="A119:A120" si="9">A118+0.1</f>
        <v>6.1999999999999993</v>
      </c>
      <c r="B119" s="80" t="s">
        <v>103</v>
      </c>
      <c r="C119" s="71">
        <v>5268.72</v>
      </c>
      <c r="D119" s="72" t="s">
        <v>12</v>
      </c>
      <c r="E119" s="32"/>
      <c r="F119" s="34">
        <f t="shared" si="4"/>
        <v>0</v>
      </c>
      <c r="G119" s="1"/>
    </row>
    <row r="120" spans="1:7" x14ac:dyDescent="0.25">
      <c r="A120" s="79">
        <f t="shared" si="9"/>
        <v>6.2999999999999989</v>
      </c>
      <c r="B120" s="80" t="s">
        <v>104</v>
      </c>
      <c r="C120" s="71">
        <v>3434.48</v>
      </c>
      <c r="D120" s="72" t="s">
        <v>12</v>
      </c>
      <c r="E120" s="32"/>
      <c r="F120" s="34">
        <f t="shared" si="4"/>
        <v>0</v>
      </c>
      <c r="G120" s="1"/>
    </row>
    <row r="121" spans="1:7" ht="9" customHeight="1" x14ac:dyDescent="0.25">
      <c r="A121" s="79"/>
      <c r="B121" s="80"/>
      <c r="C121" s="71"/>
      <c r="D121" s="72"/>
      <c r="E121" s="35"/>
      <c r="F121" s="34">
        <f t="shared" si="4"/>
        <v>0</v>
      </c>
      <c r="G121" s="1"/>
    </row>
    <row r="122" spans="1:7" x14ac:dyDescent="0.25">
      <c r="A122" s="135">
        <v>7</v>
      </c>
      <c r="B122" s="136" t="s">
        <v>105</v>
      </c>
      <c r="C122" s="139"/>
      <c r="D122" s="138"/>
      <c r="E122" s="46"/>
      <c r="F122" s="34">
        <f t="shared" si="4"/>
        <v>0</v>
      </c>
      <c r="G122" s="1"/>
    </row>
    <row r="123" spans="1:7" ht="8.25" customHeight="1" x14ac:dyDescent="0.25">
      <c r="A123" s="140"/>
      <c r="B123" s="136"/>
      <c r="C123" s="139"/>
      <c r="D123" s="138"/>
      <c r="E123" s="46"/>
      <c r="F123" s="34">
        <f t="shared" si="4"/>
        <v>0</v>
      </c>
      <c r="G123" s="1"/>
    </row>
    <row r="124" spans="1:7" x14ac:dyDescent="0.25">
      <c r="A124" s="140">
        <v>7.1</v>
      </c>
      <c r="B124" s="136" t="s">
        <v>106</v>
      </c>
      <c r="C124" s="139"/>
      <c r="D124" s="138"/>
      <c r="E124" s="46"/>
      <c r="F124" s="34">
        <f t="shared" si="4"/>
        <v>0</v>
      </c>
      <c r="G124" s="1"/>
    </row>
    <row r="125" spans="1:7" x14ac:dyDescent="0.25">
      <c r="A125" s="141" t="s">
        <v>107</v>
      </c>
      <c r="B125" s="94" t="s">
        <v>108</v>
      </c>
      <c r="C125" s="71">
        <v>1</v>
      </c>
      <c r="D125" s="72" t="s">
        <v>35</v>
      </c>
      <c r="E125" s="46"/>
      <c r="F125" s="34">
        <f t="shared" si="4"/>
        <v>0</v>
      </c>
      <c r="G125" s="1"/>
    </row>
    <row r="126" spans="1:7" x14ac:dyDescent="0.25">
      <c r="A126" s="141" t="s">
        <v>109</v>
      </c>
      <c r="B126" s="94" t="s">
        <v>110</v>
      </c>
      <c r="C126" s="71">
        <v>3</v>
      </c>
      <c r="D126" s="72" t="s">
        <v>35</v>
      </c>
      <c r="E126" s="46"/>
      <c r="F126" s="34">
        <f t="shared" si="4"/>
        <v>0</v>
      </c>
      <c r="G126" s="1"/>
    </row>
    <row r="127" spans="1:7" x14ac:dyDescent="0.25">
      <c r="A127" s="141" t="s">
        <v>111</v>
      </c>
      <c r="B127" s="94" t="s">
        <v>112</v>
      </c>
      <c r="C127" s="71">
        <v>2</v>
      </c>
      <c r="D127" s="72" t="s">
        <v>35</v>
      </c>
      <c r="E127" s="46"/>
      <c r="F127" s="34">
        <f t="shared" si="4"/>
        <v>0</v>
      </c>
      <c r="G127" s="1"/>
    </row>
    <row r="128" spans="1:7" x14ac:dyDescent="0.25">
      <c r="A128" s="141" t="s">
        <v>113</v>
      </c>
      <c r="B128" s="94" t="s">
        <v>114</v>
      </c>
      <c r="C128" s="71">
        <v>1</v>
      </c>
      <c r="D128" s="72" t="s">
        <v>35</v>
      </c>
      <c r="E128" s="46"/>
      <c r="F128" s="34">
        <f t="shared" si="4"/>
        <v>0</v>
      </c>
      <c r="G128" s="1"/>
    </row>
    <row r="129" spans="1:7" x14ac:dyDescent="0.25">
      <c r="A129" s="141" t="s">
        <v>115</v>
      </c>
      <c r="B129" s="94" t="s">
        <v>116</v>
      </c>
      <c r="C129" s="71">
        <v>1</v>
      </c>
      <c r="D129" s="72" t="s">
        <v>35</v>
      </c>
      <c r="E129" s="46"/>
      <c r="F129" s="34">
        <f t="shared" si="4"/>
        <v>0</v>
      </c>
      <c r="G129" s="1"/>
    </row>
    <row r="130" spans="1:7" x14ac:dyDescent="0.25">
      <c r="A130" s="141" t="s">
        <v>117</v>
      </c>
      <c r="B130" s="94" t="s">
        <v>118</v>
      </c>
      <c r="C130" s="71">
        <v>2</v>
      </c>
      <c r="D130" s="72" t="s">
        <v>35</v>
      </c>
      <c r="E130" s="46"/>
      <c r="F130" s="34">
        <f t="shared" si="4"/>
        <v>0</v>
      </c>
      <c r="G130" s="1"/>
    </row>
    <row r="131" spans="1:7" x14ac:dyDescent="0.25">
      <c r="A131" s="141" t="s">
        <v>119</v>
      </c>
      <c r="B131" s="94" t="s">
        <v>120</v>
      </c>
      <c r="C131" s="71">
        <v>1</v>
      </c>
      <c r="D131" s="72" t="s">
        <v>35</v>
      </c>
      <c r="E131" s="46"/>
      <c r="F131" s="34">
        <f t="shared" si="4"/>
        <v>0</v>
      </c>
      <c r="G131" s="1"/>
    </row>
    <row r="132" spans="1:7" x14ac:dyDescent="0.25">
      <c r="A132" s="141" t="s">
        <v>121</v>
      </c>
      <c r="B132" s="94" t="s">
        <v>122</v>
      </c>
      <c r="C132" s="71">
        <v>2</v>
      </c>
      <c r="D132" s="72" t="s">
        <v>35</v>
      </c>
      <c r="E132" s="46"/>
      <c r="F132" s="34">
        <f t="shared" si="4"/>
        <v>0</v>
      </c>
      <c r="G132" s="1"/>
    </row>
    <row r="133" spans="1:7" x14ac:dyDescent="0.25">
      <c r="A133" s="141" t="s">
        <v>123</v>
      </c>
      <c r="B133" s="94" t="s">
        <v>124</v>
      </c>
      <c r="C133" s="71">
        <v>2</v>
      </c>
      <c r="D133" s="72" t="s">
        <v>35</v>
      </c>
      <c r="E133" s="46"/>
      <c r="F133" s="34">
        <f t="shared" si="4"/>
        <v>0</v>
      </c>
      <c r="G133" s="1"/>
    </row>
    <row r="134" spans="1:7" x14ac:dyDescent="0.25">
      <c r="A134" s="141" t="s">
        <v>125</v>
      </c>
      <c r="B134" s="94" t="s">
        <v>126</v>
      </c>
      <c r="C134" s="71">
        <v>3</v>
      </c>
      <c r="D134" s="72" t="s">
        <v>35</v>
      </c>
      <c r="E134" s="46"/>
      <c r="F134" s="34">
        <f t="shared" si="4"/>
        <v>0</v>
      </c>
      <c r="G134" s="1"/>
    </row>
    <row r="135" spans="1:7" x14ac:dyDescent="0.25">
      <c r="A135" s="141" t="s">
        <v>127</v>
      </c>
      <c r="B135" s="94" t="s">
        <v>128</v>
      </c>
      <c r="C135" s="71">
        <v>9</v>
      </c>
      <c r="D135" s="72" t="s">
        <v>35</v>
      </c>
      <c r="E135" s="46"/>
      <c r="F135" s="34">
        <f t="shared" si="4"/>
        <v>0</v>
      </c>
      <c r="G135" s="1"/>
    </row>
    <row r="136" spans="1:7" x14ac:dyDescent="0.25">
      <c r="A136" s="141" t="s">
        <v>129</v>
      </c>
      <c r="B136" s="94" t="s">
        <v>130</v>
      </c>
      <c r="C136" s="71">
        <v>5</v>
      </c>
      <c r="D136" s="72" t="s">
        <v>35</v>
      </c>
      <c r="E136" s="46"/>
      <c r="F136" s="34">
        <f t="shared" si="4"/>
        <v>0</v>
      </c>
      <c r="G136" s="1"/>
    </row>
    <row r="137" spans="1:7" x14ac:dyDescent="0.25">
      <c r="A137" s="141" t="s">
        <v>131</v>
      </c>
      <c r="B137" s="94" t="s">
        <v>132</v>
      </c>
      <c r="C137" s="71">
        <v>19</v>
      </c>
      <c r="D137" s="72" t="s">
        <v>35</v>
      </c>
      <c r="E137" s="46"/>
      <c r="F137" s="34">
        <f t="shared" si="4"/>
        <v>0</v>
      </c>
      <c r="G137" s="1"/>
    </row>
    <row r="138" spans="1:7" x14ac:dyDescent="0.25">
      <c r="A138" s="141" t="s">
        <v>133</v>
      </c>
      <c r="B138" s="94" t="s">
        <v>134</v>
      </c>
      <c r="C138" s="78">
        <v>19</v>
      </c>
      <c r="D138" s="72" t="s">
        <v>35</v>
      </c>
      <c r="E138" s="46"/>
      <c r="F138" s="34">
        <f t="shared" si="4"/>
        <v>0</v>
      </c>
      <c r="G138" s="1"/>
    </row>
    <row r="139" spans="1:7" x14ac:dyDescent="0.25">
      <c r="A139" s="141" t="s">
        <v>135</v>
      </c>
      <c r="B139" s="94" t="s">
        <v>136</v>
      </c>
      <c r="C139" s="78">
        <v>8</v>
      </c>
      <c r="D139" s="72" t="s">
        <v>35</v>
      </c>
      <c r="E139" s="46"/>
      <c r="F139" s="34">
        <f t="shared" si="4"/>
        <v>0</v>
      </c>
      <c r="G139" s="1"/>
    </row>
    <row r="140" spans="1:7" ht="9" customHeight="1" x14ac:dyDescent="0.25">
      <c r="A140" s="141"/>
      <c r="B140" s="94"/>
      <c r="C140" s="78"/>
      <c r="D140" s="72"/>
      <c r="E140" s="46"/>
      <c r="F140" s="34">
        <f t="shared" si="4"/>
        <v>0</v>
      </c>
      <c r="G140" s="1"/>
    </row>
    <row r="141" spans="1:7" x14ac:dyDescent="0.25">
      <c r="A141" s="140">
        <v>7.2</v>
      </c>
      <c r="B141" s="136" t="s">
        <v>137</v>
      </c>
      <c r="C141" s="78"/>
      <c r="D141" s="72"/>
      <c r="E141" s="46"/>
      <c r="F141" s="34">
        <f t="shared" si="4"/>
        <v>0</v>
      </c>
      <c r="G141" s="1"/>
    </row>
    <row r="142" spans="1:7" x14ac:dyDescent="0.25">
      <c r="A142" s="142" t="s">
        <v>138</v>
      </c>
      <c r="B142" s="94" t="s">
        <v>139</v>
      </c>
      <c r="C142" s="71">
        <v>20</v>
      </c>
      <c r="D142" s="72" t="s">
        <v>35</v>
      </c>
      <c r="E142" s="46"/>
      <c r="F142" s="34">
        <f t="shared" si="4"/>
        <v>0</v>
      </c>
      <c r="G142" s="1"/>
    </row>
    <row r="143" spans="1:7" x14ac:dyDescent="0.25">
      <c r="A143" s="142" t="s">
        <v>140</v>
      </c>
      <c r="B143" s="94" t="s">
        <v>141</v>
      </c>
      <c r="C143" s="71">
        <v>3</v>
      </c>
      <c r="D143" s="72" t="s">
        <v>35</v>
      </c>
      <c r="E143" s="46"/>
      <c r="F143" s="34">
        <f t="shared" ref="F143:F206" si="10">+E143*C143</f>
        <v>0</v>
      </c>
      <c r="G143" s="1"/>
    </row>
    <row r="144" spans="1:7" x14ac:dyDescent="0.25">
      <c r="A144" s="142" t="s">
        <v>142</v>
      </c>
      <c r="B144" s="94" t="s">
        <v>143</v>
      </c>
      <c r="C144" s="71">
        <v>28</v>
      </c>
      <c r="D144" s="72" t="s">
        <v>35</v>
      </c>
      <c r="E144" s="46"/>
      <c r="F144" s="34">
        <f t="shared" si="10"/>
        <v>0</v>
      </c>
      <c r="G144" s="1"/>
    </row>
    <row r="145" spans="1:7" x14ac:dyDescent="0.25">
      <c r="A145" s="142" t="s">
        <v>144</v>
      </c>
      <c r="B145" s="94" t="s">
        <v>145</v>
      </c>
      <c r="C145" s="71">
        <v>7</v>
      </c>
      <c r="D145" s="72" t="s">
        <v>35</v>
      </c>
      <c r="E145" s="46"/>
      <c r="F145" s="34">
        <f t="shared" si="10"/>
        <v>0</v>
      </c>
      <c r="G145" s="1"/>
    </row>
    <row r="146" spans="1:7" x14ac:dyDescent="0.25">
      <c r="A146" s="142" t="s">
        <v>146</v>
      </c>
      <c r="B146" s="94" t="s">
        <v>147</v>
      </c>
      <c r="C146" s="71">
        <v>7</v>
      </c>
      <c r="D146" s="72" t="s">
        <v>35</v>
      </c>
      <c r="E146" s="46"/>
      <c r="F146" s="34">
        <f t="shared" si="10"/>
        <v>0</v>
      </c>
      <c r="G146" s="1"/>
    </row>
    <row r="147" spans="1:7" x14ac:dyDescent="0.25">
      <c r="A147" s="142" t="s">
        <v>148</v>
      </c>
      <c r="B147" s="94" t="s">
        <v>149</v>
      </c>
      <c r="C147" s="71">
        <v>45</v>
      </c>
      <c r="D147" s="72" t="s">
        <v>35</v>
      </c>
      <c r="E147" s="46"/>
      <c r="F147" s="34">
        <f t="shared" si="10"/>
        <v>0</v>
      </c>
      <c r="G147" s="1"/>
    </row>
    <row r="148" spans="1:7" x14ac:dyDescent="0.25">
      <c r="A148" s="142" t="s">
        <v>150</v>
      </c>
      <c r="B148" s="94" t="s">
        <v>151</v>
      </c>
      <c r="C148" s="71">
        <v>30</v>
      </c>
      <c r="D148" s="72" t="s">
        <v>35</v>
      </c>
      <c r="E148" s="46"/>
      <c r="F148" s="34">
        <f t="shared" si="10"/>
        <v>0</v>
      </c>
      <c r="G148" s="1"/>
    </row>
    <row r="149" spans="1:7" x14ac:dyDescent="0.25">
      <c r="A149" s="142" t="s">
        <v>152</v>
      </c>
      <c r="B149" s="94" t="s">
        <v>153</v>
      </c>
      <c r="C149" s="71">
        <v>37</v>
      </c>
      <c r="D149" s="72" t="s">
        <v>35</v>
      </c>
      <c r="E149" s="46"/>
      <c r="F149" s="34">
        <f t="shared" si="10"/>
        <v>0</v>
      </c>
      <c r="G149" s="1"/>
    </row>
    <row r="150" spans="1:7" x14ac:dyDescent="0.25">
      <c r="A150" s="143" t="s">
        <v>154</v>
      </c>
      <c r="B150" s="144" t="s">
        <v>155</v>
      </c>
      <c r="C150" s="101">
        <v>7</v>
      </c>
      <c r="D150" s="145" t="s">
        <v>35</v>
      </c>
      <c r="E150" s="48"/>
      <c r="F150" s="34">
        <f t="shared" si="10"/>
        <v>0</v>
      </c>
      <c r="G150" s="1"/>
    </row>
    <row r="151" spans="1:7" x14ac:dyDescent="0.25">
      <c r="A151" s="142"/>
      <c r="B151" s="94"/>
      <c r="C151" s="71"/>
      <c r="D151" s="72"/>
      <c r="E151" s="46"/>
      <c r="F151" s="34">
        <f t="shared" si="10"/>
        <v>0</v>
      </c>
      <c r="G151" s="1"/>
    </row>
    <row r="152" spans="1:7" x14ac:dyDescent="0.25">
      <c r="A152" s="140">
        <v>7.3</v>
      </c>
      <c r="B152" s="136" t="s">
        <v>156</v>
      </c>
      <c r="C152" s="78"/>
      <c r="D152" s="72"/>
      <c r="E152" s="46"/>
      <c r="F152" s="34">
        <f t="shared" si="10"/>
        <v>0</v>
      </c>
      <c r="G152" s="1"/>
    </row>
    <row r="153" spans="1:7" x14ac:dyDescent="0.25">
      <c r="A153" s="141" t="s">
        <v>157</v>
      </c>
      <c r="B153" s="80" t="s">
        <v>158</v>
      </c>
      <c r="C153" s="71">
        <v>125</v>
      </c>
      <c r="D153" s="72" t="s">
        <v>35</v>
      </c>
      <c r="E153" s="46"/>
      <c r="F153" s="34">
        <f t="shared" si="10"/>
        <v>0</v>
      </c>
      <c r="G153" s="1"/>
    </row>
    <row r="154" spans="1:7" x14ac:dyDescent="0.25">
      <c r="A154" s="141" t="s">
        <v>159</v>
      </c>
      <c r="B154" s="80" t="s">
        <v>160</v>
      </c>
      <c r="C154" s="71">
        <v>47</v>
      </c>
      <c r="D154" s="72" t="s">
        <v>35</v>
      </c>
      <c r="E154" s="46"/>
      <c r="F154" s="34">
        <f t="shared" si="10"/>
        <v>0</v>
      </c>
      <c r="G154" s="1"/>
    </row>
    <row r="155" spans="1:7" x14ac:dyDescent="0.25">
      <c r="A155" s="142"/>
      <c r="B155" s="94"/>
      <c r="C155" s="78"/>
      <c r="D155" s="72"/>
      <c r="E155" s="46"/>
      <c r="F155" s="34">
        <f t="shared" si="10"/>
        <v>0</v>
      </c>
      <c r="G155" s="1"/>
    </row>
    <row r="156" spans="1:7" x14ac:dyDescent="0.25">
      <c r="A156" s="146">
        <v>8</v>
      </c>
      <c r="B156" s="125" t="s">
        <v>161</v>
      </c>
      <c r="C156" s="147"/>
      <c r="D156" s="148"/>
      <c r="E156" s="49"/>
      <c r="F156" s="34">
        <f t="shared" si="10"/>
        <v>0</v>
      </c>
      <c r="G156" s="1"/>
    </row>
    <row r="157" spans="1:7" ht="38.25" x14ac:dyDescent="0.25">
      <c r="A157" s="87">
        <f>A156+0.1</f>
        <v>8.1</v>
      </c>
      <c r="B157" s="97" t="s">
        <v>162</v>
      </c>
      <c r="C157" s="78">
        <v>2</v>
      </c>
      <c r="D157" s="98" t="s">
        <v>35</v>
      </c>
      <c r="E157" s="32"/>
      <c r="F157" s="34">
        <f t="shared" si="10"/>
        <v>0</v>
      </c>
      <c r="G157" s="1"/>
    </row>
    <row r="158" spans="1:7" ht="38.25" x14ac:dyDescent="0.25">
      <c r="A158" s="87">
        <f t="shared" ref="A158:A159" si="11">A157+0.1</f>
        <v>8.1999999999999993</v>
      </c>
      <c r="B158" s="97" t="s">
        <v>163</v>
      </c>
      <c r="C158" s="78">
        <v>10</v>
      </c>
      <c r="D158" s="98" t="s">
        <v>35</v>
      </c>
      <c r="E158" s="32"/>
      <c r="F158" s="34">
        <f t="shared" si="10"/>
        <v>0</v>
      </c>
      <c r="G158" s="1"/>
    </row>
    <row r="159" spans="1:7" ht="38.25" x14ac:dyDescent="0.25">
      <c r="A159" s="87">
        <f t="shared" si="11"/>
        <v>8.2999999999999989</v>
      </c>
      <c r="B159" s="97" t="s">
        <v>164</v>
      </c>
      <c r="C159" s="78">
        <v>14</v>
      </c>
      <c r="D159" s="98" t="s">
        <v>35</v>
      </c>
      <c r="E159" s="32"/>
      <c r="F159" s="34">
        <f t="shared" si="10"/>
        <v>0</v>
      </c>
      <c r="G159" s="1"/>
    </row>
    <row r="160" spans="1:7" x14ac:dyDescent="0.25">
      <c r="A160" s="87">
        <f>A159+0.1</f>
        <v>8.3999999999999986</v>
      </c>
      <c r="B160" s="80" t="s">
        <v>165</v>
      </c>
      <c r="C160" s="71">
        <v>26</v>
      </c>
      <c r="D160" s="98" t="s">
        <v>35</v>
      </c>
      <c r="E160" s="33"/>
      <c r="F160" s="34">
        <f t="shared" si="10"/>
        <v>0</v>
      </c>
      <c r="G160" s="1"/>
    </row>
    <row r="161" spans="1:7" ht="9" customHeight="1" x14ac:dyDescent="0.25">
      <c r="A161" s="87"/>
      <c r="B161" s="80"/>
      <c r="C161" s="71"/>
      <c r="D161" s="98"/>
      <c r="E161" s="35"/>
      <c r="F161" s="34">
        <f t="shared" si="10"/>
        <v>0</v>
      </c>
      <c r="G161" s="1"/>
    </row>
    <row r="162" spans="1:7" x14ac:dyDescent="0.25">
      <c r="A162" s="92">
        <v>9</v>
      </c>
      <c r="B162" s="77" t="s">
        <v>166</v>
      </c>
      <c r="C162" s="71"/>
      <c r="D162" s="98"/>
      <c r="E162" s="35"/>
      <c r="F162" s="34">
        <f t="shared" si="10"/>
        <v>0</v>
      </c>
      <c r="G162" s="1"/>
    </row>
    <row r="163" spans="1:7" x14ac:dyDescent="0.25">
      <c r="A163" s="87">
        <f>A162+0.1</f>
        <v>9.1</v>
      </c>
      <c r="B163" s="80" t="s">
        <v>167</v>
      </c>
      <c r="C163" s="71">
        <v>2</v>
      </c>
      <c r="D163" s="98" t="s">
        <v>35</v>
      </c>
      <c r="E163" s="33"/>
      <c r="F163" s="34">
        <f t="shared" si="10"/>
        <v>0</v>
      </c>
      <c r="G163" s="1"/>
    </row>
    <row r="164" spans="1:7" ht="6.75" customHeight="1" x14ac:dyDescent="0.25">
      <c r="A164" s="87"/>
      <c r="B164" s="97"/>
      <c r="C164" s="71"/>
      <c r="D164" s="98"/>
      <c r="E164" s="35"/>
      <c r="F164" s="34">
        <f t="shared" si="10"/>
        <v>0</v>
      </c>
      <c r="G164" s="1"/>
    </row>
    <row r="165" spans="1:7" x14ac:dyDescent="0.25">
      <c r="A165" s="103">
        <v>10</v>
      </c>
      <c r="B165" s="77" t="s">
        <v>50</v>
      </c>
      <c r="C165" s="71"/>
      <c r="D165" s="98"/>
      <c r="E165" s="35"/>
      <c r="F165" s="34">
        <f t="shared" si="10"/>
        <v>0</v>
      </c>
      <c r="G165" s="1"/>
    </row>
    <row r="166" spans="1:7" ht="7.5" customHeight="1" x14ac:dyDescent="0.25">
      <c r="A166" s="103"/>
      <c r="B166" s="77"/>
      <c r="C166" s="71"/>
      <c r="D166" s="98"/>
      <c r="E166" s="35"/>
      <c r="F166" s="34">
        <f t="shared" si="10"/>
        <v>0</v>
      </c>
      <c r="G166" s="1"/>
    </row>
    <row r="167" spans="1:7" ht="25.5" x14ac:dyDescent="0.25">
      <c r="A167" s="104">
        <v>10.1</v>
      </c>
      <c r="B167" s="77" t="s">
        <v>168</v>
      </c>
      <c r="C167" s="71"/>
      <c r="D167" s="98"/>
      <c r="E167" s="35"/>
      <c r="F167" s="34">
        <f t="shared" si="10"/>
        <v>0</v>
      </c>
      <c r="G167" s="1"/>
    </row>
    <row r="168" spans="1:7" x14ac:dyDescent="0.25">
      <c r="A168" s="105" t="s">
        <v>169</v>
      </c>
      <c r="B168" s="80" t="s">
        <v>53</v>
      </c>
      <c r="C168" s="71">
        <v>1</v>
      </c>
      <c r="D168" s="98" t="s">
        <v>35</v>
      </c>
      <c r="E168" s="32"/>
      <c r="F168" s="34">
        <f t="shared" si="10"/>
        <v>0</v>
      </c>
      <c r="G168" s="1"/>
    </row>
    <row r="169" spans="1:7" ht="25.5" x14ac:dyDescent="0.25">
      <c r="A169" s="87" t="s">
        <v>170</v>
      </c>
      <c r="B169" s="80" t="s">
        <v>171</v>
      </c>
      <c r="C169" s="71">
        <v>6</v>
      </c>
      <c r="D169" s="72" t="s">
        <v>12</v>
      </c>
      <c r="E169" s="32"/>
      <c r="F169" s="34">
        <f t="shared" si="10"/>
        <v>0</v>
      </c>
      <c r="G169" s="1"/>
    </row>
    <row r="170" spans="1:7" x14ac:dyDescent="0.25">
      <c r="A170" s="105" t="s">
        <v>172</v>
      </c>
      <c r="B170" s="80" t="s">
        <v>173</v>
      </c>
      <c r="C170" s="71">
        <v>12</v>
      </c>
      <c r="D170" s="72" t="s">
        <v>35</v>
      </c>
      <c r="E170" s="32"/>
      <c r="F170" s="34">
        <f t="shared" si="10"/>
        <v>0</v>
      </c>
      <c r="G170" s="1"/>
    </row>
    <row r="171" spans="1:7" x14ac:dyDescent="0.25">
      <c r="A171" s="105" t="s">
        <v>174</v>
      </c>
      <c r="B171" s="80" t="s">
        <v>175</v>
      </c>
      <c r="C171" s="71">
        <v>6</v>
      </c>
      <c r="D171" s="72" t="s">
        <v>35</v>
      </c>
      <c r="E171" s="32"/>
      <c r="F171" s="34">
        <f t="shared" si="10"/>
        <v>0</v>
      </c>
      <c r="G171" s="1"/>
    </row>
    <row r="172" spans="1:7" x14ac:dyDescent="0.25">
      <c r="A172" s="105" t="s">
        <v>176</v>
      </c>
      <c r="B172" s="80" t="s">
        <v>177</v>
      </c>
      <c r="C172" s="71">
        <v>6</v>
      </c>
      <c r="D172" s="72" t="s">
        <v>35</v>
      </c>
      <c r="E172" s="32"/>
      <c r="F172" s="34">
        <f t="shared" si="10"/>
        <v>0</v>
      </c>
      <c r="G172" s="1"/>
    </row>
    <row r="173" spans="1:7" x14ac:dyDescent="0.25">
      <c r="A173" s="105" t="s">
        <v>178</v>
      </c>
      <c r="B173" s="97" t="s">
        <v>179</v>
      </c>
      <c r="C173" s="78">
        <v>16.2</v>
      </c>
      <c r="D173" s="106" t="s">
        <v>18</v>
      </c>
      <c r="E173" s="33"/>
      <c r="F173" s="34">
        <f t="shared" si="10"/>
        <v>0</v>
      </c>
      <c r="G173" s="1"/>
    </row>
    <row r="174" spans="1:7" x14ac:dyDescent="0.25">
      <c r="A174" s="105" t="s">
        <v>180</v>
      </c>
      <c r="B174" s="80" t="s">
        <v>65</v>
      </c>
      <c r="C174" s="71">
        <v>15.39</v>
      </c>
      <c r="D174" s="72" t="s">
        <v>26</v>
      </c>
      <c r="E174" s="32"/>
      <c r="F174" s="34">
        <f t="shared" si="10"/>
        <v>0</v>
      </c>
      <c r="G174" s="1"/>
    </row>
    <row r="175" spans="1:7" x14ac:dyDescent="0.25">
      <c r="A175" s="105" t="s">
        <v>181</v>
      </c>
      <c r="B175" s="80" t="s">
        <v>182</v>
      </c>
      <c r="C175" s="71">
        <v>0.96</v>
      </c>
      <c r="D175" s="72" t="s">
        <v>23</v>
      </c>
      <c r="E175" s="32"/>
      <c r="F175" s="34">
        <f t="shared" si="10"/>
        <v>0</v>
      </c>
      <c r="G175" s="1"/>
    </row>
    <row r="176" spans="1:7" ht="25.5" x14ac:dyDescent="0.25">
      <c r="A176" s="105" t="s">
        <v>183</v>
      </c>
      <c r="B176" s="80" t="s">
        <v>68</v>
      </c>
      <c r="C176" s="71">
        <v>1</v>
      </c>
      <c r="D176" s="98" t="s">
        <v>35</v>
      </c>
      <c r="E176" s="33"/>
      <c r="F176" s="34">
        <f t="shared" si="10"/>
        <v>0</v>
      </c>
      <c r="G176" s="1"/>
    </row>
    <row r="177" spans="1:7" ht="9" customHeight="1" x14ac:dyDescent="0.25">
      <c r="A177" s="149"/>
      <c r="B177" s="133"/>
      <c r="C177" s="147"/>
      <c r="D177" s="148"/>
      <c r="E177" s="50"/>
      <c r="F177" s="34">
        <f t="shared" si="10"/>
        <v>0</v>
      </c>
      <c r="G177" s="1"/>
    </row>
    <row r="178" spans="1:7" x14ac:dyDescent="0.25">
      <c r="A178" s="150">
        <v>11</v>
      </c>
      <c r="B178" s="151" t="s">
        <v>184</v>
      </c>
      <c r="C178" s="10"/>
      <c r="D178" s="152"/>
      <c r="E178" s="37"/>
      <c r="F178" s="34">
        <f t="shared" si="10"/>
        <v>0</v>
      </c>
      <c r="G178" s="1"/>
    </row>
    <row r="179" spans="1:7" ht="38.25" x14ac:dyDescent="0.25">
      <c r="A179" s="153">
        <f>A178+0.1</f>
        <v>11.1</v>
      </c>
      <c r="B179" s="154" t="s">
        <v>185</v>
      </c>
      <c r="C179" s="10">
        <v>343</v>
      </c>
      <c r="D179" s="152" t="s">
        <v>35</v>
      </c>
      <c r="E179" s="37"/>
      <c r="F179" s="34">
        <f t="shared" si="10"/>
        <v>0</v>
      </c>
      <c r="G179" s="1"/>
    </row>
    <row r="180" spans="1:7" ht="25.5" x14ac:dyDescent="0.25">
      <c r="A180" s="153">
        <f>A179+0.1</f>
        <v>11.2</v>
      </c>
      <c r="B180" s="154" t="s">
        <v>186</v>
      </c>
      <c r="C180" s="10">
        <v>229</v>
      </c>
      <c r="D180" s="152" t="s">
        <v>35</v>
      </c>
      <c r="E180" s="37"/>
      <c r="F180" s="34">
        <f t="shared" si="10"/>
        <v>0</v>
      </c>
      <c r="G180" s="1"/>
    </row>
    <row r="181" spans="1:7" ht="8.25" customHeight="1" x14ac:dyDescent="0.25">
      <c r="A181" s="153"/>
      <c r="B181" s="154"/>
      <c r="C181" s="10"/>
      <c r="D181" s="152"/>
      <c r="E181" s="51"/>
      <c r="F181" s="34">
        <f t="shared" si="10"/>
        <v>0</v>
      </c>
      <c r="G181" s="1"/>
    </row>
    <row r="182" spans="1:7" x14ac:dyDescent="0.25">
      <c r="A182" s="155">
        <v>12</v>
      </c>
      <c r="B182" s="136" t="s">
        <v>187</v>
      </c>
      <c r="C182" s="137"/>
      <c r="D182" s="156"/>
      <c r="E182" s="52"/>
      <c r="F182" s="34">
        <f t="shared" si="10"/>
        <v>0</v>
      </c>
      <c r="G182" s="1"/>
    </row>
    <row r="183" spans="1:7" x14ac:dyDescent="0.25">
      <c r="A183" s="157">
        <f>A182+0.1</f>
        <v>12.1</v>
      </c>
      <c r="B183" s="133" t="s">
        <v>188</v>
      </c>
      <c r="C183" s="137">
        <v>274.39999999999998</v>
      </c>
      <c r="D183" s="75" t="s">
        <v>16</v>
      </c>
      <c r="E183" s="52"/>
      <c r="F183" s="34">
        <f t="shared" si="10"/>
        <v>0</v>
      </c>
      <c r="G183" s="1"/>
    </row>
    <row r="184" spans="1:7" x14ac:dyDescent="0.25">
      <c r="A184" s="157">
        <f>A183+0.1</f>
        <v>12.2</v>
      </c>
      <c r="B184" s="133" t="s">
        <v>189</v>
      </c>
      <c r="C184" s="137">
        <v>343</v>
      </c>
      <c r="D184" s="134" t="s">
        <v>190</v>
      </c>
      <c r="E184" s="52"/>
      <c r="F184" s="34">
        <f t="shared" si="10"/>
        <v>0</v>
      </c>
      <c r="G184" s="1"/>
    </row>
    <row r="185" spans="1:7" x14ac:dyDescent="0.25">
      <c r="A185" s="157">
        <f>A184+12.3</f>
        <v>24.5</v>
      </c>
      <c r="B185" s="133" t="s">
        <v>191</v>
      </c>
      <c r="C185" s="137">
        <v>56.25</v>
      </c>
      <c r="D185" s="75" t="s">
        <v>16</v>
      </c>
      <c r="E185" s="52"/>
      <c r="F185" s="34">
        <f t="shared" si="10"/>
        <v>0</v>
      </c>
      <c r="G185" s="1"/>
    </row>
    <row r="186" spans="1:7" ht="8.25" customHeight="1" x14ac:dyDescent="0.25">
      <c r="A186" s="157"/>
      <c r="B186" s="133"/>
      <c r="C186" s="137"/>
      <c r="D186" s="156"/>
      <c r="E186" s="52"/>
      <c r="F186" s="34">
        <f t="shared" si="10"/>
        <v>0</v>
      </c>
      <c r="G186" s="1"/>
    </row>
    <row r="187" spans="1:7" x14ac:dyDescent="0.25">
      <c r="A187" s="155">
        <v>13</v>
      </c>
      <c r="B187" s="136" t="s">
        <v>192</v>
      </c>
      <c r="C187" s="137"/>
      <c r="D187" s="156"/>
      <c r="E187" s="52"/>
      <c r="F187" s="34">
        <f t="shared" si="10"/>
        <v>0</v>
      </c>
      <c r="G187" s="1"/>
    </row>
    <row r="188" spans="1:7" x14ac:dyDescent="0.25">
      <c r="A188" s="157">
        <f>A187+0.1</f>
        <v>13.1</v>
      </c>
      <c r="B188" s="133" t="s">
        <v>193</v>
      </c>
      <c r="C188" s="137">
        <v>274.39999999999998</v>
      </c>
      <c r="D188" s="75" t="s">
        <v>16</v>
      </c>
      <c r="E188" s="52"/>
      <c r="F188" s="34">
        <f t="shared" si="10"/>
        <v>0</v>
      </c>
      <c r="G188" s="1"/>
    </row>
    <row r="189" spans="1:7" x14ac:dyDescent="0.25">
      <c r="A189" s="158">
        <f>A188+0.1</f>
        <v>13.2</v>
      </c>
      <c r="B189" s="97" t="s">
        <v>189</v>
      </c>
      <c r="C189" s="137">
        <v>343</v>
      </c>
      <c r="D189" s="148" t="s">
        <v>190</v>
      </c>
      <c r="E189" s="47"/>
      <c r="F189" s="34">
        <f t="shared" si="10"/>
        <v>0</v>
      </c>
      <c r="G189" s="1"/>
    </row>
    <row r="190" spans="1:7" ht="9.75" customHeight="1" x14ac:dyDescent="0.25">
      <c r="A190" s="150"/>
      <c r="B190" s="151"/>
      <c r="C190" s="10"/>
      <c r="D190" s="152"/>
      <c r="E190" s="37"/>
      <c r="F190" s="34">
        <f t="shared" si="10"/>
        <v>0</v>
      </c>
      <c r="G190" s="1"/>
    </row>
    <row r="191" spans="1:7" x14ac:dyDescent="0.25">
      <c r="A191" s="109">
        <v>14</v>
      </c>
      <c r="B191" s="110" t="s">
        <v>83</v>
      </c>
      <c r="C191" s="71"/>
      <c r="D191" s="111"/>
      <c r="E191" s="42"/>
      <c r="F191" s="34">
        <f t="shared" si="10"/>
        <v>0</v>
      </c>
      <c r="G191" s="1"/>
    </row>
    <row r="192" spans="1:7" x14ac:dyDescent="0.25">
      <c r="A192" s="112">
        <v>14.1</v>
      </c>
      <c r="B192" s="80" t="s">
        <v>84</v>
      </c>
      <c r="C192" s="78">
        <v>4275.79</v>
      </c>
      <c r="D192" s="75" t="s">
        <v>16</v>
      </c>
      <c r="E192" s="32"/>
      <c r="F192" s="34">
        <f t="shared" si="10"/>
        <v>0</v>
      </c>
      <c r="G192" s="1"/>
    </row>
    <row r="193" spans="1:7" x14ac:dyDescent="0.25">
      <c r="A193" s="112">
        <f t="shared" ref="A193:A195" si="12">+A192+0.1</f>
        <v>14.2</v>
      </c>
      <c r="B193" s="80" t="s">
        <v>85</v>
      </c>
      <c r="C193" s="78">
        <v>4275.79</v>
      </c>
      <c r="D193" s="75" t="s">
        <v>16</v>
      </c>
      <c r="E193" s="32"/>
      <c r="F193" s="34">
        <f t="shared" si="10"/>
        <v>0</v>
      </c>
      <c r="G193" s="1"/>
    </row>
    <row r="194" spans="1:7" x14ac:dyDescent="0.25">
      <c r="A194" s="112">
        <f t="shared" si="12"/>
        <v>14.299999999999999</v>
      </c>
      <c r="B194" s="86" t="s">
        <v>86</v>
      </c>
      <c r="C194" s="78">
        <v>4275.79</v>
      </c>
      <c r="D194" s="75" t="s">
        <v>16</v>
      </c>
      <c r="E194" s="33"/>
      <c r="F194" s="34">
        <f t="shared" si="10"/>
        <v>0</v>
      </c>
      <c r="G194" s="1"/>
    </row>
    <row r="195" spans="1:7" x14ac:dyDescent="0.25">
      <c r="A195" s="112">
        <f t="shared" si="12"/>
        <v>14.399999999999999</v>
      </c>
      <c r="B195" s="80" t="s">
        <v>87</v>
      </c>
      <c r="C195" s="78">
        <f>+C194*0.058*1.28*125</f>
        <v>39679.331200000001</v>
      </c>
      <c r="D195" s="75" t="s">
        <v>88</v>
      </c>
      <c r="E195" s="32"/>
      <c r="F195" s="34">
        <f t="shared" si="10"/>
        <v>0</v>
      </c>
      <c r="G195" s="1"/>
    </row>
    <row r="196" spans="1:7" ht="7.5" customHeight="1" x14ac:dyDescent="0.25">
      <c r="A196" s="112"/>
      <c r="B196" s="80"/>
      <c r="C196" s="71"/>
      <c r="D196" s="75"/>
      <c r="E196" s="35"/>
      <c r="F196" s="34">
        <f t="shared" si="10"/>
        <v>0</v>
      </c>
      <c r="G196" s="1"/>
    </row>
    <row r="197" spans="1:7" ht="38.25" x14ac:dyDescent="0.25">
      <c r="A197" s="159">
        <v>15</v>
      </c>
      <c r="B197" s="160" t="s">
        <v>89</v>
      </c>
      <c r="C197" s="161">
        <v>9281.7999999999993</v>
      </c>
      <c r="D197" s="162" t="s">
        <v>12</v>
      </c>
      <c r="E197" s="53"/>
      <c r="F197" s="34">
        <f t="shared" si="10"/>
        <v>0</v>
      </c>
      <c r="G197" s="1"/>
    </row>
    <row r="198" spans="1:7" x14ac:dyDescent="0.25">
      <c r="A198" s="109"/>
      <c r="B198" s="113"/>
      <c r="C198" s="114"/>
      <c r="D198" s="115"/>
      <c r="E198" s="43"/>
      <c r="F198" s="34">
        <f t="shared" si="10"/>
        <v>0</v>
      </c>
      <c r="G198" s="1"/>
    </row>
    <row r="199" spans="1:7" ht="51" x14ac:dyDescent="0.25">
      <c r="A199" s="109">
        <v>16</v>
      </c>
      <c r="B199" s="113" t="s">
        <v>194</v>
      </c>
      <c r="C199" s="114">
        <v>9281.7999999999993</v>
      </c>
      <c r="D199" s="115" t="s">
        <v>12</v>
      </c>
      <c r="E199" s="43"/>
      <c r="F199" s="34">
        <f t="shared" si="10"/>
        <v>0</v>
      </c>
      <c r="G199" s="1"/>
    </row>
    <row r="200" spans="1:7" x14ac:dyDescent="0.25">
      <c r="A200" s="109"/>
      <c r="B200" s="113"/>
      <c r="C200" s="114"/>
      <c r="D200" s="115"/>
      <c r="E200" s="43"/>
      <c r="F200" s="34">
        <f t="shared" si="10"/>
        <v>0</v>
      </c>
      <c r="G200" s="1"/>
    </row>
    <row r="201" spans="1:7" ht="25.5" x14ac:dyDescent="0.25">
      <c r="A201" s="109">
        <v>17</v>
      </c>
      <c r="B201" s="118" t="s">
        <v>91</v>
      </c>
      <c r="C201" s="114">
        <v>9281.7999999999993</v>
      </c>
      <c r="D201" s="115" t="s">
        <v>12</v>
      </c>
      <c r="E201" s="43"/>
      <c r="F201" s="34">
        <f t="shared" si="10"/>
        <v>0</v>
      </c>
      <c r="G201" s="1"/>
    </row>
    <row r="202" spans="1:7" x14ac:dyDescent="0.25">
      <c r="A202" s="163"/>
      <c r="B202" s="164" t="s">
        <v>195</v>
      </c>
      <c r="C202" s="165"/>
      <c r="D202" s="165"/>
      <c r="E202" s="54"/>
      <c r="F202" s="55">
        <f>SUM(F91:F201)</f>
        <v>0</v>
      </c>
      <c r="G202" s="1"/>
    </row>
    <row r="203" spans="1:7" ht="9" customHeight="1" x14ac:dyDescent="0.25">
      <c r="A203" s="166"/>
      <c r="B203" s="167"/>
      <c r="C203" s="74"/>
      <c r="D203" s="75"/>
      <c r="E203" s="32"/>
      <c r="F203" s="34"/>
      <c r="G203" s="1"/>
    </row>
    <row r="204" spans="1:7" x14ac:dyDescent="0.25">
      <c r="A204" s="69" t="s">
        <v>196</v>
      </c>
      <c r="B204" s="70" t="s">
        <v>197</v>
      </c>
      <c r="C204" s="71"/>
      <c r="D204" s="72"/>
      <c r="E204" s="32"/>
      <c r="F204" s="34">
        <f t="shared" si="10"/>
        <v>0</v>
      </c>
      <c r="G204" s="1"/>
    </row>
    <row r="205" spans="1:7" ht="51" x14ac:dyDescent="0.25">
      <c r="A205" s="92">
        <v>1</v>
      </c>
      <c r="B205" s="80" t="s">
        <v>198</v>
      </c>
      <c r="C205" s="168">
        <v>3</v>
      </c>
      <c r="D205" s="108" t="s">
        <v>35</v>
      </c>
      <c r="E205" s="56"/>
      <c r="F205" s="34">
        <f t="shared" si="10"/>
        <v>0</v>
      </c>
      <c r="G205" s="1"/>
    </row>
    <row r="206" spans="1:7" ht="25.5" x14ac:dyDescent="0.25">
      <c r="A206" s="92">
        <v>2</v>
      </c>
      <c r="B206" s="80" t="s">
        <v>199</v>
      </c>
      <c r="C206" s="74">
        <v>5</v>
      </c>
      <c r="D206" s="72" t="s">
        <v>200</v>
      </c>
      <c r="E206" s="32"/>
      <c r="F206" s="34">
        <f t="shared" si="10"/>
        <v>0</v>
      </c>
      <c r="G206" s="1"/>
    </row>
    <row r="207" spans="1:7" x14ac:dyDescent="0.25">
      <c r="A207" s="169"/>
      <c r="B207" s="120" t="s">
        <v>201</v>
      </c>
      <c r="C207" s="170"/>
      <c r="D207" s="171"/>
      <c r="E207" s="57"/>
      <c r="F207" s="58">
        <f>SUM(F204:F206)</f>
        <v>0</v>
      </c>
      <c r="G207" s="1"/>
    </row>
    <row r="208" spans="1:7" x14ac:dyDescent="0.25">
      <c r="A208" s="87"/>
      <c r="B208" s="88"/>
      <c r="C208" s="71"/>
      <c r="D208" s="72"/>
      <c r="E208" s="32"/>
      <c r="F208" s="32"/>
    </row>
    <row r="209" spans="1:7" x14ac:dyDescent="0.25">
      <c r="A209" s="172"/>
      <c r="B209" s="173" t="s">
        <v>202</v>
      </c>
      <c r="C209" s="174"/>
      <c r="D209" s="175"/>
      <c r="E209" s="59"/>
      <c r="F209" s="59">
        <f>+F207+F202+F89</f>
        <v>0</v>
      </c>
      <c r="G209" s="17"/>
    </row>
    <row r="210" spans="1:7" x14ac:dyDescent="0.25">
      <c r="A210" s="176"/>
      <c r="B210" s="177" t="s">
        <v>202</v>
      </c>
      <c r="C210" s="178"/>
      <c r="D210" s="179"/>
      <c r="E210" s="60"/>
      <c r="F210" s="60">
        <f>+F209</f>
        <v>0</v>
      </c>
    </row>
    <row r="211" spans="1:7" x14ac:dyDescent="0.25">
      <c r="A211" s="87"/>
      <c r="B211" s="88"/>
      <c r="C211" s="180"/>
      <c r="D211" s="181"/>
      <c r="E211" s="61"/>
      <c r="F211" s="62"/>
    </row>
    <row r="212" spans="1:7" x14ac:dyDescent="0.25">
      <c r="A212" s="87"/>
      <c r="B212" s="92" t="s">
        <v>203</v>
      </c>
      <c r="C212" s="182"/>
      <c r="D212" s="181"/>
      <c r="E212" s="61"/>
      <c r="F212" s="61"/>
    </row>
    <row r="213" spans="1:7" x14ac:dyDescent="0.25">
      <c r="A213" s="87"/>
      <c r="B213" s="123" t="s">
        <v>204</v>
      </c>
      <c r="C213" s="183">
        <v>0.1</v>
      </c>
      <c r="D213" s="181"/>
      <c r="E213" s="61"/>
      <c r="F213" s="61">
        <f>+$F$210*C213</f>
        <v>0</v>
      </c>
    </row>
    <row r="214" spans="1:7" x14ac:dyDescent="0.25">
      <c r="A214" s="87"/>
      <c r="B214" s="123" t="s">
        <v>205</v>
      </c>
      <c r="C214" s="183">
        <v>2.5000000000000001E-2</v>
      </c>
      <c r="D214" s="181"/>
      <c r="E214" s="61"/>
      <c r="F214" s="61">
        <f t="shared" ref="F214:F224" si="13">+$F$210*C214</f>
        <v>0</v>
      </c>
    </row>
    <row r="215" spans="1:7" x14ac:dyDescent="0.25">
      <c r="A215" s="87"/>
      <c r="B215" s="123" t="s">
        <v>206</v>
      </c>
      <c r="C215" s="183">
        <v>0.04</v>
      </c>
      <c r="D215" s="181"/>
      <c r="E215" s="61"/>
      <c r="F215" s="61">
        <f t="shared" si="13"/>
        <v>0</v>
      </c>
    </row>
    <row r="216" spans="1:7" x14ac:dyDescent="0.25">
      <c r="A216" s="87"/>
      <c r="B216" s="123" t="s">
        <v>207</v>
      </c>
      <c r="C216" s="183">
        <v>0.03</v>
      </c>
      <c r="D216" s="181"/>
      <c r="E216" s="61"/>
      <c r="F216" s="61">
        <f t="shared" si="13"/>
        <v>0</v>
      </c>
    </row>
    <row r="217" spans="1:7" x14ac:dyDescent="0.25">
      <c r="A217" s="87"/>
      <c r="B217" s="123" t="s">
        <v>208</v>
      </c>
      <c r="C217" s="183">
        <v>0.05</v>
      </c>
      <c r="D217" s="181"/>
      <c r="E217" s="61"/>
      <c r="F217" s="61">
        <f t="shared" si="13"/>
        <v>0</v>
      </c>
    </row>
    <row r="218" spans="1:7" x14ac:dyDescent="0.25">
      <c r="A218" s="87"/>
      <c r="B218" s="123" t="s">
        <v>209</v>
      </c>
      <c r="C218" s="183">
        <v>0.01</v>
      </c>
      <c r="D218" s="181"/>
      <c r="E218" s="61"/>
      <c r="F218" s="61">
        <f t="shared" si="13"/>
        <v>0</v>
      </c>
    </row>
    <row r="219" spans="1:7" x14ac:dyDescent="0.25">
      <c r="A219" s="87"/>
      <c r="B219" s="184" t="s">
        <v>210</v>
      </c>
      <c r="C219" s="183">
        <v>0.18</v>
      </c>
      <c r="D219" s="181"/>
      <c r="E219" s="61"/>
      <c r="F219" s="61">
        <f>+$F$213*C219</f>
        <v>0</v>
      </c>
    </row>
    <row r="220" spans="1:7" x14ac:dyDescent="0.25">
      <c r="A220" s="87"/>
      <c r="B220" s="123" t="s">
        <v>211</v>
      </c>
      <c r="C220" s="183">
        <v>1E-3</v>
      </c>
      <c r="D220" s="181"/>
      <c r="E220" s="61"/>
      <c r="F220" s="61">
        <f t="shared" si="13"/>
        <v>0</v>
      </c>
    </row>
    <row r="221" spans="1:7" x14ac:dyDescent="0.25">
      <c r="A221" s="87"/>
      <c r="B221" s="123" t="s">
        <v>212</v>
      </c>
      <c r="C221" s="183">
        <v>0.05</v>
      </c>
      <c r="D221" s="181"/>
      <c r="E221" s="61"/>
      <c r="F221" s="61">
        <f t="shared" si="13"/>
        <v>0</v>
      </c>
    </row>
    <row r="222" spans="1:7" x14ac:dyDescent="0.25">
      <c r="A222" s="87"/>
      <c r="B222" s="123" t="s">
        <v>213</v>
      </c>
      <c r="C222" s="185">
        <v>0.1</v>
      </c>
      <c r="D222" s="186"/>
      <c r="E222" s="63"/>
      <c r="F222" s="61">
        <f t="shared" si="13"/>
        <v>0</v>
      </c>
    </row>
    <row r="223" spans="1:7" ht="25.5" x14ac:dyDescent="0.25">
      <c r="A223" s="87"/>
      <c r="B223" s="123" t="s">
        <v>214</v>
      </c>
      <c r="C223" s="183">
        <v>0.03</v>
      </c>
      <c r="D223" s="181"/>
      <c r="E223" s="61"/>
      <c r="F223" s="61">
        <f t="shared" si="13"/>
        <v>0</v>
      </c>
    </row>
    <row r="224" spans="1:7" x14ac:dyDescent="0.25">
      <c r="A224" s="87"/>
      <c r="B224" s="123" t="s">
        <v>215</v>
      </c>
      <c r="C224" s="183">
        <v>1.4999999999999999E-2</v>
      </c>
      <c r="D224" s="181"/>
      <c r="E224" s="61"/>
      <c r="F224" s="61">
        <f t="shared" si="13"/>
        <v>0</v>
      </c>
    </row>
    <row r="225" spans="1:6" x14ac:dyDescent="0.25">
      <c r="A225" s="119"/>
      <c r="B225" s="119" t="s">
        <v>216</v>
      </c>
      <c r="C225" s="187"/>
      <c r="D225" s="188"/>
      <c r="E225" s="64"/>
      <c r="F225" s="64">
        <f>SUM(F213:F224)</f>
        <v>0</v>
      </c>
    </row>
    <row r="226" spans="1:6" x14ac:dyDescent="0.25">
      <c r="A226" s="87"/>
      <c r="B226" s="88"/>
      <c r="C226" s="189"/>
      <c r="D226" s="181"/>
      <c r="E226" s="61"/>
      <c r="F226" s="61"/>
    </row>
    <row r="227" spans="1:6" x14ac:dyDescent="0.25">
      <c r="A227" s="119"/>
      <c r="B227" s="119" t="s">
        <v>217</v>
      </c>
      <c r="C227" s="187"/>
      <c r="D227" s="188"/>
      <c r="E227" s="64"/>
      <c r="F227" s="64">
        <f>+F225+F210</f>
        <v>0</v>
      </c>
    </row>
    <row r="228" spans="1:6" x14ac:dyDescent="0.25">
      <c r="A228" s="87"/>
      <c r="B228" s="87"/>
      <c r="C228" s="182"/>
      <c r="D228" s="181"/>
      <c r="E228" s="61"/>
      <c r="F228" s="61"/>
    </row>
    <row r="229" spans="1:6" x14ac:dyDescent="0.25">
      <c r="A229" s="172"/>
      <c r="B229" s="172" t="s">
        <v>218</v>
      </c>
      <c r="C229" s="190"/>
      <c r="D229" s="191"/>
      <c r="E229" s="65"/>
      <c r="F229" s="65">
        <f>+F227</f>
        <v>0</v>
      </c>
    </row>
    <row r="230" spans="1:6" x14ac:dyDescent="0.25">
      <c r="A230" s="22"/>
      <c r="B230" s="22"/>
      <c r="C230" s="25"/>
      <c r="D230" s="22"/>
      <c r="E230" s="25"/>
      <c r="F230" s="25"/>
    </row>
    <row r="231" spans="1:6" x14ac:dyDescent="0.25">
      <c r="A231" s="66"/>
      <c r="B231" s="66"/>
      <c r="C231" s="67"/>
      <c r="D231" s="67"/>
      <c r="E231" s="68"/>
      <c r="F231" s="67"/>
    </row>
    <row r="232" spans="1:6" ht="20.25" x14ac:dyDescent="0.25">
      <c r="A232" s="19"/>
      <c r="B232" s="19"/>
      <c r="C232" s="19"/>
      <c r="D232" s="19"/>
      <c r="E232" s="19"/>
      <c r="F232" s="19"/>
    </row>
  </sheetData>
  <sheetProtection password="D747" sheet="1" objects="1" scenarios="1"/>
  <mergeCells count="7">
    <mergeCell ref="A232:F232"/>
    <mergeCell ref="A1:F1"/>
    <mergeCell ref="A2:F2"/>
    <mergeCell ref="A3:F3"/>
    <mergeCell ref="A4:F4"/>
    <mergeCell ref="A6:F6"/>
    <mergeCell ref="A7:F7"/>
  </mergeCells>
  <printOptions horizontalCentered="1"/>
  <pageMargins left="0.31496062992125984" right="0.31496062992125984" top="0.35433070866141736" bottom="0.35433070866141736" header="0.31496062992125984" footer="0.11811023622047245"/>
  <pageSetup scale="79" orientation="portrait" r:id="rId1"/>
  <headerFooter>
    <oddFooter>&amp;CAmpliación de Redes de Barrio Nuevo, Acueducto Múltiple Ramón Santana&amp;R&amp;P de &amp;N</oddFooter>
  </headerFooter>
  <rowBreaks count="4" manualBreakCount="4">
    <brk id="54" max="5" man="1"/>
    <brk id="98" max="5" man="1"/>
    <brk id="150" max="5" man="1"/>
    <brk id="19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listado Ramon Santana SPM (2)</vt:lpstr>
      <vt:lpstr>'listado Ramon Santana SPM (2)'!Área_de_impresión</vt:lpstr>
      <vt:lpstr>'listado Ramon Santana SPM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Jabib Suárez Holguín Veras</dc:creator>
  <cp:lastModifiedBy>Federico De la Cruz Beltre</cp:lastModifiedBy>
  <dcterms:created xsi:type="dcterms:W3CDTF">2021-09-29T15:15:37Z</dcterms:created>
  <dcterms:modified xsi:type="dcterms:W3CDTF">2021-10-08T13:17:19Z</dcterms:modified>
</cp:coreProperties>
</file>