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feliz\Desktop\Licitaciones y sorteos\Los Htillos y colectora de samana\"/>
    </mc:Choice>
  </mc:AlternateContent>
  <xr:revisionPtr revIDLastSave="0" documentId="8_{F8FC6C87-F930-40DA-885F-40C90AA0F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P. VINCULADO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#N/A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xlnm._FilterDatabase" localSheetId="0" hidden="1">'PREP. VINCULADO'!$A$9:$F$279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'[3]M.O.'!#REF!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'[7]M.O.'!$C$12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'[7]M.O.'!#REF!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'PREP. VINCULADO'!$A$1:$F$281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'[8]M.O.'!#REF!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'[7]M.O.'!$C$9</definedName>
    <definedName name="BRIGADATOPOGRAFICA_6">#REF!</definedName>
    <definedName name="BVNBVNBV">'[11]M.O.'!#REF!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'[7]M.O.'!#REF!</definedName>
    <definedName name="CARANTEPECHO">'[7]M.O.'!#REF!</definedName>
    <definedName name="CARANTEPECHO_6">#REF!</definedName>
    <definedName name="CARANTEPECHO_8">#REF!</definedName>
    <definedName name="CARCOL30">'[7]M.O.'!#REF!</definedName>
    <definedName name="CARCOL30_6">#REF!</definedName>
    <definedName name="CARCOL30_8">#REF!</definedName>
    <definedName name="CARCOL50">'[7]M.O.'!#REF!</definedName>
    <definedName name="CARCOL50_6">#REF!</definedName>
    <definedName name="CARCOL50_8">#REF!</definedName>
    <definedName name="CARCOL51">'[7]M.O.'!#REF!</definedName>
    <definedName name="CARCOLAMARRE">'[7]M.O.'!#REF!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'[7]M.O.'!#REF!</definedName>
    <definedName name="CARLOSAPLA_6">#REF!</definedName>
    <definedName name="CARLOSAPLA_8">#REF!</definedName>
    <definedName name="CARLOSAVARIASAGUAS">'[7]M.O.'!#REF!</definedName>
    <definedName name="CARLOSAVARIASAGUAS_6">#REF!</definedName>
    <definedName name="CARLOSAVARIASAGUAS_8">#REF!</definedName>
    <definedName name="CARMURO">'[7]M.O.'!#REF!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'[7]M.O.'!#REF!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'[7]M.O.'!#REF!</definedName>
    <definedName name="CARPVIGA2040_6">#REF!</definedName>
    <definedName name="CARPVIGA2040_8">#REF!</definedName>
    <definedName name="CARPVIGA3050">'[7]M.O.'!#REF!</definedName>
    <definedName name="CARPVIGA3050_6">#REF!</definedName>
    <definedName name="CARPVIGA3050_8">#REF!</definedName>
    <definedName name="CARPVIGA3060">'[7]M.O.'!#REF!</definedName>
    <definedName name="CARPVIGA3060_6">#REF!</definedName>
    <definedName name="CARPVIGA3060_8">#REF!</definedName>
    <definedName name="CARPVIGA4080">'[7]M.O.'!#REF!</definedName>
    <definedName name="CARPVIGA4080_6">#REF!</definedName>
    <definedName name="CARPVIGA4080_8">#REF!</definedName>
    <definedName name="CARRAMPA">'[7]M.O.'!#REF!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'[7]M.O.'!#REF!</definedName>
    <definedName name="CASABE_8">#REF!</definedName>
    <definedName name="CASBESTO">'[7]M.O.'!#REF!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'[7]M.O.'!#REF!</definedName>
    <definedName name="CZINC_6">#REF!</definedName>
    <definedName name="CZINC_8">#REF!</definedName>
    <definedName name="D">#REF!</definedName>
    <definedName name="derop">'[8]M.O.'!#REF!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'[3]M.O.'!#REF!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'[7]M.O.'!#REF!</definedName>
    <definedName name="impresion_2">[16]Directos!#REF!</definedName>
    <definedName name="Imprimir_área_IM">#REF!</definedName>
    <definedName name="Imprimir_área_IM_6">#REF!</definedName>
    <definedName name="ingeniera">'[8]M.O.'!$C$10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'[7]M.O.'!#REF!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'[7]M.O.'!$C$10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'[3]M.O.'!#REF!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'[7]M.O.'!$C$12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'PREP. VINCULADO'!$1:$7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9" l="1"/>
  <c r="F138" i="9"/>
  <c r="F137" i="9"/>
  <c r="F136" i="9"/>
  <c r="F135" i="9"/>
  <c r="F134" i="9"/>
  <c r="F133" i="9"/>
  <c r="F181" i="9" l="1"/>
  <c r="F169" i="9" l="1"/>
  <c r="F168" i="9"/>
  <c r="F165" i="9"/>
  <c r="F164" i="9"/>
  <c r="F17" i="9"/>
  <c r="F163" i="9" l="1"/>
  <c r="F19" i="9"/>
  <c r="F175" i="9" l="1"/>
  <c r="F177" i="9"/>
  <c r="F176" i="9"/>
  <c r="F154" i="9"/>
  <c r="F258" i="9" l="1"/>
  <c r="F256" i="9" l="1"/>
  <c r="F255" i="9"/>
  <c r="F259" i="9" l="1"/>
  <c r="F251" i="9" l="1"/>
  <c r="F250" i="9"/>
  <c r="F249" i="9"/>
  <c r="A244" i="9"/>
  <c r="A245" i="9" s="1"/>
  <c r="A246" i="9" s="1"/>
  <c r="A247" i="9" s="1"/>
  <c r="A248" i="9" s="1"/>
  <c r="A249" i="9" s="1"/>
  <c r="A250" i="9" s="1"/>
  <c r="A251" i="9" s="1"/>
  <c r="F232" i="9"/>
  <c r="F191" i="9"/>
  <c r="F189" i="9"/>
  <c r="F188" i="9"/>
  <c r="F187" i="9"/>
  <c r="F186" i="9"/>
  <c r="F182" i="9"/>
  <c r="F248" i="9" l="1"/>
  <c r="F245" i="9"/>
  <c r="F247" i="9"/>
  <c r="F238" i="9"/>
  <c r="F180" i="9" l="1"/>
  <c r="F183" i="9"/>
  <c r="F172" i="9"/>
  <c r="F198" i="9" l="1"/>
  <c r="F128" i="9"/>
  <c r="F153" i="9" l="1"/>
  <c r="F155" i="9" l="1"/>
  <c r="F152" i="9"/>
  <c r="F160" i="9" l="1"/>
  <c r="F147" i="9"/>
  <c r="F149" i="9"/>
  <c r="F146" i="9"/>
  <c r="F148" i="9"/>
  <c r="F150" i="9"/>
  <c r="F158" i="9" l="1"/>
  <c r="F143" i="9" l="1"/>
  <c r="F151" i="9"/>
  <c r="F142" i="9"/>
  <c r="F174" i="9" l="1"/>
  <c r="F173" i="9"/>
  <c r="F156" i="9" l="1"/>
  <c r="F130" i="9" l="1"/>
  <c r="F178" i="9" l="1"/>
  <c r="F211" i="9" l="1"/>
  <c r="F179" i="9" l="1"/>
  <c r="F193" i="9" s="1"/>
  <c r="F226" i="9" l="1"/>
  <c r="F230" i="9" l="1"/>
  <c r="F228" i="9"/>
  <c r="F220" i="9" l="1"/>
  <c r="F214" i="9" l="1"/>
  <c r="F215" i="9"/>
  <c r="F201" i="9"/>
  <c r="F202" i="9"/>
  <c r="F218" i="9"/>
  <c r="F224" i="9" l="1"/>
  <c r="F223" i="9"/>
  <c r="F219" i="9"/>
  <c r="F203" i="9" l="1"/>
  <c r="F237" i="9" l="1"/>
  <c r="F239" i="9" s="1"/>
  <c r="F13" i="9" l="1"/>
  <c r="A27" i="9"/>
  <c r="A28" i="9" s="1"/>
  <c r="A29" i="9" s="1"/>
  <c r="A30" i="9" s="1"/>
  <c r="A31" i="9" s="1"/>
  <c r="A32" i="9" s="1"/>
  <c r="A35" i="9"/>
  <c r="A36" i="9" s="1"/>
  <c r="A37" i="9" s="1"/>
  <c r="A40" i="9"/>
  <c r="A41" i="9" s="1"/>
  <c r="A42" i="9" s="1"/>
  <c r="A49" i="9"/>
  <c r="A50" i="9" s="1"/>
  <c r="A51" i="9" s="1"/>
  <c r="A52" i="9" s="1"/>
  <c r="A55" i="9"/>
  <c r="A56" i="9" s="1"/>
  <c r="A57" i="9" s="1"/>
  <c r="A58" i="9" s="1"/>
  <c r="A61" i="9"/>
  <c r="A62" i="9" s="1"/>
  <c r="A63" i="9" s="1"/>
  <c r="A64" i="9" s="1"/>
  <c r="A67" i="9"/>
  <c r="A68" i="9" s="1"/>
  <c r="A69" i="9" s="1"/>
  <c r="A70" i="9" s="1"/>
  <c r="A71" i="9" s="1"/>
  <c r="A72" i="9" s="1"/>
  <c r="A73" i="9" s="1"/>
  <c r="A74" i="9" s="1"/>
  <c r="F91" i="9"/>
  <c r="F92" i="9"/>
  <c r="F94" i="9"/>
  <c r="F99" i="9"/>
  <c r="F113" i="9"/>
  <c r="F42" i="9" l="1"/>
  <c r="F40" i="9"/>
  <c r="F79" i="9"/>
  <c r="F37" i="9"/>
  <c r="F35" i="9"/>
  <c r="F36" i="9"/>
  <c r="F32" i="9"/>
  <c r="F41" i="9"/>
  <c r="F24" i="9"/>
  <c r="F52" i="9" l="1"/>
  <c r="F80" i="9" l="1"/>
  <c r="F100" i="9" l="1"/>
  <c r="F114" i="9"/>
  <c r="F244" i="9" l="1"/>
  <c r="F18" i="9" l="1"/>
  <c r="F246" i="9"/>
  <c r="F252" i="9" s="1"/>
  <c r="F16" i="9"/>
  <c r="F30" i="9"/>
  <c r="F63" i="9" l="1"/>
  <c r="F20" i="9"/>
  <c r="F31" i="9"/>
  <c r="F11" i="9"/>
  <c r="F12" i="9" l="1"/>
  <c r="F50" i="9"/>
  <c r="F64" i="9"/>
  <c r="F206" i="9"/>
  <c r="F51" i="9"/>
  <c r="F207" i="9" l="1"/>
  <c r="F56" i="9" l="1"/>
  <c r="F209" i="9"/>
  <c r="F208" i="9"/>
  <c r="F210" i="9"/>
  <c r="F28" i="9"/>
  <c r="F49" i="9"/>
  <c r="F27" i="9"/>
  <c r="F29" i="9" l="1"/>
  <c r="F233" i="9"/>
  <c r="F62" i="9"/>
  <c r="F78" i="9"/>
  <c r="F55" i="9" l="1"/>
  <c r="F74" i="9"/>
  <c r="F90" i="9"/>
  <c r="F72" i="9"/>
  <c r="F107" i="9"/>
  <c r="F89" i="9"/>
  <c r="F88" i="9"/>
  <c r="F93" i="9"/>
  <c r="F73" i="9"/>
  <c r="F98" i="9"/>
  <c r="F121" i="9"/>
  <c r="F112" i="9" l="1"/>
  <c r="F108" i="9"/>
  <c r="F83" i="9" l="1"/>
  <c r="F68" i="9"/>
  <c r="F67" i="9"/>
  <c r="F57" i="9"/>
  <c r="F71" i="9"/>
  <c r="F122" i="9"/>
  <c r="F69" i="9" l="1"/>
  <c r="F58" i="9"/>
  <c r="F70" i="9"/>
  <c r="F44" i="9" l="1"/>
  <c r="F84" i="9"/>
  <c r="F85" i="9" l="1"/>
  <c r="F104" i="9" l="1"/>
  <c r="F103" i="9"/>
  <c r="F117" i="9" l="1"/>
  <c r="F118" i="9"/>
  <c r="F124" i="9" l="1"/>
  <c r="F261" i="9" s="1"/>
  <c r="F264" i="9" l="1"/>
  <c r="F265" i="9"/>
  <c r="F275" i="9"/>
  <c r="F274" i="9"/>
  <c r="F273" i="9"/>
  <c r="F270" i="9"/>
  <c r="F267" i="9"/>
  <c r="F269" i="9"/>
  <c r="F268" i="9"/>
  <c r="F266" i="9"/>
  <c r="F272" i="9" l="1"/>
  <c r="F271" i="9"/>
  <c r="F276" i="9" s="1"/>
  <c r="F278" i="9" s="1"/>
</calcChain>
</file>

<file path=xl/sharedStrings.xml><?xml version="1.0" encoding="utf-8"?>
<sst xmlns="http://schemas.openxmlformats.org/spreadsheetml/2006/main" count="413" uniqueCount="252">
  <si>
    <t>M3</t>
  </si>
  <si>
    <t>PA</t>
  </si>
  <si>
    <t>CANTIDAD</t>
  </si>
  <si>
    <t>UD</t>
  </si>
  <si>
    <t>M</t>
  </si>
  <si>
    <t>VI</t>
  </si>
  <si>
    <t>A</t>
  </si>
  <si>
    <t>B</t>
  </si>
  <si>
    <t>C</t>
  </si>
  <si>
    <t>D</t>
  </si>
  <si>
    <t>E</t>
  </si>
  <si>
    <t xml:space="preserve">Zona: </t>
  </si>
  <si>
    <t>P.U. (RD$)</t>
  </si>
  <si>
    <t>VALOR (RD$)</t>
  </si>
  <si>
    <t>ACONDICIONAMIENTO LAGUNA EXISTENTE</t>
  </si>
  <si>
    <t>MOVIMINENTO DE TIERRA:</t>
  </si>
  <si>
    <t xml:space="preserve"> M</t>
  </si>
  <si>
    <t xml:space="preserve"> Ø16"  PVC SDR 32.5  C/J.G.</t>
  </si>
  <si>
    <t xml:space="preserve"> Ø12"  PVC SDR 32.5  C/J.G.</t>
  </si>
  <si>
    <t xml:space="preserve"> Ø8"  PVC SDR 32.5  C/J.G.</t>
  </si>
  <si>
    <t>MOVIMIENTO DE TIERRA:</t>
  </si>
  <si>
    <t>MURO LAGUNA FACULTATIVA</t>
  </si>
  <si>
    <t xml:space="preserve">MUROS DE BLOCK </t>
  </si>
  <si>
    <t xml:space="preserve">B.N.P  DE Ø 6¨  </t>
  </si>
  <si>
    <t>TERMINACIONES</t>
  </si>
  <si>
    <t>VERTEDEROS DE SALIDA LAGUNA FACULTATIVA .</t>
  </si>
  <si>
    <t>CAMINO DE ACCESO A PLANTA:</t>
  </si>
  <si>
    <t xml:space="preserve">ACONDICIONAMIENTO CAMINO ACCESO A PLANTA </t>
  </si>
  <si>
    <t>GASTOS INDIRECTOS</t>
  </si>
  <si>
    <t>TOTAL GASTOS INDIRECTOS</t>
  </si>
  <si>
    <t>PINTURA</t>
  </si>
  <si>
    <t>5.1.1</t>
  </si>
  <si>
    <t>5.1.2</t>
  </si>
  <si>
    <t>5.1.3</t>
  </si>
  <si>
    <t>5.2.2</t>
  </si>
  <si>
    <t>5.2.1</t>
  </si>
  <si>
    <t>5.2.3</t>
  </si>
  <si>
    <t>5.3.1</t>
  </si>
  <si>
    <t>5.3.2</t>
  </si>
  <si>
    <t>5.3.3</t>
  </si>
  <si>
    <t>5.3.4</t>
  </si>
  <si>
    <t>5.3.5</t>
  </si>
  <si>
    <t>5.3.6</t>
  </si>
  <si>
    <t>5.3.7</t>
  </si>
  <si>
    <t>6.1.1</t>
  </si>
  <si>
    <t>6.1.2</t>
  </si>
  <si>
    <t>6.1.3</t>
  </si>
  <si>
    <t>6.2.1</t>
  </si>
  <si>
    <t>6.2.2</t>
  </si>
  <si>
    <t>6.3.1</t>
  </si>
  <si>
    <t>6.3.2</t>
  </si>
  <si>
    <t>7.1.1</t>
  </si>
  <si>
    <t>7.1.2</t>
  </si>
  <si>
    <t>7.1.3</t>
  </si>
  <si>
    <t>7.2.1</t>
  </si>
  <si>
    <t>7.2.2</t>
  </si>
  <si>
    <t>7.3.1</t>
  </si>
  <si>
    <t>7.3.2</t>
  </si>
  <si>
    <t>HORMIGÓN ARMADO EN:</t>
  </si>
  <si>
    <t>MUROS</t>
  </si>
  <si>
    <t>TERMINACIÓN DE SUPERFICIE</t>
  </si>
  <si>
    <t>PRELIMINARES</t>
  </si>
  <si>
    <t xml:space="preserve">GARITA DE VIGILANTE </t>
  </si>
  <si>
    <t xml:space="preserve">S.N.P DE Ø 6¨  </t>
  </si>
  <si>
    <t>SANITARIA</t>
  </si>
  <si>
    <t xml:space="preserve">ELECTRIFICACIÓN  </t>
  </si>
  <si>
    <t>SUB-TOTAL E</t>
  </si>
  <si>
    <t>SUB-TOTAL D</t>
  </si>
  <si>
    <t>SUB-TOTAL C</t>
  </si>
  <si>
    <t>VARIOS</t>
  </si>
  <si>
    <t>TRABAJOS GENERALES</t>
  </si>
  <si>
    <t>A-1</t>
  </si>
  <si>
    <t>A-2</t>
  </si>
  <si>
    <t>A-3</t>
  </si>
  <si>
    <t>A-4</t>
  </si>
  <si>
    <t>SUB-TOTAL A</t>
  </si>
  <si>
    <t>SUB-TOTAL B</t>
  </si>
  <si>
    <t xml:space="preserve">READECUACIÓN PLANTA DE TRATAMIENTO </t>
  </si>
  <si>
    <t>SUMINISTRO Y COLOCACIÓN TUBERÍAS EN PLANTA</t>
  </si>
  <si>
    <t>VENTANA DE ALUMINIO (INCLUYE COLOCACIÓN)</t>
  </si>
  <si>
    <t>PORTAJE (SUMINISTRO Y COLOCACIÓN):</t>
  </si>
  <si>
    <t>VERJA EN BLOQUES DE 6" VIOLINADOS,  L=483.44 M</t>
  </si>
  <si>
    <t>COLOCACIÓN DE TUBERÍAS</t>
  </si>
  <si>
    <t>SUMINISTRO DE TUBERÍAS</t>
  </si>
  <si>
    <t>TERMINACIONES EN PLANTA:</t>
  </si>
  <si>
    <t>TERMINACIÓN DE SUPERFICIE CÁMARA DE ENTRADA</t>
  </si>
  <si>
    <t xml:space="preserve">HORMIGÓN ARMADO EN: </t>
  </si>
  <si>
    <t>Limpieza y desbroce de malezas</t>
  </si>
  <si>
    <t xml:space="preserve">Bote de material de malezas con camión  D= 5 km </t>
  </si>
  <si>
    <t>Limpieza y extracción de malezas en fondo y talud</t>
  </si>
  <si>
    <t xml:space="preserve">Bote de malezas c/camión </t>
  </si>
  <si>
    <t>Secado de la laguna con bomba achique de 6" (18hp)</t>
  </si>
  <si>
    <t xml:space="preserve">Extracción de lodos c/equipo </t>
  </si>
  <si>
    <t xml:space="preserve">Bote de material con camión d= 5 km (incluye esparcimiento en botadero) </t>
  </si>
  <si>
    <t>Excavación material compacto con equipo</t>
  </si>
  <si>
    <t>Regularización de zanja</t>
  </si>
  <si>
    <t>Asiento de arena (suministro y colocación)</t>
  </si>
  <si>
    <t xml:space="preserve">Relleno compactado con equipo de percusión   en capas de 0.20 m </t>
  </si>
  <si>
    <t xml:space="preserve"> Ø16"  PVC SDR 32.5 C/J.G. +5% de pérdida por campana</t>
  </si>
  <si>
    <t xml:space="preserve"> Ø12"  PVC SDR 32.5 C/J.G. +4% de pérdida por campana</t>
  </si>
  <si>
    <t xml:space="preserve"> Ø8"  PVC SDR 32.5 C/J.G. +3% de pérdida por campana</t>
  </si>
  <si>
    <t>Excavación material no clasificado c/equipo</t>
  </si>
  <si>
    <t xml:space="preserve">Bote de material con camión Dist= 5 km (incluye esparcimiento en botadero) </t>
  </si>
  <si>
    <t>Encache de 0.15 m</t>
  </si>
  <si>
    <t>Losa de hormigón con malla electrosoldada e=0.10 m</t>
  </si>
  <si>
    <t>Acera perimetral  ancho=1.20 m</t>
  </si>
  <si>
    <t xml:space="preserve">Relleno compactado con equipo de percusión  en capas de 0.20 m </t>
  </si>
  <si>
    <r>
      <t>Zapata de muro 0.30 m- 0.63 qq/m</t>
    </r>
    <r>
      <rPr>
        <vertAlign val="superscript"/>
        <sz val="10"/>
        <rFont val="Arial"/>
        <family val="2"/>
      </rPr>
      <t>3</t>
    </r>
  </si>
  <si>
    <r>
      <t>Zapata de columna 1.20x1.20 m-, 0.98 qq/m</t>
    </r>
    <r>
      <rPr>
        <vertAlign val="superscript"/>
        <sz val="10"/>
        <rFont val="Arial"/>
        <family val="2"/>
      </rPr>
      <t>3</t>
    </r>
  </si>
  <si>
    <r>
      <t>Columna 0.25 x 0.25 m-  6.27 qq/m</t>
    </r>
    <r>
      <rPr>
        <vertAlign val="superscript"/>
        <sz val="10"/>
        <rFont val="Arial"/>
        <family val="2"/>
      </rPr>
      <t>3</t>
    </r>
  </si>
  <si>
    <r>
      <t>Viga de amarre 0.20x0.20  m-  2.41qq/m</t>
    </r>
    <r>
      <rPr>
        <vertAlign val="superscript"/>
        <sz val="10"/>
        <rFont val="Arial"/>
        <family val="2"/>
      </rPr>
      <t>3</t>
    </r>
  </si>
  <si>
    <t>Muro de bloques de 8" (cámara llena)</t>
  </si>
  <si>
    <t>Fraguache en vigas y columnas</t>
  </si>
  <si>
    <t>Pañete exterior pulido</t>
  </si>
  <si>
    <t>Cantos</t>
  </si>
  <si>
    <r>
      <t>HORMIGÓN ARMADO 210 KG/CM</t>
    </r>
    <r>
      <rPr>
        <b/>
        <vertAlign val="superscript"/>
        <sz val="10"/>
        <rFont val="Arial"/>
        <family val="2"/>
      </rPr>
      <t>2</t>
    </r>
  </si>
  <si>
    <t>Losa fondo 0.15 - 1.20qq/m3</t>
  </si>
  <si>
    <t>Muros- 0.20 m ø3/8"-3.20qq/m3. @ .20 A.D y A.C.</t>
  </si>
  <si>
    <t>Pañete interior pulido</t>
  </si>
  <si>
    <t>Pañete exterior</t>
  </si>
  <si>
    <t>Fino en losa de fondo pulido</t>
  </si>
  <si>
    <t>Pintura base blanca</t>
  </si>
  <si>
    <t>Pintura general acrílica</t>
  </si>
  <si>
    <t xml:space="preserve">Suministro e instalación de rejilla en cámara de entrada acero inoxidable  0.70x1.17 m (según detalle) </t>
  </si>
  <si>
    <t>VERTEDEROS DE SALIDA LAGUNA ANAERÓBICA 2 UD</t>
  </si>
  <si>
    <r>
      <t>Losa fondo 0.15 m - 1.20qq/m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210 kg/cm</t>
    </r>
    <r>
      <rPr>
        <vertAlign val="superscript"/>
        <sz val="10"/>
        <rFont val="Arial"/>
        <family val="2"/>
      </rPr>
      <t>2</t>
    </r>
  </si>
  <si>
    <r>
      <t>Muros H.A 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- 0.20 m ø3/8"-3.20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 @ .20 A.D y A.C.</t>
    </r>
  </si>
  <si>
    <t xml:space="preserve">Relleno compactado con equipo de percusión en capas de 0.20 m </t>
  </si>
  <si>
    <t xml:space="preserve">HORMIGÓN ARMADO </t>
  </si>
  <si>
    <r>
      <t>Losa fondo 0.15 m - 1.20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210 kg/cm</t>
    </r>
    <r>
      <rPr>
        <vertAlign val="superscript"/>
        <sz val="10"/>
        <rFont val="Arial"/>
        <family val="2"/>
      </rPr>
      <t>2</t>
    </r>
  </si>
  <si>
    <r>
      <t>Muros- 0.20 m ø3/8"-3.20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 @ .20 A.D y A.C., 210 kg/cm</t>
    </r>
    <r>
      <rPr>
        <vertAlign val="superscript"/>
        <sz val="10"/>
        <rFont val="Arial"/>
        <family val="2"/>
      </rPr>
      <t>2</t>
    </r>
  </si>
  <si>
    <t>Pañete interior</t>
  </si>
  <si>
    <t xml:space="preserve">CÁMARA DE ENTRADA </t>
  </si>
  <si>
    <r>
      <t>HORMIGÓN ARMADO F'c =240 KG/CM</t>
    </r>
    <r>
      <rPr>
        <b/>
        <vertAlign val="superscript"/>
        <sz val="10"/>
        <color theme="1"/>
        <rFont val="Arial"/>
        <family val="2"/>
      </rPr>
      <t>2</t>
    </r>
  </si>
  <si>
    <t>Replanteo</t>
  </si>
  <si>
    <r>
      <t>HORMIGÓN ARMADO (210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</si>
  <si>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Zapata de muro (incluye Zap. C1) 0.85 qq/m</t>
    </r>
    <r>
      <rPr>
        <vertAlign val="superscript"/>
        <sz val="10"/>
        <rFont val="Arial"/>
        <family val="2"/>
      </rPr>
      <t>3</t>
    </r>
  </si>
  <si>
    <t>Fraguache</t>
  </si>
  <si>
    <t xml:space="preserve">Pañete interior </t>
  </si>
  <si>
    <t xml:space="preserve">Fino de techo </t>
  </si>
  <si>
    <t>Antepecho</t>
  </si>
  <si>
    <t>Zabaleta en techo</t>
  </si>
  <si>
    <t>Gotero de ranurado</t>
  </si>
  <si>
    <t>Impermeabilizante en techo (tipo sellador)</t>
  </si>
  <si>
    <t>Cerámica  baño</t>
  </si>
  <si>
    <t>Pintura general acrílica (incluye base blanca)</t>
  </si>
  <si>
    <t xml:space="preserve">Premarco   en puerta y ventanas </t>
  </si>
  <si>
    <t xml:space="preserve">Puerta polimetal incluye herraje instalacion y llavin tipo  (2.10x1.00) m </t>
  </si>
  <si>
    <t>Verja de protección (2.10x1.0) m</t>
  </si>
  <si>
    <t>Ventanas  de aluminio  en celosías color blanco, fabricación superior</t>
  </si>
  <si>
    <t>Verja de protección en ventanas</t>
  </si>
  <si>
    <t>Lavamanos sencillos</t>
  </si>
  <si>
    <t>Inodoro</t>
  </si>
  <si>
    <t>Desagüe de techo</t>
  </si>
  <si>
    <t>Ducha</t>
  </si>
  <si>
    <t>Desagüe de piso Ø3"</t>
  </si>
  <si>
    <t>Columna de ventilación de Ø3"</t>
  </si>
  <si>
    <t xml:space="preserve">Cámara de inspección </t>
  </si>
  <si>
    <t>Séptico (1.90x1.10) m</t>
  </si>
  <si>
    <t>Tinaco 150 gl</t>
  </si>
  <si>
    <t>Barra de cortina baño</t>
  </si>
  <si>
    <t>Tubería y piezas</t>
  </si>
  <si>
    <t>Mano de obra instalación</t>
  </si>
  <si>
    <t>Entrada general (incluye panel de breaker de 4/8 circuitos)</t>
  </si>
  <si>
    <t>Salidas luces cenitales</t>
  </si>
  <si>
    <t>Salidas tomacorrientes doble 120 v</t>
  </si>
  <si>
    <t>Salidas interruptor sencillos</t>
  </si>
  <si>
    <t>Excavación zapatas  a mano</t>
  </si>
  <si>
    <t xml:space="preserve">Reposición material compactado </t>
  </si>
  <si>
    <t>Bote de material con camión in situ</t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</si>
  <si>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</si>
  <si>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</si>
  <si>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</si>
  <si>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</si>
  <si>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Pañete en vigas y columnas</t>
  </si>
  <si>
    <t>Pintura base blanca en vigas y columnas</t>
  </si>
  <si>
    <t xml:space="preserve">Acrílica azul turquesa en vigas y columnas </t>
  </si>
  <si>
    <t>EMBELLECIMIENTO DE ÁREAS</t>
  </si>
  <si>
    <t>Desyerbe (4.50 x 90) m</t>
  </si>
  <si>
    <t>Corte capa vegetal a mano (4.50x90) m</t>
  </si>
  <si>
    <t>Suministro de material base e=0.20m d=15km</t>
  </si>
  <si>
    <t xml:space="preserve">Regado, nivelado y perfilado </t>
  </si>
  <si>
    <t xml:space="preserve">Compactado y mojado de material </t>
  </si>
  <si>
    <t>Imprimación sencilla con grava de 1/4"</t>
  </si>
  <si>
    <t xml:space="preserve">Bote de material sobrante, incluye esparcimiento en botadero Dist = 5 km </t>
  </si>
  <si>
    <t>Cuneteo</t>
  </si>
  <si>
    <t>Valla anunciando obra 4' x 8' impresión full color conteniendo logo de INAPA, nombre de proyecto y contratista. Estructura en Tubos galvanizados 1 1/2"x 1 1/2" y soportes en tubo cuadrado 4" x 4"</t>
  </si>
  <si>
    <t>Campamento (incluye alquiler del solar con o sin casa, baños móviles y caseta de materiales)</t>
  </si>
  <si>
    <t>Logo y letrero de INAPA</t>
  </si>
  <si>
    <t>Ley 6-86</t>
  </si>
  <si>
    <t>Imprevistos</t>
  </si>
  <si>
    <t>Nº</t>
  </si>
  <si>
    <t>DESCRIPCIÓN</t>
  </si>
  <si>
    <t>ÁREA PERIFÉRICA</t>
  </si>
  <si>
    <t>Obra:  MEJORAMIENTO PLANTA DE TRATAMIENTO DE AGUAS RESIDUALES LOS HATILLOS</t>
  </si>
  <si>
    <t>Ubicación: PROVINCIA HATO MAYOR</t>
  </si>
  <si>
    <r>
      <t>M</t>
    </r>
    <r>
      <rPr>
        <vertAlign val="superscript"/>
        <sz val="10"/>
        <color indexed="8"/>
        <rFont val="Arial"/>
        <family val="2"/>
      </rPr>
      <t>2</t>
    </r>
  </si>
  <si>
    <t>Viaje</t>
  </si>
  <si>
    <t>Día</t>
  </si>
  <si>
    <r>
      <t>M</t>
    </r>
    <r>
      <rPr>
        <vertAlign val="superscript"/>
        <sz val="10"/>
        <color indexed="8"/>
        <rFont val="Arial"/>
        <family val="2"/>
      </rPr>
      <t>3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</si>
  <si>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</si>
  <si>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</si>
  <si>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</si>
  <si>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</si>
  <si>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</si>
  <si>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2</t>
    </r>
  </si>
  <si>
    <t>Ud</t>
  </si>
  <si>
    <r>
      <t>P</t>
    </r>
    <r>
      <rPr>
        <vertAlign val="superscript"/>
        <sz val="10"/>
        <rFont val="Arial"/>
        <family val="2"/>
      </rPr>
      <t>2</t>
    </r>
  </si>
  <si>
    <t>Meses</t>
  </si>
  <si>
    <t>Suministros de utensilios para mantenimiento y operación de la planta:
Rastrillo plástico p/jardín 24D  (1 ud)
Rastrillo metal p/jardín  (1ud)
Pala cuadrada J-1055 HUNTER  (2 ud)
Zapapico s/palo 5 lb SAM P406  (2 ud)
Escobillón 24” Fibra dura (2 ud)
Canasto de basura 25 gl (2 ud)
Capa de agua  (2 ud )
Cubeta con exprimidor centrífugo F Y E (1 ud)
Machete Tramontina (2 ud)
Botas plásticas (2 ud)
Manguera uso rudo 3/4X75 KR.3/4.75F (2 ud)
Guante de goma amarillo F-2 XL  (4 ud)</t>
  </si>
  <si>
    <t>REPLANTEO Y CONTROL TOPOGRÁFICO</t>
  </si>
  <si>
    <t>Suministro material de mina (Dist.= 20 km)</t>
  </si>
  <si>
    <t xml:space="preserve">Bote de material con camión Dist = 5 km (incluye esparcimiento en botadero) </t>
  </si>
  <si>
    <r>
      <rPr>
        <b/>
        <sz val="10"/>
        <rFont val="Arial"/>
        <family val="2"/>
      </rPr>
      <t>REGISTRO EN BLOCKS</t>
    </r>
    <r>
      <rPr>
        <sz val="10"/>
        <rFont val="Arial"/>
        <family val="2"/>
      </rPr>
      <t xml:space="preserve"> 6" (0.80 x 0.80 ) m, según detalles</t>
    </r>
  </si>
  <si>
    <t>Suministro material de mina (Dist. 20 km)</t>
  </si>
  <si>
    <t>Impermeabilización fondo laguna (incluye suministro y compactación de material, usar suelo cemento, área: 60.0 m x 21.80 m, espesor= 0.10 m)</t>
  </si>
  <si>
    <r>
      <t>Zapata de muros 0.25- 1.00 qq/m</t>
    </r>
    <r>
      <rPr>
        <vertAlign val="superscript"/>
        <sz val="10"/>
        <rFont val="Arial"/>
        <family val="2"/>
      </rPr>
      <t>3</t>
    </r>
  </si>
  <si>
    <t>REPLANTEO</t>
  </si>
  <si>
    <r>
      <rPr>
        <b/>
        <sz val="10"/>
        <color rgb="FF000000"/>
        <rFont val="Arial"/>
        <family val="2"/>
      </rPr>
      <t>MOVIMIWENTO DE TIERRA</t>
    </r>
    <r>
      <rPr>
        <sz val="10"/>
        <color rgb="FF000000"/>
        <rFont val="Arial"/>
        <family val="2"/>
      </rPr>
      <t xml:space="preserve"> a mano  (incluye excavación de zapatas, reposición de material compactado y bote de material sobrante)</t>
    </r>
  </si>
  <si>
    <r>
      <t>Viga de amarre a nivel de techo 0.15 x 0.20 m - 3.37 qq/m</t>
    </r>
    <r>
      <rPr>
        <vertAlign val="superscript"/>
        <sz val="10"/>
        <rFont val="Arial"/>
        <family val="2"/>
      </rPr>
      <t>3</t>
    </r>
  </si>
  <si>
    <r>
      <t>Viga de amarre bajo de piso 0.15 x 0.20 m - 3.71 qq/m</t>
    </r>
    <r>
      <rPr>
        <vertAlign val="superscript"/>
        <sz val="10"/>
        <rFont val="Arial"/>
        <family val="2"/>
      </rPr>
      <t>3</t>
    </r>
  </si>
  <si>
    <r>
      <t>Dintel d1 (0.15 x 0.30) m - 2.99 qq/m</t>
    </r>
    <r>
      <rPr>
        <vertAlign val="superscript"/>
        <sz val="10"/>
        <rFont val="Arial"/>
        <family val="2"/>
      </rPr>
      <t>3</t>
    </r>
  </si>
  <si>
    <r>
      <t>Viga dintel D2 - 2.32 qq/m</t>
    </r>
    <r>
      <rPr>
        <vertAlign val="superscript"/>
        <sz val="10"/>
        <rFont val="Arial"/>
        <family val="2"/>
      </rPr>
      <t>3</t>
    </r>
  </si>
  <si>
    <r>
      <t>Columna 0.30x0.15 m- 3.03 qq/m</t>
    </r>
    <r>
      <rPr>
        <vertAlign val="superscript"/>
        <sz val="10"/>
        <rFont val="Arial"/>
        <family val="2"/>
      </rPr>
      <t>3</t>
    </r>
  </si>
  <si>
    <r>
      <t>Losa de techo  0.12 m - 1.34 qq/m</t>
    </r>
    <r>
      <rPr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</si>
  <si>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PISOS DE HORMIGÓN</t>
    </r>
    <r>
      <rPr>
        <sz val="10"/>
        <rFont val="Arial"/>
        <family val="2"/>
      </rPr>
      <t xml:space="preserve"> con malla electosoldada d2.30x d2.30 (pulido)</t>
    </r>
  </si>
  <si>
    <r>
      <rPr>
        <b/>
        <sz val="10"/>
        <rFont val="Arial"/>
        <family val="2"/>
      </rPr>
      <t xml:space="preserve">ACERA </t>
    </r>
    <r>
      <rPr>
        <sz val="10"/>
        <rFont val="Arial"/>
        <family val="2"/>
      </rPr>
      <t>perimetral de 0.80 m</t>
    </r>
  </si>
  <si>
    <r>
      <rPr>
        <b/>
        <sz val="10"/>
        <rFont val="Arial"/>
        <family val="2"/>
      </rPr>
      <t xml:space="preserve">LIMPIEZA </t>
    </r>
    <r>
      <rPr>
        <sz val="10"/>
        <rFont val="Arial"/>
        <family val="2"/>
      </rPr>
      <t>continua y final</t>
    </r>
  </si>
  <si>
    <r>
      <t>Viga apoyo del riel puerta corrediza L=8.40 m - 2.32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, F᾽c=240 kg/cm² </t>
    </r>
  </si>
  <si>
    <t xml:space="preserve">Block 6"  Ø3/8"@0.60 m  SNP violinado </t>
  </si>
  <si>
    <r>
      <t>Zapata  de  columnas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</si>
  <si>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t>Block 6"  Ø3/8"@0.60 m  BNP</t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</si>
  <si>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alambre galvanizado tipo trinchera</t>
    </r>
  </si>
  <si>
    <r>
      <rPr>
        <b/>
        <sz val="10"/>
        <rFont val="Arial"/>
        <family val="2"/>
      </rPr>
      <t>SUMINISTRO Y COLOCACIÓN</t>
    </r>
    <r>
      <rPr>
        <sz val="10"/>
        <rFont val="Arial"/>
        <family val="2"/>
      </rPr>
      <t xml:space="preserve"> de junta expansiva (colocada cada 30mts según detalle) tira de foam 1/2"</t>
    </r>
  </si>
  <si>
    <r>
      <rPr>
        <b/>
        <sz val="10"/>
        <rFont val="Arial"/>
        <family val="2"/>
      </rPr>
      <t xml:space="preserve">SUMINISTRO Y COLOCACIÓN </t>
    </r>
    <r>
      <rPr>
        <sz val="10"/>
        <rFont val="Arial"/>
        <family val="2"/>
      </rPr>
      <t>de angulares de 1 1/2"x 3/16"</t>
    </r>
  </si>
  <si>
    <r>
      <rPr>
        <b/>
        <sz val="10"/>
        <rFont val="Arial"/>
        <family val="2"/>
      </rPr>
      <t xml:space="preserve">PUERTA </t>
    </r>
    <r>
      <rPr>
        <sz val="10"/>
        <rFont val="Arial"/>
        <family val="2"/>
      </rPr>
      <t xml:space="preserve">corrediza long=4.0 m </t>
    </r>
  </si>
  <si>
    <r>
      <rPr>
        <b/>
        <sz val="10"/>
        <color rgb="FF000000"/>
        <rFont val="Arial"/>
        <family val="2"/>
      </rPr>
      <t>PLANTAS ORNAMENTALES</t>
    </r>
    <r>
      <rPr>
        <sz val="10"/>
        <color rgb="FF000000"/>
        <rFont val="Arial"/>
        <family val="2"/>
      </rPr>
      <t>:   suministro y siembra de: coralillos enanos (20u), palitos chinos (20u), crotos enanos (20u))</t>
    </r>
  </si>
  <si>
    <r>
      <rPr>
        <b/>
        <sz val="10"/>
        <rFont val="Arial"/>
        <family val="2"/>
      </rPr>
      <t>ACONDICIONAMIENTO</t>
    </r>
    <r>
      <rPr>
        <sz val="10"/>
        <rFont val="Arial"/>
        <family val="2"/>
      </rPr>
      <t xml:space="preserve"> con gravilla  (10 x 90) m (suministro y colocación)</t>
    </r>
  </si>
  <si>
    <t>Honorarios Profesionales</t>
  </si>
  <si>
    <t>Gastos Administrativos</t>
  </si>
  <si>
    <t>Seguros, Pólizas y Fianzas</t>
  </si>
  <si>
    <t>Gastos de Transporte</t>
  </si>
  <si>
    <t>Supervisión de la Obra</t>
  </si>
  <si>
    <t>Estudios y Diseños</t>
  </si>
  <si>
    <t>Mantenimiento y Operación Sistema INAPA</t>
  </si>
  <si>
    <t>Medida de Compensación Ambiental</t>
  </si>
  <si>
    <t xml:space="preserve"> ITBIS (Honorarios Profesionales, Ley 07-2007)</t>
  </si>
  <si>
    <t>CODIA</t>
  </si>
  <si>
    <t>SUBTOTAL GENERAL</t>
  </si>
  <si>
    <t>TOTAL GENERAL RD$</t>
  </si>
  <si>
    <t>Z</t>
  </si>
  <si>
    <t>SUB-TOTAL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</si>
</sst>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0.000"/>
    <numFmt numFmtId="169" formatCode="#,##0.00_ ;\-#,##0.00\ "/>
    <numFmt numFmtId="170" formatCode="#,##0.000"/>
    <numFmt numFmtId="171" formatCode="#,##0.00;[Red]#,##0.00"/>
    <numFmt numFmtId="172" formatCode="_-* #,##0_-;\-* #,##0_-;_-* &quot;-&quot;??_-;_-@_-"/>
    <numFmt numFmtId="173" formatCode="_-* #,##0.0_-;\-* #,##0.0_-;_-* &quot;-&quot;??_-;_-@_-"/>
    <numFmt numFmtId="174" formatCode="General_)"/>
    <numFmt numFmtId="175" formatCode="0.0%"/>
    <numFmt numFmtId="176" formatCode="#,##0.0;\-#,##0.0"/>
    <numFmt numFmtId="177" formatCode="0.00;[Red]0.00"/>
    <numFmt numFmtId="178" formatCode="#,##0.0\ _€;\-#,##0.0\ _€"/>
    <numFmt numFmtId="179" formatCode="#,##0.0_);\(#,##0.0\)"/>
    <numFmt numFmtId="180" formatCode="#,##0\ _€;\-#,##0\ _€"/>
    <numFmt numFmtId="181" formatCode="#."/>
    <numFmt numFmtId="182" formatCode="_-* #,##0\ _€_-;\-* #,##0\ _€_-;_-* &quot;-&quot;\ _€_-;_-@_-"/>
    <numFmt numFmtId="183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ms Rm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54">
    <xf numFmtId="0" fontId="0" fillId="0" borderId="0"/>
    <xf numFmtId="164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1" fillId="0" borderId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16" fillId="0" borderId="0"/>
    <xf numFmtId="0" fontId="6" fillId="0" borderId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8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182" fontId="6" fillId="0" borderId="0" applyFont="0" applyFill="0" applyBorder="0" applyAlignment="0" applyProtection="0"/>
    <xf numFmtId="0" fontId="2" fillId="0" borderId="0"/>
    <xf numFmtId="39" fontId="14" fillId="0" borderId="0"/>
    <xf numFmtId="39" fontId="7" fillId="0" borderId="0"/>
    <xf numFmtId="166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6" fillId="0" borderId="1" xfId="0" applyFont="1" applyFill="1" applyBorder="1" applyAlignment="1">
      <alignment vertical="top" wrapText="1"/>
    </xf>
    <xf numFmtId="174" fontId="9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vertical="top"/>
    </xf>
    <xf numFmtId="4" fontId="6" fillId="0" borderId="1" xfId="23" applyNumberFormat="1" applyFont="1" applyFill="1" applyBorder="1" applyAlignment="1" applyProtection="1">
      <alignment vertical="top"/>
    </xf>
    <xf numFmtId="0" fontId="6" fillId="0" borderId="0" xfId="0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179" fontId="10" fillId="0" borderId="1" xfId="0" applyNumberFormat="1" applyFont="1" applyFill="1" applyBorder="1" applyAlignment="1">
      <alignment horizontal="right" vertical="top" wrapText="1"/>
    </xf>
    <xf numFmtId="179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39" fontId="6" fillId="0" borderId="1" xfId="0" applyNumberFormat="1" applyFont="1" applyFill="1" applyBorder="1" applyAlignment="1" applyProtection="1">
      <alignment horizontal="right" vertical="top" wrapText="1"/>
      <protection locked="0"/>
    </xf>
    <xf numFmtId="37" fontId="10" fillId="0" borderId="1" xfId="0" applyNumberFormat="1" applyFont="1" applyFill="1" applyBorder="1" applyAlignment="1">
      <alignment horizontal="right" vertical="top" wrapText="1"/>
    </xf>
    <xf numFmtId="0" fontId="6" fillId="0" borderId="0" xfId="24" applyFont="1" applyFill="1" applyAlignment="1">
      <alignment vertical="top"/>
    </xf>
    <xf numFmtId="0" fontId="6" fillId="0" borderId="1" xfId="0" applyFont="1" applyFill="1" applyBorder="1" applyAlignment="1">
      <alignment vertical="top"/>
    </xf>
    <xf numFmtId="2" fontId="6" fillId="0" borderId="1" xfId="0" applyNumberFormat="1" applyFont="1" applyFill="1" applyBorder="1" applyAlignment="1">
      <alignment vertical="top" wrapText="1"/>
    </xf>
    <xf numFmtId="180" fontId="10" fillId="0" borderId="1" xfId="0" applyNumberFormat="1" applyFont="1" applyFill="1" applyBorder="1" applyAlignment="1">
      <alignment horizontal="right" vertical="top" wrapText="1"/>
    </xf>
    <xf numFmtId="180" fontId="24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/>
    </xf>
    <xf numFmtId="39" fontId="16" fillId="0" borderId="1" xfId="0" applyNumberFormat="1" applyFont="1" applyFill="1" applyBorder="1" applyAlignment="1" applyProtection="1">
      <alignment horizontal="right" vertical="top" wrapText="1"/>
      <protection locked="0"/>
    </xf>
    <xf numFmtId="178" fontId="24" fillId="0" borderId="1" xfId="0" applyNumberFormat="1" applyFont="1" applyFill="1" applyBorder="1" applyAlignment="1">
      <alignment horizontal="right" vertical="top" wrapText="1"/>
    </xf>
    <xf numFmtId="179" fontId="6" fillId="0" borderId="3" xfId="0" applyNumberFormat="1" applyFont="1" applyFill="1" applyBorder="1" applyAlignment="1">
      <alignment horizontal="right" vertical="top" wrapText="1"/>
    </xf>
    <xf numFmtId="4" fontId="9" fillId="0" borderId="3" xfId="0" applyNumberFormat="1" applyFont="1" applyFill="1" applyBorder="1" applyAlignment="1">
      <alignment vertical="top"/>
    </xf>
    <xf numFmtId="4" fontId="6" fillId="0" borderId="3" xfId="23" applyNumberFormat="1" applyFont="1" applyFill="1" applyBorder="1" applyAlignment="1" applyProtection="1">
      <alignment vertical="top"/>
    </xf>
    <xf numFmtId="176" fontId="10" fillId="0" borderId="1" xfId="0" applyNumberFormat="1" applyFont="1" applyFill="1" applyBorder="1" applyAlignment="1" applyProtection="1">
      <alignment horizontal="center" vertical="top"/>
    </xf>
    <xf numFmtId="176" fontId="10" fillId="0" borderId="1" xfId="0" applyNumberFormat="1" applyFont="1" applyFill="1" applyBorder="1" applyAlignment="1" applyProtection="1">
      <alignment horizontal="right" vertical="top"/>
    </xf>
    <xf numFmtId="176" fontId="9" fillId="0" borderId="1" xfId="0" applyNumberFormat="1" applyFont="1" applyFill="1" applyBorder="1" applyAlignment="1" applyProtection="1">
      <alignment horizontal="right" vertical="top"/>
    </xf>
    <xf numFmtId="176" fontId="9" fillId="0" borderId="3" xfId="0" applyNumberFormat="1" applyFont="1" applyFill="1" applyBorder="1" applyAlignment="1" applyProtection="1">
      <alignment horizontal="right" vertical="top"/>
    </xf>
    <xf numFmtId="176" fontId="8" fillId="0" borderId="1" xfId="0" applyNumberFormat="1" applyFont="1" applyFill="1" applyBorder="1" applyAlignment="1" applyProtection="1">
      <alignment horizontal="right" vertical="top"/>
    </xf>
    <xf numFmtId="4" fontId="6" fillId="3" borderId="1" xfId="0" applyNumberFormat="1" applyFont="1" applyFill="1" applyBorder="1" applyAlignment="1">
      <alignment vertical="top"/>
    </xf>
    <xf numFmtId="166" fontId="16" fillId="0" borderId="1" xfId="4" applyFont="1" applyFill="1" applyBorder="1" applyAlignment="1" applyProtection="1">
      <alignment horizontal="right" vertical="top" wrapText="1"/>
      <protection locked="0"/>
    </xf>
    <xf numFmtId="166" fontId="16" fillId="0" borderId="1" xfId="4" applyFont="1" applyFill="1" applyBorder="1" applyAlignment="1" applyProtection="1">
      <alignment vertical="top" wrapText="1"/>
      <protection locked="0"/>
    </xf>
    <xf numFmtId="166" fontId="6" fillId="0" borderId="1" xfId="4" applyFont="1" applyFill="1" applyBorder="1" applyAlignment="1" applyProtection="1">
      <alignment vertical="top" wrapText="1"/>
      <protection locked="0"/>
    </xf>
    <xf numFmtId="166" fontId="6" fillId="0" borderId="1" xfId="4" applyFont="1" applyFill="1" applyBorder="1" applyAlignment="1" applyProtection="1">
      <alignment horizontal="right" vertical="top" wrapText="1"/>
      <protection locked="0"/>
    </xf>
    <xf numFmtId="2" fontId="6" fillId="0" borderId="1" xfId="27" applyNumberFormat="1" applyFont="1" applyFill="1" applyBorder="1" applyAlignment="1" applyProtection="1">
      <alignment vertical="top" wrapText="1"/>
      <protection locked="0"/>
    </xf>
    <xf numFmtId="4" fontId="9" fillId="0" borderId="1" xfId="0" applyNumberFormat="1" applyFont="1" applyFill="1" applyBorder="1" applyAlignment="1" applyProtection="1">
      <alignment vertical="top"/>
      <protection locked="0"/>
    </xf>
    <xf numFmtId="4" fontId="9" fillId="0" borderId="3" xfId="0" applyNumberFormat="1" applyFont="1" applyFill="1" applyBorder="1" applyAlignment="1" applyProtection="1">
      <alignment vertical="top"/>
      <protection locked="0"/>
    </xf>
    <xf numFmtId="4" fontId="6" fillId="0" borderId="1" xfId="0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17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left" vertical="top" wrapText="1"/>
    </xf>
    <xf numFmtId="39" fontId="9" fillId="0" borderId="1" xfId="0" applyNumberFormat="1" applyFont="1" applyFill="1" applyBorder="1" applyAlignment="1">
      <alignment vertical="top" wrapText="1"/>
    </xf>
    <xf numFmtId="171" fontId="9" fillId="0" borderId="1" xfId="0" applyNumberFormat="1" applyFont="1" applyFill="1" applyBorder="1" applyAlignment="1">
      <alignment horizontal="center" vertical="top" wrapText="1"/>
    </xf>
    <xf numFmtId="39" fontId="9" fillId="0" borderId="1" xfId="0" applyNumberFormat="1" applyFont="1" applyFill="1" applyBorder="1" applyAlignment="1" applyProtection="1">
      <alignment vertical="top" wrapText="1"/>
      <protection locked="0"/>
    </xf>
    <xf numFmtId="39" fontId="8" fillId="0" borderId="1" xfId="0" applyNumberFormat="1" applyFont="1" applyFill="1" applyBorder="1" applyAlignment="1" applyProtection="1">
      <alignment vertical="top" wrapText="1"/>
    </xf>
    <xf numFmtId="37" fontId="9" fillId="0" borderId="1" xfId="0" applyNumberFormat="1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39" fontId="9" fillId="0" borderId="1" xfId="0" applyNumberFormat="1" applyFont="1" applyFill="1" applyBorder="1" applyAlignment="1">
      <alignment horizontal="right" vertical="top" wrapText="1"/>
    </xf>
    <xf numFmtId="171" fontId="6" fillId="0" borderId="1" xfId="0" applyNumberFormat="1" applyFont="1" applyFill="1" applyBorder="1" applyAlignment="1">
      <alignment horizontal="right" vertical="top"/>
    </xf>
    <xf numFmtId="0" fontId="6" fillId="0" borderId="1" xfId="0" quotePrefix="1" applyFont="1" applyFill="1" applyBorder="1" applyAlignment="1">
      <alignment horizontal="right" vertical="top"/>
    </xf>
    <xf numFmtId="171" fontId="6" fillId="0" borderId="1" xfId="0" applyNumberFormat="1" applyFont="1" applyFill="1" applyBorder="1" applyAlignment="1">
      <alignment horizontal="center" vertical="top"/>
    </xf>
    <xf numFmtId="171" fontId="6" fillId="0" borderId="1" xfId="0" applyNumberFormat="1" applyFont="1" applyFill="1" applyBorder="1" applyAlignment="1" applyProtection="1">
      <alignment horizontal="right" vertical="top"/>
      <protection locked="0"/>
    </xf>
    <xf numFmtId="0" fontId="6" fillId="0" borderId="1" xfId="0" applyFont="1" applyFill="1" applyBorder="1" applyAlignment="1">
      <alignment horizontal="left" vertical="top"/>
    </xf>
    <xf numFmtId="39" fontId="8" fillId="0" borderId="1" xfId="0" applyNumberFormat="1" applyFont="1" applyFill="1" applyBorder="1" applyAlignment="1">
      <alignment horizontal="center" vertical="top" wrapText="1"/>
    </xf>
    <xf numFmtId="0" fontId="23" fillId="0" borderId="0" xfId="0" applyFont="1" applyFill="1" applyAlignment="1">
      <alignment vertical="top"/>
    </xf>
    <xf numFmtId="166" fontId="6" fillId="0" borderId="1" xfId="49" applyFont="1" applyFill="1" applyBorder="1" applyAlignment="1" applyProtection="1">
      <alignment horizontal="right" vertical="top" wrapText="1"/>
      <protection locked="0"/>
    </xf>
    <xf numFmtId="171" fontId="6" fillId="0" borderId="1" xfId="49" applyNumberFormat="1" applyFont="1" applyFill="1" applyBorder="1" applyAlignment="1">
      <alignment vertical="top"/>
    </xf>
    <xf numFmtId="0" fontId="28" fillId="0" borderId="1" xfId="0" applyFont="1" applyFill="1" applyBorder="1" applyAlignment="1">
      <alignment horizontal="center" vertical="top" wrapText="1"/>
    </xf>
    <xf numFmtId="166" fontId="21" fillId="0" borderId="1" xfId="4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left" vertical="top" wrapText="1"/>
    </xf>
    <xf numFmtId="166" fontId="6" fillId="0" borderId="1" xfId="4" applyFont="1" applyFill="1" applyBorder="1" applyAlignment="1">
      <alignment horizontal="right" vertical="top"/>
    </xf>
    <xf numFmtId="166" fontId="22" fillId="0" borderId="1" xfId="4" applyFont="1" applyFill="1" applyBorder="1" applyAlignment="1" applyProtection="1">
      <alignment vertical="top"/>
      <protection locked="0"/>
    </xf>
    <xf numFmtId="166" fontId="22" fillId="0" borderId="1" xfId="4" applyFont="1" applyFill="1" applyBorder="1" applyAlignment="1">
      <alignment vertical="top"/>
    </xf>
    <xf numFmtId="0" fontId="10" fillId="0" borderId="1" xfId="0" quotePrefix="1" applyFont="1" applyFill="1" applyBorder="1" applyAlignment="1">
      <alignment horizontal="right" vertical="top"/>
    </xf>
    <xf numFmtId="0" fontId="1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4" applyNumberFormat="1" applyFont="1" applyFill="1" applyBorder="1" applyAlignment="1">
      <alignment vertical="top"/>
    </xf>
    <xf numFmtId="0" fontId="10" fillId="0" borderId="1" xfId="9" applyFont="1" applyFill="1" applyBorder="1" applyAlignment="1">
      <alignment horizontal="right" vertical="top" wrapText="1"/>
    </xf>
    <xf numFmtId="0" fontId="21" fillId="0" borderId="1" xfId="0" applyFont="1" applyFill="1" applyBorder="1" applyAlignment="1">
      <alignment vertical="top"/>
    </xf>
    <xf numFmtId="174" fontId="6" fillId="0" borderId="1" xfId="0" applyNumberFormat="1" applyFont="1" applyFill="1" applyBorder="1" applyAlignment="1">
      <alignment horizontal="center" vertical="top"/>
    </xf>
    <xf numFmtId="173" fontId="6" fillId="0" borderId="1" xfId="4" applyNumberFormat="1" applyFont="1" applyFill="1" applyBorder="1" applyAlignment="1">
      <alignment horizontal="right" vertical="top"/>
    </xf>
    <xf numFmtId="166" fontId="23" fillId="0" borderId="1" xfId="4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166" fontId="6" fillId="0" borderId="1" xfId="4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49" fontId="8" fillId="0" borderId="1" xfId="0" applyNumberFormat="1" applyFont="1" applyFill="1" applyBorder="1" applyAlignment="1">
      <alignment horizontal="center" vertical="top" wrapText="1"/>
    </xf>
    <xf numFmtId="172" fontId="10" fillId="0" borderId="1" xfId="4" applyNumberFormat="1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left" vertical="top" wrapText="1"/>
    </xf>
    <xf numFmtId="4" fontId="22" fillId="0" borderId="1" xfId="6" applyNumberFormat="1" applyFont="1" applyFill="1" applyBorder="1" applyAlignment="1">
      <alignment horizontal="right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right" vertical="top" wrapText="1"/>
    </xf>
    <xf numFmtId="171" fontId="6" fillId="0" borderId="4" xfId="0" applyNumberFormat="1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top" wrapText="1"/>
    </xf>
    <xf numFmtId="4" fontId="22" fillId="0" borderId="1" xfId="0" applyNumberFormat="1" applyFont="1" applyFill="1" applyBorder="1" applyAlignment="1">
      <alignment horizontal="right"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4" fontId="6" fillId="0" borderId="1" xfId="11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justify" vertical="top" wrapText="1"/>
    </xf>
    <xf numFmtId="0" fontId="22" fillId="0" borderId="1" xfId="0" applyFont="1" applyFill="1" applyBorder="1" applyAlignment="1">
      <alignment horizontal="left" vertical="top" wrapText="1"/>
    </xf>
    <xf numFmtId="4" fontId="6" fillId="0" borderId="1" xfId="6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/>
    </xf>
    <xf numFmtId="39" fontId="6" fillId="0" borderId="1" xfId="0" applyNumberFormat="1" applyFont="1" applyFill="1" applyBorder="1" applyAlignment="1" applyProtection="1">
      <alignment vertical="top"/>
    </xf>
    <xf numFmtId="4" fontId="6" fillId="0" borderId="1" xfId="12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10" fillId="0" borderId="4" xfId="0" applyFont="1" applyFill="1" applyBorder="1" applyAlignment="1">
      <alignment horizontal="right" vertical="top"/>
    </xf>
    <xf numFmtId="0" fontId="10" fillId="0" borderId="4" xfId="0" applyFont="1" applyFill="1" applyBorder="1" applyAlignment="1">
      <alignment vertical="top"/>
    </xf>
    <xf numFmtId="4" fontId="6" fillId="0" borderId="4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 applyProtection="1">
      <alignment vertical="top"/>
      <protection locked="0"/>
    </xf>
    <xf numFmtId="4" fontId="6" fillId="0" borderId="4" xfId="12" applyNumberFormat="1" applyFont="1" applyFill="1" applyBorder="1" applyAlignment="1">
      <alignment vertical="top" wrapText="1"/>
    </xf>
    <xf numFmtId="0" fontId="31" fillId="0" borderId="1" xfId="0" applyFont="1" applyFill="1" applyBorder="1" applyAlignment="1">
      <alignment vertical="top"/>
    </xf>
    <xf numFmtId="0" fontId="32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/>
    </xf>
    <xf numFmtId="4" fontId="6" fillId="0" borderId="3" xfId="0" applyNumberFormat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vertical="top"/>
    </xf>
    <xf numFmtId="171" fontId="10" fillId="0" borderId="1" xfId="24" applyNumberFormat="1" applyFont="1" applyFill="1" applyBorder="1" applyAlignment="1">
      <alignment vertical="top" wrapText="1"/>
    </xf>
    <xf numFmtId="177" fontId="6" fillId="0" borderId="1" xfId="24" applyNumberFormat="1" applyFont="1" applyFill="1" applyBorder="1" applyAlignment="1" applyProtection="1">
      <alignment horizontal="right" vertical="top"/>
    </xf>
    <xf numFmtId="0" fontId="6" fillId="0" borderId="1" xfId="24" applyFont="1" applyFill="1" applyBorder="1" applyAlignment="1">
      <alignment horizontal="center" vertical="top" wrapText="1"/>
    </xf>
    <xf numFmtId="4" fontId="6" fillId="0" borderId="1" xfId="24" applyNumberFormat="1" applyFont="1" applyFill="1" applyBorder="1" applyAlignment="1" applyProtection="1">
      <alignment horizontal="right" vertical="top" wrapText="1"/>
      <protection locked="0"/>
    </xf>
    <xf numFmtId="4" fontId="6" fillId="0" borderId="1" xfId="24" applyNumberFormat="1" applyFont="1" applyFill="1" applyBorder="1" applyAlignment="1">
      <alignment horizontal="right" vertical="top" wrapText="1"/>
    </xf>
    <xf numFmtId="0" fontId="16" fillId="0" borderId="0" xfId="25" applyFont="1" applyFill="1" applyAlignment="1">
      <alignment vertical="top"/>
    </xf>
    <xf numFmtId="0" fontId="28" fillId="0" borderId="1" xfId="0" applyFont="1" applyFill="1" applyBorder="1" applyAlignment="1">
      <alignment vertical="top"/>
    </xf>
    <xf numFmtId="0" fontId="16" fillId="0" borderId="0" xfId="24" applyFont="1" applyFill="1" applyAlignment="1">
      <alignment vertical="top"/>
    </xf>
    <xf numFmtId="0" fontId="27" fillId="0" borderId="1" xfId="0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4" fontId="6" fillId="0" borderId="3" xfId="0" applyNumberFormat="1" applyFont="1" applyFill="1" applyBorder="1" applyAlignment="1">
      <alignment vertical="top" wrapText="1"/>
    </xf>
    <xf numFmtId="166" fontId="6" fillId="0" borderId="3" xfId="4" applyFont="1" applyFill="1" applyBorder="1" applyAlignment="1" applyProtection="1">
      <alignment horizontal="right" vertical="top" wrapText="1"/>
      <protection locked="0"/>
    </xf>
    <xf numFmtId="39" fontId="6" fillId="0" borderId="3" xfId="0" applyNumberFormat="1" applyFont="1" applyFill="1" applyBorder="1" applyAlignment="1" applyProtection="1">
      <alignment horizontal="right" vertical="top" wrapText="1"/>
      <protection locked="0"/>
    </xf>
    <xf numFmtId="4" fontId="9" fillId="0" borderId="1" xfId="0" applyNumberFormat="1" applyFont="1" applyFill="1" applyBorder="1" applyAlignment="1">
      <alignment horizontal="right" vertical="top"/>
    </xf>
    <xf numFmtId="0" fontId="6" fillId="0" borderId="0" xfId="24" applyFill="1" applyAlignment="1">
      <alignment vertical="top"/>
    </xf>
    <xf numFmtId="179" fontId="9" fillId="0" borderId="1" xfId="0" applyNumberFormat="1" applyFont="1" applyFill="1" applyBorder="1" applyAlignment="1">
      <alignment horizontal="right" vertical="top" wrapText="1"/>
    </xf>
    <xf numFmtId="0" fontId="6" fillId="0" borderId="0" xfId="25" applyFont="1" applyFill="1" applyBorder="1" applyAlignment="1">
      <alignment vertical="top"/>
    </xf>
    <xf numFmtId="4" fontId="9" fillId="0" borderId="1" xfId="0" applyNumberFormat="1" applyFont="1" applyFill="1" applyBorder="1" applyAlignment="1">
      <alignment horizontal="center" vertical="top"/>
    </xf>
    <xf numFmtId="166" fontId="6" fillId="0" borderId="1" xfId="4" applyFont="1" applyFill="1" applyBorder="1" applyAlignment="1" applyProtection="1">
      <alignment vertical="top"/>
      <protection locked="0"/>
    </xf>
    <xf numFmtId="0" fontId="10" fillId="0" borderId="1" xfId="21" applyNumberFormat="1" applyFont="1" applyFill="1" applyBorder="1" applyAlignment="1">
      <alignment horizontal="center" vertical="top" wrapText="1"/>
    </xf>
    <xf numFmtId="39" fontId="6" fillId="0" borderId="1" xfId="21" applyNumberFormat="1" applyFont="1" applyFill="1" applyBorder="1" applyAlignment="1" applyProtection="1">
      <alignment horizontal="right" vertical="top"/>
      <protection locked="0"/>
    </xf>
    <xf numFmtId="0" fontId="6" fillId="0" borderId="1" xfId="21" applyNumberFormat="1" applyFont="1" applyFill="1" applyBorder="1" applyAlignment="1">
      <alignment horizontal="center" vertical="top" wrapText="1"/>
    </xf>
    <xf numFmtId="39" fontId="6" fillId="0" borderId="1" xfId="21" applyNumberFormat="1" applyFont="1" applyFill="1" applyBorder="1" applyAlignment="1" applyProtection="1">
      <alignment vertical="top"/>
      <protection locked="0"/>
    </xf>
    <xf numFmtId="0" fontId="16" fillId="0" borderId="0" xfId="0" applyFont="1" applyFill="1" applyAlignment="1">
      <alignment vertical="top"/>
    </xf>
    <xf numFmtId="0" fontId="10" fillId="0" borderId="1" xfId="21" applyNumberFormat="1" applyFont="1" applyFill="1" applyBorder="1" applyAlignment="1">
      <alignment horizontal="right" vertical="top" wrapText="1"/>
    </xf>
    <xf numFmtId="0" fontId="6" fillId="0" borderId="1" xfId="21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vertical="top" wrapText="1"/>
    </xf>
    <xf numFmtId="174" fontId="9" fillId="0" borderId="3" xfId="0" applyNumberFormat="1" applyFont="1" applyFill="1" applyBorder="1" applyAlignment="1">
      <alignment horizontal="center" vertical="top"/>
    </xf>
    <xf numFmtId="39" fontId="16" fillId="0" borderId="1" xfId="21" applyNumberFormat="1" applyFont="1" applyFill="1" applyBorder="1" applyAlignment="1" applyProtection="1">
      <alignment vertical="top" wrapText="1"/>
      <protection locked="0"/>
    </xf>
    <xf numFmtId="40" fontId="6" fillId="0" borderId="1" xfId="21" applyNumberFormat="1" applyFont="1" applyFill="1" applyBorder="1" applyAlignment="1" applyProtection="1">
      <alignment horizontal="right" vertical="top" wrapText="1"/>
    </xf>
    <xf numFmtId="0" fontId="10" fillId="0" borderId="1" xfId="0" applyFont="1" applyFill="1" applyBorder="1" applyAlignment="1">
      <alignment horizontal="center" vertical="top" wrapText="1"/>
    </xf>
    <xf numFmtId="4" fontId="10" fillId="0" borderId="1" xfId="24" applyNumberFormat="1" applyFont="1" applyFill="1" applyBorder="1" applyAlignment="1">
      <alignment horizontal="right" vertical="top" wrapText="1"/>
    </xf>
    <xf numFmtId="37" fontId="8" fillId="0" borderId="1" xfId="0" applyNumberFormat="1" applyFont="1" applyFill="1" applyBorder="1" applyAlignment="1">
      <alignment vertical="top" wrapText="1"/>
    </xf>
    <xf numFmtId="173" fontId="6" fillId="0" borderId="4" xfId="4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vertical="top"/>
    </xf>
    <xf numFmtId="4" fontId="6" fillId="0" borderId="4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center" vertical="top"/>
    </xf>
    <xf numFmtId="39" fontId="6" fillId="0" borderId="4" xfId="0" applyNumberFormat="1" applyFont="1" applyFill="1" applyBorder="1" applyAlignment="1" applyProtection="1">
      <alignment vertical="top"/>
    </xf>
    <xf numFmtId="0" fontId="10" fillId="0" borderId="1" xfId="0" quotePrefix="1" applyFont="1" applyFill="1" applyBorder="1" applyAlignment="1">
      <alignment horizontal="center" vertical="top"/>
    </xf>
    <xf numFmtId="169" fontId="8" fillId="0" borderId="1" xfId="0" applyNumberFormat="1" applyFont="1" applyFill="1" applyBorder="1" applyAlignment="1">
      <alignment horizontal="right" vertical="top"/>
    </xf>
    <xf numFmtId="174" fontId="8" fillId="0" borderId="1" xfId="0" applyNumberFormat="1" applyFont="1" applyFill="1" applyBorder="1" applyAlignment="1">
      <alignment horizontal="center" vertical="top"/>
    </xf>
    <xf numFmtId="169" fontId="8" fillId="0" borderId="1" xfId="0" applyNumberFormat="1" applyFont="1" applyFill="1" applyBorder="1" applyAlignment="1" applyProtection="1">
      <alignment vertical="top"/>
      <protection locked="0"/>
    </xf>
    <xf numFmtId="169" fontId="8" fillId="0" borderId="1" xfId="0" applyNumberFormat="1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10" fillId="0" borderId="1" xfId="9" quotePrefix="1" applyFont="1" applyFill="1" applyBorder="1" applyAlignment="1">
      <alignment horizontal="right" vertical="top" wrapText="1"/>
    </xf>
    <xf numFmtId="4" fontId="6" fillId="0" borderId="1" xfId="30" applyNumberFormat="1" applyFont="1" applyFill="1" applyBorder="1" applyAlignment="1">
      <alignment horizontal="right" vertical="top" wrapText="1"/>
    </xf>
    <xf numFmtId="0" fontId="6" fillId="0" borderId="1" xfId="9" applyFont="1" applyFill="1" applyBorder="1" applyAlignment="1">
      <alignment horizontal="center" vertical="top"/>
    </xf>
    <xf numFmtId="167" fontId="6" fillId="0" borderId="1" xfId="33" applyFont="1" applyFill="1" applyBorder="1" applyAlignment="1" applyProtection="1">
      <alignment horizontal="right" vertical="top" wrapText="1"/>
      <protection locked="0"/>
    </xf>
    <xf numFmtId="39" fontId="6" fillId="0" borderId="1" xfId="48" applyNumberFormat="1" applyFont="1" applyFill="1" applyBorder="1" applyAlignment="1" applyProtection="1">
      <alignment horizontal="right" vertical="top" wrapText="1"/>
      <protection locked="0"/>
    </xf>
    <xf numFmtId="39" fontId="10" fillId="0" borderId="0" xfId="48" applyFont="1" applyFill="1" applyBorder="1" applyAlignment="1">
      <alignment vertical="top"/>
    </xf>
    <xf numFmtId="169" fontId="9" fillId="0" borderId="1" xfId="0" applyNumberFormat="1" applyFont="1" applyFill="1" applyBorder="1" applyAlignment="1">
      <alignment vertical="top"/>
    </xf>
    <xf numFmtId="169" fontId="6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vertical="top"/>
    </xf>
    <xf numFmtId="0" fontId="28" fillId="0" borderId="1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 wrapText="1"/>
    </xf>
    <xf numFmtId="175" fontId="9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175" fontId="8" fillId="0" borderId="1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6" fillId="0" borderId="1" xfId="13" applyFont="1" applyFill="1" applyBorder="1" applyAlignment="1">
      <alignment horizontal="right" vertical="top" wrapText="1"/>
    </xf>
    <xf numFmtId="10" fontId="6" fillId="0" borderId="1" xfId="8" applyNumberFormat="1" applyFont="1" applyFill="1" applyBorder="1" applyAlignment="1">
      <alignment vertical="top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right" vertical="top"/>
    </xf>
    <xf numFmtId="0" fontId="8" fillId="4" borderId="3" xfId="0" applyFont="1" applyFill="1" applyBorder="1" applyAlignment="1">
      <alignment vertical="top"/>
    </xf>
    <xf numFmtId="175" fontId="8" fillId="4" borderId="3" xfId="0" applyNumberFormat="1" applyFont="1" applyFill="1" applyBorder="1" applyAlignment="1">
      <alignment vertical="top"/>
    </xf>
    <xf numFmtId="4" fontId="10" fillId="4" borderId="3" xfId="0" applyNumberFormat="1" applyFont="1" applyFill="1" applyBorder="1" applyAlignment="1">
      <alignment vertical="top"/>
    </xf>
    <xf numFmtId="4" fontId="8" fillId="4" borderId="3" xfId="0" applyNumberFormat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/>
    </xf>
    <xf numFmtId="175" fontId="8" fillId="3" borderId="1" xfId="0" applyNumberFormat="1" applyFont="1" applyFill="1" applyBorder="1" applyAlignment="1">
      <alignment vertical="top"/>
    </xf>
    <xf numFmtId="4" fontId="8" fillId="3" borderId="1" xfId="0" applyNumberFormat="1" applyFont="1" applyFill="1" applyBorder="1" applyAlignment="1">
      <alignment vertical="top"/>
    </xf>
    <xf numFmtId="0" fontId="9" fillId="4" borderId="3" xfId="0" applyFont="1" applyFill="1" applyBorder="1" applyAlignment="1">
      <alignment horizontal="center" vertical="top"/>
    </xf>
    <xf numFmtId="0" fontId="28" fillId="4" borderId="3" xfId="0" applyFont="1" applyFill="1" applyBorder="1" applyAlignment="1">
      <alignment horizontal="center" vertical="top"/>
    </xf>
    <xf numFmtId="4" fontId="9" fillId="4" borderId="3" xfId="0" applyNumberFormat="1" applyFont="1" applyFill="1" applyBorder="1" applyAlignment="1">
      <alignment vertical="top"/>
    </xf>
    <xf numFmtId="4" fontId="9" fillId="4" borderId="3" xfId="0" applyNumberFormat="1" applyFont="1" applyFill="1" applyBorder="1" applyAlignment="1">
      <alignment horizontal="center" vertical="top"/>
    </xf>
    <xf numFmtId="4" fontId="6" fillId="4" borderId="3" xfId="0" applyNumberFormat="1" applyFont="1" applyFill="1" applyBorder="1" applyAlignment="1">
      <alignment vertical="top"/>
    </xf>
    <xf numFmtId="173" fontId="6" fillId="2" borderId="1" xfId="4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vertical="top"/>
    </xf>
    <xf numFmtId="39" fontId="10" fillId="2" borderId="1" xfId="0" applyNumberFormat="1" applyFont="1" applyFill="1" applyBorder="1" applyAlignment="1" applyProtection="1">
      <alignment vertical="top"/>
    </xf>
    <xf numFmtId="173" fontId="6" fillId="2" borderId="3" xfId="4" applyNumberFormat="1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center" vertical="top"/>
    </xf>
    <xf numFmtId="4" fontId="6" fillId="2" borderId="3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top"/>
    </xf>
    <xf numFmtId="4" fontId="6" fillId="2" borderId="3" xfId="0" applyNumberFormat="1" applyFont="1" applyFill="1" applyBorder="1" applyAlignment="1" applyProtection="1">
      <alignment vertical="top"/>
      <protection locked="0"/>
    </xf>
    <xf numFmtId="39" fontId="10" fillId="2" borderId="3" xfId="0" applyNumberFormat="1" applyFont="1" applyFill="1" applyBorder="1" applyAlignment="1" applyProtection="1">
      <alignment vertical="top"/>
    </xf>
    <xf numFmtId="4" fontId="6" fillId="2" borderId="1" xfId="0" applyNumberFormat="1" applyFont="1" applyFill="1" applyBorder="1" applyAlignment="1" applyProtection="1">
      <alignment vertical="top"/>
      <protection locked="0"/>
    </xf>
    <xf numFmtId="0" fontId="8" fillId="4" borderId="2" xfId="0" applyFont="1" applyFill="1" applyBorder="1" applyAlignment="1">
      <alignment horizontal="center" vertical="top"/>
    </xf>
    <xf numFmtId="4" fontId="8" fillId="4" borderId="2" xfId="0" applyNumberFormat="1" applyFont="1" applyFill="1" applyBorder="1" applyAlignment="1">
      <alignment horizontal="center" vertical="top"/>
    </xf>
    <xf numFmtId="4" fontId="10" fillId="4" borderId="2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right" vertical="top"/>
    </xf>
    <xf numFmtId="171" fontId="6" fillId="0" borderId="3" xfId="0" applyNumberFormat="1" applyFont="1" applyFill="1" applyBorder="1" applyAlignment="1">
      <alignment horizontal="right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3" xfId="12" applyNumberFormat="1" applyFont="1" applyFill="1" applyBorder="1" applyAlignment="1">
      <alignment vertical="top" wrapText="1"/>
    </xf>
    <xf numFmtId="0" fontId="6" fillId="0" borderId="6" xfId="0" quotePrefix="1" applyFont="1" applyFill="1" applyBorder="1" applyAlignment="1">
      <alignment horizontal="right" vertical="top"/>
    </xf>
    <xf numFmtId="0" fontId="6" fillId="0" borderId="6" xfId="0" applyFont="1" applyFill="1" applyBorder="1" applyAlignment="1">
      <alignment vertical="top" wrapText="1"/>
    </xf>
    <xf numFmtId="171" fontId="6" fillId="0" borderId="6" xfId="0" applyNumberFormat="1" applyFont="1" applyFill="1" applyBorder="1" applyAlignment="1">
      <alignment horizontal="right" vertical="top"/>
    </xf>
    <xf numFmtId="171" fontId="6" fillId="0" borderId="6" xfId="0" applyNumberFormat="1" applyFont="1" applyFill="1" applyBorder="1" applyAlignment="1">
      <alignment horizontal="center" vertical="top"/>
    </xf>
    <xf numFmtId="171" fontId="6" fillId="0" borderId="6" xfId="0" applyNumberFormat="1" applyFont="1" applyFill="1" applyBorder="1" applyAlignment="1" applyProtection="1">
      <alignment horizontal="right" vertical="top"/>
      <protection locked="0"/>
    </xf>
    <xf numFmtId="0" fontId="6" fillId="0" borderId="1" xfId="0" applyFont="1" applyFill="1" applyBorder="1" applyAlignment="1">
      <alignment horizontal="right" vertical="top" wrapText="1"/>
    </xf>
    <xf numFmtId="10" fontId="6" fillId="0" borderId="1" xfId="0" applyNumberFormat="1" applyFont="1" applyFill="1" applyBorder="1" applyAlignment="1">
      <alignment horizontal="right" vertical="top" wrapText="1"/>
    </xf>
    <xf numFmtId="10" fontId="6" fillId="0" borderId="1" xfId="8" applyNumberFormat="1" applyFont="1" applyFill="1" applyBorder="1" applyAlignment="1">
      <alignment horizontal="right" vertical="top"/>
    </xf>
    <xf numFmtId="183" fontId="6" fillId="0" borderId="1" xfId="10" applyNumberForma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</cellXfs>
  <cellStyles count="54">
    <cellStyle name="Comma 3" xfId="1" xr:uid="{00000000-0005-0000-0000-000000000000}"/>
    <cellStyle name="Comma 3 2" xfId="45" xr:uid="{00000000-0005-0000-0000-000001000000}"/>
    <cellStyle name="Comma_ANALISIS EL PUERTO" xfId="2" xr:uid="{00000000-0005-0000-0000-000002000000}"/>
    <cellStyle name="Euro" xfId="3" xr:uid="{00000000-0005-0000-0000-000003000000}"/>
    <cellStyle name="Millares" xfId="4" builtinId="3"/>
    <cellStyle name="Millares 10" xfId="26" xr:uid="{00000000-0005-0000-0000-000005000000}"/>
    <cellStyle name="Millares 10 2" xfId="31" xr:uid="{00000000-0005-0000-0000-000006000000}"/>
    <cellStyle name="Millares 10 2 2" xfId="33" xr:uid="{00000000-0005-0000-0000-000007000000}"/>
    <cellStyle name="Millares 10 2 2 2" xfId="49" xr:uid="{00000000-0005-0000-0000-000008000000}"/>
    <cellStyle name="Millares 11" xfId="27" xr:uid="{00000000-0005-0000-0000-000009000000}"/>
    <cellStyle name="Millares 16" xfId="19" xr:uid="{00000000-0005-0000-0000-00000A000000}"/>
    <cellStyle name="Millares 2" xfId="11" xr:uid="{00000000-0005-0000-0000-00000B000000}"/>
    <cellStyle name="Millares 2 2" xfId="5" xr:uid="{00000000-0005-0000-0000-00000C000000}"/>
    <cellStyle name="Millares 2 2 2" xfId="30" xr:uid="{00000000-0005-0000-0000-00000D000000}"/>
    <cellStyle name="Millares 2 2 2 2" xfId="36" xr:uid="{00000000-0005-0000-0000-00000E000000}"/>
    <cellStyle name="Millares 2 3" xfId="29" xr:uid="{00000000-0005-0000-0000-00000F000000}"/>
    <cellStyle name="Millares 3" xfId="22" xr:uid="{00000000-0005-0000-0000-000010000000}"/>
    <cellStyle name="Millares 3 3" xfId="34" xr:uid="{00000000-0005-0000-0000-000011000000}"/>
    <cellStyle name="Millares 4 2 2" xfId="43" xr:uid="{00000000-0005-0000-0000-000012000000}"/>
    <cellStyle name="Millares 5" xfId="16" xr:uid="{00000000-0005-0000-0000-000013000000}"/>
    <cellStyle name="Millares 5 2" xfId="37" xr:uid="{00000000-0005-0000-0000-000014000000}"/>
    <cellStyle name="Millares 5 3" xfId="14" xr:uid="{00000000-0005-0000-0000-000015000000}"/>
    <cellStyle name="Millares 7 2" xfId="28" xr:uid="{00000000-0005-0000-0000-000016000000}"/>
    <cellStyle name="Millares 7 2 2" xfId="38" xr:uid="{00000000-0005-0000-0000-000017000000}"/>
    <cellStyle name="Millares 7 3" xfId="51" xr:uid="{00000000-0005-0000-0000-000018000000}"/>
    <cellStyle name="Millares 9" xfId="42" xr:uid="{00000000-0005-0000-0000-000019000000}"/>
    <cellStyle name="Millares_NUEVO FORMATO DE PRESUPUESTOS" xfId="12" xr:uid="{00000000-0005-0000-0000-00001A000000}"/>
    <cellStyle name="Millares_planta cayetano germosen" xfId="6" xr:uid="{00000000-0005-0000-0000-00001B000000}"/>
    <cellStyle name="Millares_PRES 059-09 REHABIL. PLANTA DE TRATAMIENTO DE 80 LPS RAPIDA, AC. HATO DEL YAQUE" xfId="23" xr:uid="{00000000-0005-0000-0000-00001C000000}"/>
    <cellStyle name="Normal" xfId="0" builtinId="0"/>
    <cellStyle name="Normal 10" xfId="32" xr:uid="{00000000-0005-0000-0000-00001E000000}"/>
    <cellStyle name="Normal 10 2 2" xfId="39" xr:uid="{00000000-0005-0000-0000-00001F000000}"/>
    <cellStyle name="Normal 10 3" xfId="48" xr:uid="{00000000-0005-0000-0000-000020000000}"/>
    <cellStyle name="Normal 11" xfId="53" xr:uid="{00000000-0005-0000-0000-000021000000}"/>
    <cellStyle name="Normal 13 2" xfId="24" xr:uid="{00000000-0005-0000-0000-000022000000}"/>
    <cellStyle name="Normal 2" xfId="7" xr:uid="{00000000-0005-0000-0000-000023000000}"/>
    <cellStyle name="Normal 2 2 2" xfId="15" xr:uid="{00000000-0005-0000-0000-000024000000}"/>
    <cellStyle name="Normal 2 3" xfId="10" xr:uid="{00000000-0005-0000-0000-000025000000}"/>
    <cellStyle name="Normal 2 3 2" xfId="41" xr:uid="{00000000-0005-0000-0000-000026000000}"/>
    <cellStyle name="Normal 2_ANALISIS REC 3" xfId="35" xr:uid="{00000000-0005-0000-0000-000027000000}"/>
    <cellStyle name="Normal 20 2" xfId="17" xr:uid="{00000000-0005-0000-0000-000028000000}"/>
    <cellStyle name="Normal 28" xfId="44" xr:uid="{00000000-0005-0000-0000-000029000000}"/>
    <cellStyle name="Normal 3" xfId="20" xr:uid="{00000000-0005-0000-0000-00002A000000}"/>
    <cellStyle name="Normal 30" xfId="18" xr:uid="{00000000-0005-0000-0000-00002B000000}"/>
    <cellStyle name="Normal 31_correccion de averia ac.hatillo prov.hato mayor oct.2011 2" xfId="9" xr:uid="{00000000-0005-0000-0000-00002C000000}"/>
    <cellStyle name="Normal 37" xfId="40" xr:uid="{00000000-0005-0000-0000-00002D000000}"/>
    <cellStyle name="Normal 5" xfId="25" xr:uid="{00000000-0005-0000-0000-00002E000000}"/>
    <cellStyle name="Normal 7 2 2" xfId="47" xr:uid="{00000000-0005-0000-0000-00002F000000}"/>
    <cellStyle name="Normal 9" xfId="21" xr:uid="{00000000-0005-0000-0000-000030000000}"/>
    <cellStyle name="Normal 9 2" xfId="50" xr:uid="{00000000-0005-0000-0000-000031000000}"/>
    <cellStyle name="Normal 9 4" xfId="46" xr:uid="{00000000-0005-0000-0000-000032000000}"/>
    <cellStyle name="Normal_Presupuesto Terminaciones Edificio Mantenimiento Nave I " xfId="13" xr:uid="{00000000-0005-0000-0000-000033000000}"/>
    <cellStyle name="Porcentaje" xfId="8" builtinId="5"/>
    <cellStyle name="Porcentaje 2 2" xfId="52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279</xdr:row>
      <xdr:rowOff>0</xdr:rowOff>
    </xdr:from>
    <xdr:to>
      <xdr:col>1</xdr:col>
      <xdr:colOff>1304925</xdr:colOff>
      <xdr:row>281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62125" y="3915727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ARCHIVO%20TECNICO%20GENERAL\CUB04%20F.N.%20AC.VILLA%20BA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PRESUPUESTO"/>
      <sheetName val="ANALISI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293"/>
  <sheetViews>
    <sheetView showGridLines="0" showZeros="0" tabSelected="1" view="pageBreakPreview" topLeftCell="A259" zoomScale="140" zoomScaleNormal="160" zoomScaleSheetLayoutView="140" workbookViewId="0">
      <selection activeCell="B52" sqref="B52"/>
    </sheetView>
  </sheetViews>
  <sheetFormatPr baseColWidth="10" defaultRowHeight="12.75" x14ac:dyDescent="0.2"/>
  <cols>
    <col min="1" max="1" width="7.140625" style="39" customWidth="1"/>
    <col min="2" max="2" width="59.140625" style="39" customWidth="1"/>
    <col min="3" max="3" width="10.28515625" style="39" customWidth="1"/>
    <col min="4" max="4" width="6.5703125" style="39" customWidth="1"/>
    <col min="5" max="5" width="11.42578125" style="39" customWidth="1"/>
    <col min="6" max="6" width="18.5703125" style="39" customWidth="1"/>
    <col min="7" max="16384" width="11.42578125" style="39"/>
  </cols>
  <sheetData>
    <row r="1" spans="1:6" ht="15" x14ac:dyDescent="0.2">
      <c r="A1" s="232"/>
      <c r="B1" s="232"/>
      <c r="C1" s="232"/>
      <c r="D1" s="232"/>
      <c r="E1" s="232"/>
      <c r="F1" s="232"/>
    </row>
    <row r="2" spans="1:6" ht="3" customHeight="1" x14ac:dyDescent="0.2">
      <c r="A2" s="40"/>
      <c r="B2" s="41"/>
      <c r="C2" s="42"/>
      <c r="D2" s="42"/>
      <c r="E2" s="43"/>
      <c r="F2" s="42"/>
    </row>
    <row r="3" spans="1:6" ht="12.75" customHeight="1" x14ac:dyDescent="0.2">
      <c r="A3" s="229"/>
      <c r="B3" s="229"/>
      <c r="C3" s="229"/>
      <c r="D3" s="229"/>
      <c r="E3" s="229"/>
      <c r="F3" s="229"/>
    </row>
    <row r="4" spans="1:6" ht="12.75" customHeight="1" x14ac:dyDescent="0.2">
      <c r="A4" s="229" t="s">
        <v>194</v>
      </c>
      <c r="B4" s="229"/>
      <c r="C4" s="229"/>
      <c r="D4" s="229"/>
      <c r="E4" s="229"/>
      <c r="F4" s="229"/>
    </row>
    <row r="5" spans="1:6" x14ac:dyDescent="0.2">
      <c r="A5" s="230" t="s">
        <v>195</v>
      </c>
      <c r="B5" s="230"/>
      <c r="C5" s="44" t="s">
        <v>11</v>
      </c>
      <c r="D5" s="44" t="s">
        <v>5</v>
      </c>
      <c r="E5" s="45"/>
      <c r="F5" s="44"/>
    </row>
    <row r="6" spans="1:6" ht="5.25" customHeight="1" x14ac:dyDescent="0.2">
      <c r="A6" s="231"/>
      <c r="B6" s="231"/>
      <c r="C6" s="231"/>
      <c r="D6" s="231"/>
      <c r="E6" s="231"/>
      <c r="F6" s="231"/>
    </row>
    <row r="7" spans="1:6" x14ac:dyDescent="0.2">
      <c r="A7" s="209" t="s">
        <v>191</v>
      </c>
      <c r="B7" s="209" t="s">
        <v>192</v>
      </c>
      <c r="C7" s="210" t="s">
        <v>2</v>
      </c>
      <c r="D7" s="210" t="s">
        <v>3</v>
      </c>
      <c r="E7" s="211" t="s">
        <v>12</v>
      </c>
      <c r="F7" s="210" t="s">
        <v>13</v>
      </c>
    </row>
    <row r="8" spans="1:6" x14ac:dyDescent="0.2">
      <c r="A8" s="212"/>
      <c r="B8" s="212"/>
      <c r="C8" s="213"/>
      <c r="D8" s="213"/>
      <c r="E8" s="214"/>
      <c r="F8" s="213"/>
    </row>
    <row r="9" spans="1:6" x14ac:dyDescent="0.2">
      <c r="A9" s="60" t="s">
        <v>6</v>
      </c>
      <c r="B9" s="215" t="s">
        <v>70</v>
      </c>
      <c r="C9" s="3"/>
      <c r="D9" s="133"/>
      <c r="E9" s="6"/>
      <c r="F9" s="6"/>
    </row>
    <row r="10" spans="1:6" x14ac:dyDescent="0.2">
      <c r="A10" s="46" t="s">
        <v>71</v>
      </c>
      <c r="B10" s="47" t="s">
        <v>193</v>
      </c>
      <c r="C10" s="48"/>
      <c r="D10" s="49"/>
      <c r="E10" s="50"/>
      <c r="F10" s="51"/>
    </row>
    <row r="11" spans="1:6" ht="14.25" x14ac:dyDescent="0.2">
      <c r="A11" s="148">
        <v>1</v>
      </c>
      <c r="B11" s="53" t="s">
        <v>87</v>
      </c>
      <c r="C11" s="54">
        <v>3804.45</v>
      </c>
      <c r="D11" s="49" t="s">
        <v>196</v>
      </c>
      <c r="E11" s="50"/>
      <c r="F11" s="55">
        <f>ROUND(C11*E11,2)</f>
        <v>0</v>
      </c>
    </row>
    <row r="12" spans="1:6" ht="15" customHeight="1" x14ac:dyDescent="0.2">
      <c r="A12" s="70">
        <v>2</v>
      </c>
      <c r="B12" s="1" t="s">
        <v>88</v>
      </c>
      <c r="C12" s="55">
        <v>5</v>
      </c>
      <c r="D12" s="57" t="s">
        <v>197</v>
      </c>
      <c r="E12" s="58"/>
      <c r="F12" s="55">
        <f>ROUND(C12*E12,2)</f>
        <v>0</v>
      </c>
    </row>
    <row r="13" spans="1:6" ht="178.5" x14ac:dyDescent="0.2">
      <c r="A13" s="148">
        <v>3</v>
      </c>
      <c r="B13" s="53" t="s">
        <v>209</v>
      </c>
      <c r="C13" s="54">
        <v>1</v>
      </c>
      <c r="D13" s="49" t="s">
        <v>1</v>
      </c>
      <c r="E13" s="50"/>
      <c r="F13" s="55">
        <f>ROUND(C13*E13,2)</f>
        <v>0</v>
      </c>
    </row>
    <row r="14" spans="1:6" ht="13.5" customHeight="1" x14ac:dyDescent="0.2">
      <c r="A14" s="56"/>
      <c r="B14" s="59"/>
      <c r="C14" s="55"/>
      <c r="D14" s="57"/>
      <c r="E14" s="58"/>
      <c r="F14" s="55"/>
    </row>
    <row r="15" spans="1:6" x14ac:dyDescent="0.2">
      <c r="A15" s="60" t="s">
        <v>72</v>
      </c>
      <c r="B15" s="47" t="s">
        <v>14</v>
      </c>
      <c r="C15" s="54"/>
      <c r="D15" s="49"/>
      <c r="E15" s="50"/>
      <c r="F15" s="51"/>
    </row>
    <row r="16" spans="1:6" x14ac:dyDescent="0.2">
      <c r="A16" s="70">
        <v>1</v>
      </c>
      <c r="B16" s="14" t="s">
        <v>89</v>
      </c>
      <c r="C16" s="55">
        <v>16</v>
      </c>
      <c r="D16" s="57" t="s">
        <v>198</v>
      </c>
      <c r="E16" s="58"/>
      <c r="F16" s="55">
        <f>ROUND(C16*E16,2)</f>
        <v>0</v>
      </c>
    </row>
    <row r="17" spans="1:6" s="61" customFormat="1" x14ac:dyDescent="0.2">
      <c r="A17" s="70">
        <v>2</v>
      </c>
      <c r="B17" s="1" t="s">
        <v>90</v>
      </c>
      <c r="C17" s="55">
        <v>5</v>
      </c>
      <c r="D17" s="57" t="s">
        <v>197</v>
      </c>
      <c r="E17" s="58"/>
      <c r="F17" s="55">
        <f>ROUND(C17*E17,2)</f>
        <v>0</v>
      </c>
    </row>
    <row r="18" spans="1:6" ht="13.5" customHeight="1" x14ac:dyDescent="0.2">
      <c r="A18" s="70">
        <v>3</v>
      </c>
      <c r="B18" s="1" t="s">
        <v>91</v>
      </c>
      <c r="C18" s="55">
        <v>15</v>
      </c>
      <c r="D18" s="57" t="s">
        <v>198</v>
      </c>
      <c r="E18" s="58"/>
      <c r="F18" s="55">
        <f>ROUND(C18*E18,2)</f>
        <v>0</v>
      </c>
    </row>
    <row r="19" spans="1:6" ht="14.25" customHeight="1" x14ac:dyDescent="0.2">
      <c r="A19" s="70">
        <v>4</v>
      </c>
      <c r="B19" s="14" t="s">
        <v>92</v>
      </c>
      <c r="C19" s="55">
        <v>1930.47</v>
      </c>
      <c r="D19" s="2" t="s">
        <v>199</v>
      </c>
      <c r="E19" s="62"/>
      <c r="F19" s="63">
        <f>ROUND(C19*E19,2)</f>
        <v>0</v>
      </c>
    </row>
    <row r="20" spans="1:6" ht="25.5" customHeight="1" x14ac:dyDescent="0.2">
      <c r="A20" s="70">
        <v>5</v>
      </c>
      <c r="B20" s="1" t="s">
        <v>93</v>
      </c>
      <c r="C20" s="55">
        <v>2316.56</v>
      </c>
      <c r="D20" s="2" t="s">
        <v>200</v>
      </c>
      <c r="E20" s="58"/>
      <c r="F20" s="55">
        <f>ROUND(C20*E20,2)</f>
        <v>0</v>
      </c>
    </row>
    <row r="21" spans="1:6" x14ac:dyDescent="0.2">
      <c r="A21" s="48"/>
      <c r="B21" s="64"/>
      <c r="C21" s="54"/>
      <c r="D21" s="49"/>
      <c r="E21" s="50"/>
      <c r="F21" s="51"/>
    </row>
    <row r="22" spans="1:6" ht="12.75" customHeight="1" x14ac:dyDescent="0.2">
      <c r="A22" s="65" t="s">
        <v>73</v>
      </c>
      <c r="B22" s="66" t="s">
        <v>78</v>
      </c>
      <c r="C22" s="67"/>
      <c r="D22" s="6"/>
      <c r="E22" s="68"/>
      <c r="F22" s="69"/>
    </row>
    <row r="23" spans="1:6" ht="12.75" customHeight="1" x14ac:dyDescent="0.2">
      <c r="A23" s="65"/>
      <c r="B23" s="66"/>
      <c r="C23" s="67"/>
      <c r="D23" s="6"/>
      <c r="E23" s="68"/>
      <c r="F23" s="69"/>
    </row>
    <row r="24" spans="1:6" x14ac:dyDescent="0.2">
      <c r="A24" s="70">
        <v>1</v>
      </c>
      <c r="B24" s="71" t="s">
        <v>210</v>
      </c>
      <c r="C24" s="55">
        <v>159.12</v>
      </c>
      <c r="D24" s="57" t="s">
        <v>4</v>
      </c>
      <c r="E24" s="58"/>
      <c r="F24" s="55">
        <f>ROUND((C24*E24),2)</f>
        <v>0</v>
      </c>
    </row>
    <row r="25" spans="1:6" x14ac:dyDescent="0.2">
      <c r="A25" s="72"/>
      <c r="B25" s="73"/>
      <c r="C25" s="67"/>
      <c r="D25" s="74"/>
      <c r="E25" s="38"/>
      <c r="F25" s="75"/>
    </row>
    <row r="26" spans="1:6" x14ac:dyDescent="0.2">
      <c r="A26" s="76">
        <v>2</v>
      </c>
      <c r="B26" s="77" t="s">
        <v>15</v>
      </c>
      <c r="C26" s="67"/>
      <c r="D26" s="78"/>
      <c r="E26" s="38"/>
      <c r="F26" s="75"/>
    </row>
    <row r="27" spans="1:6" ht="14.25" x14ac:dyDescent="0.2">
      <c r="A27" s="56">
        <f t="shared" ref="A27:A32" si="0">A26+0.1</f>
        <v>2.1</v>
      </c>
      <c r="B27" s="1" t="s">
        <v>94</v>
      </c>
      <c r="C27" s="55">
        <v>183.45</v>
      </c>
      <c r="D27" s="57" t="s">
        <v>201</v>
      </c>
      <c r="E27" s="58"/>
      <c r="F27" s="55">
        <f t="shared" ref="F27:F32" si="1">ROUND((C27*E27),2)</f>
        <v>0</v>
      </c>
    </row>
    <row r="28" spans="1:6" ht="14.25" x14ac:dyDescent="0.2">
      <c r="A28" s="56">
        <f t="shared" si="0"/>
        <v>2.2000000000000002</v>
      </c>
      <c r="B28" s="1" t="s">
        <v>95</v>
      </c>
      <c r="C28" s="55">
        <v>189.35</v>
      </c>
      <c r="D28" s="57" t="s">
        <v>205</v>
      </c>
      <c r="E28" s="58"/>
      <c r="F28" s="55">
        <f t="shared" si="1"/>
        <v>0</v>
      </c>
    </row>
    <row r="29" spans="1:6" ht="14.25" customHeight="1" x14ac:dyDescent="0.2">
      <c r="A29" s="56">
        <f t="shared" si="0"/>
        <v>2.2999999999999998</v>
      </c>
      <c r="B29" s="1" t="s">
        <v>96</v>
      </c>
      <c r="C29" s="55">
        <v>14.03</v>
      </c>
      <c r="D29" s="57" t="s">
        <v>202</v>
      </c>
      <c r="E29" s="58"/>
      <c r="F29" s="55">
        <f t="shared" si="1"/>
        <v>0</v>
      </c>
    </row>
    <row r="30" spans="1:6" ht="14.25" x14ac:dyDescent="0.2">
      <c r="A30" s="56">
        <f t="shared" si="0"/>
        <v>2.4</v>
      </c>
      <c r="B30" s="1" t="s">
        <v>211</v>
      </c>
      <c r="C30" s="55">
        <v>66.040000000000006</v>
      </c>
      <c r="D30" s="57" t="s">
        <v>203</v>
      </c>
      <c r="E30" s="58"/>
      <c r="F30" s="55">
        <f t="shared" si="1"/>
        <v>0</v>
      </c>
    </row>
    <row r="31" spans="1:6" ht="14.25" x14ac:dyDescent="0.2">
      <c r="A31" s="56">
        <f t="shared" si="0"/>
        <v>2.5</v>
      </c>
      <c r="B31" s="1" t="s">
        <v>106</v>
      </c>
      <c r="C31" s="55">
        <v>150.63999999999999</v>
      </c>
      <c r="D31" s="57" t="s">
        <v>204</v>
      </c>
      <c r="E31" s="58"/>
      <c r="F31" s="55">
        <f t="shared" si="1"/>
        <v>0</v>
      </c>
    </row>
    <row r="32" spans="1:6" ht="25.5" x14ac:dyDescent="0.2">
      <c r="A32" s="56">
        <f t="shared" si="0"/>
        <v>2.6</v>
      </c>
      <c r="B32" s="1" t="s">
        <v>212</v>
      </c>
      <c r="C32" s="55">
        <v>105.41</v>
      </c>
      <c r="D32" s="57" t="s">
        <v>203</v>
      </c>
      <c r="E32" s="58"/>
      <c r="F32" s="55">
        <f t="shared" si="1"/>
        <v>0</v>
      </c>
    </row>
    <row r="33" spans="1:6" x14ac:dyDescent="0.2">
      <c r="A33" s="79"/>
      <c r="B33" s="73"/>
      <c r="C33" s="80"/>
      <c r="D33" s="74"/>
      <c r="E33" s="38"/>
      <c r="F33" s="55"/>
    </row>
    <row r="34" spans="1:6" s="83" customFormat="1" x14ac:dyDescent="0.2">
      <c r="A34" s="76">
        <v>3</v>
      </c>
      <c r="B34" s="81" t="s">
        <v>83</v>
      </c>
      <c r="C34" s="82"/>
      <c r="D34" s="74"/>
      <c r="E34" s="38"/>
      <c r="F34" s="55"/>
    </row>
    <row r="35" spans="1:6" s="83" customFormat="1" ht="12.75" customHeight="1" x14ac:dyDescent="0.2">
      <c r="A35" s="56">
        <f>A34+0.1</f>
        <v>3.1</v>
      </c>
      <c r="B35" s="84" t="s">
        <v>98</v>
      </c>
      <c r="C35" s="55">
        <v>28.44</v>
      </c>
      <c r="D35" s="57" t="s">
        <v>16</v>
      </c>
      <c r="E35" s="58"/>
      <c r="F35" s="55">
        <f>ROUND((C35*E35),2)</f>
        <v>0</v>
      </c>
    </row>
    <row r="36" spans="1:6" s="83" customFormat="1" ht="12.75" customHeight="1" x14ac:dyDescent="0.2">
      <c r="A36" s="56">
        <f>A35+0.1</f>
        <v>3.2</v>
      </c>
      <c r="B36" s="84" t="s">
        <v>99</v>
      </c>
      <c r="C36" s="55">
        <v>78.52</v>
      </c>
      <c r="D36" s="57" t="s">
        <v>16</v>
      </c>
      <c r="E36" s="58"/>
      <c r="F36" s="55">
        <f>ROUND((C36*E36),2)</f>
        <v>0</v>
      </c>
    </row>
    <row r="37" spans="1:6" s="83" customFormat="1" ht="12.75" customHeight="1" x14ac:dyDescent="0.2">
      <c r="A37" s="56">
        <f>A36+0.1</f>
        <v>3.3</v>
      </c>
      <c r="B37" s="84" t="s">
        <v>100</v>
      </c>
      <c r="C37" s="55">
        <v>58.23</v>
      </c>
      <c r="D37" s="57" t="s">
        <v>16</v>
      </c>
      <c r="E37" s="58"/>
      <c r="F37" s="55">
        <f>ROUND((C37*E37),2)</f>
        <v>0</v>
      </c>
    </row>
    <row r="38" spans="1:6" s="83" customFormat="1" ht="9.75" customHeight="1" x14ac:dyDescent="0.2">
      <c r="A38" s="79"/>
      <c r="B38" s="14"/>
      <c r="C38" s="85"/>
      <c r="D38" s="74"/>
      <c r="E38" s="38"/>
      <c r="F38" s="55"/>
    </row>
    <row r="39" spans="1:6" s="83" customFormat="1" x14ac:dyDescent="0.2">
      <c r="A39" s="76">
        <v>4</v>
      </c>
      <c r="B39" s="81" t="s">
        <v>82</v>
      </c>
      <c r="C39" s="85"/>
      <c r="D39" s="74"/>
      <c r="E39" s="38"/>
      <c r="F39" s="55"/>
    </row>
    <row r="40" spans="1:6" s="83" customFormat="1" x14ac:dyDescent="0.2">
      <c r="A40" s="56">
        <f>A39+0.1</f>
        <v>4.0999999999999996</v>
      </c>
      <c r="B40" s="84" t="s">
        <v>17</v>
      </c>
      <c r="C40" s="55">
        <v>27.09</v>
      </c>
      <c r="D40" s="57" t="s">
        <v>16</v>
      </c>
      <c r="E40" s="58"/>
      <c r="F40" s="55">
        <f>ROUND((C40*E40),2)</f>
        <v>0</v>
      </c>
    </row>
    <row r="41" spans="1:6" s="83" customFormat="1" x14ac:dyDescent="0.2">
      <c r="A41" s="56">
        <f>A40+0.1</f>
        <v>4.2</v>
      </c>
      <c r="B41" s="84" t="s">
        <v>18</v>
      </c>
      <c r="C41" s="55">
        <v>75.5</v>
      </c>
      <c r="D41" s="57" t="s">
        <v>16</v>
      </c>
      <c r="E41" s="58"/>
      <c r="F41" s="55">
        <f>ROUND((C41*E41),2)</f>
        <v>0</v>
      </c>
    </row>
    <row r="42" spans="1:6" s="83" customFormat="1" x14ac:dyDescent="0.2">
      <c r="A42" s="56">
        <f>A41+0.1</f>
        <v>4.3</v>
      </c>
      <c r="B42" s="84" t="s">
        <v>19</v>
      </c>
      <c r="C42" s="55">
        <v>56.53</v>
      </c>
      <c r="D42" s="57" t="s">
        <v>16</v>
      </c>
      <c r="E42" s="58"/>
      <c r="F42" s="55">
        <f>ROUND((C42*E42),2)</f>
        <v>0</v>
      </c>
    </row>
    <row r="43" spans="1:6" s="83" customFormat="1" x14ac:dyDescent="0.2">
      <c r="A43" s="79"/>
      <c r="B43" s="1"/>
      <c r="C43" s="85"/>
      <c r="D43" s="74"/>
      <c r="E43" s="38"/>
      <c r="F43" s="55"/>
    </row>
    <row r="44" spans="1:6" x14ac:dyDescent="0.2">
      <c r="A44" s="70">
        <v>5</v>
      </c>
      <c r="B44" s="84" t="s">
        <v>213</v>
      </c>
      <c r="C44" s="55">
        <v>7</v>
      </c>
      <c r="D44" s="57" t="s">
        <v>206</v>
      </c>
      <c r="E44" s="58"/>
      <c r="F44" s="55">
        <f>ROUND((C44*E44),2)</f>
        <v>0</v>
      </c>
    </row>
    <row r="45" spans="1:6" x14ac:dyDescent="0.2">
      <c r="A45" s="52"/>
      <c r="B45" s="86"/>
      <c r="C45" s="54"/>
      <c r="D45" s="49"/>
      <c r="E45" s="38"/>
      <c r="F45" s="55"/>
    </row>
    <row r="46" spans="1:6" x14ac:dyDescent="0.2">
      <c r="A46" s="87" t="s">
        <v>74</v>
      </c>
      <c r="B46" s="88" t="s">
        <v>77</v>
      </c>
      <c r="C46" s="89"/>
      <c r="D46" s="90"/>
      <c r="E46" s="38"/>
      <c r="F46" s="55"/>
    </row>
    <row r="47" spans="1:6" x14ac:dyDescent="0.2">
      <c r="A47" s="48"/>
      <c r="B47" s="88"/>
      <c r="C47" s="89"/>
      <c r="D47" s="90"/>
      <c r="E47" s="38"/>
      <c r="F47" s="55"/>
    </row>
    <row r="48" spans="1:6" x14ac:dyDescent="0.2">
      <c r="A48" s="91">
        <v>1</v>
      </c>
      <c r="B48" s="81" t="s">
        <v>20</v>
      </c>
      <c r="C48" s="67"/>
      <c r="D48" s="74"/>
      <c r="E48" s="38"/>
      <c r="F48" s="55"/>
    </row>
    <row r="49" spans="1:6" ht="14.25" x14ac:dyDescent="0.2">
      <c r="A49" s="56">
        <f>A48+0.1</f>
        <v>1.1000000000000001</v>
      </c>
      <c r="B49" s="1" t="s">
        <v>101</v>
      </c>
      <c r="C49" s="55">
        <v>1534.81</v>
      </c>
      <c r="D49" s="57" t="s">
        <v>201</v>
      </c>
      <c r="E49" s="58"/>
      <c r="F49" s="55">
        <f>ROUND((C49*E49),2)</f>
        <v>0</v>
      </c>
    </row>
    <row r="50" spans="1:6" ht="14.25" x14ac:dyDescent="0.2">
      <c r="A50" s="220">
        <f>A49+0.1</f>
        <v>1.2</v>
      </c>
      <c r="B50" s="221" t="s">
        <v>214</v>
      </c>
      <c r="C50" s="222">
        <v>2348.6999999999998</v>
      </c>
      <c r="D50" s="223" t="s">
        <v>203</v>
      </c>
      <c r="E50" s="224"/>
      <c r="F50" s="222">
        <f>ROUND((C50*E50),2)</f>
        <v>0</v>
      </c>
    </row>
    <row r="51" spans="1:6" ht="14.25" x14ac:dyDescent="0.2">
      <c r="A51" s="56">
        <f>A50+0.1</f>
        <v>1.3</v>
      </c>
      <c r="B51" s="1" t="s">
        <v>97</v>
      </c>
      <c r="C51" s="55">
        <v>1859.39</v>
      </c>
      <c r="D51" s="57" t="s">
        <v>204</v>
      </c>
      <c r="E51" s="58"/>
      <c r="F51" s="55">
        <f>ROUND((C51*E51),2)</f>
        <v>0</v>
      </c>
    </row>
    <row r="52" spans="1:6" ht="25.5" x14ac:dyDescent="0.2">
      <c r="A52" s="56">
        <f>A51+0.1</f>
        <v>1.4</v>
      </c>
      <c r="B52" s="1" t="s">
        <v>102</v>
      </c>
      <c r="C52" s="55">
        <v>1841.77</v>
      </c>
      <c r="D52" s="57" t="s">
        <v>203</v>
      </c>
      <c r="E52" s="58"/>
      <c r="F52" s="55">
        <f>ROUND((C52*E52),2)</f>
        <v>0</v>
      </c>
    </row>
    <row r="53" spans="1:6" x14ac:dyDescent="0.2">
      <c r="A53" s="79"/>
      <c r="B53" s="93"/>
      <c r="C53" s="94"/>
      <c r="D53" s="95"/>
      <c r="E53" s="38"/>
      <c r="F53" s="96"/>
    </row>
    <row r="54" spans="1:6" x14ac:dyDescent="0.2">
      <c r="A54" s="91">
        <v>2</v>
      </c>
      <c r="B54" s="88" t="s">
        <v>84</v>
      </c>
      <c r="C54" s="94"/>
      <c r="D54" s="95"/>
      <c r="E54" s="38"/>
      <c r="F54" s="96"/>
    </row>
    <row r="55" spans="1:6" ht="14.25" x14ac:dyDescent="0.2">
      <c r="A55" s="56">
        <f>A54+0.1</f>
        <v>2.1</v>
      </c>
      <c r="B55" s="1" t="s">
        <v>103</v>
      </c>
      <c r="C55" s="55">
        <v>1133.1199999999999</v>
      </c>
      <c r="D55" s="57" t="s">
        <v>205</v>
      </c>
      <c r="E55" s="58"/>
      <c r="F55" s="55">
        <f>ROUND((C55*E55),2)</f>
        <v>0</v>
      </c>
    </row>
    <row r="56" spans="1:6" ht="42.75" customHeight="1" x14ac:dyDescent="0.2">
      <c r="A56" s="56">
        <f t="shared" ref="A56:A58" si="2">A55+0.1</f>
        <v>2.2000000000000002</v>
      </c>
      <c r="B56" s="97" t="s">
        <v>215</v>
      </c>
      <c r="C56" s="55">
        <v>130.80000000000001</v>
      </c>
      <c r="D56" s="57" t="s">
        <v>0</v>
      </c>
      <c r="E56" s="58"/>
      <c r="F56" s="55">
        <f>ROUND((C56*E56),2)</f>
        <v>0</v>
      </c>
    </row>
    <row r="57" spans="1:6" ht="14.25" x14ac:dyDescent="0.2">
      <c r="A57" s="56">
        <f t="shared" si="2"/>
        <v>2.2999999999999998</v>
      </c>
      <c r="B57" s="1" t="s">
        <v>104</v>
      </c>
      <c r="C57" s="55">
        <v>944</v>
      </c>
      <c r="D57" s="57" t="s">
        <v>205</v>
      </c>
      <c r="E57" s="58"/>
      <c r="F57" s="55">
        <f>ROUND((C57*E57),2)</f>
        <v>0</v>
      </c>
    </row>
    <row r="58" spans="1:6" ht="14.25" x14ac:dyDescent="0.2">
      <c r="A58" s="56">
        <f t="shared" si="2"/>
        <v>2.4</v>
      </c>
      <c r="B58" s="1" t="s">
        <v>105</v>
      </c>
      <c r="C58" s="55">
        <v>84</v>
      </c>
      <c r="D58" s="57" t="s">
        <v>205</v>
      </c>
      <c r="E58" s="58"/>
      <c r="F58" s="55">
        <f>ROUND((C58*E58),2)</f>
        <v>0</v>
      </c>
    </row>
    <row r="59" spans="1:6" x14ac:dyDescent="0.2">
      <c r="A59" s="79"/>
      <c r="B59" s="98"/>
      <c r="C59" s="94"/>
      <c r="D59" s="90"/>
      <c r="E59" s="38"/>
      <c r="F59" s="96"/>
    </row>
    <row r="60" spans="1:6" x14ac:dyDescent="0.2">
      <c r="A60" s="91">
        <v>3</v>
      </c>
      <c r="B60" s="88" t="s">
        <v>21</v>
      </c>
      <c r="C60" s="89"/>
      <c r="D60" s="90"/>
      <c r="E60" s="38"/>
      <c r="F60" s="96"/>
    </row>
    <row r="61" spans="1:6" x14ac:dyDescent="0.2">
      <c r="A61" s="56">
        <f>A60+0.1</f>
        <v>3.1</v>
      </c>
      <c r="B61" s="88" t="s">
        <v>20</v>
      </c>
      <c r="C61" s="89"/>
      <c r="D61" s="90"/>
      <c r="E61" s="38"/>
      <c r="F61" s="96"/>
    </row>
    <row r="62" spans="1:6" ht="14.25" x14ac:dyDescent="0.2">
      <c r="A62" s="56">
        <f t="shared" ref="A62:A64" si="3">A61+0.1</f>
        <v>3.2</v>
      </c>
      <c r="B62" s="1" t="s">
        <v>101</v>
      </c>
      <c r="C62" s="55">
        <v>127.46</v>
      </c>
      <c r="D62" s="57" t="s">
        <v>201</v>
      </c>
      <c r="E62" s="58"/>
      <c r="F62" s="55">
        <f>ROUND((C62*E62),2)</f>
        <v>0</v>
      </c>
    </row>
    <row r="63" spans="1:6" ht="14.25" x14ac:dyDescent="0.2">
      <c r="A63" s="56">
        <f t="shared" si="3"/>
        <v>3.3</v>
      </c>
      <c r="B63" s="1" t="s">
        <v>106</v>
      </c>
      <c r="C63" s="55">
        <v>102.13</v>
      </c>
      <c r="D63" s="57" t="s">
        <v>204</v>
      </c>
      <c r="E63" s="58"/>
      <c r="F63" s="55">
        <f>ROUND((C63*E63),2)</f>
        <v>0</v>
      </c>
    </row>
    <row r="64" spans="1:6" ht="25.5" x14ac:dyDescent="0.2">
      <c r="A64" s="56">
        <f t="shared" si="3"/>
        <v>3.4</v>
      </c>
      <c r="B64" s="1" t="s">
        <v>102</v>
      </c>
      <c r="C64" s="55">
        <v>30.4</v>
      </c>
      <c r="D64" s="57" t="s">
        <v>203</v>
      </c>
      <c r="E64" s="58"/>
      <c r="F64" s="55">
        <f>ROUND((C64*E64),2)</f>
        <v>0</v>
      </c>
    </row>
    <row r="65" spans="1:6" x14ac:dyDescent="0.2">
      <c r="A65" s="56"/>
      <c r="B65" s="84"/>
      <c r="C65" s="55"/>
      <c r="D65" s="57"/>
      <c r="E65" s="58"/>
      <c r="F65" s="55"/>
    </row>
    <row r="66" spans="1:6" ht="14.25" x14ac:dyDescent="0.2">
      <c r="A66" s="91">
        <v>4</v>
      </c>
      <c r="B66" s="88" t="s">
        <v>133</v>
      </c>
      <c r="C66" s="67"/>
      <c r="D66" s="74"/>
      <c r="E66" s="38"/>
      <c r="F66" s="55"/>
    </row>
    <row r="67" spans="1:6" ht="14.25" x14ac:dyDescent="0.2">
      <c r="A67" s="56">
        <f>A66+0.1</f>
        <v>4.0999999999999996</v>
      </c>
      <c r="B67" s="1" t="s">
        <v>107</v>
      </c>
      <c r="C67" s="55">
        <v>22.74</v>
      </c>
      <c r="D67" s="2" t="s">
        <v>199</v>
      </c>
      <c r="E67" s="58"/>
      <c r="F67" s="55">
        <f>ROUND((C67*E67),2)</f>
        <v>0</v>
      </c>
    </row>
    <row r="68" spans="1:6" ht="14.25" x14ac:dyDescent="0.2">
      <c r="A68" s="56">
        <f t="shared" ref="A68:A74" si="4">A67+0.1</f>
        <v>4.2</v>
      </c>
      <c r="B68" s="1" t="s">
        <v>108</v>
      </c>
      <c r="C68" s="55">
        <v>10.8</v>
      </c>
      <c r="D68" s="2" t="s">
        <v>199</v>
      </c>
      <c r="E68" s="58"/>
      <c r="F68" s="55">
        <f t="shared" ref="F68:F74" si="5">ROUND((C68*E68),2)</f>
        <v>0</v>
      </c>
    </row>
    <row r="69" spans="1:6" ht="14.25" x14ac:dyDescent="0.2">
      <c r="A69" s="56">
        <f t="shared" si="4"/>
        <v>4.3</v>
      </c>
      <c r="B69" s="1" t="s">
        <v>109</v>
      </c>
      <c r="C69" s="55">
        <v>3.13</v>
      </c>
      <c r="D69" s="2" t="s">
        <v>199</v>
      </c>
      <c r="E69" s="58"/>
      <c r="F69" s="55">
        <f t="shared" si="5"/>
        <v>0</v>
      </c>
    </row>
    <row r="70" spans="1:6" ht="14.25" x14ac:dyDescent="0.2">
      <c r="A70" s="56">
        <f t="shared" si="4"/>
        <v>4.4000000000000004</v>
      </c>
      <c r="B70" s="1" t="s">
        <v>110</v>
      </c>
      <c r="C70" s="55">
        <v>9.8800000000000008</v>
      </c>
      <c r="D70" s="2" t="s">
        <v>199</v>
      </c>
      <c r="E70" s="58"/>
      <c r="F70" s="55">
        <f t="shared" si="5"/>
        <v>0</v>
      </c>
    </row>
    <row r="71" spans="1:6" ht="14.25" x14ac:dyDescent="0.2">
      <c r="A71" s="56">
        <f t="shared" si="4"/>
        <v>4.5</v>
      </c>
      <c r="B71" s="1" t="s">
        <v>111</v>
      </c>
      <c r="C71" s="55">
        <v>234.58</v>
      </c>
      <c r="D71" s="57" t="s">
        <v>205</v>
      </c>
      <c r="E71" s="58"/>
      <c r="F71" s="55">
        <f t="shared" si="5"/>
        <v>0</v>
      </c>
    </row>
    <row r="72" spans="1:6" ht="14.25" x14ac:dyDescent="0.2">
      <c r="A72" s="56">
        <f t="shared" si="4"/>
        <v>4.5999999999999996</v>
      </c>
      <c r="B72" s="1" t="s">
        <v>112</v>
      </c>
      <c r="C72" s="55">
        <v>77.42</v>
      </c>
      <c r="D72" s="2" t="s">
        <v>199</v>
      </c>
      <c r="E72" s="58"/>
      <c r="F72" s="55">
        <f t="shared" si="5"/>
        <v>0</v>
      </c>
    </row>
    <row r="73" spans="1:6" ht="14.25" x14ac:dyDescent="0.2">
      <c r="A73" s="56">
        <f t="shared" si="4"/>
        <v>4.7</v>
      </c>
      <c r="B73" s="1" t="s">
        <v>113</v>
      </c>
      <c r="C73" s="55">
        <v>395.33</v>
      </c>
      <c r="D73" s="57" t="s">
        <v>205</v>
      </c>
      <c r="E73" s="58"/>
      <c r="F73" s="55">
        <f t="shared" si="5"/>
        <v>0</v>
      </c>
    </row>
    <row r="74" spans="1:6" x14ac:dyDescent="0.2">
      <c r="A74" s="56">
        <f t="shared" si="4"/>
        <v>4.8</v>
      </c>
      <c r="B74" s="1" t="s">
        <v>114</v>
      </c>
      <c r="C74" s="55">
        <v>413.48</v>
      </c>
      <c r="D74" s="57" t="s">
        <v>4</v>
      </c>
      <c r="E74" s="58"/>
      <c r="F74" s="55">
        <f t="shared" si="5"/>
        <v>0</v>
      </c>
    </row>
    <row r="75" spans="1:6" x14ac:dyDescent="0.2">
      <c r="A75" s="79"/>
      <c r="B75" s="88"/>
      <c r="C75" s="89"/>
      <c r="D75" s="90"/>
      <c r="E75" s="99"/>
      <c r="F75" s="55"/>
    </row>
    <row r="76" spans="1:6" s="83" customFormat="1" x14ac:dyDescent="0.2">
      <c r="A76" s="100">
        <v>5</v>
      </c>
      <c r="B76" s="81" t="s">
        <v>132</v>
      </c>
      <c r="C76" s="101"/>
      <c r="D76" s="10"/>
      <c r="E76" s="38"/>
      <c r="F76" s="102"/>
    </row>
    <row r="77" spans="1:6" x14ac:dyDescent="0.2">
      <c r="A77" s="91">
        <v>5.0999999999999996</v>
      </c>
      <c r="B77" s="77" t="s">
        <v>15</v>
      </c>
      <c r="C77" s="101"/>
      <c r="D77" s="10"/>
      <c r="E77" s="38"/>
      <c r="F77" s="102"/>
    </row>
    <row r="78" spans="1:6" s="83" customFormat="1" ht="14.25" x14ac:dyDescent="0.2">
      <c r="A78" s="56" t="s">
        <v>31</v>
      </c>
      <c r="B78" s="1" t="s">
        <v>101</v>
      </c>
      <c r="C78" s="55">
        <v>9.32</v>
      </c>
      <c r="D78" s="57" t="s">
        <v>201</v>
      </c>
      <c r="E78" s="58"/>
      <c r="F78" s="55">
        <f>ROUND(C78*E78,2)</f>
        <v>0</v>
      </c>
    </row>
    <row r="79" spans="1:6" ht="14.25" x14ac:dyDescent="0.2">
      <c r="A79" s="56" t="s">
        <v>32</v>
      </c>
      <c r="B79" s="1" t="s">
        <v>106</v>
      </c>
      <c r="C79" s="55">
        <v>1.92</v>
      </c>
      <c r="D79" s="57" t="s">
        <v>204</v>
      </c>
      <c r="E79" s="58"/>
      <c r="F79" s="55">
        <f t="shared" ref="F79:F85" si="6">ROUND(C79*E79,2)</f>
        <v>0</v>
      </c>
    </row>
    <row r="80" spans="1:6" ht="25.5" x14ac:dyDescent="0.2">
      <c r="A80" s="56" t="s">
        <v>33</v>
      </c>
      <c r="B80" s="1" t="s">
        <v>102</v>
      </c>
      <c r="C80" s="55">
        <v>11.19</v>
      </c>
      <c r="D80" s="57" t="s">
        <v>203</v>
      </c>
      <c r="E80" s="58"/>
      <c r="F80" s="55">
        <f t="shared" si="6"/>
        <v>0</v>
      </c>
    </row>
    <row r="81" spans="1:6" x14ac:dyDescent="0.2">
      <c r="A81" s="79"/>
      <c r="B81" s="14"/>
      <c r="C81" s="55"/>
      <c r="D81" s="74"/>
      <c r="E81" s="38"/>
      <c r="F81" s="103"/>
    </row>
    <row r="82" spans="1:6" ht="14.25" x14ac:dyDescent="0.2">
      <c r="A82" s="104">
        <v>5.2</v>
      </c>
      <c r="B82" s="81" t="s">
        <v>115</v>
      </c>
      <c r="C82" s="55"/>
      <c r="D82" s="74"/>
      <c r="E82" s="38"/>
      <c r="F82" s="103"/>
    </row>
    <row r="83" spans="1:6" ht="14.25" x14ac:dyDescent="0.2">
      <c r="A83" s="56" t="s">
        <v>35</v>
      </c>
      <c r="B83" s="1" t="s">
        <v>216</v>
      </c>
      <c r="C83" s="55">
        <v>2.61</v>
      </c>
      <c r="D83" s="2" t="s">
        <v>199</v>
      </c>
      <c r="E83" s="58"/>
      <c r="F83" s="55">
        <f t="shared" si="6"/>
        <v>0</v>
      </c>
    </row>
    <row r="84" spans="1:6" ht="14.25" x14ac:dyDescent="0.2">
      <c r="A84" s="56" t="s">
        <v>34</v>
      </c>
      <c r="B84" s="1" t="s">
        <v>116</v>
      </c>
      <c r="C84" s="55">
        <v>0.34</v>
      </c>
      <c r="D84" s="2" t="s">
        <v>199</v>
      </c>
      <c r="E84" s="58"/>
      <c r="F84" s="55">
        <f t="shared" si="6"/>
        <v>0</v>
      </c>
    </row>
    <row r="85" spans="1:6" ht="15" customHeight="1" x14ac:dyDescent="0.2">
      <c r="A85" s="56" t="s">
        <v>36</v>
      </c>
      <c r="B85" s="14" t="s">
        <v>117</v>
      </c>
      <c r="C85" s="55">
        <v>3.83</v>
      </c>
      <c r="D85" s="2" t="s">
        <v>199</v>
      </c>
      <c r="E85" s="58"/>
      <c r="F85" s="55">
        <f t="shared" si="6"/>
        <v>0</v>
      </c>
    </row>
    <row r="86" spans="1:6" x14ac:dyDescent="0.2">
      <c r="A86" s="105"/>
      <c r="B86" s="14"/>
      <c r="C86" s="55"/>
      <c r="D86" s="74"/>
      <c r="E86" s="38"/>
      <c r="F86" s="103"/>
    </row>
    <row r="87" spans="1:6" x14ac:dyDescent="0.2">
      <c r="A87" s="104">
        <v>5.3</v>
      </c>
      <c r="B87" s="81" t="s">
        <v>85</v>
      </c>
      <c r="C87" s="55"/>
      <c r="D87" s="74"/>
      <c r="E87" s="38"/>
      <c r="F87" s="103"/>
    </row>
    <row r="88" spans="1:6" ht="14.25" x14ac:dyDescent="0.2">
      <c r="A88" s="56" t="s">
        <v>37</v>
      </c>
      <c r="B88" s="1" t="s">
        <v>118</v>
      </c>
      <c r="C88" s="55">
        <v>19.14</v>
      </c>
      <c r="D88" s="57" t="s">
        <v>205</v>
      </c>
      <c r="E88" s="58"/>
      <c r="F88" s="55">
        <f t="shared" ref="F88:F94" si="7">ROUND((C88*E88),2)</f>
        <v>0</v>
      </c>
    </row>
    <row r="89" spans="1:6" ht="14.25" x14ac:dyDescent="0.2">
      <c r="A89" s="56" t="s">
        <v>38</v>
      </c>
      <c r="B89" s="1" t="s">
        <v>119</v>
      </c>
      <c r="C89" s="55">
        <v>22.62</v>
      </c>
      <c r="D89" s="57" t="s">
        <v>205</v>
      </c>
      <c r="E89" s="58"/>
      <c r="F89" s="55">
        <f t="shared" si="7"/>
        <v>0</v>
      </c>
    </row>
    <row r="90" spans="1:6" ht="14.25" x14ac:dyDescent="0.2">
      <c r="A90" s="56" t="s">
        <v>39</v>
      </c>
      <c r="B90" s="1" t="s">
        <v>120</v>
      </c>
      <c r="C90" s="55">
        <v>5.46</v>
      </c>
      <c r="D90" s="57" t="s">
        <v>205</v>
      </c>
      <c r="E90" s="58"/>
      <c r="F90" s="55">
        <f t="shared" si="7"/>
        <v>0</v>
      </c>
    </row>
    <row r="91" spans="1:6" ht="14.25" x14ac:dyDescent="0.2">
      <c r="A91" s="56" t="s">
        <v>40</v>
      </c>
      <c r="B91" s="1" t="s">
        <v>121</v>
      </c>
      <c r="C91" s="55">
        <v>22.62</v>
      </c>
      <c r="D91" s="57" t="s">
        <v>205</v>
      </c>
      <c r="E91" s="58"/>
      <c r="F91" s="55">
        <f t="shared" si="7"/>
        <v>0</v>
      </c>
    </row>
    <row r="92" spans="1:6" ht="14.25" x14ac:dyDescent="0.2">
      <c r="A92" s="56" t="s">
        <v>41</v>
      </c>
      <c r="B92" s="1" t="s">
        <v>122</v>
      </c>
      <c r="C92" s="55">
        <v>22.62</v>
      </c>
      <c r="D92" s="57" t="s">
        <v>205</v>
      </c>
      <c r="E92" s="58"/>
      <c r="F92" s="55">
        <f t="shared" si="7"/>
        <v>0</v>
      </c>
    </row>
    <row r="93" spans="1:6" ht="14.25" x14ac:dyDescent="0.2">
      <c r="A93" s="56" t="s">
        <v>42</v>
      </c>
      <c r="B93" s="1" t="s">
        <v>114</v>
      </c>
      <c r="C93" s="55">
        <v>41.4</v>
      </c>
      <c r="D93" s="57" t="s">
        <v>205</v>
      </c>
      <c r="E93" s="58"/>
      <c r="F93" s="55">
        <f t="shared" si="7"/>
        <v>0</v>
      </c>
    </row>
    <row r="94" spans="1:6" s="83" customFormat="1" ht="25.5" x14ac:dyDescent="0.2">
      <c r="A94" s="56" t="s">
        <v>43</v>
      </c>
      <c r="B94" s="1" t="s">
        <v>123</v>
      </c>
      <c r="C94" s="55">
        <v>1</v>
      </c>
      <c r="D94" s="57" t="s">
        <v>206</v>
      </c>
      <c r="E94" s="58"/>
      <c r="F94" s="55">
        <f t="shared" si="7"/>
        <v>0</v>
      </c>
    </row>
    <row r="95" spans="1:6" x14ac:dyDescent="0.2">
      <c r="A95" s="216"/>
      <c r="B95" s="125"/>
      <c r="C95" s="217"/>
      <c r="D95" s="218"/>
      <c r="E95" s="114"/>
      <c r="F95" s="219"/>
    </row>
    <row r="96" spans="1:6" x14ac:dyDescent="0.2">
      <c r="A96" s="106">
        <v>6</v>
      </c>
      <c r="B96" s="107" t="s">
        <v>124</v>
      </c>
      <c r="C96" s="92"/>
      <c r="D96" s="108"/>
      <c r="E96" s="109"/>
      <c r="F96" s="110"/>
    </row>
    <row r="97" spans="1:6" x14ac:dyDescent="0.2">
      <c r="A97" s="104">
        <v>6.1</v>
      </c>
      <c r="B97" s="111" t="s">
        <v>15</v>
      </c>
      <c r="C97" s="55"/>
      <c r="D97" s="74"/>
      <c r="E97" s="38"/>
      <c r="F97" s="103"/>
    </row>
    <row r="98" spans="1:6" s="83" customFormat="1" ht="14.25" x14ac:dyDescent="0.2">
      <c r="A98" s="56" t="s">
        <v>44</v>
      </c>
      <c r="B98" s="1" t="s">
        <v>101</v>
      </c>
      <c r="C98" s="55">
        <v>7.16</v>
      </c>
      <c r="D98" s="57" t="s">
        <v>201</v>
      </c>
      <c r="E98" s="58"/>
      <c r="F98" s="55">
        <f>ROUND(C98*E98,2)</f>
        <v>0</v>
      </c>
    </row>
    <row r="99" spans="1:6" s="83" customFormat="1" ht="14.25" x14ac:dyDescent="0.2">
      <c r="A99" s="56" t="s">
        <v>45</v>
      </c>
      <c r="B99" s="1" t="s">
        <v>97</v>
      </c>
      <c r="C99" s="55">
        <v>3.64</v>
      </c>
      <c r="D99" s="57" t="s">
        <v>204</v>
      </c>
      <c r="E99" s="58"/>
      <c r="F99" s="55">
        <f>ROUND(C99*E99,2)</f>
        <v>0</v>
      </c>
    </row>
    <row r="100" spans="1:6" s="83" customFormat="1" ht="25.5" x14ac:dyDescent="0.2">
      <c r="A100" s="56" t="s">
        <v>46</v>
      </c>
      <c r="B100" s="1" t="s">
        <v>93</v>
      </c>
      <c r="C100" s="55">
        <v>4.22</v>
      </c>
      <c r="D100" s="57" t="s">
        <v>203</v>
      </c>
      <c r="E100" s="58"/>
      <c r="F100" s="55">
        <f>ROUND(C100*E100,2)</f>
        <v>0</v>
      </c>
    </row>
    <row r="101" spans="1:6" x14ac:dyDescent="0.2">
      <c r="A101" s="105"/>
      <c r="B101" s="14"/>
      <c r="C101" s="55"/>
      <c r="D101" s="74"/>
      <c r="E101" s="38"/>
      <c r="F101" s="103"/>
    </row>
    <row r="102" spans="1:6" x14ac:dyDescent="0.2">
      <c r="A102" s="104">
        <v>6.2</v>
      </c>
      <c r="B102" s="81" t="s">
        <v>86</v>
      </c>
      <c r="C102" s="55"/>
      <c r="D102" s="74"/>
      <c r="E102" s="68"/>
      <c r="F102" s="103"/>
    </row>
    <row r="103" spans="1:6" ht="14.25" x14ac:dyDescent="0.2">
      <c r="A103" s="56" t="s">
        <v>47</v>
      </c>
      <c r="B103" s="1" t="s">
        <v>125</v>
      </c>
      <c r="C103" s="55">
        <v>1.51</v>
      </c>
      <c r="D103" s="2" t="s">
        <v>199</v>
      </c>
      <c r="E103" s="58"/>
      <c r="F103" s="55">
        <f>ROUND(C103*E103,2)</f>
        <v>0</v>
      </c>
    </row>
    <row r="104" spans="1:6" ht="14.25" x14ac:dyDescent="0.2">
      <c r="A104" s="56" t="s">
        <v>48</v>
      </c>
      <c r="B104" s="1" t="s">
        <v>126</v>
      </c>
      <c r="C104" s="55">
        <v>2.34</v>
      </c>
      <c r="D104" s="2" t="s">
        <v>199</v>
      </c>
      <c r="E104" s="58"/>
      <c r="F104" s="55">
        <f>ROUND(C104*E104,2)</f>
        <v>0</v>
      </c>
    </row>
    <row r="105" spans="1:6" x14ac:dyDescent="0.2">
      <c r="A105" s="105"/>
      <c r="B105" s="14"/>
      <c r="C105" s="55"/>
      <c r="D105" s="74"/>
      <c r="E105" s="38"/>
      <c r="F105" s="102"/>
    </row>
    <row r="106" spans="1:6" x14ac:dyDescent="0.2">
      <c r="A106" s="104">
        <v>6.3</v>
      </c>
      <c r="B106" s="81" t="s">
        <v>24</v>
      </c>
      <c r="C106" s="55"/>
      <c r="D106" s="74"/>
      <c r="E106" s="38"/>
      <c r="F106" s="103"/>
    </row>
    <row r="107" spans="1:6" ht="14.25" x14ac:dyDescent="0.2">
      <c r="A107" s="56" t="s">
        <v>49</v>
      </c>
      <c r="B107" s="14" t="s">
        <v>118</v>
      </c>
      <c r="C107" s="55">
        <v>37.04</v>
      </c>
      <c r="D107" s="57" t="s">
        <v>205</v>
      </c>
      <c r="E107" s="58"/>
      <c r="F107" s="103">
        <f>ROUND((C107*E107),2)</f>
        <v>0</v>
      </c>
    </row>
    <row r="108" spans="1:6" ht="14.25" x14ac:dyDescent="0.2">
      <c r="A108" s="56" t="s">
        <v>50</v>
      </c>
      <c r="B108" s="14" t="s">
        <v>114</v>
      </c>
      <c r="C108" s="55">
        <v>20.16</v>
      </c>
      <c r="D108" s="57" t="s">
        <v>205</v>
      </c>
      <c r="E108" s="58"/>
      <c r="F108" s="103">
        <f>ROUND((C108*E108),2)</f>
        <v>0</v>
      </c>
    </row>
    <row r="109" spans="1:6" x14ac:dyDescent="0.2">
      <c r="A109" s="105"/>
      <c r="B109" s="14"/>
      <c r="C109" s="55"/>
      <c r="D109" s="74"/>
      <c r="E109" s="38"/>
      <c r="F109" s="103"/>
    </row>
    <row r="110" spans="1:6" x14ac:dyDescent="0.2">
      <c r="A110" s="104">
        <v>7</v>
      </c>
      <c r="B110" s="81" t="s">
        <v>25</v>
      </c>
      <c r="C110" s="55"/>
      <c r="D110" s="74"/>
      <c r="E110" s="38"/>
      <c r="F110" s="103"/>
    </row>
    <row r="111" spans="1:6" x14ac:dyDescent="0.2">
      <c r="A111" s="104">
        <v>7.1</v>
      </c>
      <c r="B111" s="111" t="s">
        <v>15</v>
      </c>
      <c r="C111" s="55"/>
      <c r="D111" s="74"/>
      <c r="E111" s="38"/>
      <c r="F111" s="103"/>
    </row>
    <row r="112" spans="1:6" s="83" customFormat="1" ht="14.25" x14ac:dyDescent="0.2">
      <c r="A112" s="56" t="s">
        <v>51</v>
      </c>
      <c r="B112" s="1" t="s">
        <v>101</v>
      </c>
      <c r="C112" s="55">
        <v>6.16</v>
      </c>
      <c r="D112" s="57" t="s">
        <v>201</v>
      </c>
      <c r="E112" s="58"/>
      <c r="F112" s="55">
        <f>ROUND(C112*E112,2)</f>
        <v>0</v>
      </c>
    </row>
    <row r="113" spans="1:6" ht="14.25" x14ac:dyDescent="0.2">
      <c r="A113" s="56" t="s">
        <v>52</v>
      </c>
      <c r="B113" s="1" t="s">
        <v>127</v>
      </c>
      <c r="C113" s="55">
        <v>3.84</v>
      </c>
      <c r="D113" s="57" t="s">
        <v>204</v>
      </c>
      <c r="E113" s="58"/>
      <c r="F113" s="55">
        <f>ROUND(C113*E113,2)</f>
        <v>0</v>
      </c>
    </row>
    <row r="114" spans="1:6" ht="25.5" x14ac:dyDescent="0.2">
      <c r="A114" s="56" t="s">
        <v>53</v>
      </c>
      <c r="B114" s="1" t="s">
        <v>93</v>
      </c>
      <c r="C114" s="55">
        <v>2.3199999999999998</v>
      </c>
      <c r="D114" s="57" t="s">
        <v>203</v>
      </c>
      <c r="E114" s="58"/>
      <c r="F114" s="55">
        <f>ROUND(C114*E114,2)</f>
        <v>0</v>
      </c>
    </row>
    <row r="115" spans="1:6" x14ac:dyDescent="0.2">
      <c r="A115" s="79"/>
      <c r="B115" s="112"/>
      <c r="C115" s="55"/>
      <c r="D115" s="57"/>
      <c r="E115" s="38"/>
      <c r="F115" s="103"/>
    </row>
    <row r="116" spans="1:6" x14ac:dyDescent="0.2">
      <c r="A116" s="104">
        <v>7.2</v>
      </c>
      <c r="B116" s="81" t="s">
        <v>128</v>
      </c>
      <c r="C116" s="55"/>
      <c r="D116" s="57"/>
      <c r="E116" s="38"/>
      <c r="F116" s="103"/>
    </row>
    <row r="117" spans="1:6" ht="14.25" x14ac:dyDescent="0.2">
      <c r="A117" s="56" t="s">
        <v>54</v>
      </c>
      <c r="B117" s="1" t="s">
        <v>129</v>
      </c>
      <c r="C117" s="55">
        <v>1</v>
      </c>
      <c r="D117" s="2" t="s">
        <v>199</v>
      </c>
      <c r="E117" s="58"/>
      <c r="F117" s="55">
        <f>ROUND(C117*E117,2)</f>
        <v>0</v>
      </c>
    </row>
    <row r="118" spans="1:6" ht="14.25" x14ac:dyDescent="0.2">
      <c r="A118" s="56" t="s">
        <v>55</v>
      </c>
      <c r="B118" s="1" t="s">
        <v>130</v>
      </c>
      <c r="C118" s="55">
        <v>1.77</v>
      </c>
      <c r="D118" s="2" t="s">
        <v>199</v>
      </c>
      <c r="E118" s="58"/>
      <c r="F118" s="55">
        <f>ROUND(C118*E118,2)</f>
        <v>0</v>
      </c>
    </row>
    <row r="119" spans="1:6" x14ac:dyDescent="0.2">
      <c r="A119" s="72"/>
      <c r="B119" s="14"/>
      <c r="C119" s="101"/>
      <c r="D119" s="10"/>
      <c r="E119" s="38"/>
      <c r="F119" s="102"/>
    </row>
    <row r="120" spans="1:6" x14ac:dyDescent="0.2">
      <c r="A120" s="104">
        <v>7.3</v>
      </c>
      <c r="B120" s="71" t="s">
        <v>24</v>
      </c>
      <c r="C120" s="85"/>
      <c r="D120" s="10"/>
      <c r="E120" s="38"/>
      <c r="F120" s="102"/>
    </row>
    <row r="121" spans="1:6" ht="14.25" x14ac:dyDescent="0.2">
      <c r="A121" s="56" t="s">
        <v>56</v>
      </c>
      <c r="B121" s="1" t="s">
        <v>131</v>
      </c>
      <c r="C121" s="55">
        <v>14.83</v>
      </c>
      <c r="D121" s="57" t="s">
        <v>205</v>
      </c>
      <c r="E121" s="58"/>
      <c r="F121" s="55">
        <f>ROUND((C121*E121),2)</f>
        <v>0</v>
      </c>
    </row>
    <row r="122" spans="1:6" ht="14.25" x14ac:dyDescent="0.2">
      <c r="A122" s="56" t="s">
        <v>57</v>
      </c>
      <c r="B122" s="1" t="s">
        <v>114</v>
      </c>
      <c r="C122" s="55">
        <v>26.56</v>
      </c>
      <c r="D122" s="57" t="s">
        <v>205</v>
      </c>
      <c r="E122" s="58"/>
      <c r="F122" s="55">
        <f>ROUND((C122*E122),2)</f>
        <v>0</v>
      </c>
    </row>
    <row r="123" spans="1:6" x14ac:dyDescent="0.2">
      <c r="A123" s="79"/>
      <c r="B123" s="59"/>
      <c r="C123" s="85"/>
      <c r="D123" s="10"/>
      <c r="E123" s="58"/>
      <c r="F123" s="102"/>
    </row>
    <row r="124" spans="1:6" s="115" customFormat="1" x14ac:dyDescent="0.2">
      <c r="A124" s="202"/>
      <c r="B124" s="203" t="s">
        <v>75</v>
      </c>
      <c r="C124" s="204"/>
      <c r="D124" s="205"/>
      <c r="E124" s="206"/>
      <c r="F124" s="207">
        <f>SUM(F11:F123)</f>
        <v>0</v>
      </c>
    </row>
    <row r="125" spans="1:6" s="115" customFormat="1" x14ac:dyDescent="0.2">
      <c r="A125" s="79"/>
      <c r="B125" s="46"/>
      <c r="C125" s="85"/>
      <c r="D125" s="10"/>
      <c r="E125" s="38"/>
      <c r="F125" s="102"/>
    </row>
    <row r="126" spans="1:6" s="121" customFormat="1" ht="12.75" customHeight="1" x14ac:dyDescent="0.2">
      <c r="A126" s="25" t="s">
        <v>7</v>
      </c>
      <c r="B126" s="116" t="s">
        <v>62</v>
      </c>
      <c r="C126" s="117"/>
      <c r="D126" s="118"/>
      <c r="E126" s="119"/>
      <c r="F126" s="120"/>
    </row>
    <row r="127" spans="1:6" s="121" customFormat="1" ht="12.75" customHeight="1" x14ac:dyDescent="0.2">
      <c r="A127" s="26"/>
      <c r="B127" s="116"/>
      <c r="C127" s="117"/>
      <c r="D127" s="118"/>
      <c r="E127" s="119"/>
      <c r="F127" s="120"/>
    </row>
    <row r="128" spans="1:6" s="123" customFormat="1" x14ac:dyDescent="0.2">
      <c r="A128" s="17">
        <v>1</v>
      </c>
      <c r="B128" s="122" t="s">
        <v>217</v>
      </c>
      <c r="C128" s="18">
        <v>18.600000000000001</v>
      </c>
      <c r="D128" s="19" t="s">
        <v>4</v>
      </c>
      <c r="E128" s="31"/>
      <c r="F128" s="20">
        <f>ROUND(C128*E128,2)</f>
        <v>0</v>
      </c>
    </row>
    <row r="129" spans="1:6" s="123" customFormat="1" x14ac:dyDescent="0.2">
      <c r="A129" s="21"/>
      <c r="B129" s="124"/>
      <c r="C129" s="18"/>
      <c r="D129" s="19"/>
      <c r="E129" s="32"/>
      <c r="F129" s="20"/>
    </row>
    <row r="130" spans="1:6" s="123" customFormat="1" ht="27.75" customHeight="1" x14ac:dyDescent="0.2">
      <c r="A130" s="17">
        <v>2</v>
      </c>
      <c r="B130" s="53" t="s">
        <v>218</v>
      </c>
      <c r="C130" s="18">
        <v>1</v>
      </c>
      <c r="D130" s="19" t="s">
        <v>1</v>
      </c>
      <c r="E130" s="31"/>
      <c r="F130" s="20">
        <f>ROUND(C130*E130,2)</f>
        <v>0</v>
      </c>
    </row>
    <row r="131" spans="1:6" s="13" customFormat="1" x14ac:dyDescent="0.2">
      <c r="A131" s="7"/>
      <c r="B131" s="14"/>
      <c r="C131" s="9"/>
      <c r="D131" s="10"/>
      <c r="E131" s="33"/>
      <c r="F131" s="11"/>
    </row>
    <row r="132" spans="1:6" s="13" customFormat="1" ht="14.25" x14ac:dyDescent="0.2">
      <c r="A132" s="16">
        <v>3</v>
      </c>
      <c r="B132" s="81" t="s">
        <v>135</v>
      </c>
      <c r="C132" s="9"/>
      <c r="D132" s="10"/>
      <c r="E132" s="33"/>
      <c r="F132" s="11"/>
    </row>
    <row r="133" spans="1:6" s="13" customFormat="1" ht="12.75" customHeight="1" x14ac:dyDescent="0.2">
      <c r="A133" s="8">
        <v>3.1</v>
      </c>
      <c r="B133" s="14" t="s">
        <v>136</v>
      </c>
      <c r="C133" s="9">
        <v>1.45</v>
      </c>
      <c r="D133" s="2" t="s">
        <v>199</v>
      </c>
      <c r="E133" s="34"/>
      <c r="F133" s="11">
        <f>ROUND(C133*E133,2)</f>
        <v>0</v>
      </c>
    </row>
    <row r="134" spans="1:6" s="13" customFormat="1" ht="12.75" customHeight="1" x14ac:dyDescent="0.2">
      <c r="A134" s="8">
        <v>3.2</v>
      </c>
      <c r="B134" s="1" t="s">
        <v>220</v>
      </c>
      <c r="C134" s="9">
        <v>0.32</v>
      </c>
      <c r="D134" s="2" t="s">
        <v>199</v>
      </c>
      <c r="E134" s="34"/>
      <c r="F134" s="11">
        <f>ROUND(C134*E134,2)</f>
        <v>0</v>
      </c>
    </row>
    <row r="135" spans="1:6" s="13" customFormat="1" ht="12.75" customHeight="1" x14ac:dyDescent="0.2">
      <c r="A135" s="8">
        <v>3.3</v>
      </c>
      <c r="B135" s="1" t="s">
        <v>219</v>
      </c>
      <c r="C135" s="9">
        <v>0.18</v>
      </c>
      <c r="D135" s="2" t="s">
        <v>199</v>
      </c>
      <c r="E135" s="34"/>
      <c r="F135" s="11">
        <f>ROUND(C135*E135,2)</f>
        <v>0</v>
      </c>
    </row>
    <row r="136" spans="1:6" s="13" customFormat="1" ht="12.75" customHeight="1" x14ac:dyDescent="0.2">
      <c r="A136" s="8">
        <v>3.4</v>
      </c>
      <c r="B136" s="1" t="s">
        <v>221</v>
      </c>
      <c r="C136" s="9">
        <v>0.11</v>
      </c>
      <c r="D136" s="2" t="s">
        <v>199</v>
      </c>
      <c r="E136" s="34"/>
      <c r="F136" s="11">
        <f>ROUND((C136*E136),2)</f>
        <v>0</v>
      </c>
    </row>
    <row r="137" spans="1:6" s="13" customFormat="1" ht="12.75" customHeight="1" x14ac:dyDescent="0.2">
      <c r="A137" s="8">
        <v>3.5</v>
      </c>
      <c r="B137" s="1" t="s">
        <v>222</v>
      </c>
      <c r="C137" s="9">
        <v>0.37</v>
      </c>
      <c r="D137" s="2" t="s">
        <v>199</v>
      </c>
      <c r="E137" s="34"/>
      <c r="F137" s="11">
        <f>ROUND((C137*E137),2)</f>
        <v>0</v>
      </c>
    </row>
    <row r="138" spans="1:6" s="13" customFormat="1" ht="12.75" customHeight="1" x14ac:dyDescent="0.2">
      <c r="A138" s="8">
        <v>3.6</v>
      </c>
      <c r="B138" s="1" t="s">
        <v>223</v>
      </c>
      <c r="C138" s="9">
        <v>0.12</v>
      </c>
      <c r="D138" s="2" t="s">
        <v>199</v>
      </c>
      <c r="E138" s="34"/>
      <c r="F138" s="11">
        <f>ROUND(C138*E138,2)</f>
        <v>0</v>
      </c>
    </row>
    <row r="139" spans="1:6" s="13" customFormat="1" ht="12.75" customHeight="1" x14ac:dyDescent="0.2">
      <c r="A139" s="8">
        <v>3.7</v>
      </c>
      <c r="B139" s="1" t="s">
        <v>224</v>
      </c>
      <c r="C139" s="9">
        <v>0.81</v>
      </c>
      <c r="D139" s="2" t="s">
        <v>199</v>
      </c>
      <c r="E139" s="34"/>
      <c r="F139" s="11">
        <f>ROUND(C139*E139,2)</f>
        <v>0</v>
      </c>
    </row>
    <row r="140" spans="1:6" s="13" customFormat="1" ht="12.75" customHeight="1" x14ac:dyDescent="0.2">
      <c r="A140" s="7"/>
      <c r="B140" s="14"/>
      <c r="C140" s="9"/>
      <c r="D140" s="10"/>
      <c r="E140" s="34"/>
      <c r="F140" s="11"/>
    </row>
    <row r="141" spans="1:6" s="13" customFormat="1" ht="12.75" customHeight="1" x14ac:dyDescent="0.2">
      <c r="A141" s="16">
        <v>4</v>
      </c>
      <c r="B141" s="81" t="s">
        <v>22</v>
      </c>
      <c r="C141" s="9"/>
      <c r="D141" s="10"/>
      <c r="E141" s="33"/>
      <c r="F141" s="11"/>
    </row>
    <row r="142" spans="1:6" s="13" customFormat="1" ht="12.75" customHeight="1" x14ac:dyDescent="0.2">
      <c r="A142" s="8">
        <v>4.0999999999999996</v>
      </c>
      <c r="B142" s="14" t="s">
        <v>23</v>
      </c>
      <c r="C142" s="9">
        <v>4.82</v>
      </c>
      <c r="D142" s="57" t="s">
        <v>205</v>
      </c>
      <c r="E142" s="34"/>
      <c r="F142" s="11">
        <f>ROUND(C142*E142,2)</f>
        <v>0</v>
      </c>
    </row>
    <row r="143" spans="1:6" s="13" customFormat="1" ht="12.75" customHeight="1" x14ac:dyDescent="0.2">
      <c r="A143" s="8">
        <v>4.2</v>
      </c>
      <c r="B143" s="14" t="s">
        <v>63</v>
      </c>
      <c r="C143" s="9">
        <v>22.69</v>
      </c>
      <c r="D143" s="57" t="s">
        <v>205</v>
      </c>
      <c r="E143" s="34"/>
      <c r="F143" s="11">
        <f>ROUND(C143*E143,2)</f>
        <v>0</v>
      </c>
    </row>
    <row r="144" spans="1:6" s="13" customFormat="1" ht="12.75" customHeight="1" x14ac:dyDescent="0.2">
      <c r="A144" s="8"/>
      <c r="B144" s="14"/>
      <c r="C144" s="9"/>
      <c r="D144" s="10"/>
      <c r="E144" s="34"/>
      <c r="F144" s="11"/>
    </row>
    <row r="145" spans="1:6" s="13" customFormat="1" ht="12.75" customHeight="1" x14ac:dyDescent="0.2">
      <c r="A145" s="16">
        <v>5</v>
      </c>
      <c r="B145" s="81" t="s">
        <v>60</v>
      </c>
      <c r="C145" s="9"/>
      <c r="D145" s="10"/>
      <c r="E145" s="33"/>
      <c r="F145" s="11"/>
    </row>
    <row r="146" spans="1:6" s="13" customFormat="1" ht="12.75" customHeight="1" x14ac:dyDescent="0.2">
      <c r="A146" s="8">
        <v>5.0999999999999996</v>
      </c>
      <c r="B146" s="14" t="s">
        <v>137</v>
      </c>
      <c r="C146" s="9">
        <v>9.77</v>
      </c>
      <c r="D146" s="57" t="s">
        <v>205</v>
      </c>
      <c r="E146" s="34"/>
      <c r="F146" s="11">
        <f t="shared" ref="F146:F152" si="8">ROUND(C146*E146,2)</f>
        <v>0</v>
      </c>
    </row>
    <row r="147" spans="1:6" s="13" customFormat="1" ht="12.75" customHeight="1" x14ac:dyDescent="0.2">
      <c r="A147" s="8">
        <v>5.2</v>
      </c>
      <c r="B147" s="14" t="s">
        <v>138</v>
      </c>
      <c r="C147" s="9">
        <v>26.04</v>
      </c>
      <c r="D147" s="57" t="s">
        <v>205</v>
      </c>
      <c r="E147" s="34"/>
      <c r="F147" s="11">
        <f t="shared" si="8"/>
        <v>0</v>
      </c>
    </row>
    <row r="148" spans="1:6" s="13" customFormat="1" ht="12.75" customHeight="1" x14ac:dyDescent="0.2">
      <c r="A148" s="8">
        <v>5.3</v>
      </c>
      <c r="B148" s="14" t="s">
        <v>119</v>
      </c>
      <c r="C148" s="9">
        <v>20.94</v>
      </c>
      <c r="D148" s="57" t="s">
        <v>205</v>
      </c>
      <c r="E148" s="34"/>
      <c r="F148" s="11">
        <f t="shared" si="8"/>
        <v>0</v>
      </c>
    </row>
    <row r="149" spans="1:6" s="13" customFormat="1" ht="12.75" customHeight="1" x14ac:dyDescent="0.2">
      <c r="A149" s="8">
        <v>5.4</v>
      </c>
      <c r="B149" s="14" t="s">
        <v>139</v>
      </c>
      <c r="C149" s="9">
        <v>9.6199999999999992</v>
      </c>
      <c r="D149" s="57" t="s">
        <v>205</v>
      </c>
      <c r="E149" s="34"/>
      <c r="F149" s="11">
        <f t="shared" si="8"/>
        <v>0</v>
      </c>
    </row>
    <row r="150" spans="1:6" s="13" customFormat="1" ht="12.75" customHeight="1" x14ac:dyDescent="0.2">
      <c r="A150" s="8">
        <v>5.6</v>
      </c>
      <c r="B150" s="14" t="s">
        <v>114</v>
      </c>
      <c r="C150" s="9">
        <v>35.6</v>
      </c>
      <c r="D150" s="10" t="s">
        <v>4</v>
      </c>
      <c r="E150" s="34"/>
      <c r="F150" s="11">
        <f t="shared" si="8"/>
        <v>0</v>
      </c>
    </row>
    <row r="151" spans="1:6" s="13" customFormat="1" ht="12.75" customHeight="1" x14ac:dyDescent="0.2">
      <c r="A151" s="22">
        <v>5.7</v>
      </c>
      <c r="B151" s="125" t="s">
        <v>140</v>
      </c>
      <c r="C151" s="126">
        <v>2.02</v>
      </c>
      <c r="D151" s="113" t="s">
        <v>4</v>
      </c>
      <c r="E151" s="127"/>
      <c r="F151" s="128">
        <f t="shared" si="8"/>
        <v>0</v>
      </c>
    </row>
    <row r="152" spans="1:6" s="13" customFormat="1" ht="12.75" customHeight="1" x14ac:dyDescent="0.2">
      <c r="A152" s="8">
        <v>5.8</v>
      </c>
      <c r="B152" s="14" t="s">
        <v>141</v>
      </c>
      <c r="C152" s="9">
        <v>10.1</v>
      </c>
      <c r="D152" s="10" t="s">
        <v>4</v>
      </c>
      <c r="E152" s="34"/>
      <c r="F152" s="11">
        <f t="shared" si="8"/>
        <v>0</v>
      </c>
    </row>
    <row r="153" spans="1:6" s="13" customFormat="1" ht="12.75" customHeight="1" x14ac:dyDescent="0.2">
      <c r="A153" s="8">
        <v>5.8</v>
      </c>
      <c r="B153" s="14" t="s">
        <v>142</v>
      </c>
      <c r="C153" s="9">
        <v>6.02</v>
      </c>
      <c r="D153" s="10" t="s">
        <v>4</v>
      </c>
      <c r="E153" s="34"/>
      <c r="F153" s="11">
        <f t="shared" ref="F153" si="9">ROUND(C153*E153,2)</f>
        <v>0</v>
      </c>
    </row>
    <row r="154" spans="1:6" s="13" customFormat="1" ht="12.75" customHeight="1" x14ac:dyDescent="0.2">
      <c r="A154" s="8">
        <v>5.8</v>
      </c>
      <c r="B154" s="14" t="s">
        <v>143</v>
      </c>
      <c r="C154" s="9">
        <v>10.58</v>
      </c>
      <c r="D154" s="57" t="s">
        <v>205</v>
      </c>
      <c r="E154" s="34"/>
      <c r="F154" s="11">
        <f t="shared" ref="F154" si="10">ROUND(C154*E154,2)</f>
        <v>0</v>
      </c>
    </row>
    <row r="155" spans="1:6" s="13" customFormat="1" ht="12.75" customHeight="1" x14ac:dyDescent="0.2">
      <c r="A155" s="8">
        <v>5.8</v>
      </c>
      <c r="B155" s="14" t="s">
        <v>144</v>
      </c>
      <c r="C155" s="9">
        <v>2.84</v>
      </c>
      <c r="D155" s="57" t="s">
        <v>205</v>
      </c>
      <c r="E155" s="34"/>
      <c r="F155" s="11">
        <f t="shared" ref="F155" si="11">ROUND(C155*E155,2)</f>
        <v>0</v>
      </c>
    </row>
    <row r="156" spans="1:6" s="13" customFormat="1" ht="12.75" customHeight="1" x14ac:dyDescent="0.2">
      <c r="A156" s="8">
        <v>5.5</v>
      </c>
      <c r="B156" s="14" t="s">
        <v>145</v>
      </c>
      <c r="C156" s="9">
        <v>47.6</v>
      </c>
      <c r="D156" s="57" t="s">
        <v>205</v>
      </c>
      <c r="E156" s="34"/>
      <c r="F156" s="11">
        <f>ROUND(C156*E156,2)</f>
        <v>0</v>
      </c>
    </row>
    <row r="157" spans="1:6" s="13" customFormat="1" ht="12.75" customHeight="1" x14ac:dyDescent="0.2">
      <c r="A157" s="8"/>
      <c r="B157" s="14"/>
      <c r="C157" s="9"/>
      <c r="D157" s="57" t="s">
        <v>205</v>
      </c>
      <c r="E157" s="33"/>
      <c r="F157" s="11"/>
    </row>
    <row r="158" spans="1:6" s="13" customFormat="1" ht="25.5" x14ac:dyDescent="0.2">
      <c r="A158" s="12">
        <v>6</v>
      </c>
      <c r="B158" s="1" t="s">
        <v>225</v>
      </c>
      <c r="C158" s="9">
        <v>5.3</v>
      </c>
      <c r="D158" s="57" t="s">
        <v>205</v>
      </c>
      <c r="E158" s="34"/>
      <c r="F158" s="11">
        <f>ROUND(C158*E158,2)</f>
        <v>0</v>
      </c>
    </row>
    <row r="159" spans="1:6" s="13" customFormat="1" ht="12.75" customHeight="1" x14ac:dyDescent="0.2">
      <c r="A159" s="12"/>
      <c r="B159" s="14"/>
      <c r="C159" s="9"/>
      <c r="D159" s="57" t="s">
        <v>205</v>
      </c>
      <c r="E159" s="34"/>
      <c r="F159" s="11"/>
    </row>
    <row r="160" spans="1:6" s="13" customFormat="1" ht="12.75" customHeight="1" x14ac:dyDescent="0.2">
      <c r="A160" s="12">
        <v>7</v>
      </c>
      <c r="B160" s="14" t="s">
        <v>226</v>
      </c>
      <c r="C160" s="9">
        <v>6.06</v>
      </c>
      <c r="D160" s="57" t="s">
        <v>205</v>
      </c>
      <c r="E160" s="34"/>
      <c r="F160" s="11">
        <f>ROUND(C160*E160,2)</f>
        <v>0</v>
      </c>
    </row>
    <row r="161" spans="1:6" s="13" customFormat="1" ht="12.75" customHeight="1" x14ac:dyDescent="0.2">
      <c r="A161" s="12"/>
      <c r="B161" s="14"/>
      <c r="C161" s="9"/>
      <c r="D161" s="10"/>
      <c r="E161" s="34"/>
      <c r="F161" s="11"/>
    </row>
    <row r="162" spans="1:6" x14ac:dyDescent="0.2">
      <c r="A162" s="12">
        <v>8</v>
      </c>
      <c r="B162" s="71" t="s">
        <v>80</v>
      </c>
      <c r="C162" s="9"/>
      <c r="D162" s="10"/>
      <c r="E162" s="62"/>
      <c r="F162" s="11"/>
    </row>
    <row r="163" spans="1:6" x14ac:dyDescent="0.2">
      <c r="A163" s="8">
        <v>8.1</v>
      </c>
      <c r="B163" s="14" t="s">
        <v>146</v>
      </c>
      <c r="C163" s="9">
        <v>15.2</v>
      </c>
      <c r="D163" s="10" t="s">
        <v>4</v>
      </c>
      <c r="E163" s="62"/>
      <c r="F163" s="11">
        <f>ROUND(C163*E163,2)</f>
        <v>0</v>
      </c>
    </row>
    <row r="164" spans="1:6" ht="14.25" customHeight="1" x14ac:dyDescent="0.2">
      <c r="A164" s="8">
        <v>8.1999999999999993</v>
      </c>
      <c r="B164" s="1" t="s">
        <v>147</v>
      </c>
      <c r="C164" s="9">
        <v>1</v>
      </c>
      <c r="D164" s="10" t="s">
        <v>206</v>
      </c>
      <c r="E164" s="62"/>
      <c r="F164" s="11">
        <f>ROUND(C164*E164,2)</f>
        <v>0</v>
      </c>
    </row>
    <row r="165" spans="1:6" s="61" customFormat="1" x14ac:dyDescent="0.2">
      <c r="A165" s="8">
        <v>8.3000000000000007</v>
      </c>
      <c r="B165" s="124" t="s">
        <v>148</v>
      </c>
      <c r="C165" s="129">
        <v>1</v>
      </c>
      <c r="D165" s="10" t="s">
        <v>206</v>
      </c>
      <c r="E165" s="62"/>
      <c r="F165" s="11">
        <f>ROUND(C165*E165,2)</f>
        <v>0</v>
      </c>
    </row>
    <row r="166" spans="1:6" x14ac:dyDescent="0.2">
      <c r="A166" s="12"/>
      <c r="B166" s="1"/>
      <c r="C166" s="9"/>
      <c r="D166" s="10"/>
      <c r="E166" s="62"/>
      <c r="F166" s="11"/>
    </row>
    <row r="167" spans="1:6" x14ac:dyDescent="0.2">
      <c r="A167" s="12">
        <v>9</v>
      </c>
      <c r="B167" s="81" t="s">
        <v>79</v>
      </c>
      <c r="C167" s="9"/>
      <c r="D167" s="10"/>
      <c r="E167" s="62"/>
      <c r="F167" s="11"/>
    </row>
    <row r="168" spans="1:6" ht="14.25" x14ac:dyDescent="0.2">
      <c r="A168" s="8">
        <v>9.1</v>
      </c>
      <c r="B168" s="1" t="s">
        <v>149</v>
      </c>
      <c r="C168" s="9">
        <v>23.25</v>
      </c>
      <c r="D168" s="10" t="s">
        <v>207</v>
      </c>
      <c r="E168" s="62"/>
      <c r="F168" s="11">
        <f>ROUND(C168*E168,2)</f>
        <v>0</v>
      </c>
    </row>
    <row r="169" spans="1:6" s="61" customFormat="1" x14ac:dyDescent="0.2">
      <c r="A169" s="8">
        <v>9.1999999999999993</v>
      </c>
      <c r="B169" s="124" t="s">
        <v>150</v>
      </c>
      <c r="C169" s="129">
        <v>1</v>
      </c>
      <c r="D169" s="10" t="s">
        <v>206</v>
      </c>
      <c r="E169" s="62"/>
      <c r="F169" s="11">
        <f>ROUND(C169*E169,2)</f>
        <v>0</v>
      </c>
    </row>
    <row r="170" spans="1:6" s="13" customFormat="1" ht="12.75" customHeight="1" x14ac:dyDescent="0.2">
      <c r="A170" s="7"/>
      <c r="B170" s="14"/>
      <c r="C170" s="1"/>
      <c r="D170" s="14"/>
      <c r="E170" s="33"/>
      <c r="F170" s="11"/>
    </row>
    <row r="171" spans="1:6" s="130" customFormat="1" ht="12.75" customHeight="1" x14ac:dyDescent="0.2">
      <c r="A171" s="12">
        <v>10</v>
      </c>
      <c r="B171" s="81" t="s">
        <v>64</v>
      </c>
      <c r="C171" s="1"/>
      <c r="D171" s="14"/>
      <c r="E171" s="33"/>
      <c r="F171" s="11"/>
    </row>
    <row r="172" spans="1:6" s="132" customFormat="1" ht="12.75" customHeight="1" x14ac:dyDescent="0.2">
      <c r="A172" s="131">
        <v>10.1</v>
      </c>
      <c r="B172" s="124" t="s">
        <v>151</v>
      </c>
      <c r="C172" s="129">
        <v>1</v>
      </c>
      <c r="D172" s="10" t="s">
        <v>206</v>
      </c>
      <c r="E172" s="34"/>
      <c r="F172" s="6">
        <f t="shared" ref="F172:F183" si="12">ROUND(C172*E172,2)</f>
        <v>0</v>
      </c>
    </row>
    <row r="173" spans="1:6" s="132" customFormat="1" ht="12.75" customHeight="1" x14ac:dyDescent="0.2">
      <c r="A173" s="131">
        <v>10.199999999999999</v>
      </c>
      <c r="B173" s="124" t="s">
        <v>152</v>
      </c>
      <c r="C173" s="129">
        <v>1</v>
      </c>
      <c r="D173" s="10" t="s">
        <v>206</v>
      </c>
      <c r="E173" s="34"/>
      <c r="F173" s="6">
        <f t="shared" si="12"/>
        <v>0</v>
      </c>
    </row>
    <row r="174" spans="1:6" s="132" customFormat="1" ht="12.75" customHeight="1" x14ac:dyDescent="0.2">
      <c r="A174" s="131">
        <v>10.3</v>
      </c>
      <c r="B174" s="124" t="s">
        <v>153</v>
      </c>
      <c r="C174" s="129">
        <v>1</v>
      </c>
      <c r="D174" s="10" t="s">
        <v>206</v>
      </c>
      <c r="E174" s="34"/>
      <c r="F174" s="6">
        <f>ROUND(C174*E174,2)</f>
        <v>0</v>
      </c>
    </row>
    <row r="175" spans="1:6" s="132" customFormat="1" ht="12.75" customHeight="1" x14ac:dyDescent="0.2">
      <c r="A175" s="131">
        <v>10.4</v>
      </c>
      <c r="B175" s="124" t="s">
        <v>154</v>
      </c>
      <c r="C175" s="129">
        <v>1</v>
      </c>
      <c r="D175" s="10" t="s">
        <v>206</v>
      </c>
      <c r="E175" s="34"/>
      <c r="F175" s="6">
        <f t="shared" ref="F175:F177" si="13">ROUND(C175*E175,2)</f>
        <v>0</v>
      </c>
    </row>
    <row r="176" spans="1:6" s="132" customFormat="1" ht="12.75" customHeight="1" x14ac:dyDescent="0.2">
      <c r="A176" s="131">
        <v>10.5</v>
      </c>
      <c r="B176" s="124" t="s">
        <v>155</v>
      </c>
      <c r="C176" s="129">
        <v>1</v>
      </c>
      <c r="D176" s="10" t="s">
        <v>206</v>
      </c>
      <c r="E176" s="34"/>
      <c r="F176" s="6">
        <f t="shared" si="13"/>
        <v>0</v>
      </c>
    </row>
    <row r="177" spans="1:6" s="132" customFormat="1" ht="12.75" customHeight="1" x14ac:dyDescent="0.2">
      <c r="A177" s="131">
        <v>10.6</v>
      </c>
      <c r="B177" s="124" t="s">
        <v>156</v>
      </c>
      <c r="C177" s="129">
        <v>1</v>
      </c>
      <c r="D177" s="10" t="s">
        <v>206</v>
      </c>
      <c r="E177" s="34"/>
      <c r="F177" s="6">
        <f t="shared" si="13"/>
        <v>0</v>
      </c>
    </row>
    <row r="178" spans="1:6" s="132" customFormat="1" ht="12.75" customHeight="1" x14ac:dyDescent="0.2">
      <c r="A178" s="131">
        <v>10.7</v>
      </c>
      <c r="B178" s="124" t="s">
        <v>157</v>
      </c>
      <c r="C178" s="129">
        <v>2</v>
      </c>
      <c r="D178" s="10" t="s">
        <v>206</v>
      </c>
      <c r="E178" s="34"/>
      <c r="F178" s="6">
        <f t="shared" si="12"/>
        <v>0</v>
      </c>
    </row>
    <row r="179" spans="1:6" s="132" customFormat="1" ht="12.75" customHeight="1" x14ac:dyDescent="0.2">
      <c r="A179" s="131">
        <v>10.8</v>
      </c>
      <c r="B179" s="124" t="s">
        <v>158</v>
      </c>
      <c r="C179" s="129">
        <v>1</v>
      </c>
      <c r="D179" s="10" t="s">
        <v>206</v>
      </c>
      <c r="E179" s="34"/>
      <c r="F179" s="6">
        <f t="shared" si="12"/>
        <v>0</v>
      </c>
    </row>
    <row r="180" spans="1:6" s="132" customFormat="1" ht="12.75" customHeight="1" x14ac:dyDescent="0.2">
      <c r="A180" s="131">
        <v>10.9</v>
      </c>
      <c r="B180" s="124" t="s">
        <v>159</v>
      </c>
      <c r="C180" s="129">
        <v>1</v>
      </c>
      <c r="D180" s="10" t="s">
        <v>206</v>
      </c>
      <c r="E180" s="34"/>
      <c r="F180" s="6">
        <f t="shared" si="12"/>
        <v>0</v>
      </c>
    </row>
    <row r="181" spans="1:6" s="132" customFormat="1" ht="12.75" customHeight="1" x14ac:dyDescent="0.2">
      <c r="A181" s="54">
        <v>10.1</v>
      </c>
      <c r="B181" s="124" t="s">
        <v>160</v>
      </c>
      <c r="C181" s="129">
        <v>1</v>
      </c>
      <c r="D181" s="10" t="s">
        <v>206</v>
      </c>
      <c r="E181" s="34"/>
      <c r="F181" s="6">
        <f t="shared" ref="F181" si="14">ROUND(C181*E181,2)</f>
        <v>0</v>
      </c>
    </row>
    <row r="182" spans="1:6" s="132" customFormat="1" ht="12.75" customHeight="1" x14ac:dyDescent="0.2">
      <c r="A182" s="54">
        <v>10.11</v>
      </c>
      <c r="B182" s="124" t="s">
        <v>161</v>
      </c>
      <c r="C182" s="129">
        <v>1</v>
      </c>
      <c r="D182" s="133" t="s">
        <v>1</v>
      </c>
      <c r="E182" s="34"/>
      <c r="F182" s="6">
        <f t="shared" si="12"/>
        <v>0</v>
      </c>
    </row>
    <row r="183" spans="1:6" s="132" customFormat="1" ht="12.75" customHeight="1" x14ac:dyDescent="0.2">
      <c r="A183" s="54">
        <v>10.119999999999999</v>
      </c>
      <c r="B183" s="124" t="s">
        <v>162</v>
      </c>
      <c r="C183" s="129">
        <v>1</v>
      </c>
      <c r="D183" s="133" t="s">
        <v>1</v>
      </c>
      <c r="E183" s="34"/>
      <c r="F183" s="6">
        <f t="shared" si="12"/>
        <v>0</v>
      </c>
    </row>
    <row r="184" spans="1:6" s="132" customFormat="1" ht="12.75" customHeight="1" x14ac:dyDescent="0.2">
      <c r="A184" s="54"/>
      <c r="B184" s="124"/>
      <c r="C184" s="129"/>
      <c r="D184" s="133"/>
      <c r="E184" s="134"/>
      <c r="F184" s="6"/>
    </row>
    <row r="185" spans="1:6" s="13" customFormat="1" ht="12.75" customHeight="1" x14ac:dyDescent="0.2">
      <c r="A185" s="12">
        <v>11</v>
      </c>
      <c r="B185" s="81" t="s">
        <v>65</v>
      </c>
      <c r="C185" s="15"/>
      <c r="D185" s="10"/>
      <c r="E185" s="33"/>
      <c r="F185" s="11"/>
    </row>
    <row r="186" spans="1:6" s="13" customFormat="1" ht="12.75" customHeight="1" x14ac:dyDescent="0.2">
      <c r="A186" s="8">
        <v>11.1</v>
      </c>
      <c r="B186" s="1" t="s">
        <v>163</v>
      </c>
      <c r="C186" s="15">
        <v>1</v>
      </c>
      <c r="D186" s="10" t="s">
        <v>206</v>
      </c>
      <c r="E186" s="34"/>
      <c r="F186" s="11">
        <f>ROUND(C186*E186,2)</f>
        <v>0</v>
      </c>
    </row>
    <row r="187" spans="1:6" s="13" customFormat="1" ht="12.75" customHeight="1" x14ac:dyDescent="0.2">
      <c r="A187" s="8">
        <v>11.2</v>
      </c>
      <c r="B187" s="1" t="s">
        <v>164</v>
      </c>
      <c r="C187" s="15">
        <v>6</v>
      </c>
      <c r="D187" s="10" t="s">
        <v>206</v>
      </c>
      <c r="E187" s="34"/>
      <c r="F187" s="11">
        <f>ROUND(C187*E187,2)</f>
        <v>0</v>
      </c>
    </row>
    <row r="188" spans="1:6" s="13" customFormat="1" ht="12.75" customHeight="1" x14ac:dyDescent="0.2">
      <c r="A188" s="8">
        <v>11.3</v>
      </c>
      <c r="B188" s="14" t="s">
        <v>165</v>
      </c>
      <c r="C188" s="15">
        <v>3</v>
      </c>
      <c r="D188" s="10" t="s">
        <v>206</v>
      </c>
      <c r="E188" s="34"/>
      <c r="F188" s="11">
        <f>ROUND(C188*E188,2)</f>
        <v>0</v>
      </c>
    </row>
    <row r="189" spans="1:6" s="13" customFormat="1" ht="12.75" customHeight="1" x14ac:dyDescent="0.2">
      <c r="A189" s="8">
        <v>11.4</v>
      </c>
      <c r="B189" s="14" t="s">
        <v>166</v>
      </c>
      <c r="C189" s="15">
        <v>3</v>
      </c>
      <c r="D189" s="10" t="s">
        <v>206</v>
      </c>
      <c r="E189" s="34"/>
      <c r="F189" s="11">
        <f>ROUND(C189*E189,2)</f>
        <v>0</v>
      </c>
    </row>
    <row r="190" spans="1:6" s="13" customFormat="1" ht="12.75" customHeight="1" x14ac:dyDescent="0.2">
      <c r="A190" s="8"/>
      <c r="B190" s="14"/>
      <c r="C190" s="15"/>
      <c r="D190" s="10"/>
      <c r="E190" s="34"/>
      <c r="F190" s="11"/>
    </row>
    <row r="191" spans="1:6" s="83" customFormat="1" ht="12.75" customHeight="1" x14ac:dyDescent="0.2">
      <c r="A191" s="70">
        <v>12</v>
      </c>
      <c r="B191" s="1" t="s">
        <v>227</v>
      </c>
      <c r="C191" s="55">
        <v>1</v>
      </c>
      <c r="D191" s="57" t="s">
        <v>1</v>
      </c>
      <c r="E191" s="58"/>
      <c r="F191" s="55">
        <f>ROUND((C191*E191),2)</f>
        <v>0</v>
      </c>
    </row>
    <row r="192" spans="1:6" s="13" customFormat="1" ht="12.75" customHeight="1" x14ac:dyDescent="0.2">
      <c r="A192" s="8"/>
      <c r="B192" s="14"/>
      <c r="C192" s="15"/>
      <c r="D192" s="10"/>
      <c r="E192" s="35"/>
      <c r="F192" s="11"/>
    </row>
    <row r="193" spans="1:6" s="115" customFormat="1" x14ac:dyDescent="0.2">
      <c r="A193" s="196"/>
      <c r="B193" s="197" t="s">
        <v>76</v>
      </c>
      <c r="C193" s="198"/>
      <c r="D193" s="199"/>
      <c r="E193" s="208"/>
      <c r="F193" s="201">
        <f>SUM(F126:F192)</f>
        <v>0</v>
      </c>
    </row>
    <row r="194" spans="1:6" s="13" customFormat="1" x14ac:dyDescent="0.2">
      <c r="A194" s="8"/>
      <c r="B194" s="14"/>
      <c r="C194" s="15"/>
      <c r="D194" s="10"/>
      <c r="E194" s="35"/>
      <c r="F194" s="11"/>
    </row>
    <row r="195" spans="1:6" s="139" customFormat="1" ht="18.75" customHeight="1" x14ac:dyDescent="0.2">
      <c r="A195" s="135" t="s">
        <v>8</v>
      </c>
      <c r="B195" s="71" t="s">
        <v>81</v>
      </c>
      <c r="C195" s="136"/>
      <c r="D195" s="137"/>
      <c r="E195" s="138"/>
      <c r="F195" s="138"/>
    </row>
    <row r="196" spans="1:6" s="139" customFormat="1" ht="12.75" customHeight="1" x14ac:dyDescent="0.2">
      <c r="A196" s="135"/>
      <c r="B196" s="71"/>
      <c r="C196" s="136"/>
      <c r="D196" s="137"/>
      <c r="E196" s="138"/>
      <c r="F196" s="138"/>
    </row>
    <row r="197" spans="1:6" s="139" customFormat="1" ht="12.75" customHeight="1" x14ac:dyDescent="0.2">
      <c r="A197" s="140">
        <v>1</v>
      </c>
      <c r="B197" s="71" t="s">
        <v>61</v>
      </c>
      <c r="C197" s="136"/>
      <c r="D197" s="137"/>
      <c r="E197" s="138"/>
      <c r="F197" s="138"/>
    </row>
    <row r="198" spans="1:6" s="139" customFormat="1" x14ac:dyDescent="0.2">
      <c r="A198" s="141">
        <v>1.1000000000000001</v>
      </c>
      <c r="B198" s="1" t="s">
        <v>134</v>
      </c>
      <c r="C198" s="136">
        <v>483</v>
      </c>
      <c r="D198" s="137" t="s">
        <v>4</v>
      </c>
      <c r="E198" s="138"/>
      <c r="F198" s="4">
        <f>ROUND(E198*C198,2)</f>
        <v>0</v>
      </c>
    </row>
    <row r="199" spans="1:6" s="139" customFormat="1" x14ac:dyDescent="0.2">
      <c r="A199" s="140"/>
      <c r="B199" s="71"/>
      <c r="C199" s="136"/>
      <c r="D199" s="137"/>
      <c r="E199" s="138"/>
      <c r="F199" s="138"/>
    </row>
    <row r="200" spans="1:6" s="5" customFormat="1" x14ac:dyDescent="0.2">
      <c r="A200" s="140">
        <v>2</v>
      </c>
      <c r="B200" s="71" t="s">
        <v>20</v>
      </c>
      <c r="C200" s="3"/>
      <c r="D200" s="2"/>
      <c r="E200" s="36"/>
      <c r="F200" s="4"/>
    </row>
    <row r="201" spans="1:6" s="5" customFormat="1" ht="14.25" x14ac:dyDescent="0.2">
      <c r="A201" s="27">
        <v>2.1</v>
      </c>
      <c r="B201" s="1" t="s">
        <v>167</v>
      </c>
      <c r="C201" s="3">
        <v>195.77</v>
      </c>
      <c r="D201" s="2" t="s">
        <v>199</v>
      </c>
      <c r="E201" s="36"/>
      <c r="F201" s="4">
        <f>ROUND(E201*C201,2)</f>
        <v>0</v>
      </c>
    </row>
    <row r="202" spans="1:6" s="5" customFormat="1" ht="14.25" x14ac:dyDescent="0.2">
      <c r="A202" s="27">
        <v>2.2000000000000002</v>
      </c>
      <c r="B202" s="1" t="s">
        <v>168</v>
      </c>
      <c r="C202" s="3">
        <v>96.88</v>
      </c>
      <c r="D202" s="2" t="s">
        <v>199</v>
      </c>
      <c r="E202" s="36"/>
      <c r="F202" s="4">
        <f>ROUND(E202*C202,2)</f>
        <v>0</v>
      </c>
    </row>
    <row r="203" spans="1:6" s="5" customFormat="1" ht="14.25" x14ac:dyDescent="0.2">
      <c r="A203" s="27">
        <v>2.2999999999999998</v>
      </c>
      <c r="B203" s="1" t="s">
        <v>169</v>
      </c>
      <c r="C203" s="3">
        <v>128.56</v>
      </c>
      <c r="D203" s="2" t="s">
        <v>199</v>
      </c>
      <c r="E203" s="36"/>
      <c r="F203" s="4">
        <f>ROUND(E203*C203,2)</f>
        <v>0</v>
      </c>
    </row>
    <row r="204" spans="1:6" s="5" customFormat="1" ht="14.25" x14ac:dyDescent="0.2">
      <c r="A204" s="27"/>
      <c r="B204" s="1"/>
      <c r="C204" s="3"/>
      <c r="D204" s="2" t="s">
        <v>199</v>
      </c>
      <c r="E204" s="36"/>
      <c r="F204" s="4"/>
    </row>
    <row r="205" spans="1:6" s="5" customFormat="1" ht="14.25" x14ac:dyDescent="0.2">
      <c r="A205" s="140">
        <v>3</v>
      </c>
      <c r="B205" s="71" t="s">
        <v>58</v>
      </c>
      <c r="C205" s="3"/>
      <c r="D205" s="2" t="s">
        <v>199</v>
      </c>
      <c r="E205" s="36"/>
      <c r="F205" s="4"/>
    </row>
    <row r="206" spans="1:6" s="5" customFormat="1" ht="14.25" customHeight="1" x14ac:dyDescent="0.2">
      <c r="A206" s="28">
        <v>3.1</v>
      </c>
      <c r="B206" s="142" t="s">
        <v>170</v>
      </c>
      <c r="C206" s="23">
        <v>45.32</v>
      </c>
      <c r="D206" s="143" t="s">
        <v>199</v>
      </c>
      <c r="E206" s="37"/>
      <c r="F206" s="24">
        <f t="shared" ref="F206:F211" si="15">ROUND(E206*C206,2)</f>
        <v>0</v>
      </c>
    </row>
    <row r="207" spans="1:6" s="5" customFormat="1" ht="27" x14ac:dyDescent="0.2">
      <c r="A207" s="27">
        <v>3.2</v>
      </c>
      <c r="B207" s="1" t="s">
        <v>230</v>
      </c>
      <c r="C207" s="3">
        <v>11.28</v>
      </c>
      <c r="D207" s="2" t="s">
        <v>199</v>
      </c>
      <c r="E207" s="36"/>
      <c r="F207" s="4">
        <f t="shared" si="15"/>
        <v>0</v>
      </c>
    </row>
    <row r="208" spans="1:6" s="5" customFormat="1" ht="14.25" x14ac:dyDescent="0.2">
      <c r="A208" s="27">
        <v>3.3</v>
      </c>
      <c r="B208" s="1" t="s">
        <v>171</v>
      </c>
      <c r="C208" s="3">
        <v>17.41</v>
      </c>
      <c r="D208" s="2" t="s">
        <v>199</v>
      </c>
      <c r="E208" s="36"/>
      <c r="F208" s="4">
        <f t="shared" si="15"/>
        <v>0</v>
      </c>
    </row>
    <row r="209" spans="1:6" s="5" customFormat="1" ht="14.25" x14ac:dyDescent="0.2">
      <c r="A209" s="27">
        <v>3.4</v>
      </c>
      <c r="B209" s="1" t="s">
        <v>172</v>
      </c>
      <c r="C209" s="3">
        <v>13.55</v>
      </c>
      <c r="D209" s="2" t="s">
        <v>199</v>
      </c>
      <c r="E209" s="36"/>
      <c r="F209" s="4">
        <f t="shared" si="15"/>
        <v>0</v>
      </c>
    </row>
    <row r="210" spans="1:6" s="5" customFormat="1" ht="14.25" x14ac:dyDescent="0.2">
      <c r="A210" s="27">
        <v>3.5</v>
      </c>
      <c r="B210" s="1" t="s">
        <v>173</v>
      </c>
      <c r="C210" s="3">
        <v>19.16</v>
      </c>
      <c r="D210" s="2" t="s">
        <v>199</v>
      </c>
      <c r="E210" s="36"/>
      <c r="F210" s="4">
        <f t="shared" si="15"/>
        <v>0</v>
      </c>
    </row>
    <row r="211" spans="1:6" s="5" customFormat="1" ht="27" x14ac:dyDescent="0.2">
      <c r="A211" s="27">
        <v>3.6</v>
      </c>
      <c r="B211" s="1" t="s">
        <v>228</v>
      </c>
      <c r="C211" s="6">
        <v>1.32</v>
      </c>
      <c r="D211" s="2" t="s">
        <v>199</v>
      </c>
      <c r="E211" s="38"/>
      <c r="F211" s="4">
        <f t="shared" si="15"/>
        <v>0</v>
      </c>
    </row>
    <row r="212" spans="1:6" s="5" customFormat="1" x14ac:dyDescent="0.2">
      <c r="A212" s="27"/>
      <c r="B212" s="1"/>
      <c r="C212" s="3"/>
      <c r="D212" s="2"/>
      <c r="E212" s="36"/>
      <c r="F212" s="4"/>
    </row>
    <row r="213" spans="1:6" s="5" customFormat="1" x14ac:dyDescent="0.2">
      <c r="A213" s="140">
        <v>4</v>
      </c>
      <c r="B213" s="71" t="s">
        <v>59</v>
      </c>
      <c r="C213" s="3"/>
      <c r="D213" s="2"/>
      <c r="E213" s="36"/>
      <c r="F213" s="4"/>
    </row>
    <row r="214" spans="1:6" s="5" customFormat="1" ht="14.25" x14ac:dyDescent="0.2">
      <c r="A214" s="27">
        <v>4.0999999999999996</v>
      </c>
      <c r="B214" s="1" t="s">
        <v>229</v>
      </c>
      <c r="C214" s="3">
        <v>1174.68</v>
      </c>
      <c r="D214" s="57" t="s">
        <v>205</v>
      </c>
      <c r="E214" s="36"/>
      <c r="F214" s="4">
        <f>ROUND(E214*C214,2)</f>
        <v>0</v>
      </c>
    </row>
    <row r="215" spans="1:6" s="5" customFormat="1" ht="14.25" x14ac:dyDescent="0.2">
      <c r="A215" s="27">
        <v>4.2</v>
      </c>
      <c r="B215" s="1" t="s">
        <v>231</v>
      </c>
      <c r="C215" s="3">
        <v>180.72</v>
      </c>
      <c r="D215" s="57" t="s">
        <v>205</v>
      </c>
      <c r="E215" s="38"/>
      <c r="F215" s="4">
        <f>ROUND(E215*C215,2)</f>
        <v>0</v>
      </c>
    </row>
    <row r="216" spans="1:6" s="5" customFormat="1" x14ac:dyDescent="0.2">
      <c r="A216" s="27"/>
      <c r="B216" s="1"/>
      <c r="C216" s="3"/>
      <c r="D216" s="2"/>
      <c r="E216" s="36"/>
      <c r="F216" s="4"/>
    </row>
    <row r="217" spans="1:6" s="5" customFormat="1" x14ac:dyDescent="0.2">
      <c r="A217" s="140">
        <v>5</v>
      </c>
      <c r="B217" s="71" t="s">
        <v>60</v>
      </c>
      <c r="C217" s="3"/>
      <c r="D217" s="2"/>
      <c r="E217" s="36"/>
      <c r="F217" s="4"/>
    </row>
    <row r="218" spans="1:6" s="5" customFormat="1" ht="14.25" x14ac:dyDescent="0.2">
      <c r="A218" s="27">
        <v>5.0999999999999996</v>
      </c>
      <c r="B218" s="1" t="s">
        <v>137</v>
      </c>
      <c r="C218" s="3">
        <v>488.15</v>
      </c>
      <c r="D218" s="57" t="s">
        <v>205</v>
      </c>
      <c r="E218" s="36"/>
      <c r="F218" s="4">
        <f>ROUND(E218*C218,2)</f>
        <v>0</v>
      </c>
    </row>
    <row r="219" spans="1:6" s="5" customFormat="1" ht="14.25" x14ac:dyDescent="0.2">
      <c r="A219" s="27">
        <v>5.2</v>
      </c>
      <c r="B219" s="1" t="s">
        <v>174</v>
      </c>
      <c r="C219" s="3">
        <v>488.15</v>
      </c>
      <c r="D219" s="57" t="s">
        <v>205</v>
      </c>
      <c r="E219" s="36"/>
      <c r="F219" s="4">
        <f>ROUND(E219*C219,2)</f>
        <v>0</v>
      </c>
    </row>
    <row r="220" spans="1:6" s="5" customFormat="1" x14ac:dyDescent="0.2">
      <c r="A220" s="27">
        <v>5.3</v>
      </c>
      <c r="B220" s="1" t="s">
        <v>114</v>
      </c>
      <c r="C220" s="3">
        <v>2851.4</v>
      </c>
      <c r="D220" s="2" t="s">
        <v>4</v>
      </c>
      <c r="E220" s="36"/>
      <c r="F220" s="4">
        <f>ROUND(E220*C220,2)</f>
        <v>0</v>
      </c>
    </row>
    <row r="221" spans="1:6" s="5" customFormat="1" x14ac:dyDescent="0.2">
      <c r="A221" s="29"/>
      <c r="B221" s="71"/>
      <c r="C221" s="3"/>
      <c r="D221" s="2"/>
      <c r="E221" s="36"/>
      <c r="F221" s="4"/>
    </row>
    <row r="222" spans="1:6" s="5" customFormat="1" x14ac:dyDescent="0.2">
      <c r="A222" s="140">
        <v>6</v>
      </c>
      <c r="B222" s="71" t="s">
        <v>30</v>
      </c>
      <c r="C222" s="3"/>
      <c r="D222" s="2"/>
      <c r="E222" s="36"/>
      <c r="F222" s="4"/>
    </row>
    <row r="223" spans="1:6" s="139" customFormat="1" ht="14.25" x14ac:dyDescent="0.2">
      <c r="A223" s="27">
        <v>6.1</v>
      </c>
      <c r="B223" s="1" t="s">
        <v>175</v>
      </c>
      <c r="C223" s="3">
        <v>488.15</v>
      </c>
      <c r="D223" s="57" t="s">
        <v>205</v>
      </c>
      <c r="E223" s="144"/>
      <c r="F223" s="145">
        <f>ROUND(C223*E223,2)</f>
        <v>0</v>
      </c>
    </row>
    <row r="224" spans="1:6" s="5" customFormat="1" ht="15.75" customHeight="1" x14ac:dyDescent="0.2">
      <c r="A224" s="27">
        <v>6.2</v>
      </c>
      <c r="B224" s="1" t="s">
        <v>176</v>
      </c>
      <c r="C224" s="3">
        <v>488.15</v>
      </c>
      <c r="D224" s="57" t="s">
        <v>205</v>
      </c>
      <c r="E224" s="144"/>
      <c r="F224" s="4">
        <f>ROUND(E224*C224,2)</f>
        <v>0</v>
      </c>
    </row>
    <row r="225" spans="1:6" s="5" customFormat="1" x14ac:dyDescent="0.2">
      <c r="A225" s="27"/>
      <c r="B225" s="1"/>
      <c r="C225" s="3"/>
      <c r="D225" s="2"/>
      <c r="E225" s="36"/>
      <c r="F225" s="4"/>
    </row>
    <row r="226" spans="1:6" s="5" customFormat="1" ht="25.5" x14ac:dyDescent="0.2">
      <c r="A226" s="140">
        <v>7</v>
      </c>
      <c r="B226" s="1" t="s">
        <v>232</v>
      </c>
      <c r="C226" s="3">
        <v>479</v>
      </c>
      <c r="D226" s="2" t="s">
        <v>4</v>
      </c>
      <c r="E226" s="36"/>
      <c r="F226" s="4">
        <f>+E226*C226</f>
        <v>0</v>
      </c>
    </row>
    <row r="227" spans="1:6" s="5" customFormat="1" x14ac:dyDescent="0.2">
      <c r="A227" s="140"/>
      <c r="B227" s="1"/>
      <c r="C227" s="3"/>
      <c r="D227" s="2"/>
      <c r="E227" s="36"/>
      <c r="F227" s="4"/>
    </row>
    <row r="228" spans="1:6" s="5" customFormat="1" ht="25.5" x14ac:dyDescent="0.2">
      <c r="A228" s="140">
        <v>8</v>
      </c>
      <c r="B228" s="1" t="s">
        <v>233</v>
      </c>
      <c r="C228" s="3">
        <v>41.6</v>
      </c>
      <c r="D228" s="2" t="s">
        <v>4</v>
      </c>
      <c r="E228" s="36"/>
      <c r="F228" s="4">
        <f>+E228*C228</f>
        <v>0</v>
      </c>
    </row>
    <row r="229" spans="1:6" s="5" customFormat="1" x14ac:dyDescent="0.2">
      <c r="A229" s="140"/>
      <c r="B229" s="1"/>
      <c r="C229" s="3"/>
      <c r="D229" s="2"/>
      <c r="E229" s="36"/>
      <c r="F229" s="4"/>
    </row>
    <row r="230" spans="1:6" s="5" customFormat="1" x14ac:dyDescent="0.2">
      <c r="A230" s="140">
        <v>9</v>
      </c>
      <c r="B230" s="1" t="s">
        <v>234</v>
      </c>
      <c r="C230" s="3">
        <v>64</v>
      </c>
      <c r="D230" s="10" t="s">
        <v>206</v>
      </c>
      <c r="E230" s="36"/>
      <c r="F230" s="4">
        <f>+E230*C230</f>
        <v>0</v>
      </c>
    </row>
    <row r="231" spans="1:6" s="5" customFormat="1" x14ac:dyDescent="0.2">
      <c r="A231" s="27"/>
      <c r="B231" s="1"/>
      <c r="C231" s="3"/>
      <c r="D231" s="2"/>
      <c r="E231" s="36"/>
      <c r="F231" s="4"/>
    </row>
    <row r="232" spans="1:6" s="5" customFormat="1" x14ac:dyDescent="0.2">
      <c r="A232" s="140">
        <v>10</v>
      </c>
      <c r="B232" s="1" t="s">
        <v>235</v>
      </c>
      <c r="C232" s="6">
        <v>1</v>
      </c>
      <c r="D232" s="10" t="s">
        <v>206</v>
      </c>
      <c r="E232" s="38"/>
      <c r="F232" s="4">
        <f>ROUND(E232*C232,2)</f>
        <v>0</v>
      </c>
    </row>
    <row r="233" spans="1:6" s="115" customFormat="1" x14ac:dyDescent="0.2">
      <c r="A233" s="202"/>
      <c r="B233" s="203" t="s">
        <v>68</v>
      </c>
      <c r="C233" s="204"/>
      <c r="D233" s="205"/>
      <c r="E233" s="206"/>
      <c r="F233" s="207">
        <f>SUM(F196:F232)</f>
        <v>0</v>
      </c>
    </row>
    <row r="234" spans="1:6" s="83" customFormat="1" x14ac:dyDescent="0.2">
      <c r="A234" s="79"/>
      <c r="B234" s="14"/>
      <c r="C234" s="85"/>
      <c r="D234" s="10"/>
      <c r="E234" s="38"/>
      <c r="F234" s="102"/>
    </row>
    <row r="235" spans="1:6" s="121" customFormat="1" ht="12.75" customHeight="1" x14ac:dyDescent="0.2">
      <c r="A235" s="25"/>
      <c r="B235" s="146"/>
      <c r="C235" s="117"/>
      <c r="D235" s="118"/>
      <c r="E235" s="119"/>
      <c r="F235" s="147"/>
    </row>
    <row r="236" spans="1:6" s="83" customFormat="1" x14ac:dyDescent="0.2">
      <c r="A236" s="46" t="s">
        <v>9</v>
      </c>
      <c r="B236" s="71" t="s">
        <v>177</v>
      </c>
      <c r="C236" s="85"/>
      <c r="D236" s="10"/>
      <c r="E236" s="38"/>
      <c r="F236" s="102"/>
    </row>
    <row r="237" spans="1:6" s="83" customFormat="1" ht="38.25" customHeight="1" x14ac:dyDescent="0.2">
      <c r="A237" s="148">
        <v>1</v>
      </c>
      <c r="B237" s="53" t="s">
        <v>236</v>
      </c>
      <c r="C237" s="54">
        <v>1</v>
      </c>
      <c r="D237" s="49" t="s">
        <v>1</v>
      </c>
      <c r="E237" s="50"/>
      <c r="F237" s="55">
        <f>ROUND(C237*E237,2)</f>
        <v>0</v>
      </c>
    </row>
    <row r="238" spans="1:6" s="83" customFormat="1" ht="25.5" x14ac:dyDescent="0.2">
      <c r="A238" s="148">
        <v>2</v>
      </c>
      <c r="B238" s="1" t="s">
        <v>237</v>
      </c>
      <c r="C238" s="54">
        <v>900</v>
      </c>
      <c r="D238" s="57" t="s">
        <v>205</v>
      </c>
      <c r="E238" s="50"/>
      <c r="F238" s="55">
        <f>ROUND(C238*E238,2)</f>
        <v>0</v>
      </c>
    </row>
    <row r="239" spans="1:6" s="115" customFormat="1" x14ac:dyDescent="0.2">
      <c r="A239" s="202"/>
      <c r="B239" s="203" t="s">
        <v>67</v>
      </c>
      <c r="C239" s="204"/>
      <c r="D239" s="205"/>
      <c r="E239" s="206"/>
      <c r="F239" s="207">
        <f>SUM(F237:F238)</f>
        <v>0</v>
      </c>
    </row>
    <row r="240" spans="1:6" s="83" customFormat="1" x14ac:dyDescent="0.2">
      <c r="A240" s="149"/>
      <c r="B240" s="150"/>
      <c r="C240" s="151"/>
      <c r="D240" s="152"/>
      <c r="E240" s="109"/>
      <c r="F240" s="153"/>
    </row>
    <row r="241" spans="1:6" s="83" customFormat="1" x14ac:dyDescent="0.2">
      <c r="A241" s="79"/>
      <c r="B241" s="14"/>
      <c r="C241" s="85"/>
      <c r="D241" s="10"/>
      <c r="E241" s="38"/>
      <c r="F241" s="102"/>
    </row>
    <row r="242" spans="1:6" s="83" customFormat="1" x14ac:dyDescent="0.2">
      <c r="A242" s="154" t="s">
        <v>10</v>
      </c>
      <c r="B242" s="71" t="s">
        <v>26</v>
      </c>
      <c r="C242" s="55"/>
      <c r="D242" s="57"/>
      <c r="E242" s="38"/>
      <c r="F242" s="55"/>
    </row>
    <row r="243" spans="1:6" s="83" customFormat="1" ht="14.25" customHeight="1" x14ac:dyDescent="0.2">
      <c r="A243" s="81">
        <v>1</v>
      </c>
      <c r="B243" s="71" t="s">
        <v>27</v>
      </c>
      <c r="C243" s="155"/>
      <c r="D243" s="156"/>
      <c r="E243" s="157"/>
      <c r="F243" s="158"/>
    </row>
    <row r="244" spans="1:6" s="83" customFormat="1" ht="14.25" x14ac:dyDescent="0.2">
      <c r="A244" s="56">
        <f>A243+0.1</f>
        <v>1.1000000000000001</v>
      </c>
      <c r="B244" s="1" t="s">
        <v>178</v>
      </c>
      <c r="C244" s="55">
        <v>405</v>
      </c>
      <c r="D244" s="57" t="s">
        <v>205</v>
      </c>
      <c r="E244" s="58"/>
      <c r="F244" s="55">
        <f t="shared" ref="F244:F251" si="16">ROUND(E244*C244,2)</f>
        <v>0</v>
      </c>
    </row>
    <row r="245" spans="1:6" s="83" customFormat="1" ht="13.5" customHeight="1" x14ac:dyDescent="0.2">
      <c r="A245" s="56">
        <f>A244+0.1</f>
        <v>1.2</v>
      </c>
      <c r="B245" s="1" t="s">
        <v>179</v>
      </c>
      <c r="C245" s="55">
        <v>405</v>
      </c>
      <c r="D245" s="57" t="s">
        <v>205</v>
      </c>
      <c r="E245" s="58"/>
      <c r="F245" s="55">
        <f t="shared" si="16"/>
        <v>0</v>
      </c>
    </row>
    <row r="246" spans="1:6" s="83" customFormat="1" ht="14.25" x14ac:dyDescent="0.2">
      <c r="A246" s="56">
        <f>A245+0.1</f>
        <v>1.3</v>
      </c>
      <c r="B246" s="14" t="s">
        <v>180</v>
      </c>
      <c r="C246" s="55">
        <v>97.2</v>
      </c>
      <c r="D246" s="57" t="s">
        <v>203</v>
      </c>
      <c r="E246" s="58"/>
      <c r="F246" s="55">
        <f t="shared" si="16"/>
        <v>0</v>
      </c>
    </row>
    <row r="247" spans="1:6" s="83" customFormat="1" ht="14.25" x14ac:dyDescent="0.2">
      <c r="A247" s="56">
        <f>A246+0.1</f>
        <v>1.4</v>
      </c>
      <c r="B247" s="1" t="s">
        <v>181</v>
      </c>
      <c r="C247" s="55">
        <v>97.2</v>
      </c>
      <c r="D247" s="57" t="s">
        <v>202</v>
      </c>
      <c r="E247" s="58"/>
      <c r="F247" s="55">
        <f t="shared" si="16"/>
        <v>0</v>
      </c>
    </row>
    <row r="248" spans="1:6" s="83" customFormat="1" ht="14.25" x14ac:dyDescent="0.2">
      <c r="A248" s="56">
        <f t="shared" ref="A248:A251" si="17">A247+0.1</f>
        <v>1.5</v>
      </c>
      <c r="B248" s="1" t="s">
        <v>182</v>
      </c>
      <c r="C248" s="55">
        <v>92.34</v>
      </c>
      <c r="D248" s="57" t="s">
        <v>204</v>
      </c>
      <c r="E248" s="58"/>
      <c r="F248" s="55">
        <f t="shared" si="16"/>
        <v>0</v>
      </c>
    </row>
    <row r="249" spans="1:6" s="83" customFormat="1" ht="14.25" x14ac:dyDescent="0.2">
      <c r="A249" s="56">
        <f t="shared" si="17"/>
        <v>1.6</v>
      </c>
      <c r="B249" s="1" t="s">
        <v>183</v>
      </c>
      <c r="C249" s="55">
        <v>405</v>
      </c>
      <c r="D249" s="57" t="s">
        <v>205</v>
      </c>
      <c r="E249" s="58"/>
      <c r="F249" s="55">
        <f t="shared" si="16"/>
        <v>0</v>
      </c>
    </row>
    <row r="250" spans="1:6" s="83" customFormat="1" ht="25.5" x14ac:dyDescent="0.2">
      <c r="A250" s="56">
        <f t="shared" si="17"/>
        <v>1.7</v>
      </c>
      <c r="B250" s="1" t="s">
        <v>184</v>
      </c>
      <c r="C250" s="55">
        <v>105.3</v>
      </c>
      <c r="D250" s="57" t="s">
        <v>203</v>
      </c>
      <c r="E250" s="58"/>
      <c r="F250" s="55">
        <f t="shared" si="16"/>
        <v>0</v>
      </c>
    </row>
    <row r="251" spans="1:6" s="83" customFormat="1" x14ac:dyDescent="0.2">
      <c r="A251" s="56">
        <f t="shared" si="17"/>
        <v>1.8</v>
      </c>
      <c r="B251" s="1" t="s">
        <v>185</v>
      </c>
      <c r="C251" s="55">
        <v>180</v>
      </c>
      <c r="D251" s="57" t="s">
        <v>4</v>
      </c>
      <c r="E251" s="58"/>
      <c r="F251" s="55">
        <f t="shared" si="16"/>
        <v>0</v>
      </c>
    </row>
    <row r="252" spans="1:6" s="115" customFormat="1" x14ac:dyDescent="0.2">
      <c r="A252" s="202"/>
      <c r="B252" s="203" t="s">
        <v>66</v>
      </c>
      <c r="C252" s="204"/>
      <c r="D252" s="205"/>
      <c r="E252" s="206"/>
      <c r="F252" s="207">
        <f>SUM(F244:F251)</f>
        <v>0</v>
      </c>
    </row>
    <row r="253" spans="1:6" s="83" customFormat="1" x14ac:dyDescent="0.2">
      <c r="A253" s="56"/>
      <c r="B253" s="1"/>
      <c r="C253" s="55"/>
      <c r="D253" s="57"/>
      <c r="E253" s="58"/>
      <c r="F253" s="55"/>
    </row>
    <row r="254" spans="1:6" ht="12.75" customHeight="1" x14ac:dyDescent="0.2">
      <c r="A254" s="159" t="s">
        <v>250</v>
      </c>
      <c r="B254" s="81" t="s">
        <v>69</v>
      </c>
      <c r="C254" s="6"/>
      <c r="D254" s="74"/>
      <c r="E254" s="38"/>
      <c r="F254" s="6"/>
    </row>
    <row r="255" spans="1:6" ht="51.75" customHeight="1" x14ac:dyDescent="0.2">
      <c r="A255" s="160">
        <v>1</v>
      </c>
      <c r="B255" s="97" t="s">
        <v>186</v>
      </c>
      <c r="C255" s="6">
        <v>1</v>
      </c>
      <c r="D255" s="74" t="s">
        <v>206</v>
      </c>
      <c r="E255" s="38"/>
      <c r="F255" s="6">
        <f>ROUND(C255*E255,2)</f>
        <v>0</v>
      </c>
    </row>
    <row r="256" spans="1:6" ht="27" customHeight="1" x14ac:dyDescent="0.2">
      <c r="A256" s="160">
        <v>2</v>
      </c>
      <c r="B256" s="97" t="s">
        <v>187</v>
      </c>
      <c r="C256" s="38"/>
      <c r="D256" s="74" t="s">
        <v>208</v>
      </c>
      <c r="E256" s="38"/>
      <c r="F256" s="6">
        <f>ROUND(C256*E256,2)</f>
        <v>0</v>
      </c>
    </row>
    <row r="257" spans="1:6" x14ac:dyDescent="0.2">
      <c r="A257" s="160"/>
      <c r="B257" s="97"/>
      <c r="C257" s="38"/>
      <c r="D257" s="74"/>
      <c r="E257" s="38"/>
      <c r="F257" s="6"/>
    </row>
    <row r="258" spans="1:6" s="166" customFormat="1" x14ac:dyDescent="0.2">
      <c r="A258" s="161">
        <v>3</v>
      </c>
      <c r="B258" s="97" t="s">
        <v>188</v>
      </c>
      <c r="C258" s="162">
        <v>2</v>
      </c>
      <c r="D258" s="163" t="s">
        <v>206</v>
      </c>
      <c r="E258" s="164"/>
      <c r="F258" s="165">
        <f>ROUND(C258*E258,2)</f>
        <v>0</v>
      </c>
    </row>
    <row r="259" spans="1:6" s="115" customFormat="1" x14ac:dyDescent="0.2">
      <c r="A259" s="196"/>
      <c r="B259" s="197" t="s">
        <v>251</v>
      </c>
      <c r="C259" s="198"/>
      <c r="D259" s="199"/>
      <c r="E259" s="200"/>
      <c r="F259" s="201">
        <f>SUM(F255:F258)</f>
        <v>0</v>
      </c>
    </row>
    <row r="260" spans="1:6" x14ac:dyDescent="0.2">
      <c r="A260" s="79"/>
      <c r="B260" s="14"/>
      <c r="C260" s="167"/>
      <c r="D260" s="2"/>
      <c r="E260" s="6"/>
      <c r="F260" s="168"/>
    </row>
    <row r="261" spans="1:6" s="115" customFormat="1" x14ac:dyDescent="0.2">
      <c r="A261" s="191"/>
      <c r="B261" s="192" t="s">
        <v>248</v>
      </c>
      <c r="C261" s="193"/>
      <c r="D261" s="194"/>
      <c r="E261" s="195"/>
      <c r="F261" s="185">
        <f>+F259+F252+F239+F233+F193+F124</f>
        <v>0</v>
      </c>
    </row>
    <row r="262" spans="1:6" x14ac:dyDescent="0.2">
      <c r="A262" s="169"/>
      <c r="B262" s="170"/>
      <c r="C262" s="3"/>
      <c r="D262" s="133"/>
      <c r="E262" s="6"/>
      <c r="F262" s="171"/>
    </row>
    <row r="263" spans="1:6" x14ac:dyDescent="0.2">
      <c r="A263" s="169"/>
      <c r="B263" s="172" t="s">
        <v>28</v>
      </c>
      <c r="C263" s="3"/>
      <c r="D263" s="133"/>
      <c r="E263" s="6"/>
      <c r="F263" s="171"/>
    </row>
    <row r="264" spans="1:6" x14ac:dyDescent="0.2">
      <c r="A264" s="169"/>
      <c r="B264" s="225" t="s">
        <v>238</v>
      </c>
      <c r="C264" s="226">
        <v>0.1</v>
      </c>
      <c r="D264" s="174"/>
      <c r="E264" s="6"/>
      <c r="F264" s="3">
        <f t="shared" ref="F264:F270" si="18">ROUND(F$261*C264,)</f>
        <v>0</v>
      </c>
    </row>
    <row r="265" spans="1:6" x14ac:dyDescent="0.2">
      <c r="A265" s="169"/>
      <c r="B265" s="225" t="s">
        <v>239</v>
      </c>
      <c r="C265" s="226">
        <v>0.03</v>
      </c>
      <c r="D265" s="174"/>
      <c r="E265" s="6"/>
      <c r="F265" s="3">
        <f t="shared" si="18"/>
        <v>0</v>
      </c>
    </row>
    <row r="266" spans="1:6" x14ac:dyDescent="0.2">
      <c r="A266" s="169"/>
      <c r="B266" s="225" t="s">
        <v>240</v>
      </c>
      <c r="C266" s="226">
        <v>0.04</v>
      </c>
      <c r="D266" s="174"/>
      <c r="E266" s="6"/>
      <c r="F266" s="3">
        <f t="shared" si="18"/>
        <v>0</v>
      </c>
    </row>
    <row r="267" spans="1:6" x14ac:dyDescent="0.2">
      <c r="A267" s="169"/>
      <c r="B267" s="225" t="s">
        <v>241</v>
      </c>
      <c r="C267" s="226">
        <v>0.04</v>
      </c>
      <c r="D267" s="174"/>
      <c r="E267" s="6"/>
      <c r="F267" s="3">
        <f t="shared" si="18"/>
        <v>0</v>
      </c>
    </row>
    <row r="268" spans="1:6" x14ac:dyDescent="0.2">
      <c r="A268" s="169"/>
      <c r="B268" s="225" t="s">
        <v>242</v>
      </c>
      <c r="C268" s="226">
        <v>0.05</v>
      </c>
      <c r="D268" s="174"/>
      <c r="E268" s="6"/>
      <c r="F268" s="3">
        <f t="shared" si="18"/>
        <v>0</v>
      </c>
    </row>
    <row r="269" spans="1:6" x14ac:dyDescent="0.2">
      <c r="A269" s="169"/>
      <c r="B269" s="225" t="s">
        <v>243</v>
      </c>
      <c r="C269" s="226">
        <v>0.05</v>
      </c>
      <c r="D269" s="174"/>
      <c r="E269" s="6"/>
      <c r="F269" s="3">
        <f t="shared" si="18"/>
        <v>0</v>
      </c>
    </row>
    <row r="270" spans="1:6" x14ac:dyDescent="0.2">
      <c r="A270" s="175"/>
      <c r="B270" s="225" t="s">
        <v>244</v>
      </c>
      <c r="C270" s="227">
        <v>0.1</v>
      </c>
      <c r="D270" s="174"/>
      <c r="E270" s="6"/>
      <c r="F270" s="3">
        <f t="shared" si="18"/>
        <v>0</v>
      </c>
    </row>
    <row r="271" spans="1:6" x14ac:dyDescent="0.2">
      <c r="A271" s="175"/>
      <c r="B271" s="225" t="s">
        <v>245</v>
      </c>
      <c r="C271" s="226">
        <v>1.4999999999999999E-2</v>
      </c>
      <c r="D271" s="176"/>
      <c r="E271" s="6"/>
      <c r="F271" s="3">
        <f>ROUND(F$264*C271,)</f>
        <v>0</v>
      </c>
    </row>
    <row r="272" spans="1:6" ht="12.75" customHeight="1" x14ac:dyDescent="0.2">
      <c r="A272" s="177"/>
      <c r="B272" s="228" t="s">
        <v>246</v>
      </c>
      <c r="C272" s="226">
        <v>0.18</v>
      </c>
      <c r="D272" s="74"/>
      <c r="E272" s="6"/>
      <c r="F272" s="6">
        <f>+C272*F264</f>
        <v>0</v>
      </c>
    </row>
    <row r="273" spans="1:6" x14ac:dyDescent="0.2">
      <c r="A273" s="175"/>
      <c r="B273" s="225" t="s">
        <v>189</v>
      </c>
      <c r="C273" s="226">
        <v>0.01</v>
      </c>
      <c r="D273" s="174"/>
      <c r="E273" s="6"/>
      <c r="F273" s="3">
        <f>ROUND(F$261*C273,)</f>
        <v>0</v>
      </c>
    </row>
    <row r="274" spans="1:6" s="83" customFormat="1" x14ac:dyDescent="0.2">
      <c r="A274" s="175"/>
      <c r="B274" s="225" t="s">
        <v>247</v>
      </c>
      <c r="C274" s="226">
        <v>1E-3</v>
      </c>
      <c r="D274" s="174"/>
      <c r="E274" s="6"/>
      <c r="F274" s="3">
        <f>ROUND(F$261*C274,)</f>
        <v>0</v>
      </c>
    </row>
    <row r="275" spans="1:6" s="83" customFormat="1" x14ac:dyDescent="0.2">
      <c r="A275" s="175"/>
      <c r="B275" s="225" t="s">
        <v>190</v>
      </c>
      <c r="C275" s="226">
        <v>0.05</v>
      </c>
      <c r="D275" s="174"/>
      <c r="E275" s="6"/>
      <c r="F275" s="3">
        <f>ROUND(F$261*C275,)</f>
        <v>0</v>
      </c>
    </row>
    <row r="276" spans="1:6" x14ac:dyDescent="0.2">
      <c r="A276" s="186"/>
      <c r="B276" s="187" t="s">
        <v>29</v>
      </c>
      <c r="C276" s="188"/>
      <c r="D276" s="189"/>
      <c r="E276" s="30"/>
      <c r="F276" s="190">
        <f>SUM(F264:F275)</f>
        <v>0</v>
      </c>
    </row>
    <row r="277" spans="1:6" x14ac:dyDescent="0.2">
      <c r="A277" s="175"/>
      <c r="B277" s="178"/>
      <c r="C277" s="179"/>
      <c r="D277" s="176"/>
      <c r="E277" s="6"/>
      <c r="F277" s="3"/>
    </row>
    <row r="278" spans="1:6" s="115" customFormat="1" x14ac:dyDescent="0.2">
      <c r="A278" s="180"/>
      <c r="B278" s="181" t="s">
        <v>249</v>
      </c>
      <c r="C278" s="182"/>
      <c r="D278" s="183"/>
      <c r="E278" s="184"/>
      <c r="F278" s="185">
        <f>F261+F276</f>
        <v>0</v>
      </c>
    </row>
    <row r="279" spans="1:6" x14ac:dyDescent="0.2">
      <c r="B279" s="5"/>
      <c r="C279" s="5"/>
      <c r="D279" s="5"/>
      <c r="E279" s="5"/>
      <c r="F279" s="5"/>
    </row>
    <row r="280" spans="1:6" x14ac:dyDescent="0.2">
      <c r="A280" s="83"/>
      <c r="B280" s="83"/>
      <c r="C280" s="173"/>
      <c r="D280" s="83"/>
      <c r="E280" s="173"/>
      <c r="F280" s="173"/>
    </row>
    <row r="281" spans="1:6" x14ac:dyDescent="0.2">
      <c r="E281" s="83"/>
    </row>
    <row r="282" spans="1:6" x14ac:dyDescent="0.2">
      <c r="E282" s="83"/>
    </row>
    <row r="283" spans="1:6" x14ac:dyDescent="0.2">
      <c r="E283" s="83"/>
    </row>
    <row r="284" spans="1:6" x14ac:dyDescent="0.2">
      <c r="E284" s="83"/>
    </row>
    <row r="285" spans="1:6" x14ac:dyDescent="0.2">
      <c r="E285" s="83"/>
    </row>
    <row r="286" spans="1:6" x14ac:dyDescent="0.2">
      <c r="E286" s="83"/>
    </row>
    <row r="287" spans="1:6" x14ac:dyDescent="0.2">
      <c r="E287" s="83"/>
    </row>
    <row r="288" spans="1:6" x14ac:dyDescent="0.2">
      <c r="E288" s="83"/>
    </row>
    <row r="289" spans="5:5" x14ac:dyDescent="0.2">
      <c r="E289" s="83"/>
    </row>
    <row r="290" spans="5:5" x14ac:dyDescent="0.2">
      <c r="E290" s="83"/>
    </row>
    <row r="291" spans="5:5" x14ac:dyDescent="0.2">
      <c r="E291" s="83"/>
    </row>
    <row r="292" spans="5:5" x14ac:dyDescent="0.2">
      <c r="E292" s="83"/>
    </row>
    <row r="293" spans="5:5" x14ac:dyDescent="0.2">
      <c r="E293" s="83"/>
    </row>
  </sheetData>
  <sheetProtection algorithmName="SHA-512" hashValue="lUGv7nlBPqEIiKZWuoJWf3I+lPK9ASVrxqdAM6VO3S3O/ib9Wanp+EIUqNRxOlETZT3nx3+qndaILHytuvzYIQ==" saltValue="/ydA3ZdQM6pZ0Q2Wjl1s6g==" spinCount="100000" sheet="1" objects="1" scenarios="1"/>
  <mergeCells count="5">
    <mergeCell ref="A4:F4"/>
    <mergeCell ref="A5:B5"/>
    <mergeCell ref="A6:F6"/>
    <mergeCell ref="A1:F1"/>
    <mergeCell ref="A3:F3"/>
  </mergeCells>
  <printOptions horizontalCentered="1"/>
  <pageMargins left="0.19685039370078741" right="0.11811023622047245" top="0.35433070866141736" bottom="0.19685039370078741" header="0.31496062992125984" footer="0.31496062992125984"/>
  <pageSetup scale="88" orientation="portrait" r:id="rId1"/>
  <headerFooter>
    <oddFooter>&amp;C&amp;"+,Normal"&amp;11Mejoramiento Planta de Tratamiento de Aguas Residuales de Hatillo&amp;R&amp;"+,Normal"&amp;11&amp;P de &amp;N</oddFooter>
  </headerFooter>
  <rowBreaks count="5" manualBreakCount="5">
    <brk id="50" max="5" man="1"/>
    <brk id="95" max="5" man="1"/>
    <brk id="151" max="5" man="1"/>
    <brk id="206" max="5" man="1"/>
    <brk id="25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4" ma:contentTypeDescription="Crear nuevo documento." ma:contentTypeScope="" ma:versionID="cf05166d3530b92e674c766a575b242c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006a415e107a736f40489d459efa2988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000B05D8-70DC-43B0-9AE7-710C7CD8960C}"/>
</file>

<file path=customXml/itemProps2.xml><?xml version="1.0" encoding="utf-8"?>
<ds:datastoreItem xmlns:ds="http://schemas.openxmlformats.org/officeDocument/2006/customXml" ds:itemID="{9597BE4E-A9F6-4C8F-97BC-8DA9A8BE6FF6}"/>
</file>

<file path=customXml/itemProps3.xml><?xml version="1.0" encoding="utf-8"?>
<ds:datastoreItem xmlns:ds="http://schemas.openxmlformats.org/officeDocument/2006/customXml" ds:itemID="{6B3E8590-858A-4695-9F69-A5A907AB0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PREP. VINCULADO</vt:lpstr>
      <vt:lpstr>'PREP. VINCULADO'!Área_de_impresión</vt:lpstr>
      <vt:lpstr>'PREP. VINCULADO'!Títulos_a_imprimir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Heredia</dc:creator>
  <cp:lastModifiedBy>Daniel Emilio Feliz Pérez</cp:lastModifiedBy>
  <cp:lastPrinted>2022-02-25T16:12:50Z</cp:lastPrinted>
  <dcterms:created xsi:type="dcterms:W3CDTF">2008-02-06T14:52:42Z</dcterms:created>
  <dcterms:modified xsi:type="dcterms:W3CDTF">2022-03-04T13:20:18Z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