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wcXzdasKpxAyLEAGSrGUTbo8ogzlhMFsX8oVaM0w3mpbLEB7JUykndFG3SIuFxcLerr6Rj7JK6wRSc7zcRSn4g==" workbookSaltValue="ITXyWjbxTEpcR5ZY1IJ2eA==" workbookSpinCount="100000" lockStructure="1"/>
  <bookViews>
    <workbookView xWindow="240" yWindow="105" windowWidth="14805" windowHeight="8010"/>
  </bookViews>
  <sheets>
    <sheet name="PRESUPUESTO" sheetId="3" r:id="rId1"/>
  </sheets>
  <definedNames>
    <definedName name="_xlnm._FilterDatabase" localSheetId="0" hidden="1">PRESUPUESTO!$A$14:$F$129</definedName>
    <definedName name="_xlnm.Print_Area" localSheetId="0">PRESUPUESTO!$A$1:$F$134</definedName>
    <definedName name="_xlnm.Print_Titles" localSheetId="0">PRESUPUESTO!$1:$14</definedName>
  </definedNames>
  <calcPr calcId="152511"/>
</workbook>
</file>

<file path=xl/calcChain.xml><?xml version="1.0" encoding="utf-8"?>
<calcChain xmlns="http://schemas.openxmlformats.org/spreadsheetml/2006/main">
  <c r="F21" i="3" l="1"/>
  <c r="F128" i="3" l="1"/>
  <c r="F110" i="3"/>
  <c r="F125" i="3" s="1"/>
  <c r="F109" i="3"/>
  <c r="F111" i="3" s="1"/>
  <c r="F105" i="3"/>
  <c r="F104" i="3"/>
  <c r="F103" i="3"/>
  <c r="A103" i="3"/>
  <c r="A104" i="3" s="1"/>
  <c r="A105" i="3" s="1"/>
  <c r="F100" i="3"/>
  <c r="F99" i="3"/>
  <c r="F98" i="3"/>
  <c r="F97" i="3"/>
  <c r="F96" i="3"/>
  <c r="F95" i="3"/>
  <c r="F94" i="3"/>
  <c r="A94" i="3"/>
  <c r="A95" i="3" s="1"/>
  <c r="A96" i="3" s="1"/>
  <c r="A97" i="3" s="1"/>
  <c r="A98" i="3" s="1"/>
  <c r="A99" i="3" s="1"/>
  <c r="A100" i="3" s="1"/>
  <c r="F93" i="3"/>
  <c r="A93" i="3"/>
  <c r="F90" i="3"/>
  <c r="A90" i="3"/>
  <c r="F89" i="3"/>
  <c r="A89" i="3"/>
  <c r="F86" i="3"/>
  <c r="F85" i="3"/>
  <c r="F84" i="3"/>
  <c r="F83" i="3"/>
  <c r="F82" i="3"/>
  <c r="F81" i="3"/>
  <c r="F80" i="3"/>
  <c r="F79" i="3"/>
  <c r="A79" i="3"/>
  <c r="A80" i="3" s="1"/>
  <c r="A81" i="3" s="1"/>
  <c r="A82" i="3" s="1"/>
  <c r="A83" i="3" s="1"/>
  <c r="A84" i="3" s="1"/>
  <c r="A85" i="3" s="1"/>
  <c r="A86" i="3" s="1"/>
  <c r="F76" i="3"/>
  <c r="F75" i="3"/>
  <c r="F74" i="3"/>
  <c r="F73" i="3"/>
  <c r="F72" i="3"/>
  <c r="F71" i="3"/>
  <c r="A71" i="3"/>
  <c r="A72" i="3" s="1"/>
  <c r="A73" i="3" s="1"/>
  <c r="A74" i="3" s="1"/>
  <c r="A75" i="3" s="1"/>
  <c r="A76" i="3" s="1"/>
  <c r="F68" i="3"/>
  <c r="F67" i="3"/>
  <c r="F66" i="3"/>
  <c r="F65" i="3"/>
  <c r="F64" i="3"/>
  <c r="F63" i="3"/>
  <c r="A63" i="3"/>
  <c r="A64" i="3" s="1"/>
  <c r="A65" i="3" s="1"/>
  <c r="A66" i="3" s="1"/>
  <c r="A67" i="3" s="1"/>
  <c r="A68" i="3" s="1"/>
  <c r="F60" i="3"/>
  <c r="F59" i="3"/>
  <c r="F58" i="3"/>
  <c r="F57" i="3"/>
  <c r="F56" i="3"/>
  <c r="F55" i="3"/>
  <c r="F54" i="3"/>
  <c r="F53" i="3"/>
  <c r="F52" i="3"/>
  <c r="F51" i="3"/>
  <c r="F50" i="3"/>
  <c r="A50" i="3"/>
  <c r="A51" i="3" s="1"/>
  <c r="A52" i="3" s="1"/>
  <c r="A53" i="3" s="1"/>
  <c r="A54" i="3" s="1"/>
  <c r="A55" i="3" s="1"/>
  <c r="A56" i="3" s="1"/>
  <c r="A57" i="3" s="1"/>
  <c r="F49" i="3"/>
  <c r="A49" i="3"/>
  <c r="F46" i="3"/>
  <c r="A46" i="3"/>
  <c r="F45" i="3"/>
  <c r="A45" i="3"/>
  <c r="F42" i="3"/>
  <c r="A42" i="3"/>
  <c r="F41" i="3"/>
  <c r="A41" i="3"/>
  <c r="F38" i="3"/>
  <c r="F37" i="3"/>
  <c r="F36" i="3"/>
  <c r="F35" i="3"/>
  <c r="F34" i="3"/>
  <c r="F33" i="3"/>
  <c r="F31" i="3"/>
  <c r="F30" i="3"/>
  <c r="A29" i="3"/>
  <c r="F26" i="3"/>
  <c r="F25" i="3"/>
  <c r="F24" i="3"/>
  <c r="A24" i="3"/>
  <c r="A25" i="3" s="1"/>
  <c r="A26" i="3" s="1"/>
  <c r="A21" i="3"/>
  <c r="F126" i="3" l="1"/>
  <c r="F118" i="3"/>
  <c r="F127" i="3"/>
  <c r="F122" i="3"/>
  <c r="F119" i="3"/>
  <c r="F106" i="3"/>
  <c r="F120" i="3"/>
  <c r="F124" i="3"/>
  <c r="F117" i="3"/>
  <c r="F121" i="3"/>
  <c r="F113" i="3" l="1"/>
  <c r="F114" i="3" s="1"/>
  <c r="F123" i="3"/>
  <c r="F129" i="3" s="1"/>
  <c r="F131" i="3" l="1"/>
</calcChain>
</file>

<file path=xl/sharedStrings.xml><?xml version="1.0" encoding="utf-8"?>
<sst xmlns="http://schemas.openxmlformats.org/spreadsheetml/2006/main" count="174" uniqueCount="101">
  <si>
    <t>PART.</t>
  </si>
  <si>
    <t>D E S C R I P C I O N</t>
  </si>
  <si>
    <t>CANTIDAD</t>
  </si>
  <si>
    <t>UD</t>
  </si>
  <si>
    <t>P.U. (RD$)</t>
  </si>
  <si>
    <t>VALOR (RD$)</t>
  </si>
  <si>
    <t>A</t>
  </si>
  <si>
    <t>PRELIMINARES</t>
  </si>
  <si>
    <t>U</t>
  </si>
  <si>
    <t>M3</t>
  </si>
  <si>
    <t>M</t>
  </si>
  <si>
    <t>M2</t>
  </si>
  <si>
    <t>SUB-TOTAL A</t>
  </si>
  <si>
    <t xml:space="preserve">VARIOS </t>
  </si>
  <si>
    <t>VALLA ANUNCIANDO OBRA 16'X 10' IMPRESION FULL COLOR CONTENIENDO LOGO DE INAPA, NOMBRE DE PROYECTO Y CONTRATISTA. ESTRUCTURA EN TUBOS GALVANIZADOS 1 1/2"X 1 1/2" Y SOPORTES EN TUBO CUAD. 4" X 4"</t>
  </si>
  <si>
    <t>SUB - TOTAL GENERAL</t>
  </si>
  <si>
    <t>CARPETA ASFALTICA</t>
  </si>
  <si>
    <t>MOVIMIENTO DE TIERRA:</t>
  </si>
  <si>
    <t>SUMINISTRO DE TUBERIA:</t>
  </si>
  <si>
    <t>COLOCACION DE TUBERIA:</t>
  </si>
  <si>
    <t>Ubicación: PROVINCIA BARAHONA-PEDERNALES</t>
  </si>
  <si>
    <t>SENALIZACION Y MANEJO DE TRANSITO</t>
  </si>
  <si>
    <t>REPLANTEO</t>
  </si>
  <si>
    <t>SUMINISTRO Y COLOCACION DE PIEZAS ESPECIALES (INCLUYENDO VALVULAS)</t>
  </si>
  <si>
    <t>PRUEBA HIDROSTATICA</t>
  </si>
  <si>
    <t xml:space="preserve">REPOSICION CARPETA ASFALTICA </t>
  </si>
  <si>
    <t xml:space="preserve">EXTRACCION DE MATERIAL COMPACTO C/EQUIPO </t>
  </si>
  <si>
    <t xml:space="preserve">KM/M3 </t>
  </si>
  <si>
    <t>MES</t>
  </si>
  <si>
    <t xml:space="preserve">CORTE DE ASFALTO  e= 3" </t>
  </si>
  <si>
    <t xml:space="preserve">EXTRACCION DE ASFALTO </t>
  </si>
  <si>
    <t xml:space="preserve">BOTE DE ASFALTO C/CAMION D= 5 KM (INCLUYE ESPARCIMIENTO EN BOTADERO) </t>
  </si>
  <si>
    <t>3.1.1</t>
  </si>
  <si>
    <t>3.1.2</t>
  </si>
  <si>
    <t xml:space="preserve">NIVELACION EN ZANJA  </t>
  </si>
  <si>
    <t xml:space="preserve">ASIENTO DE ARENA (INCLUYE ACARREO INTERNO) </t>
  </si>
  <si>
    <t xml:space="preserve">RELLENO COMPACTADO C/COMPACTADOR MECANICO EN CAPAS DE 0.20 M PRODUCTO DE LA EXCAVACION </t>
  </si>
  <si>
    <t>BOTE DE MATERIAL C/CAMON D= 5 KM(INCLUYE  ESPARCIMIENTO EN BOTADERO)</t>
  </si>
  <si>
    <t xml:space="preserve">JUNTAS  MECANICAS TIPO DRESSER DE Ø12" </t>
  </si>
  <si>
    <t>ANCLAJES DE PARA PIEZAS DE Ø12" (SEGUN DETALLE DISEÑO)</t>
  </si>
  <si>
    <t>VALVULA COMBINADA (VAC) Ø 2" EN TUBERIA DE Ø12" H.F. 150 PSI</t>
  </si>
  <si>
    <t>ANCLAJE DE  F'C=210 KG/CM2 (SEGÚN DISENO)</t>
  </si>
  <si>
    <t xml:space="preserve">MANO DE OBRA COLOCACION DE TUBERIA </t>
  </si>
  <si>
    <t>COMPACTACION MATERIAL DE BASE CON COMPACTADOR MECANICO EN CAPAS DE 0.20</t>
  </si>
  <si>
    <t>RIEGO DE IMPRIMACION</t>
  </si>
  <si>
    <t>CONTROL Y MANEJO DE TRANSITO ( INCLUYE USO DE LETREROS, USO DE DE CONOS REFRACTARIOS Y HOMBRES CON BANDEROLAS)</t>
  </si>
  <si>
    <r>
      <t xml:space="preserve">EXCAVACION CON CLASIFICACION </t>
    </r>
    <r>
      <rPr>
        <b/>
        <sz val="10"/>
        <color rgb="FFFF0000"/>
        <rFont val="Arial"/>
        <family val="2"/>
      </rPr>
      <t/>
    </r>
  </si>
  <si>
    <t>ANCLAJE DE  F'C=210 KG/CM2 (SEGÚN DISEÑO)</t>
  </si>
  <si>
    <t>JUNTA MECANICA TIPO DRESSER Ø12" (150 PSI)</t>
  </si>
  <si>
    <t>TRANSPORTE DE ASFALTO D=130 KM</t>
  </si>
  <si>
    <t>GASTOS INDIRECTOS</t>
  </si>
  <si>
    <t>HONORARIOS PROFESIONALES</t>
  </si>
  <si>
    <t>GASTOS ADMINISTRATIVOS</t>
  </si>
  <si>
    <t>SEGURO, POLIZAS Y FIANZAS</t>
  </si>
  <si>
    <t>SUPERVISION DE INAPA</t>
  </si>
  <si>
    <t>GASTOS DE TRANSPORTE</t>
  </si>
  <si>
    <t>LEY 6/86</t>
  </si>
  <si>
    <t>ITBIS (LEY 07-2007)</t>
  </si>
  <si>
    <t>CODIA</t>
  </si>
  <si>
    <t xml:space="preserve">IMPREVISTOS  </t>
  </si>
  <si>
    <t>ESTUDIOS (SOCIALES, AMBIENTALES, GEOTECNICOS, TOPOGRAFICOS, DE CALIDAD, ETC.)</t>
  </si>
  <si>
    <t>MEDIDA DE COMPENSACION AMBIENTAL</t>
  </si>
  <si>
    <t>TOTAL GASTOS INDIRECTOS</t>
  </si>
  <si>
    <t>TOTAL A CONTRATAR (RD$)</t>
  </si>
  <si>
    <t>ACUEDUCTO MULTIPLE LOS PATOS-ENRIQUILLO-OVIEDO, BARAHONA-PEDERNALES</t>
  </si>
  <si>
    <t>ZONA: VIII</t>
  </si>
  <si>
    <t xml:space="preserve">CODO 12"x45º ACERO SCH-40 CON PROTECCION ANTICORROSIVA </t>
  </si>
  <si>
    <t xml:space="preserve">CODO 12"x25º ACERO SCH-40 CON PROTECCION ANTICORROSIVA </t>
  </si>
  <si>
    <t xml:space="preserve">CODO 12"x15º ACERO SCH-40 CON PROTECCION ANTICORROSIVA </t>
  </si>
  <si>
    <t xml:space="preserve">TEE 12"x12" ACERO SCH-40 </t>
  </si>
  <si>
    <t>REGISTRO PARA VALVULA DE AIRE (SEGUN DETALLE)</t>
  </si>
  <si>
    <t xml:space="preserve">SUMINISTRO TUBERIA DE Ø12" ACERO SCH-40 SIN COSTURA C/RECUBRIMIENTO ANTICORROSIVO </t>
  </si>
  <si>
    <t>TRAMITACION Y APROBACION DE PLANOS</t>
  </si>
  <si>
    <t xml:space="preserve">SEÑALIZACION, CONTROL Y SEGURIDAD EN LA OBRA  (INCLUYE PASARELAS, LETREROS METALICOS CON BASE EN ANGULARES, POSTES PARA CINTAS REFRACTARIA, MECHONES, BARRERAS DE PELIGRO NARANJA). </t>
  </si>
  <si>
    <t>LIMPIEZA CONTINUA Y  FINAL (OBREROS, CAMION  Y HERRAMIENTAS MENORES)</t>
  </si>
  <si>
    <t>SUMINISTRO DE MATERIAL BASE E=0.20M D=20 KM</t>
  </si>
  <si>
    <t>ACARREO MATERIAL DE MINA ADICIONAL D=15 KM</t>
  </si>
  <si>
    <t>M3-KM</t>
  </si>
  <si>
    <t>CAMPAMENTO (INC. ALQUILER DE SOLAR, CONSTRUCCION DE CASA PARA  ALMACEN)</t>
  </si>
  <si>
    <t xml:space="preserve">REDUCCION 12"x10" ACERO SCH-40 </t>
  </si>
  <si>
    <t xml:space="preserve">REPLANTEO Y CONTROL TOPOGRAFICO (INCLUYE AGRIMENSOR, CADENERO, AYUDANTES, ESTACION TOTAL, CAMIONETA, AYUDANTE DE OFICINA Y HERRAMIENTAS MENORES)  </t>
  </si>
  <si>
    <t xml:space="preserve">ROCA C/EQUIPO (INCLUYE EXTRACCION)  </t>
  </si>
  <si>
    <t xml:space="preserve">MATERIAL COMPACTO C/EQUIPO </t>
  </si>
  <si>
    <t>TUBERIA Ø12" PVC (SDR-26 C/J.G.)</t>
  </si>
  <si>
    <t xml:space="preserve">TUBERIA Ø12" PVC (SDR-21 C/J.G.) </t>
  </si>
  <si>
    <t>TUBERIA Ø12" PVC (SDR-26 C/J.G.) + 5% DE PERDIDA POR CAMPANA</t>
  </si>
  <si>
    <t>TUBERIA Ø12" PVC (SDR-21 C/J.G.) + 5% DE PERDIDA POR CAMPANA</t>
  </si>
  <si>
    <t>LINEAS DE CONDUCCION DE Ø12", DESDE ENRIQUILLO HASTA JUANCHO</t>
  </si>
  <si>
    <t>Obra: CONSTRUCCION LINEAS DE CONDUCCION DE Ø12" DESDE ENRIQUILLO HASTA JUANCHO, ACUEDUCTO MULTIPLE LOS PATOS-ENRIQUILLO-OVIEDO</t>
  </si>
  <si>
    <t>CRUCE CANAL DE 290 M CON TUBERIA DE Ø12" ACERO (E 9+980 @ E 10+270)</t>
  </si>
  <si>
    <t>DESAGUE (VD) FONDO Ø4" EN TUB. Ø12" H.F. 150 PSI</t>
  </si>
  <si>
    <t>B</t>
  </si>
  <si>
    <t xml:space="preserve">JUNTAS  MECANICAS TIPO DRESSER DE Ø10" </t>
  </si>
  <si>
    <t>CAJA TELESCOPICA PARA VALVULA PARA VALVULAS</t>
  </si>
  <si>
    <t>SUMINISTRO  DE MATERIAL DE MINA (D=20 KM)</t>
  </si>
  <si>
    <t>ACARREO MATERIAL DE MINA ADICIONAL (D=15 KM)</t>
  </si>
  <si>
    <t xml:space="preserve">CRUCE DE ALCANTARILLA DE 5 M CON TUBERIA DE Ø12" ACERO </t>
  </si>
  <si>
    <t>DEMOLICION Y REPOSICION DE ALCATARILLA CON EQUIPO (1 UD. DE Ø16", 2 UD. DE Ø20", 1 UD. DE Ø24", 2 UD. DE Ø30", 2 UD. DE Ø36", 1 UD. DE Ø40")</t>
  </si>
  <si>
    <t>SUMINISTRO Y COLOCACION DE ASFALTO e=3"</t>
  </si>
  <si>
    <t>CRUCE DE PUENTE Ø12" ACERO (E12+788 @ E13+220)</t>
  </si>
  <si>
    <t>SUB-TOTAL DE FASE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</si>
</sst>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0.0%"/>
    <numFmt numFmtId="167" formatCode="0.000"/>
    <numFmt numFmtId="168" formatCode="_-* #,##0.00_-;\-* #,##0.00_-;_-* &quot;-&quot;??_-;_-@_-"/>
    <numFmt numFmtId="169" formatCode="_-* #,##0.00\ _R_D_$_-;\-* #,##0.00\ _R_D_$_-;_-* &quot;-&quot;??\ _R_D_$_-;_-@_-"/>
    <numFmt numFmtId="170" formatCode="_-* #,##0.0\ _€_-;\-* #,##0.0\ _€_-;_-* &quot;-&quot;??\ _€_-;_-@_-"/>
    <numFmt numFmtId="171" formatCode="_-* #,##0\ _€_-;\-* #,##0\ _€_-;_-* &quot;-&quot;??\ _€_-;_-@_-"/>
    <numFmt numFmtId="172" formatCode="_-* #,##0.00000\ _€_-;\-* #,##0.000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5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" fillId="0" borderId="0"/>
    <xf numFmtId="0" fontId="3" fillId="0" borderId="0"/>
    <xf numFmtId="168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165" fontId="3" fillId="2" borderId="2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5" fontId="3" fillId="2" borderId="2" xfId="1" applyFont="1" applyFill="1" applyBorder="1" applyAlignment="1">
      <alignment horizontal="center" vertical="center"/>
    </xf>
    <xf numFmtId="165" fontId="3" fillId="2" borderId="2" xfId="1" applyFont="1" applyFill="1" applyBorder="1" applyAlignment="1">
      <alignment vertical="center"/>
    </xf>
    <xf numFmtId="170" fontId="3" fillId="2" borderId="2" xfId="1" applyNumberFormat="1" applyFont="1" applyFill="1" applyBorder="1" applyAlignment="1">
      <alignment horizontal="center" vertical="center"/>
    </xf>
    <xf numFmtId="165" fontId="3" fillId="2" borderId="2" xfId="1" applyFont="1" applyFill="1" applyBorder="1" applyAlignment="1" applyProtection="1">
      <alignment vertical="center"/>
      <protection locked="0"/>
    </xf>
    <xf numFmtId="165" fontId="2" fillId="2" borderId="2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0" fontId="3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5" fontId="3" fillId="2" borderId="0" xfId="1" applyFont="1" applyFill="1" applyBorder="1" applyAlignment="1">
      <alignment horizontal="center" vertical="center"/>
    </xf>
    <xf numFmtId="165" fontId="3" fillId="3" borderId="2" xfId="1" applyFont="1" applyFill="1" applyBorder="1" applyAlignment="1" applyProtection="1">
      <alignment vertical="center"/>
      <protection locked="0"/>
    </xf>
    <xf numFmtId="165" fontId="3" fillId="2" borderId="2" xfId="1" applyFont="1" applyFill="1" applyBorder="1" applyAlignment="1" applyProtection="1">
      <alignment horizontal="center" vertical="center"/>
      <protection locked="0"/>
    </xf>
    <xf numFmtId="170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3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43" fontId="8" fillId="2" borderId="0" xfId="0" applyNumberFormat="1" applyFont="1" applyFill="1" applyAlignment="1">
      <alignment vertical="center"/>
    </xf>
    <xf numFmtId="165" fontId="8" fillId="2" borderId="0" xfId="1" applyFont="1" applyFill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165" fontId="2" fillId="2" borderId="3" xfId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left" vertical="center" wrapText="1"/>
    </xf>
    <xf numFmtId="165" fontId="3" fillId="2" borderId="3" xfId="1" applyFont="1" applyFill="1" applyBorder="1" applyAlignment="1" applyProtection="1">
      <alignment vertical="center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2" xfId="15" applyNumberFormat="1" applyFont="1" applyFill="1" applyBorder="1" applyAlignment="1" applyProtection="1">
      <alignment horizontal="left" vertical="center" wrapText="1"/>
    </xf>
    <xf numFmtId="165" fontId="3" fillId="2" borderId="2" xfId="1" applyFont="1" applyFill="1" applyBorder="1" applyAlignment="1" applyProtection="1">
      <alignment vertical="center"/>
    </xf>
    <xf numFmtId="2" fontId="2" fillId="2" borderId="2" xfId="1" applyNumberFormat="1" applyFont="1" applyFill="1" applyBorder="1" applyAlignment="1" applyProtection="1">
      <alignment horizontal="center" vertical="center" wrapText="1"/>
    </xf>
    <xf numFmtId="165" fontId="3" fillId="2" borderId="2" xfId="1" applyFont="1" applyFill="1" applyBorder="1" applyAlignment="1" applyProtection="1">
      <alignment vertical="center" wrapText="1"/>
    </xf>
    <xf numFmtId="170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2" fontId="3" fillId="2" borderId="2" xfId="1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vertical="center" wrapText="1"/>
    </xf>
    <xf numFmtId="171" fontId="2" fillId="2" borderId="2" xfId="1" applyNumberFormat="1" applyFont="1" applyFill="1" applyBorder="1" applyAlignment="1" applyProtection="1">
      <alignment horizontal="center" vertical="center"/>
    </xf>
    <xf numFmtId="170" fontId="3" fillId="2" borderId="2" xfId="1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11" applyFont="1" applyFill="1" applyBorder="1" applyAlignment="1" applyProtection="1">
      <alignment vertical="center"/>
    </xf>
    <xf numFmtId="170" fontId="2" fillId="2" borderId="2" xfId="1" applyNumberFormat="1" applyFont="1" applyFill="1" applyBorder="1" applyAlignment="1" applyProtection="1">
      <alignment horizontal="center" vertical="center"/>
    </xf>
    <xf numFmtId="172" fontId="3" fillId="2" borderId="2" xfId="1" applyNumberFormat="1" applyFont="1" applyFill="1" applyBorder="1" applyAlignment="1" applyProtection="1">
      <alignment horizontal="left" vertical="center" indent="3"/>
    </xf>
    <xf numFmtId="0" fontId="3" fillId="2" borderId="2" xfId="10" applyFont="1" applyFill="1" applyBorder="1" applyAlignment="1" applyProtection="1">
      <alignment vertical="center" wrapText="1"/>
    </xf>
    <xf numFmtId="165" fontId="3" fillId="2" borderId="2" xfId="1" applyNumberFormat="1" applyFont="1" applyFill="1" applyBorder="1" applyAlignment="1" applyProtection="1">
      <alignment horizontal="left" vertical="center" indent="3"/>
    </xf>
    <xf numFmtId="0" fontId="3" fillId="2" borderId="2" xfId="11" applyFont="1" applyFill="1" applyBorder="1" applyAlignment="1" applyProtection="1">
      <alignment vertical="center" wrapText="1"/>
    </xf>
    <xf numFmtId="170" fontId="3" fillId="2" borderId="2" xfId="1" applyNumberFormat="1" applyFont="1" applyFill="1" applyBorder="1" applyAlignment="1" applyProtection="1">
      <alignment horizontal="center" vertical="center" wrapText="1"/>
    </xf>
    <xf numFmtId="165" fontId="3" fillId="0" borderId="2" xfId="1" applyFont="1" applyFill="1" applyBorder="1" applyAlignment="1" applyProtection="1">
      <alignment vertical="center"/>
    </xf>
    <xf numFmtId="165" fontId="3" fillId="2" borderId="2" xfId="1" applyNumberFormat="1" applyFont="1" applyFill="1" applyBorder="1" applyAlignment="1" applyProtection="1">
      <alignment horizontal="center" vertical="center"/>
    </xf>
    <xf numFmtId="170" fontId="3" fillId="2" borderId="3" xfId="1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 wrapText="1"/>
    </xf>
    <xf numFmtId="165" fontId="3" fillId="2" borderId="3" xfId="1" applyFont="1" applyFill="1" applyBorder="1" applyAlignment="1" applyProtection="1">
      <alignment vertical="center"/>
    </xf>
    <xf numFmtId="2" fontId="3" fillId="2" borderId="3" xfId="1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vertical="center" wrapText="1"/>
    </xf>
    <xf numFmtId="39" fontId="2" fillId="2" borderId="3" xfId="3" applyFont="1" applyFill="1" applyBorder="1" applyAlignment="1" applyProtection="1">
      <alignment horizontal="center" vertical="center"/>
    </xf>
    <xf numFmtId="165" fontId="3" fillId="2" borderId="2" xfId="1" applyFont="1" applyFill="1" applyBorder="1" applyAlignment="1" applyProtection="1">
      <alignment horizontal="right" vertical="center"/>
    </xf>
    <xf numFmtId="165" fontId="3" fillId="2" borderId="2" xfId="1" applyFont="1" applyFill="1" applyBorder="1" applyAlignment="1" applyProtection="1">
      <alignment horizontal="center" vertical="center" wrapText="1"/>
    </xf>
    <xf numFmtId="171" fontId="3" fillId="2" borderId="2" xfId="1" applyNumberFormat="1" applyFont="1" applyFill="1" applyBorder="1" applyAlignment="1" applyProtection="1">
      <alignment horizontal="center" vertical="center"/>
    </xf>
    <xf numFmtId="0" fontId="3" fillId="2" borderId="2" xfId="9" applyFont="1" applyFill="1" applyBorder="1" applyAlignment="1" applyProtection="1">
      <alignment vertical="center" wrapText="1"/>
    </xf>
    <xf numFmtId="165" fontId="3" fillId="0" borderId="2" xfId="1" applyFont="1" applyFill="1" applyBorder="1" applyAlignment="1" applyProtection="1">
      <alignment horizontal="right" vertical="center"/>
    </xf>
    <xf numFmtId="39" fontId="2" fillId="2" borderId="2" xfId="3" applyFont="1" applyFill="1" applyBorder="1" applyAlignment="1" applyProtection="1">
      <alignment horizontal="center" vertical="center"/>
    </xf>
    <xf numFmtId="165" fontId="3" fillId="2" borderId="2" xfId="1" applyFont="1" applyFill="1" applyBorder="1" applyAlignment="1" applyProtection="1">
      <alignment horizontal="center" vertical="center"/>
    </xf>
    <xf numFmtId="165" fontId="3" fillId="2" borderId="3" xfId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right" vertical="center"/>
    </xf>
    <xf numFmtId="39" fontId="3" fillId="2" borderId="2" xfId="26" applyFont="1" applyFill="1" applyBorder="1" applyAlignment="1" applyProtection="1">
      <alignment horizontal="right" vertical="center"/>
    </xf>
    <xf numFmtId="10" fontId="3" fillId="2" borderId="2" xfId="39" applyNumberFormat="1" applyFont="1" applyFill="1" applyBorder="1" applyAlignment="1" applyProtection="1">
      <alignment vertical="center"/>
    </xf>
    <xf numFmtId="39" fontId="3" fillId="2" borderId="2" xfId="26" applyFont="1" applyFill="1" applyBorder="1" applyAlignment="1" applyProtection="1">
      <alignment horizontal="center" vertical="center"/>
    </xf>
    <xf numFmtId="39" fontId="3" fillId="2" borderId="2" xfId="26" applyFont="1" applyFill="1" applyBorder="1" applyAlignment="1" applyProtection="1">
      <alignment horizontal="right" vertical="center" wrapText="1"/>
    </xf>
    <xf numFmtId="165" fontId="3" fillId="2" borderId="2" xfId="1" applyFont="1" applyFill="1" applyBorder="1" applyAlignment="1" applyProtection="1">
      <alignment horizontal="left" vertical="center" indent="2"/>
    </xf>
    <xf numFmtId="165" fontId="2" fillId="2" borderId="2" xfId="1" applyFont="1" applyFill="1" applyBorder="1" applyAlignment="1" applyProtection="1">
      <alignment vertical="center"/>
    </xf>
    <xf numFmtId="165" fontId="2" fillId="2" borderId="2" xfId="1" applyFont="1" applyFill="1" applyBorder="1" applyAlignment="1" applyProtection="1">
      <alignment horizontal="center" vertical="center"/>
    </xf>
    <xf numFmtId="170" fontId="3" fillId="2" borderId="3" xfId="1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165" fontId="3" fillId="2" borderId="3" xfId="1" applyFont="1" applyFill="1" applyBorder="1" applyAlignment="1" applyProtection="1">
      <alignment horizontal="center" vertical="center" wrapText="1"/>
    </xf>
    <xf numFmtId="165" fontId="3" fillId="2" borderId="2" xfId="1" applyFont="1" applyFill="1" applyBorder="1" applyAlignment="1" applyProtection="1">
      <alignment horizontal="right" vertical="center" wrapText="1"/>
      <protection locked="0"/>
    </xf>
    <xf numFmtId="165" fontId="2" fillId="2" borderId="2" xfId="1" applyFont="1" applyFill="1" applyBorder="1" applyAlignment="1" applyProtection="1">
      <alignment horizontal="center" vertical="center"/>
      <protection locked="0"/>
    </xf>
    <xf numFmtId="165" fontId="3" fillId="2" borderId="2" xfId="1" applyFont="1" applyFill="1" applyBorder="1" applyAlignment="1" applyProtection="1">
      <alignment horizontal="center" vertical="center" wrapText="1"/>
      <protection locked="0"/>
    </xf>
    <xf numFmtId="165" fontId="3" fillId="2" borderId="2" xfId="1" applyFont="1" applyFill="1" applyBorder="1" applyAlignment="1" applyProtection="1">
      <alignment vertical="center" wrapText="1"/>
      <protection locked="0"/>
    </xf>
    <xf numFmtId="165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41">
    <cellStyle name="Comma_ANALISIS EL PUERTO" xfId="34"/>
    <cellStyle name="Millares" xfId="1" builtinId="3"/>
    <cellStyle name="Millares 10" xfId="12"/>
    <cellStyle name="Millares 10 4" xfId="32"/>
    <cellStyle name="Millares 11" xfId="19"/>
    <cellStyle name="Millares 13" xfId="33"/>
    <cellStyle name="Millares 14" xfId="4"/>
    <cellStyle name="Millares 15" xfId="24"/>
    <cellStyle name="Millares 16" xfId="40"/>
    <cellStyle name="Millares 2" xfId="14"/>
    <cellStyle name="Millares 2 11" xfId="25"/>
    <cellStyle name="Millares 2 2" xfId="8"/>
    <cellStyle name="Millares 2 2 2" xfId="5"/>
    <cellStyle name="Millares 2 2 2 4" xfId="28"/>
    <cellStyle name="Millares 3" xfId="35"/>
    <cellStyle name="Millares 3 3" xfId="17"/>
    <cellStyle name="Millares 4" xfId="16"/>
    <cellStyle name="Millares 5" xfId="18"/>
    <cellStyle name="Millares 5 2" xfId="31"/>
    <cellStyle name="Millares 5 3" xfId="22"/>
    <cellStyle name="Millares 5 3 2" xfId="20"/>
    <cellStyle name="Millares 7" xfId="38"/>
    <cellStyle name="Millares 7 2" xfId="29"/>
    <cellStyle name="Millares 9" xfId="13"/>
    <cellStyle name="Normal" xfId="0" builtinId="0"/>
    <cellStyle name="Normal 10" xfId="6"/>
    <cellStyle name="Normal 10 2" xfId="23"/>
    <cellStyle name="Normal 13 2" xfId="10"/>
    <cellStyle name="Normal 2 2" xfId="2"/>
    <cellStyle name="Normal 2 2 2" xfId="30"/>
    <cellStyle name="Normal 2 3" xfId="11"/>
    <cellStyle name="Normal 2_ANALISIS REC 3" xfId="37"/>
    <cellStyle name="Normal 28" xfId="36"/>
    <cellStyle name="Normal 3" xfId="3"/>
    <cellStyle name="Normal 44" xfId="27"/>
    <cellStyle name="Normal 5" xfId="7"/>
    <cellStyle name="Normal_Presupuesto" xfId="26"/>
    <cellStyle name="Normal_Presupuesto Terminaciones Edificio Mantenimiento Nave I " xfId="9"/>
    <cellStyle name="Normal_rec 2 al 98-05 terminacion ac. la cueva de cevicos 2da. etapa ac. mult. guanabano- cruce de maguaca parte b y guanabano como ext. al ac. la cueva de cevico 1" xfId="15"/>
    <cellStyle name="Porcentaje" xfId="39" builtinId="5"/>
    <cellStyle name="Porcentaje 2" xf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21336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21336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130</xdr:row>
      <xdr:rowOff>0</xdr:rowOff>
    </xdr:from>
    <xdr:to>
      <xdr:col>1</xdr:col>
      <xdr:colOff>1305897</xdr:colOff>
      <xdr:row>132</xdr:row>
      <xdr:rowOff>13086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130</xdr:row>
      <xdr:rowOff>0</xdr:rowOff>
    </xdr:from>
    <xdr:to>
      <xdr:col>1</xdr:col>
      <xdr:colOff>1305897</xdr:colOff>
      <xdr:row>132</xdr:row>
      <xdr:rowOff>3561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130</xdr:row>
      <xdr:rowOff>0</xdr:rowOff>
    </xdr:from>
    <xdr:to>
      <xdr:col>1</xdr:col>
      <xdr:colOff>1305897</xdr:colOff>
      <xdr:row>132</xdr:row>
      <xdr:rowOff>3561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130</xdr:row>
      <xdr:rowOff>0</xdr:rowOff>
    </xdr:from>
    <xdr:to>
      <xdr:col>1</xdr:col>
      <xdr:colOff>1305897</xdr:colOff>
      <xdr:row>132</xdr:row>
      <xdr:rowOff>13086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130</xdr:row>
      <xdr:rowOff>0</xdr:rowOff>
    </xdr:from>
    <xdr:to>
      <xdr:col>1</xdr:col>
      <xdr:colOff>1305897</xdr:colOff>
      <xdr:row>132</xdr:row>
      <xdr:rowOff>13086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130</xdr:row>
      <xdr:rowOff>0</xdr:rowOff>
    </xdr:from>
    <xdr:to>
      <xdr:col>1</xdr:col>
      <xdr:colOff>1305897</xdr:colOff>
      <xdr:row>132</xdr:row>
      <xdr:rowOff>3561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130</xdr:row>
      <xdr:rowOff>0</xdr:rowOff>
    </xdr:from>
    <xdr:to>
      <xdr:col>1</xdr:col>
      <xdr:colOff>1305897</xdr:colOff>
      <xdr:row>132</xdr:row>
      <xdr:rowOff>3561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1535334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7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7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7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8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8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8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8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8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9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9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79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0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0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0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0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0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1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1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1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1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1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1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1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2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2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2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2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2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2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3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3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3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3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3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3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3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3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4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4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4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4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4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4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5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5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5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5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5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5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5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6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6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6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6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6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6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7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7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7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7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8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8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8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8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8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9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9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9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8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89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0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0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0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0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0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0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0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0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0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1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1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1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1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1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1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1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2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2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2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2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2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2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3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3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3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3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3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4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4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4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4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4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5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5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5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5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5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6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6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6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6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6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7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7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7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7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7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8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8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8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8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8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9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9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9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9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9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99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0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0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0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0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0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1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1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1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1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1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1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1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2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2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2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2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2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02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3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3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3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3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3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4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4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4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4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4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5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5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5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5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5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6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6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6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6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6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6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7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7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7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7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7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7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8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8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8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8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8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8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9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9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9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9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9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9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9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09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0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0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0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0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0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0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1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1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1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1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1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1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1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1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2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2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2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2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2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3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3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3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3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3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4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4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4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4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5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5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5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5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5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5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6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6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6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6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7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7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7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7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8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8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8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8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8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9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9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9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9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19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0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0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0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0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0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1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1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1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1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1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2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2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2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2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2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3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3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3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3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3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4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4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4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5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5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5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5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5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6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6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6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6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6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7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7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7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7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7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8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8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8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8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8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9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9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9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9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29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0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0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0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0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0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1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1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1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1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1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1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1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2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2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2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2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2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2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2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3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3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3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3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3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3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3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3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3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3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4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4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4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4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4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4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4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4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4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5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5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5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5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5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5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5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5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5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5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6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6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6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6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6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7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7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7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7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7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8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8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8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8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9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9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9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9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39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0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0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0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0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0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0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0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1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1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1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1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1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2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2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2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2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2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3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3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3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3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3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4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4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4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4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5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5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5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5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5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6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6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6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6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6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6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6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6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7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7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7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7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7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7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7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7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8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8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8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8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8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9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9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9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9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9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9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9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49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0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0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0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0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0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1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1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1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1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1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1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1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1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1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2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2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2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2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2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3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3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3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3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53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4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4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4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4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4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5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5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5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5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6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6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6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6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6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6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6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6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6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6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7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7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7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7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7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7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7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7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7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7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8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8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8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8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8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8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8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8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8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9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9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9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9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9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9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9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59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59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0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0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0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0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0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0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0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0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0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0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1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1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1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1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1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1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1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1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1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1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2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2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2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2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2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3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3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3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3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3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4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4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4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4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4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5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5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5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5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5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5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5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6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6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6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6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6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6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6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6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6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7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7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7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7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7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7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7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8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8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8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8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8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9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9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9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9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6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69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0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0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0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0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0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0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0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1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1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1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1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1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1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1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1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1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1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2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2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2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2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2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2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2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2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2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3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3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3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3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3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3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3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3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3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3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4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4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4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4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4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4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4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4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4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4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5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5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5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5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5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5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5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5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5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5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6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6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6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6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6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6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6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6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6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6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7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7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7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7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7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7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8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8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8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8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8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9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52400"/>
    <xdr:sp macro="" textlink="">
      <xdr:nvSpPr>
        <xdr:cNvPr id="17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17</xdr:row>
      <xdr:rowOff>0</xdr:rowOff>
    </xdr:from>
    <xdr:ext cx="0" cy="114300"/>
    <xdr:sp macro="" textlink="">
      <xdr:nvSpPr>
        <xdr:cNvPr id="179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7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79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7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79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7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0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0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0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0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0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0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0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0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1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1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1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1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1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1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1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1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1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1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2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2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2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2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2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2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2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2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2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2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3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3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3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3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3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3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3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3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3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3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4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4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4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4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4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4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4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4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4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5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5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5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5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5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5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5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5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5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6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6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6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6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6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6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6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6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6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6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7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7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7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7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7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7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7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8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8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8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8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8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9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9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9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9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8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89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0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0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0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0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0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0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0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0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1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1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1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1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1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1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1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1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1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1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2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2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2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2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2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2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3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3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3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3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3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4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4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4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4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5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5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5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5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5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5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5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6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6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6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6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6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6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6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6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6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6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7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7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7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7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7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7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7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7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7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8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8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8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8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8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8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8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8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8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8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9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9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9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9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9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9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9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9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199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0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0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0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0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0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0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0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0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0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0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1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1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1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1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1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1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1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1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1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2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2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2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2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2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2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3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3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3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3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3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4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4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4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4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5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5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5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5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5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5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5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6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6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6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6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6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6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6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6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6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6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7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7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7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7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7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7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7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7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7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7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8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8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8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8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8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8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8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8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8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8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9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9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9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9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9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9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9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09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0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0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0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0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0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0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0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0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0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0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1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1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1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1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1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1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1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1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2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2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2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2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2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2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2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2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2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3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3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3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3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3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3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3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3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3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3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4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4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4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4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4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4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4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4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4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4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5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5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5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5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5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5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5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58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5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60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6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6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64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6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66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67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68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69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70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71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72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73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74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75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76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7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8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8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8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8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9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9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9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9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1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19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0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0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0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0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0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0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0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0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1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1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1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1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1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1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1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1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1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1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2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2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2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2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2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2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2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2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2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2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3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3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3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3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3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3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3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3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3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3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4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4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4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4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4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4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4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4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4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5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5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5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5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5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5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5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5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5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5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6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6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6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6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6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6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6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6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6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7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7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7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7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7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7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7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7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7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7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8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8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8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8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8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85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8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87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8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89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9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91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9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93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94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95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96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97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298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299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300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301" name="Text Box 32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152400</xdr:rowOff>
    </xdr:to>
    <xdr:sp macro="" textlink="">
      <xdr:nvSpPr>
        <xdr:cNvPr id="2302" name="Text Box 3"/>
        <xdr:cNvSpPr txBox="1">
          <a:spLocks noChangeArrowheads="1"/>
        </xdr:cNvSpPr>
      </xdr:nvSpPr>
      <xdr:spPr bwMode="auto">
        <a:xfrm>
          <a:off x="3219450" y="23050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17</xdr:row>
      <xdr:rowOff>0</xdr:rowOff>
    </xdr:from>
    <xdr:to>
      <xdr:col>1</xdr:col>
      <xdr:colOff>2438400</xdr:colOff>
      <xdr:row>17</xdr:row>
      <xdr:rowOff>114300</xdr:rowOff>
    </xdr:to>
    <xdr:sp macro="" textlink="">
      <xdr:nvSpPr>
        <xdr:cNvPr id="2303" name="Text Box 63"/>
        <xdr:cNvSpPr txBox="1">
          <a:spLocks noChangeArrowheads="1"/>
        </xdr:cNvSpPr>
      </xdr:nvSpPr>
      <xdr:spPr bwMode="auto">
        <a:xfrm>
          <a:off x="3219450" y="230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tabSelected="1" view="pageBreakPreview" topLeftCell="A10" zoomScale="85" zoomScaleNormal="100" zoomScaleSheetLayoutView="85" workbookViewId="0">
      <selection activeCell="E21" sqref="E21"/>
    </sheetView>
  </sheetViews>
  <sheetFormatPr baseColWidth="10" defaultColWidth="9.140625" defaultRowHeight="12.75" x14ac:dyDescent="0.25"/>
  <cols>
    <col min="1" max="1" width="11.7109375" style="11" bestFit="1" customWidth="1"/>
    <col min="2" max="2" width="54.7109375" style="10" customWidth="1"/>
    <col min="3" max="3" width="14.7109375" style="13" customWidth="1"/>
    <col min="4" max="4" width="7.140625" style="13" customWidth="1"/>
    <col min="5" max="5" width="13.5703125" style="19" customWidth="1"/>
    <col min="6" max="6" width="16.7109375" style="19" bestFit="1" customWidth="1"/>
    <col min="7" max="7" width="16.42578125" style="2" customWidth="1"/>
    <col min="8" max="8" width="19.5703125" style="2" customWidth="1"/>
    <col min="9" max="9" width="20.5703125" style="2" customWidth="1"/>
    <col min="10" max="10" width="13" style="2" customWidth="1"/>
    <col min="11" max="16384" width="9.140625" style="2"/>
  </cols>
  <sheetData>
    <row r="1" spans="1:6" hidden="1" x14ac:dyDescent="0.25"/>
    <row r="2" spans="1:6" hidden="1" x14ac:dyDescent="0.25"/>
    <row r="3" spans="1:6" hidden="1" x14ac:dyDescent="0.25">
      <c r="A3" s="26"/>
      <c r="B3" s="26"/>
      <c r="C3" s="26"/>
      <c r="D3" s="26"/>
      <c r="E3" s="26"/>
      <c r="F3" s="26"/>
    </row>
    <row r="4" spans="1:6" hidden="1" x14ac:dyDescent="0.25">
      <c r="A4" s="25"/>
      <c r="B4" s="25"/>
      <c r="C4" s="25"/>
      <c r="D4" s="25"/>
      <c r="E4" s="25"/>
      <c r="F4" s="25"/>
    </row>
    <row r="5" spans="1:6" hidden="1" x14ac:dyDescent="0.25">
      <c r="A5" s="25"/>
      <c r="B5" s="25"/>
      <c r="C5" s="25"/>
      <c r="D5" s="25"/>
      <c r="E5" s="25"/>
      <c r="F5" s="25"/>
    </row>
    <row r="6" spans="1:6" hidden="1" x14ac:dyDescent="0.25">
      <c r="A6" s="25"/>
      <c r="B6" s="25"/>
      <c r="C6" s="25"/>
      <c r="D6" s="25"/>
      <c r="E6" s="25"/>
      <c r="F6" s="25"/>
    </row>
    <row r="7" spans="1:6" hidden="1" x14ac:dyDescent="0.25">
      <c r="A7" s="25"/>
      <c r="B7" s="25"/>
      <c r="C7" s="25"/>
      <c r="D7" s="25"/>
      <c r="E7" s="25"/>
      <c r="F7" s="25"/>
    </row>
    <row r="8" spans="1:6" hidden="1" x14ac:dyDescent="0.25">
      <c r="A8" s="25"/>
      <c r="B8" s="25"/>
      <c r="C8" s="25"/>
      <c r="D8" s="25"/>
      <c r="E8" s="25"/>
      <c r="F8" s="25"/>
    </row>
    <row r="9" spans="1:6" hidden="1" x14ac:dyDescent="0.25">
      <c r="A9" s="25"/>
      <c r="B9" s="25"/>
      <c r="C9" s="25"/>
      <c r="D9" s="25"/>
      <c r="E9" s="25"/>
      <c r="F9" s="25"/>
    </row>
    <row r="10" spans="1:6" x14ac:dyDescent="0.25">
      <c r="A10" s="28"/>
      <c r="B10" s="28"/>
      <c r="C10" s="28"/>
      <c r="D10" s="28"/>
      <c r="E10" s="28"/>
      <c r="F10" s="28"/>
    </row>
    <row r="11" spans="1:6" ht="26.25" customHeight="1" x14ac:dyDescent="0.25">
      <c r="A11" s="88" t="s">
        <v>88</v>
      </c>
      <c r="B11" s="88"/>
      <c r="C11" s="88"/>
      <c r="D11" s="88"/>
      <c r="E11" s="88"/>
      <c r="F11" s="88"/>
    </row>
    <row r="12" spans="1:6" ht="15" customHeight="1" x14ac:dyDescent="0.25">
      <c r="A12" s="88" t="s">
        <v>20</v>
      </c>
      <c r="B12" s="88"/>
      <c r="D12" s="89" t="s">
        <v>65</v>
      </c>
      <c r="E12" s="89"/>
      <c r="F12" s="12"/>
    </row>
    <row r="13" spans="1:6" x14ac:dyDescent="0.25">
      <c r="A13" s="90"/>
      <c r="B13" s="90"/>
      <c r="C13" s="90"/>
      <c r="D13" s="90"/>
      <c r="E13" s="90"/>
      <c r="F13" s="90"/>
    </row>
    <row r="14" spans="1:6" x14ac:dyDescent="0.25">
      <c r="A14" s="16" t="s">
        <v>0</v>
      </c>
      <c r="B14" s="17" t="s">
        <v>1</v>
      </c>
      <c r="C14" s="18" t="s">
        <v>2</v>
      </c>
      <c r="D14" s="18" t="s">
        <v>3</v>
      </c>
      <c r="E14" s="18" t="s">
        <v>4</v>
      </c>
      <c r="F14" s="18" t="s">
        <v>5</v>
      </c>
    </row>
    <row r="15" spans="1:6" x14ac:dyDescent="0.25">
      <c r="A15" s="5"/>
      <c r="B15" s="9"/>
      <c r="C15" s="3"/>
      <c r="D15" s="3"/>
      <c r="E15" s="4"/>
      <c r="F15" s="4"/>
    </row>
    <row r="16" spans="1:6" ht="25.5" x14ac:dyDescent="0.25">
      <c r="A16" s="30"/>
      <c r="B16" s="31" t="s">
        <v>64</v>
      </c>
      <c r="C16" s="32"/>
      <c r="D16" s="33"/>
      <c r="E16" s="34"/>
      <c r="F16" s="1"/>
    </row>
    <row r="17" spans="1:9" x14ac:dyDescent="0.25">
      <c r="A17" s="30"/>
      <c r="B17" s="31"/>
      <c r="C17" s="32"/>
      <c r="D17" s="33"/>
      <c r="E17" s="34"/>
      <c r="F17" s="1"/>
    </row>
    <row r="18" spans="1:9" ht="25.5" x14ac:dyDescent="0.25">
      <c r="A18" s="35" t="s">
        <v>6</v>
      </c>
      <c r="B18" s="36" t="s">
        <v>87</v>
      </c>
      <c r="C18" s="32"/>
      <c r="D18" s="37"/>
      <c r="E18" s="32"/>
      <c r="F18" s="6"/>
    </row>
    <row r="19" spans="1:9" x14ac:dyDescent="0.25">
      <c r="A19" s="35"/>
      <c r="B19" s="38"/>
      <c r="C19" s="32"/>
      <c r="D19" s="37"/>
      <c r="E19" s="32"/>
      <c r="F19" s="6"/>
    </row>
    <row r="20" spans="1:9" x14ac:dyDescent="0.25">
      <c r="A20" s="39">
        <v>1</v>
      </c>
      <c r="B20" s="38" t="s">
        <v>7</v>
      </c>
      <c r="C20" s="32"/>
      <c r="D20" s="37"/>
      <c r="E20" s="32"/>
      <c r="F20" s="6"/>
    </row>
    <row r="21" spans="1:9" ht="57.75" customHeight="1" x14ac:dyDescent="0.25">
      <c r="A21" s="40">
        <f>+A20+0.1</f>
        <v>1.1000000000000001</v>
      </c>
      <c r="B21" s="41" t="s">
        <v>80</v>
      </c>
      <c r="C21" s="32">
        <v>11100</v>
      </c>
      <c r="D21" s="37" t="s">
        <v>10</v>
      </c>
      <c r="E21" s="6"/>
      <c r="F21" s="6">
        <f>ROUND(C21*E21,2)</f>
        <v>0</v>
      </c>
    </row>
    <row r="22" spans="1:9" x14ac:dyDescent="0.25">
      <c r="A22" s="40"/>
      <c r="B22" s="42"/>
      <c r="C22" s="32"/>
      <c r="D22" s="37"/>
      <c r="E22" s="6"/>
      <c r="F22" s="6"/>
    </row>
    <row r="23" spans="1:9" x14ac:dyDescent="0.25">
      <c r="A23" s="39">
        <v>2</v>
      </c>
      <c r="B23" s="43" t="s">
        <v>16</v>
      </c>
      <c r="C23" s="32"/>
      <c r="D23" s="37"/>
      <c r="E23" s="6"/>
      <c r="F23" s="6"/>
    </row>
    <row r="24" spans="1:9" x14ac:dyDescent="0.25">
      <c r="A24" s="40">
        <f>+A23+0.1</f>
        <v>2.1</v>
      </c>
      <c r="B24" s="42" t="s">
        <v>29</v>
      </c>
      <c r="C24" s="32">
        <v>1100</v>
      </c>
      <c r="D24" s="37" t="s">
        <v>10</v>
      </c>
      <c r="E24" s="6"/>
      <c r="F24" s="6">
        <f>ROUND(C24*E24,2)</f>
        <v>0</v>
      </c>
    </row>
    <row r="25" spans="1:9" x14ac:dyDescent="0.25">
      <c r="A25" s="40">
        <f>+A24+0.1</f>
        <v>2.2000000000000002</v>
      </c>
      <c r="B25" s="42" t="s">
        <v>30</v>
      </c>
      <c r="C25" s="32">
        <v>467.5</v>
      </c>
      <c r="D25" s="37" t="s">
        <v>11</v>
      </c>
      <c r="E25" s="6"/>
      <c r="F25" s="6">
        <f>ROUND(C25*E25,2)</f>
        <v>0</v>
      </c>
    </row>
    <row r="26" spans="1:9" ht="25.5" x14ac:dyDescent="0.25">
      <c r="A26" s="40">
        <f>+A25+0.1</f>
        <v>2.3000000000000003</v>
      </c>
      <c r="B26" s="44" t="s">
        <v>31</v>
      </c>
      <c r="C26" s="32">
        <v>48.62</v>
      </c>
      <c r="D26" s="37" t="s">
        <v>9</v>
      </c>
      <c r="E26" s="6"/>
      <c r="F26" s="6">
        <f>ROUND(C26*E26,2)</f>
        <v>0</v>
      </c>
    </row>
    <row r="27" spans="1:9" x14ac:dyDescent="0.25">
      <c r="A27" s="40"/>
      <c r="B27" s="45"/>
      <c r="C27" s="32"/>
      <c r="D27" s="37"/>
      <c r="E27" s="6"/>
      <c r="F27" s="6"/>
    </row>
    <row r="28" spans="1:9" x14ac:dyDescent="0.25">
      <c r="A28" s="39">
        <v>3</v>
      </c>
      <c r="B28" s="46" t="s">
        <v>17</v>
      </c>
      <c r="C28" s="32"/>
      <c r="D28" s="37"/>
      <c r="E28" s="6"/>
      <c r="F28" s="6"/>
    </row>
    <row r="29" spans="1:9" x14ac:dyDescent="0.25">
      <c r="A29" s="47">
        <f>+A28+0.1</f>
        <v>3.1</v>
      </c>
      <c r="B29" s="36" t="s">
        <v>46</v>
      </c>
      <c r="C29" s="32"/>
      <c r="D29" s="37"/>
      <c r="E29" s="6"/>
      <c r="F29" s="6"/>
    </row>
    <row r="30" spans="1:9" s="20" customFormat="1" x14ac:dyDescent="0.25">
      <c r="A30" s="48" t="s">
        <v>32</v>
      </c>
      <c r="B30" s="49" t="s">
        <v>81</v>
      </c>
      <c r="C30" s="32">
        <v>3956.04</v>
      </c>
      <c r="D30" s="37" t="s">
        <v>9</v>
      </c>
      <c r="E30" s="6"/>
      <c r="F30" s="6">
        <f>ROUND(C30*E30,2)</f>
        <v>0</v>
      </c>
    </row>
    <row r="31" spans="1:9" s="20" customFormat="1" x14ac:dyDescent="0.25">
      <c r="A31" s="50" t="s">
        <v>33</v>
      </c>
      <c r="B31" s="49" t="s">
        <v>82</v>
      </c>
      <c r="C31" s="32">
        <v>9230.760000000002</v>
      </c>
      <c r="D31" s="37" t="s">
        <v>9</v>
      </c>
      <c r="E31" s="6"/>
      <c r="F31" s="6">
        <f>ROUND(C31*E31,2)</f>
        <v>0</v>
      </c>
      <c r="G31" s="23"/>
      <c r="H31" s="23"/>
      <c r="I31" s="23"/>
    </row>
    <row r="32" spans="1:9" s="20" customFormat="1" x14ac:dyDescent="0.25">
      <c r="A32" s="40"/>
      <c r="B32" s="49"/>
      <c r="C32" s="32"/>
      <c r="D32" s="37"/>
      <c r="E32" s="6"/>
      <c r="F32" s="6"/>
    </row>
    <row r="33" spans="1:10" s="20" customFormat="1" x14ac:dyDescent="0.25">
      <c r="A33" s="40">
        <v>3.2</v>
      </c>
      <c r="B33" s="49" t="s">
        <v>34</v>
      </c>
      <c r="C33" s="32">
        <v>9435</v>
      </c>
      <c r="D33" s="37" t="s">
        <v>11</v>
      </c>
      <c r="E33" s="6"/>
      <c r="F33" s="6">
        <f t="shared" ref="F33:F38" si="0">ROUND(C33*E33,2)</f>
        <v>0</v>
      </c>
      <c r="G33" s="23"/>
      <c r="H33" s="23"/>
      <c r="I33" s="23"/>
    </row>
    <row r="34" spans="1:10" s="20" customFormat="1" x14ac:dyDescent="0.25">
      <c r="A34" s="40">
        <v>3.3</v>
      </c>
      <c r="B34" s="51" t="s">
        <v>35</v>
      </c>
      <c r="C34" s="32">
        <v>982.80000000000007</v>
      </c>
      <c r="D34" s="37" t="s">
        <v>9</v>
      </c>
      <c r="E34" s="6"/>
      <c r="F34" s="6">
        <f t="shared" si="0"/>
        <v>0</v>
      </c>
    </row>
    <row r="35" spans="1:10" s="20" customFormat="1" x14ac:dyDescent="0.25">
      <c r="A35" s="40">
        <v>3.4</v>
      </c>
      <c r="B35" s="51" t="s">
        <v>94</v>
      </c>
      <c r="C35" s="32">
        <v>3242.59</v>
      </c>
      <c r="D35" s="37" t="s">
        <v>9</v>
      </c>
      <c r="E35" s="6"/>
      <c r="F35" s="6">
        <f t="shared" si="0"/>
        <v>0</v>
      </c>
    </row>
    <row r="36" spans="1:10" s="20" customFormat="1" x14ac:dyDescent="0.25">
      <c r="A36" s="40">
        <v>3.5</v>
      </c>
      <c r="B36" s="51" t="s">
        <v>95</v>
      </c>
      <c r="C36" s="32">
        <v>48638.81</v>
      </c>
      <c r="D36" s="37" t="s">
        <v>77</v>
      </c>
      <c r="E36" s="6"/>
      <c r="F36" s="6">
        <f t="shared" si="0"/>
        <v>0</v>
      </c>
      <c r="H36" s="24"/>
    </row>
    <row r="37" spans="1:10" s="20" customFormat="1" ht="25.5" x14ac:dyDescent="0.25">
      <c r="A37" s="40">
        <v>3.6</v>
      </c>
      <c r="B37" s="51" t="s">
        <v>36</v>
      </c>
      <c r="C37" s="32">
        <v>10808.63</v>
      </c>
      <c r="D37" s="37" t="s">
        <v>9</v>
      </c>
      <c r="E37" s="6"/>
      <c r="F37" s="6">
        <f t="shared" si="0"/>
        <v>0</v>
      </c>
      <c r="G37" s="23"/>
      <c r="H37" s="23"/>
      <c r="I37" s="23"/>
      <c r="J37" s="23"/>
    </row>
    <row r="38" spans="1:10" s="20" customFormat="1" ht="25.5" x14ac:dyDescent="0.25">
      <c r="A38" s="40">
        <v>3.7</v>
      </c>
      <c r="B38" s="51" t="s">
        <v>37</v>
      </c>
      <c r="C38" s="32">
        <v>2853.809999999999</v>
      </c>
      <c r="D38" s="37" t="s">
        <v>9</v>
      </c>
      <c r="E38" s="6"/>
      <c r="F38" s="6">
        <f t="shared" si="0"/>
        <v>0</v>
      </c>
    </row>
    <row r="39" spans="1:10" x14ac:dyDescent="0.25">
      <c r="A39" s="52"/>
      <c r="B39" s="51"/>
      <c r="C39" s="32"/>
      <c r="D39" s="37"/>
      <c r="E39" s="6"/>
      <c r="F39" s="6"/>
    </row>
    <row r="40" spans="1:10" x14ac:dyDescent="0.25">
      <c r="A40" s="39">
        <v>4</v>
      </c>
      <c r="B40" s="38" t="s">
        <v>18</v>
      </c>
      <c r="C40" s="32"/>
      <c r="D40" s="37"/>
      <c r="E40" s="6"/>
      <c r="F40" s="6"/>
    </row>
    <row r="41" spans="1:10" s="8" customFormat="1" ht="25.5" x14ac:dyDescent="0.25">
      <c r="A41" s="40">
        <f>A40+0.1</f>
        <v>4.0999999999999996</v>
      </c>
      <c r="B41" s="41" t="s">
        <v>85</v>
      </c>
      <c r="C41" s="32">
        <v>2604</v>
      </c>
      <c r="D41" s="37" t="s">
        <v>10</v>
      </c>
      <c r="E41" s="6"/>
      <c r="F41" s="6">
        <f>ROUND(C41*E41,2)</f>
        <v>0</v>
      </c>
      <c r="G41" s="2"/>
    </row>
    <row r="42" spans="1:10" s="8" customFormat="1" ht="25.5" x14ac:dyDescent="0.25">
      <c r="A42" s="40">
        <f>+A41+0.1</f>
        <v>4.1999999999999993</v>
      </c>
      <c r="B42" s="41" t="s">
        <v>86</v>
      </c>
      <c r="C42" s="32">
        <v>9051</v>
      </c>
      <c r="D42" s="37" t="s">
        <v>10</v>
      </c>
      <c r="E42" s="6"/>
      <c r="F42" s="6">
        <f>ROUND(C42*E42,2)</f>
        <v>0</v>
      </c>
      <c r="G42" s="2"/>
    </row>
    <row r="43" spans="1:10" x14ac:dyDescent="0.25">
      <c r="A43" s="35"/>
      <c r="B43" s="41"/>
      <c r="C43" s="32"/>
      <c r="D43" s="37"/>
      <c r="E43" s="6"/>
      <c r="F43" s="6"/>
    </row>
    <row r="44" spans="1:10" x14ac:dyDescent="0.25">
      <c r="A44" s="39">
        <v>5</v>
      </c>
      <c r="B44" s="38" t="s">
        <v>19</v>
      </c>
      <c r="C44" s="32"/>
      <c r="D44" s="37"/>
      <c r="E44" s="6"/>
      <c r="F44" s="6"/>
    </row>
    <row r="45" spans="1:10" x14ac:dyDescent="0.25">
      <c r="A45" s="40">
        <f>A44+0.1</f>
        <v>5.0999999999999996</v>
      </c>
      <c r="B45" s="41" t="s">
        <v>83</v>
      </c>
      <c r="C45" s="32">
        <v>2480</v>
      </c>
      <c r="D45" s="37" t="s">
        <v>10</v>
      </c>
      <c r="E45" s="6"/>
      <c r="F45" s="6">
        <f>ROUND(C45*E45,2)</f>
        <v>0</v>
      </c>
      <c r="H45" s="21"/>
      <c r="I45" s="21"/>
    </row>
    <row r="46" spans="1:10" x14ac:dyDescent="0.25">
      <c r="A46" s="40">
        <f>+A45+0.1</f>
        <v>5.1999999999999993</v>
      </c>
      <c r="B46" s="41" t="s">
        <v>84</v>
      </c>
      <c r="C46" s="32">
        <v>8620</v>
      </c>
      <c r="D46" s="37" t="s">
        <v>10</v>
      </c>
      <c r="E46" s="6"/>
      <c r="F46" s="6">
        <f>ROUND(C46*E46,2)</f>
        <v>0</v>
      </c>
    </row>
    <row r="47" spans="1:10" x14ac:dyDescent="0.25">
      <c r="A47" s="40"/>
      <c r="B47" s="41"/>
      <c r="C47" s="32"/>
      <c r="D47" s="37"/>
      <c r="E47" s="6"/>
      <c r="F47" s="6"/>
    </row>
    <row r="48" spans="1:10" ht="25.5" x14ac:dyDescent="0.25">
      <c r="A48" s="39">
        <v>6</v>
      </c>
      <c r="B48" s="38" t="s">
        <v>23</v>
      </c>
      <c r="C48" s="32"/>
      <c r="D48" s="37"/>
      <c r="E48" s="6"/>
      <c r="F48" s="6"/>
    </row>
    <row r="49" spans="1:6" ht="25.5" x14ac:dyDescent="0.25">
      <c r="A49" s="40">
        <f t="shared" ref="A49:A57" si="1">A48+0.1</f>
        <v>6.1</v>
      </c>
      <c r="B49" s="41" t="s">
        <v>66</v>
      </c>
      <c r="C49" s="32">
        <v>9</v>
      </c>
      <c r="D49" s="37" t="s">
        <v>8</v>
      </c>
      <c r="E49" s="6"/>
      <c r="F49" s="6">
        <f t="shared" ref="F49:F60" si="2">ROUND(C49*E49,2)</f>
        <v>0</v>
      </c>
    </row>
    <row r="50" spans="1:6" ht="25.5" x14ac:dyDescent="0.25">
      <c r="A50" s="40">
        <f t="shared" si="1"/>
        <v>6.1999999999999993</v>
      </c>
      <c r="B50" s="41" t="s">
        <v>67</v>
      </c>
      <c r="C50" s="32">
        <v>31</v>
      </c>
      <c r="D50" s="37" t="s">
        <v>8</v>
      </c>
      <c r="E50" s="6"/>
      <c r="F50" s="6">
        <f t="shared" si="2"/>
        <v>0</v>
      </c>
    </row>
    <row r="51" spans="1:6" ht="25.5" x14ac:dyDescent="0.25">
      <c r="A51" s="40">
        <f t="shared" si="1"/>
        <v>6.2999999999999989</v>
      </c>
      <c r="B51" s="41" t="s">
        <v>68</v>
      </c>
      <c r="C51" s="32">
        <v>166</v>
      </c>
      <c r="D51" s="37" t="s">
        <v>8</v>
      </c>
      <c r="E51" s="6"/>
      <c r="F51" s="6">
        <f t="shared" si="2"/>
        <v>0</v>
      </c>
    </row>
    <row r="52" spans="1:6" x14ac:dyDescent="0.25">
      <c r="A52" s="40">
        <f t="shared" si="1"/>
        <v>6.3999999999999986</v>
      </c>
      <c r="B52" s="41" t="s">
        <v>69</v>
      </c>
      <c r="C52" s="32">
        <v>1</v>
      </c>
      <c r="D52" s="37" t="s">
        <v>8</v>
      </c>
      <c r="E52" s="6"/>
      <c r="F52" s="6">
        <f t="shared" si="2"/>
        <v>0</v>
      </c>
    </row>
    <row r="53" spans="1:6" x14ac:dyDescent="0.25">
      <c r="A53" s="40">
        <f t="shared" si="1"/>
        <v>6.4999999999999982</v>
      </c>
      <c r="B53" s="41" t="s">
        <v>79</v>
      </c>
      <c r="C53" s="32">
        <v>2</v>
      </c>
      <c r="D53" s="37" t="s">
        <v>8</v>
      </c>
      <c r="E53" s="6"/>
      <c r="F53" s="6">
        <f t="shared" si="2"/>
        <v>0</v>
      </c>
    </row>
    <row r="54" spans="1:6" x14ac:dyDescent="0.25">
      <c r="A54" s="40">
        <f t="shared" si="1"/>
        <v>6.5999999999999979</v>
      </c>
      <c r="B54" s="41" t="s">
        <v>38</v>
      </c>
      <c r="C54" s="32">
        <v>412</v>
      </c>
      <c r="D54" s="37" t="s">
        <v>8</v>
      </c>
      <c r="E54" s="6"/>
      <c r="F54" s="6">
        <f t="shared" si="2"/>
        <v>0</v>
      </c>
    </row>
    <row r="55" spans="1:6" x14ac:dyDescent="0.25">
      <c r="A55" s="40">
        <f t="shared" si="1"/>
        <v>6.6999999999999975</v>
      </c>
      <c r="B55" s="41" t="s">
        <v>92</v>
      </c>
      <c r="C55" s="32">
        <v>1</v>
      </c>
      <c r="D55" s="37" t="s">
        <v>8</v>
      </c>
      <c r="E55" s="6"/>
      <c r="F55" s="6">
        <f t="shared" si="2"/>
        <v>0</v>
      </c>
    </row>
    <row r="56" spans="1:6" ht="25.5" x14ac:dyDescent="0.25">
      <c r="A56" s="40">
        <f t="shared" si="1"/>
        <v>6.7999999999999972</v>
      </c>
      <c r="B56" s="41" t="s">
        <v>39</v>
      </c>
      <c r="C56" s="53">
        <v>209</v>
      </c>
      <c r="D56" s="37" t="s">
        <v>8</v>
      </c>
      <c r="E56" s="6"/>
      <c r="F56" s="6">
        <f t="shared" si="2"/>
        <v>0</v>
      </c>
    </row>
    <row r="57" spans="1:6" ht="25.5" x14ac:dyDescent="0.25">
      <c r="A57" s="40">
        <f t="shared" si="1"/>
        <v>6.8999999999999968</v>
      </c>
      <c r="B57" s="44" t="s">
        <v>40</v>
      </c>
      <c r="C57" s="32">
        <v>11</v>
      </c>
      <c r="D57" s="37" t="s">
        <v>8</v>
      </c>
      <c r="E57" s="6"/>
      <c r="F57" s="6">
        <f t="shared" si="2"/>
        <v>0</v>
      </c>
    </row>
    <row r="58" spans="1:6" x14ac:dyDescent="0.25">
      <c r="A58" s="54">
        <v>6.1</v>
      </c>
      <c r="B58" s="44" t="s">
        <v>90</v>
      </c>
      <c r="C58" s="32">
        <v>8</v>
      </c>
      <c r="D58" s="37" t="s">
        <v>8</v>
      </c>
      <c r="E58" s="6"/>
      <c r="F58" s="6">
        <f t="shared" si="2"/>
        <v>0</v>
      </c>
    </row>
    <row r="59" spans="1:6" x14ac:dyDescent="0.25">
      <c r="A59" s="54">
        <v>6.11</v>
      </c>
      <c r="B59" s="44" t="s">
        <v>93</v>
      </c>
      <c r="C59" s="32">
        <v>8</v>
      </c>
      <c r="D59" s="37" t="s">
        <v>8</v>
      </c>
      <c r="E59" s="6"/>
      <c r="F59" s="6">
        <f t="shared" si="2"/>
        <v>0</v>
      </c>
    </row>
    <row r="60" spans="1:6" x14ac:dyDescent="0.25">
      <c r="A60" s="54">
        <v>6.12</v>
      </c>
      <c r="B60" s="44" t="s">
        <v>70</v>
      </c>
      <c r="C60" s="32">
        <v>11</v>
      </c>
      <c r="D60" s="37" t="s">
        <v>8</v>
      </c>
      <c r="E60" s="6"/>
      <c r="F60" s="6">
        <f t="shared" si="2"/>
        <v>0</v>
      </c>
    </row>
    <row r="61" spans="1:6" x14ac:dyDescent="0.25">
      <c r="A61" s="40"/>
      <c r="B61" s="44"/>
      <c r="C61" s="32"/>
      <c r="D61" s="37"/>
      <c r="E61" s="6"/>
      <c r="F61" s="6"/>
    </row>
    <row r="62" spans="1:6" ht="25.5" x14ac:dyDescent="0.25">
      <c r="A62" s="39">
        <v>7</v>
      </c>
      <c r="B62" s="36" t="s">
        <v>89</v>
      </c>
      <c r="C62" s="32"/>
      <c r="D62" s="37"/>
      <c r="E62" s="6"/>
      <c r="F62" s="6"/>
    </row>
    <row r="63" spans="1:6" x14ac:dyDescent="0.25">
      <c r="A63" s="55">
        <f>+A62+0.1</f>
        <v>7.1</v>
      </c>
      <c r="B63" s="56" t="s">
        <v>22</v>
      </c>
      <c r="C63" s="57">
        <v>290</v>
      </c>
      <c r="D63" s="58" t="s">
        <v>10</v>
      </c>
      <c r="E63" s="29"/>
      <c r="F63" s="29">
        <f t="shared" ref="F63:F68" si="3">ROUND(C63*E63,2)</f>
        <v>0</v>
      </c>
    </row>
    <row r="64" spans="1:6" ht="25.5" x14ac:dyDescent="0.25">
      <c r="A64" s="40">
        <f t="shared" ref="A64:A68" si="4">+A63+0.1</f>
        <v>7.1999999999999993</v>
      </c>
      <c r="B64" s="44" t="s">
        <v>71</v>
      </c>
      <c r="C64" s="32">
        <v>290</v>
      </c>
      <c r="D64" s="37" t="s">
        <v>10</v>
      </c>
      <c r="E64" s="6"/>
      <c r="F64" s="6">
        <f t="shared" si="3"/>
        <v>0</v>
      </c>
    </row>
    <row r="65" spans="1:6" ht="25.5" x14ac:dyDescent="0.25">
      <c r="A65" s="40">
        <f t="shared" si="4"/>
        <v>7.2999999999999989</v>
      </c>
      <c r="B65" s="44" t="s">
        <v>66</v>
      </c>
      <c r="C65" s="32">
        <v>6</v>
      </c>
      <c r="D65" s="37" t="s">
        <v>8</v>
      </c>
      <c r="E65" s="6"/>
      <c r="F65" s="6">
        <f t="shared" si="3"/>
        <v>0</v>
      </c>
    </row>
    <row r="66" spans="1:6" x14ac:dyDescent="0.25">
      <c r="A66" s="40">
        <f t="shared" si="4"/>
        <v>7.3999999999999986</v>
      </c>
      <c r="B66" s="44" t="s">
        <v>48</v>
      </c>
      <c r="C66" s="32">
        <v>2</v>
      </c>
      <c r="D66" s="37" t="s">
        <v>8</v>
      </c>
      <c r="E66" s="6"/>
      <c r="F66" s="6">
        <f t="shared" si="3"/>
        <v>0</v>
      </c>
    </row>
    <row r="67" spans="1:6" x14ac:dyDescent="0.25">
      <c r="A67" s="40">
        <f t="shared" si="4"/>
        <v>7.4999999999999982</v>
      </c>
      <c r="B67" s="44" t="s">
        <v>41</v>
      </c>
      <c r="C67" s="32">
        <v>4</v>
      </c>
      <c r="D67" s="37" t="s">
        <v>8</v>
      </c>
      <c r="E67" s="6"/>
      <c r="F67" s="6">
        <f t="shared" si="3"/>
        <v>0</v>
      </c>
    </row>
    <row r="68" spans="1:6" x14ac:dyDescent="0.25">
      <c r="A68" s="40">
        <f t="shared" si="4"/>
        <v>7.5999999999999979</v>
      </c>
      <c r="B68" s="44" t="s">
        <v>42</v>
      </c>
      <c r="C68" s="32">
        <v>290</v>
      </c>
      <c r="D68" s="37" t="s">
        <v>10</v>
      </c>
      <c r="E68" s="6"/>
      <c r="F68" s="6">
        <f t="shared" si="3"/>
        <v>0</v>
      </c>
    </row>
    <row r="69" spans="1:6" x14ac:dyDescent="0.25">
      <c r="A69" s="40"/>
      <c r="B69" s="44"/>
      <c r="C69" s="32"/>
      <c r="D69" s="37"/>
      <c r="E69" s="6"/>
      <c r="F69" s="6"/>
    </row>
    <row r="70" spans="1:6" x14ac:dyDescent="0.25">
      <c r="A70" s="39">
        <v>8</v>
      </c>
      <c r="B70" s="36" t="s">
        <v>99</v>
      </c>
      <c r="C70" s="32"/>
      <c r="D70" s="37"/>
      <c r="E70" s="6"/>
      <c r="F70" s="6"/>
    </row>
    <row r="71" spans="1:6" x14ac:dyDescent="0.25">
      <c r="A71" s="40">
        <f t="shared" ref="A71:A76" si="5">+A70+0.1</f>
        <v>8.1</v>
      </c>
      <c r="B71" s="44" t="s">
        <v>22</v>
      </c>
      <c r="C71" s="32">
        <v>432</v>
      </c>
      <c r="D71" s="37" t="s">
        <v>10</v>
      </c>
      <c r="E71" s="6"/>
      <c r="F71" s="6">
        <f t="shared" ref="F71:F76" si="6">ROUND(C71*E71,2)</f>
        <v>0</v>
      </c>
    </row>
    <row r="72" spans="1:6" ht="25.5" x14ac:dyDescent="0.25">
      <c r="A72" s="40">
        <f t="shared" si="5"/>
        <v>8.1999999999999993</v>
      </c>
      <c r="B72" s="44" t="s">
        <v>71</v>
      </c>
      <c r="C72" s="32">
        <v>432</v>
      </c>
      <c r="D72" s="37" t="s">
        <v>10</v>
      </c>
      <c r="E72" s="6"/>
      <c r="F72" s="6">
        <f t="shared" si="6"/>
        <v>0</v>
      </c>
    </row>
    <row r="73" spans="1:6" ht="25.5" x14ac:dyDescent="0.25">
      <c r="A73" s="40">
        <f t="shared" si="5"/>
        <v>8.2999999999999989</v>
      </c>
      <c r="B73" s="59" t="s">
        <v>66</v>
      </c>
      <c r="C73" s="32">
        <v>4</v>
      </c>
      <c r="D73" s="37" t="s">
        <v>8</v>
      </c>
      <c r="E73" s="6"/>
      <c r="F73" s="6">
        <f t="shared" si="6"/>
        <v>0</v>
      </c>
    </row>
    <row r="74" spans="1:6" x14ac:dyDescent="0.25">
      <c r="A74" s="40">
        <f t="shared" si="5"/>
        <v>8.3999999999999986</v>
      </c>
      <c r="B74" s="44" t="s">
        <v>48</v>
      </c>
      <c r="C74" s="32">
        <v>2</v>
      </c>
      <c r="D74" s="37" t="s">
        <v>8</v>
      </c>
      <c r="E74" s="6"/>
      <c r="F74" s="6">
        <f t="shared" si="6"/>
        <v>0</v>
      </c>
    </row>
    <row r="75" spans="1:6" x14ac:dyDescent="0.25">
      <c r="A75" s="40">
        <f t="shared" si="5"/>
        <v>8.4999999999999982</v>
      </c>
      <c r="B75" s="44" t="s">
        <v>47</v>
      </c>
      <c r="C75" s="32">
        <v>4</v>
      </c>
      <c r="D75" s="37" t="s">
        <v>8</v>
      </c>
      <c r="E75" s="6"/>
      <c r="F75" s="6">
        <f t="shared" si="6"/>
        <v>0</v>
      </c>
    </row>
    <row r="76" spans="1:6" x14ac:dyDescent="0.25">
      <c r="A76" s="40">
        <f t="shared" si="5"/>
        <v>8.5999999999999979</v>
      </c>
      <c r="B76" s="44" t="s">
        <v>42</v>
      </c>
      <c r="C76" s="32">
        <v>432</v>
      </c>
      <c r="D76" s="37" t="s">
        <v>10</v>
      </c>
      <c r="E76" s="6"/>
      <c r="F76" s="6">
        <f t="shared" si="6"/>
        <v>0</v>
      </c>
    </row>
    <row r="77" spans="1:6" x14ac:dyDescent="0.25">
      <c r="A77" s="40"/>
      <c r="B77" s="44"/>
      <c r="C77" s="32"/>
      <c r="D77" s="37"/>
      <c r="E77" s="6"/>
      <c r="F77" s="6"/>
    </row>
    <row r="78" spans="1:6" ht="25.5" x14ac:dyDescent="0.25">
      <c r="A78" s="39">
        <v>9</v>
      </c>
      <c r="B78" s="36" t="s">
        <v>96</v>
      </c>
      <c r="C78" s="32"/>
      <c r="D78" s="37"/>
      <c r="E78" s="6"/>
      <c r="F78" s="6"/>
    </row>
    <row r="79" spans="1:6" x14ac:dyDescent="0.25">
      <c r="A79" s="40">
        <f>+A78+0.1</f>
        <v>9.1</v>
      </c>
      <c r="B79" s="44" t="s">
        <v>22</v>
      </c>
      <c r="C79" s="32">
        <v>50</v>
      </c>
      <c r="D79" s="37" t="s">
        <v>10</v>
      </c>
      <c r="E79" s="6"/>
      <c r="F79" s="6">
        <f t="shared" ref="F79:F86" si="7">ROUND(C79*E79,2)</f>
        <v>0</v>
      </c>
    </row>
    <row r="80" spans="1:6" ht="25.5" x14ac:dyDescent="0.25">
      <c r="A80" s="40">
        <f t="shared" ref="A80:A86" si="8">+A79+0.1</f>
        <v>9.1999999999999993</v>
      </c>
      <c r="B80" s="44" t="s">
        <v>71</v>
      </c>
      <c r="C80" s="32">
        <v>50</v>
      </c>
      <c r="D80" s="37" t="s">
        <v>10</v>
      </c>
      <c r="E80" s="6"/>
      <c r="F80" s="6">
        <f t="shared" si="7"/>
        <v>0</v>
      </c>
    </row>
    <row r="81" spans="1:7" ht="25.5" x14ac:dyDescent="0.25">
      <c r="A81" s="40">
        <f t="shared" si="8"/>
        <v>9.2999999999999989</v>
      </c>
      <c r="B81" s="44" t="s">
        <v>66</v>
      </c>
      <c r="C81" s="32">
        <v>40</v>
      </c>
      <c r="D81" s="37" t="s">
        <v>8</v>
      </c>
      <c r="E81" s="6"/>
      <c r="F81" s="6">
        <f t="shared" si="7"/>
        <v>0</v>
      </c>
    </row>
    <row r="82" spans="1:7" x14ac:dyDescent="0.25">
      <c r="A82" s="40">
        <f t="shared" si="8"/>
        <v>9.3999999999999986</v>
      </c>
      <c r="B82" s="44" t="s">
        <v>48</v>
      </c>
      <c r="C82" s="32">
        <v>20</v>
      </c>
      <c r="D82" s="37" t="s">
        <v>8</v>
      </c>
      <c r="E82" s="6"/>
      <c r="F82" s="6">
        <f t="shared" si="7"/>
        <v>0</v>
      </c>
    </row>
    <row r="83" spans="1:7" x14ac:dyDescent="0.25">
      <c r="A83" s="40">
        <f t="shared" si="8"/>
        <v>9.4999999999999982</v>
      </c>
      <c r="B83" s="44" t="s">
        <v>41</v>
      </c>
      <c r="C83" s="32">
        <v>40</v>
      </c>
      <c r="D83" s="37" t="s">
        <v>8</v>
      </c>
      <c r="E83" s="6"/>
      <c r="F83" s="6">
        <f t="shared" si="7"/>
        <v>0</v>
      </c>
    </row>
    <row r="84" spans="1:7" ht="38.25" x14ac:dyDescent="0.25">
      <c r="A84" s="40">
        <f t="shared" si="8"/>
        <v>9.5999999999999979</v>
      </c>
      <c r="B84" s="60" t="s">
        <v>97</v>
      </c>
      <c r="C84" s="32">
        <v>20.439999999999998</v>
      </c>
      <c r="D84" s="37" t="s">
        <v>9</v>
      </c>
      <c r="E84" s="6"/>
      <c r="F84" s="6">
        <f t="shared" si="7"/>
        <v>0</v>
      </c>
    </row>
    <row r="85" spans="1:7" ht="25.5" x14ac:dyDescent="0.25">
      <c r="A85" s="40">
        <f t="shared" si="8"/>
        <v>9.6999999999999975</v>
      </c>
      <c r="B85" s="51" t="s">
        <v>37</v>
      </c>
      <c r="C85" s="32">
        <v>7.97</v>
      </c>
      <c r="D85" s="37" t="s">
        <v>9</v>
      </c>
      <c r="E85" s="6"/>
      <c r="F85" s="6">
        <f t="shared" si="7"/>
        <v>0</v>
      </c>
      <c r="G85" s="21"/>
    </row>
    <row r="86" spans="1:7" x14ac:dyDescent="0.25">
      <c r="A86" s="40">
        <f t="shared" si="8"/>
        <v>9.7999999999999972</v>
      </c>
      <c r="B86" s="44" t="s">
        <v>42</v>
      </c>
      <c r="C86" s="32">
        <v>50</v>
      </c>
      <c r="D86" s="37" t="s">
        <v>10</v>
      </c>
      <c r="E86" s="6"/>
      <c r="F86" s="6">
        <f t="shared" si="7"/>
        <v>0</v>
      </c>
    </row>
    <row r="87" spans="1:7" x14ac:dyDescent="0.25">
      <c r="A87" s="40"/>
      <c r="B87" s="44"/>
      <c r="C87" s="32"/>
      <c r="D87" s="37"/>
      <c r="E87" s="6"/>
      <c r="F87" s="6"/>
    </row>
    <row r="88" spans="1:7" x14ac:dyDescent="0.25">
      <c r="A88" s="39">
        <v>10</v>
      </c>
      <c r="B88" s="61" t="s">
        <v>24</v>
      </c>
      <c r="C88" s="32"/>
      <c r="D88" s="37"/>
      <c r="E88" s="6"/>
      <c r="F88" s="6"/>
    </row>
    <row r="89" spans="1:7" s="20" customFormat="1" x14ac:dyDescent="0.25">
      <c r="A89" s="40">
        <f>A88+0.1</f>
        <v>10.1</v>
      </c>
      <c r="B89" s="41" t="s">
        <v>83</v>
      </c>
      <c r="C89" s="32">
        <v>2480</v>
      </c>
      <c r="D89" s="37" t="s">
        <v>10</v>
      </c>
      <c r="E89" s="6"/>
      <c r="F89" s="6">
        <f>ROUND(C89*E89,2)</f>
        <v>0</v>
      </c>
    </row>
    <row r="90" spans="1:7" x14ac:dyDescent="0.25">
      <c r="A90" s="40">
        <f t="shared" ref="A90" si="9">+A89+0.1</f>
        <v>10.199999999999999</v>
      </c>
      <c r="B90" s="41" t="s">
        <v>84</v>
      </c>
      <c r="C90" s="32">
        <v>8620</v>
      </c>
      <c r="D90" s="37" t="s">
        <v>10</v>
      </c>
      <c r="E90" s="6"/>
      <c r="F90" s="6">
        <f>ROUND(C90*E90,2)</f>
        <v>0</v>
      </c>
    </row>
    <row r="91" spans="1:7" x14ac:dyDescent="0.25">
      <c r="A91" s="52"/>
      <c r="B91" s="44"/>
      <c r="C91" s="32"/>
      <c r="D91" s="37"/>
      <c r="E91" s="6"/>
      <c r="F91" s="6"/>
    </row>
    <row r="92" spans="1:7" x14ac:dyDescent="0.25">
      <c r="A92" s="39">
        <v>11</v>
      </c>
      <c r="B92" s="36" t="s">
        <v>25</v>
      </c>
      <c r="C92" s="32"/>
      <c r="D92" s="37"/>
      <c r="E92" s="6"/>
      <c r="F92" s="6"/>
    </row>
    <row r="93" spans="1:7" x14ac:dyDescent="0.25">
      <c r="A93" s="40">
        <f>+A92+0.1</f>
        <v>11.1</v>
      </c>
      <c r="B93" s="62" t="s">
        <v>26</v>
      </c>
      <c r="C93" s="32">
        <v>93.5</v>
      </c>
      <c r="D93" s="37" t="s">
        <v>9</v>
      </c>
      <c r="E93" s="6"/>
      <c r="F93" s="6">
        <f t="shared" ref="F93:F100" si="10">ROUND(C93*E93,2)</f>
        <v>0</v>
      </c>
    </row>
    <row r="94" spans="1:7" ht="25.5" x14ac:dyDescent="0.25">
      <c r="A94" s="40">
        <f t="shared" ref="A94:A100" si="11">+A93+0.1</f>
        <v>11.2</v>
      </c>
      <c r="B94" s="51" t="s">
        <v>37</v>
      </c>
      <c r="C94" s="32">
        <v>121.55</v>
      </c>
      <c r="D94" s="37" t="s">
        <v>9</v>
      </c>
      <c r="E94" s="6"/>
      <c r="F94" s="6">
        <f t="shared" si="10"/>
        <v>0</v>
      </c>
    </row>
    <row r="95" spans="1:7" x14ac:dyDescent="0.25">
      <c r="A95" s="40">
        <f t="shared" si="11"/>
        <v>11.299999999999999</v>
      </c>
      <c r="B95" s="62" t="s">
        <v>75</v>
      </c>
      <c r="C95" s="32">
        <v>93.5</v>
      </c>
      <c r="D95" s="37" t="s">
        <v>9</v>
      </c>
      <c r="E95" s="6"/>
      <c r="F95" s="6">
        <f t="shared" si="10"/>
        <v>0</v>
      </c>
    </row>
    <row r="96" spans="1:7" x14ac:dyDescent="0.25">
      <c r="A96" s="40">
        <f t="shared" si="11"/>
        <v>11.399999999999999</v>
      </c>
      <c r="B96" s="51" t="s">
        <v>76</v>
      </c>
      <c r="C96" s="32">
        <v>1402.5</v>
      </c>
      <c r="D96" s="37" t="s">
        <v>77</v>
      </c>
      <c r="E96" s="6"/>
      <c r="F96" s="6">
        <f t="shared" si="10"/>
        <v>0</v>
      </c>
    </row>
    <row r="97" spans="1:7" ht="25.5" x14ac:dyDescent="0.25">
      <c r="A97" s="40">
        <f t="shared" si="11"/>
        <v>11.499999999999998</v>
      </c>
      <c r="B97" s="62" t="s">
        <v>43</v>
      </c>
      <c r="C97" s="32">
        <v>93.5</v>
      </c>
      <c r="D97" s="37" t="s">
        <v>9</v>
      </c>
      <c r="E97" s="6"/>
      <c r="F97" s="6">
        <f t="shared" si="10"/>
        <v>0</v>
      </c>
    </row>
    <row r="98" spans="1:7" x14ac:dyDescent="0.25">
      <c r="A98" s="40">
        <f t="shared" si="11"/>
        <v>11.599999999999998</v>
      </c>
      <c r="B98" s="62" t="s">
        <v>98</v>
      </c>
      <c r="C98" s="32">
        <v>467.5</v>
      </c>
      <c r="D98" s="37" t="s">
        <v>11</v>
      </c>
      <c r="E98" s="6"/>
      <c r="F98" s="6">
        <f t="shared" si="10"/>
        <v>0</v>
      </c>
    </row>
    <row r="99" spans="1:7" x14ac:dyDescent="0.25">
      <c r="A99" s="40">
        <f t="shared" si="11"/>
        <v>11.699999999999998</v>
      </c>
      <c r="B99" s="62" t="s">
        <v>44</v>
      </c>
      <c r="C99" s="32">
        <v>467.5</v>
      </c>
      <c r="D99" s="37" t="s">
        <v>11</v>
      </c>
      <c r="E99" s="6"/>
      <c r="F99" s="6">
        <f t="shared" si="10"/>
        <v>0</v>
      </c>
    </row>
    <row r="100" spans="1:7" x14ac:dyDescent="0.25">
      <c r="A100" s="40">
        <f t="shared" si="11"/>
        <v>11.799999999999997</v>
      </c>
      <c r="B100" s="62" t="s">
        <v>49</v>
      </c>
      <c r="C100" s="53">
        <v>6320.5999999999995</v>
      </c>
      <c r="D100" s="37" t="s">
        <v>27</v>
      </c>
      <c r="E100" s="6"/>
      <c r="F100" s="6">
        <f t="shared" si="10"/>
        <v>0</v>
      </c>
    </row>
    <row r="101" spans="1:7" x14ac:dyDescent="0.25">
      <c r="A101" s="40"/>
      <c r="B101" s="62"/>
      <c r="C101" s="32"/>
      <c r="D101" s="37"/>
      <c r="E101" s="6"/>
      <c r="F101" s="6"/>
      <c r="G101" s="20"/>
    </row>
    <row r="102" spans="1:7" s="20" customFormat="1" x14ac:dyDescent="0.25">
      <c r="A102" s="39">
        <v>12</v>
      </c>
      <c r="B102" s="61" t="s">
        <v>21</v>
      </c>
      <c r="C102" s="32"/>
      <c r="D102" s="37"/>
      <c r="E102" s="6"/>
      <c r="F102" s="6"/>
      <c r="G102" s="2"/>
    </row>
    <row r="103" spans="1:7" ht="38.25" x14ac:dyDescent="0.25">
      <c r="A103" s="40">
        <f>+A102+0.1</f>
        <v>12.1</v>
      </c>
      <c r="B103" s="62" t="s">
        <v>45</v>
      </c>
      <c r="C103" s="32">
        <v>11100</v>
      </c>
      <c r="D103" s="37" t="s">
        <v>10</v>
      </c>
      <c r="E103" s="6"/>
      <c r="F103" s="6">
        <f>ROUND(C103*E103,2)</f>
        <v>0</v>
      </c>
    </row>
    <row r="104" spans="1:7" ht="63.75" x14ac:dyDescent="0.25">
      <c r="A104" s="40">
        <f>+A103+0.1</f>
        <v>12.2</v>
      </c>
      <c r="B104" s="62" t="s">
        <v>73</v>
      </c>
      <c r="C104" s="32">
        <v>11100</v>
      </c>
      <c r="D104" s="37" t="s">
        <v>10</v>
      </c>
      <c r="E104" s="6"/>
      <c r="F104" s="6">
        <f>ROUND(C104*E104,2)</f>
        <v>0</v>
      </c>
    </row>
    <row r="105" spans="1:7" ht="25.5" x14ac:dyDescent="0.25">
      <c r="A105" s="40">
        <f>+A104+0.1</f>
        <v>12.299999999999999</v>
      </c>
      <c r="B105" s="62" t="s">
        <v>74</v>
      </c>
      <c r="C105" s="32">
        <v>11100</v>
      </c>
      <c r="D105" s="37" t="s">
        <v>10</v>
      </c>
      <c r="E105" s="6"/>
      <c r="F105" s="6">
        <f>ROUND(C105*E105,2)</f>
        <v>0</v>
      </c>
    </row>
    <row r="106" spans="1:7" x14ac:dyDescent="0.25">
      <c r="A106" s="55"/>
      <c r="B106" s="63" t="s">
        <v>12</v>
      </c>
      <c r="C106" s="57"/>
      <c r="D106" s="58"/>
      <c r="E106" s="29"/>
      <c r="F106" s="27">
        <f>ROUND(SUBTOTAL(9,(F18:F105)),2)</f>
        <v>0</v>
      </c>
    </row>
    <row r="107" spans="1:7" x14ac:dyDescent="0.25">
      <c r="A107" s="40"/>
      <c r="B107" s="44"/>
      <c r="C107" s="64"/>
      <c r="D107" s="37"/>
      <c r="E107" s="6"/>
      <c r="F107" s="6"/>
    </row>
    <row r="108" spans="1:7" x14ac:dyDescent="0.25">
      <c r="A108" s="35" t="s">
        <v>91</v>
      </c>
      <c r="B108" s="38" t="s">
        <v>13</v>
      </c>
      <c r="C108" s="64"/>
      <c r="D108" s="65"/>
      <c r="E108" s="6"/>
      <c r="F108" s="83"/>
    </row>
    <row r="109" spans="1:7" ht="63.75" x14ac:dyDescent="0.25">
      <c r="A109" s="66">
        <v>1</v>
      </c>
      <c r="B109" s="41" t="s">
        <v>14</v>
      </c>
      <c r="C109" s="64">
        <v>1</v>
      </c>
      <c r="D109" s="65" t="s">
        <v>3</v>
      </c>
      <c r="E109" s="6"/>
      <c r="F109" s="6">
        <f>ROUND(C109*E109,2)</f>
        <v>0</v>
      </c>
    </row>
    <row r="110" spans="1:7" ht="25.5" x14ac:dyDescent="0.25">
      <c r="A110" s="66">
        <v>2</v>
      </c>
      <c r="B110" s="67" t="s">
        <v>78</v>
      </c>
      <c r="C110" s="68"/>
      <c r="D110" s="65" t="s">
        <v>28</v>
      </c>
      <c r="E110" s="6"/>
      <c r="F110" s="6">
        <f>ROUND((C110*E110),2)</f>
        <v>0</v>
      </c>
    </row>
    <row r="111" spans="1:7" x14ac:dyDescent="0.25">
      <c r="A111" s="40"/>
      <c r="B111" s="69" t="s">
        <v>100</v>
      </c>
      <c r="C111" s="70"/>
      <c r="D111" s="70"/>
      <c r="E111" s="6"/>
      <c r="F111" s="7">
        <f>ROUND(SUBTOTAL(9,(F109:F110)),2)</f>
        <v>0</v>
      </c>
    </row>
    <row r="112" spans="1:7" x14ac:dyDescent="0.25">
      <c r="A112" s="40"/>
      <c r="B112" s="69"/>
      <c r="C112" s="70"/>
      <c r="D112" s="70"/>
      <c r="E112" s="6"/>
      <c r="F112" s="7"/>
    </row>
    <row r="113" spans="1:9" x14ac:dyDescent="0.25">
      <c r="A113" s="55"/>
      <c r="B113" s="63" t="s">
        <v>15</v>
      </c>
      <c r="C113" s="71"/>
      <c r="D113" s="71"/>
      <c r="E113" s="29"/>
      <c r="F113" s="27">
        <f>ROUND(SUBTOTAL(9,(F17:F111)),2)</f>
        <v>0</v>
      </c>
    </row>
    <row r="114" spans="1:9" x14ac:dyDescent="0.25">
      <c r="A114" s="40"/>
      <c r="B114" s="69" t="s">
        <v>15</v>
      </c>
      <c r="C114" s="70"/>
      <c r="D114" s="70"/>
      <c r="E114" s="15"/>
      <c r="F114" s="7">
        <f>ROUND(SUBTOTAL(9,(F18:F113)),2)</f>
        <v>0</v>
      </c>
    </row>
    <row r="115" spans="1:9" x14ac:dyDescent="0.25">
      <c r="A115" s="40"/>
      <c r="B115" s="45"/>
      <c r="C115" s="70"/>
      <c r="D115" s="70"/>
      <c r="E115" s="15"/>
      <c r="F115" s="7"/>
    </row>
    <row r="116" spans="1:9" x14ac:dyDescent="0.25">
      <c r="A116" s="40"/>
      <c r="B116" s="72" t="s">
        <v>50</v>
      </c>
      <c r="C116" s="70"/>
      <c r="D116" s="70"/>
      <c r="E116" s="15"/>
      <c r="F116" s="6"/>
    </row>
    <row r="117" spans="1:9" x14ac:dyDescent="0.25">
      <c r="A117" s="40"/>
      <c r="B117" s="73" t="s">
        <v>51</v>
      </c>
      <c r="C117" s="74">
        <v>0.1</v>
      </c>
      <c r="D117" s="75"/>
      <c r="E117" s="15"/>
      <c r="F117" s="14">
        <f t="shared" ref="F117:F122" si="12">ROUND($F$110*C117,2)</f>
        <v>0</v>
      </c>
    </row>
    <row r="118" spans="1:9" x14ac:dyDescent="0.25">
      <c r="A118" s="40"/>
      <c r="B118" s="73" t="s">
        <v>52</v>
      </c>
      <c r="C118" s="74">
        <v>0.04</v>
      </c>
      <c r="D118" s="75"/>
      <c r="E118" s="15"/>
      <c r="F118" s="14">
        <f t="shared" si="12"/>
        <v>0</v>
      </c>
    </row>
    <row r="119" spans="1:9" x14ac:dyDescent="0.25">
      <c r="A119" s="40"/>
      <c r="B119" s="73" t="s">
        <v>53</v>
      </c>
      <c r="C119" s="74">
        <v>0.04</v>
      </c>
      <c r="D119" s="75"/>
      <c r="E119" s="15"/>
      <c r="F119" s="14">
        <f t="shared" si="12"/>
        <v>0</v>
      </c>
    </row>
    <row r="120" spans="1:9" x14ac:dyDescent="0.25">
      <c r="A120" s="40"/>
      <c r="B120" s="73" t="s">
        <v>54</v>
      </c>
      <c r="C120" s="74">
        <v>0.05</v>
      </c>
      <c r="D120" s="75"/>
      <c r="E120" s="15"/>
      <c r="F120" s="14">
        <f t="shared" si="12"/>
        <v>0</v>
      </c>
      <c r="G120" s="22"/>
      <c r="H120" s="21"/>
      <c r="I120" s="22"/>
    </row>
    <row r="121" spans="1:9" x14ac:dyDescent="0.25">
      <c r="A121" s="40"/>
      <c r="B121" s="73" t="s">
        <v>55</v>
      </c>
      <c r="C121" s="74">
        <v>4.4999999999999998E-2</v>
      </c>
      <c r="D121" s="75"/>
      <c r="E121" s="15"/>
      <c r="F121" s="14">
        <f t="shared" si="12"/>
        <v>0</v>
      </c>
    </row>
    <row r="122" spans="1:9" x14ac:dyDescent="0.25">
      <c r="A122" s="40"/>
      <c r="B122" s="73" t="s">
        <v>56</v>
      </c>
      <c r="C122" s="74">
        <v>0.01</v>
      </c>
      <c r="D122" s="75"/>
      <c r="E122" s="15"/>
      <c r="F122" s="14">
        <f t="shared" si="12"/>
        <v>0</v>
      </c>
    </row>
    <row r="123" spans="1:9" x14ac:dyDescent="0.25">
      <c r="A123" s="40"/>
      <c r="B123" s="73" t="s">
        <v>57</v>
      </c>
      <c r="C123" s="74">
        <v>0.18</v>
      </c>
      <c r="D123" s="75"/>
      <c r="E123" s="15"/>
      <c r="F123" s="14">
        <f>ROUND(F117*C123,2)</f>
        <v>0</v>
      </c>
    </row>
    <row r="124" spans="1:9" x14ac:dyDescent="0.25">
      <c r="A124" s="40"/>
      <c r="B124" s="73" t="s">
        <v>58</v>
      </c>
      <c r="C124" s="74">
        <v>1E-3</v>
      </c>
      <c r="D124" s="75"/>
      <c r="E124" s="15"/>
      <c r="F124" s="14">
        <f>ROUND($F$110*C124,2)</f>
        <v>0</v>
      </c>
    </row>
    <row r="125" spans="1:9" x14ac:dyDescent="0.25">
      <c r="A125" s="40"/>
      <c r="B125" s="73" t="s">
        <v>59</v>
      </c>
      <c r="C125" s="74">
        <v>0.05</v>
      </c>
      <c r="D125" s="75"/>
      <c r="E125" s="15"/>
      <c r="F125" s="14">
        <f>ROUND($F$110*C125,2)</f>
        <v>0</v>
      </c>
    </row>
    <row r="126" spans="1:9" ht="25.5" x14ac:dyDescent="0.25">
      <c r="A126" s="40"/>
      <c r="B126" s="76" t="s">
        <v>60</v>
      </c>
      <c r="C126" s="74">
        <v>1.4999999999999999E-2</v>
      </c>
      <c r="D126" s="75"/>
      <c r="E126" s="15"/>
      <c r="F126" s="14">
        <f>ROUND($F$110*C126,2)</f>
        <v>0</v>
      </c>
    </row>
    <row r="127" spans="1:9" x14ac:dyDescent="0.25">
      <c r="A127" s="52"/>
      <c r="B127" s="73" t="s">
        <v>61</v>
      </c>
      <c r="C127" s="74">
        <v>5.0000000000000001E-3</v>
      </c>
      <c r="D127" s="75"/>
      <c r="E127" s="15"/>
      <c r="F127" s="14">
        <f>ROUND($F$110*C127,2)</f>
        <v>0</v>
      </c>
    </row>
    <row r="128" spans="1:9" x14ac:dyDescent="0.25">
      <c r="A128" s="52"/>
      <c r="B128" s="73" t="s">
        <v>72</v>
      </c>
      <c r="C128" s="77">
        <v>1</v>
      </c>
      <c r="D128" s="75"/>
      <c r="E128" s="15"/>
      <c r="F128" s="14">
        <f>ROUND($E$124*C128,2)</f>
        <v>0</v>
      </c>
    </row>
    <row r="129" spans="1:7" x14ac:dyDescent="0.25">
      <c r="A129" s="52"/>
      <c r="B129" s="72" t="s">
        <v>62</v>
      </c>
      <c r="C129" s="78"/>
      <c r="D129" s="79"/>
      <c r="E129" s="84"/>
      <c r="F129" s="7">
        <f>ROUND(SUBTOTAL(9,(F117:F128)),2)</f>
        <v>0</v>
      </c>
      <c r="G129" s="22"/>
    </row>
    <row r="130" spans="1:7" x14ac:dyDescent="0.25">
      <c r="A130" s="52"/>
      <c r="B130" s="72"/>
      <c r="C130" s="78"/>
      <c r="D130" s="65"/>
      <c r="E130" s="85"/>
      <c r="F130" s="86"/>
    </row>
    <row r="131" spans="1:7" x14ac:dyDescent="0.25">
      <c r="A131" s="80"/>
      <c r="B131" s="81" t="s">
        <v>63</v>
      </c>
      <c r="C131" s="82"/>
      <c r="D131" s="82"/>
      <c r="E131" s="87"/>
      <c r="F131" s="27">
        <f>ROUND(SUBTOTAL(9,(F17:F130)),2)</f>
        <v>0</v>
      </c>
    </row>
  </sheetData>
  <sheetProtection algorithmName="SHA-512" hashValue="AuYIn94PXQ/9rCmwbUpFSKJeMIYCoohBYaHTuf19w2cMk6mIXpNm7JNMMrZTAuYU4fle8L/rD5w2KnlpfLYA5Q==" saltValue="iHXj9RTYyQzKTsQiNeiMlA==" spinCount="100000" sheet="1" objects="1" scenarios="1" formatCells="0" formatColumns="0" formatRows="0"/>
  <autoFilter ref="A14:F129"/>
  <mergeCells count="4">
    <mergeCell ref="A12:B12"/>
    <mergeCell ref="D12:E12"/>
    <mergeCell ref="A13:F13"/>
    <mergeCell ref="A11:F11"/>
  </mergeCells>
  <pageMargins left="0.70866141732283472" right="0.70866141732283472" top="0.74803149606299213" bottom="0.35433070866141736" header="0.31496062992125984" footer="0.31496062992125984"/>
  <pageSetup scale="76" fitToHeight="0" orientation="portrait" r:id="rId1"/>
  <rowBreaks count="2" manualBreakCount="2">
    <brk id="63" max="5" man="1"/>
    <brk id="10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2020-03-03T21:26:25Z</dcterms:modified>
</cp:coreProperties>
</file>