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NAPA\LICITACIONES\GRUPO 6 POZOS y RAMON SANTANA\"/>
    </mc:Choice>
  </mc:AlternateContent>
  <bookViews>
    <workbookView xWindow="0" yWindow="0" windowWidth="19200" windowHeight="6375"/>
  </bookViews>
  <sheets>
    <sheet name="listado REGION ESTE (2)" sheetId="1" r:id="rId1"/>
  </sheets>
  <definedNames>
    <definedName name="_xlnm.Print_Area" localSheetId="0">'listado REGION ESTE (2)'!$A$1:$F$182</definedName>
    <definedName name="_xlnm.Print_Titles" localSheetId="0">'listado REGION ESTE (2)'!$1:$11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9" i="1" l="1"/>
  <c r="F179" i="1" s="1"/>
  <c r="F135" i="1"/>
  <c r="F177" i="1"/>
  <c r="F175" i="1"/>
  <c r="F173" i="1"/>
  <c r="F172" i="1"/>
  <c r="F171" i="1"/>
  <c r="F170" i="1"/>
  <c r="F168" i="1"/>
  <c r="F167" i="1"/>
  <c r="F166" i="1"/>
  <c r="F161" i="1"/>
  <c r="F160" i="1"/>
  <c r="F158" i="1"/>
  <c r="F159" i="1"/>
  <c r="F157" i="1"/>
  <c r="F156" i="1"/>
  <c r="F155" i="1"/>
  <c r="F154" i="1"/>
  <c r="F152" i="1"/>
  <c r="F150" i="1"/>
  <c r="F149" i="1"/>
  <c r="F148" i="1"/>
  <c r="F147" i="1"/>
  <c r="F146" i="1"/>
  <c r="F145" i="1"/>
  <c r="F121" i="1"/>
  <c r="F124" i="1" s="1"/>
  <c r="F134" i="1"/>
  <c r="F133" i="1"/>
  <c r="F132" i="1"/>
  <c r="F130" i="1"/>
  <c r="F129" i="1"/>
  <c r="F120" i="1"/>
  <c r="F119" i="1"/>
  <c r="F115" i="1"/>
  <c r="F112" i="1"/>
  <c r="F114" i="1"/>
  <c r="F113" i="1"/>
  <c r="F111" i="1"/>
  <c r="F110" i="1"/>
  <c r="F109" i="1"/>
  <c r="F108" i="1"/>
  <c r="F106" i="1"/>
  <c r="F104" i="1"/>
  <c r="F103" i="1"/>
  <c r="F102" i="1"/>
  <c r="F101" i="1"/>
  <c r="F100" i="1"/>
  <c r="F99" i="1"/>
  <c r="F98" i="1"/>
  <c r="F97" i="1"/>
  <c r="F94" i="1"/>
  <c r="F93" i="1"/>
  <c r="F92" i="1"/>
  <c r="F91" i="1"/>
  <c r="F90" i="1"/>
  <c r="F89" i="1"/>
  <c r="F88" i="1"/>
  <c r="F87" i="1"/>
  <c r="F46" i="1"/>
  <c r="F81" i="1"/>
  <c r="F79" i="1"/>
  <c r="F78" i="1"/>
  <c r="F76" i="1"/>
  <c r="F77" i="1"/>
  <c r="F75" i="1"/>
  <c r="F74" i="1"/>
  <c r="F73" i="1"/>
  <c r="F72" i="1"/>
  <c r="F70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3" i="1"/>
  <c r="F52" i="1"/>
  <c r="F44" i="1"/>
  <c r="F43" i="1"/>
  <c r="F41" i="1"/>
  <c r="F42" i="1"/>
  <c r="F40" i="1"/>
  <c r="F39" i="1"/>
  <c r="F38" i="1"/>
  <c r="F37" i="1"/>
  <c r="F35" i="1"/>
  <c r="F33" i="1"/>
  <c r="F23" i="1"/>
  <c r="F32" i="1"/>
  <c r="F31" i="1"/>
  <c r="F30" i="1"/>
  <c r="F29" i="1"/>
  <c r="F28" i="1"/>
  <c r="F27" i="1"/>
  <c r="F26" i="1"/>
  <c r="F22" i="1"/>
  <c r="F21" i="1"/>
  <c r="F20" i="1"/>
  <c r="F19" i="1"/>
  <c r="F18" i="1"/>
  <c r="F17" i="1"/>
  <c r="F123" i="1" l="1"/>
  <c r="F125" i="1" s="1"/>
  <c r="F126" i="1" s="1"/>
  <c r="F137" i="1" s="1"/>
  <c r="C102" i="1"/>
  <c r="C99" i="1"/>
  <c r="C92" i="1"/>
  <c r="C89" i="1"/>
  <c r="C66" i="1"/>
  <c r="C62" i="1"/>
  <c r="C56" i="1"/>
  <c r="C53" i="1"/>
  <c r="C31" i="1"/>
  <c r="C28" i="1"/>
  <c r="C27" i="1"/>
  <c r="C21" i="1"/>
  <c r="C18" i="1"/>
</calcChain>
</file>

<file path=xl/sharedStrings.xml><?xml version="1.0" encoding="utf-8"?>
<sst xmlns="http://schemas.openxmlformats.org/spreadsheetml/2006/main" count="210" uniqueCount="97">
  <si>
    <t>PERFORACION, LIMPIEZA Y AFORO DE  NUEVOS POZOS PARA EL REFORZAMIENTO DE VARIOS ACUEDUCTOS Y CONSTRUCCION DE FILTRANTES DE AGUAS RESIDUALES EN DIFERENTES PROVINCIAS DE LA REGION ESTE</t>
  </si>
  <si>
    <t>REGION ESTE</t>
  </si>
  <si>
    <t>No.</t>
  </si>
  <si>
    <t>Descripción</t>
  </si>
  <si>
    <t>Cant</t>
  </si>
  <si>
    <t>Und</t>
  </si>
  <si>
    <t>Precio Unit.</t>
  </si>
  <si>
    <t>Precio Total</t>
  </si>
  <si>
    <t>I</t>
  </si>
  <si>
    <t>PROVINCIA MONTE PLATA</t>
  </si>
  <si>
    <t>FASE A</t>
  </si>
  <si>
    <t>PERFORACION DE POZOS Y FILTRANTES</t>
  </si>
  <si>
    <t>PERFORACION POR EL METODO DE ROTACION DOS (2) NUEVOS POZOS PARA REFORZAR ACUEDUCTO KM 5</t>
  </si>
  <si>
    <t>Perforacion  por rotación en Ø10" PVC</t>
  </si>
  <si>
    <t>pies</t>
  </si>
  <si>
    <t>Encamisado Ø8" PVC</t>
  </si>
  <si>
    <t>Ranurado Ø8" PVC</t>
  </si>
  <si>
    <t>Desarrollo por aire</t>
  </si>
  <si>
    <t>und</t>
  </si>
  <si>
    <t>Suministro de tuberia PVC, SDR-26</t>
  </si>
  <si>
    <t>Prueba de aforo (24 horas)</t>
  </si>
  <si>
    <t>SUBTOTAL REFORZARZAMIENTO ACUEDUCTO KM 5</t>
  </si>
  <si>
    <t>PERFORACION POR EL METODO DE PERCUSION DOS (2) NUEVOS POZOS PARA REFORZAR ACUEDUCTO BATEY CHIRINO</t>
  </si>
  <si>
    <t xml:space="preserve">Perforacion  por percusión en Ø8" Acero </t>
  </si>
  <si>
    <t>Encamisado Ø8" Acero</t>
  </si>
  <si>
    <t>Ranurado Ø8" Acero</t>
  </si>
  <si>
    <t>Suministro de zapata de acero</t>
  </si>
  <si>
    <t>Limpieza y desarrollo por pistoneo</t>
  </si>
  <si>
    <t>Suministro de tuberia de Acero e= 1/4"</t>
  </si>
  <si>
    <t>SUB-TOTAL REFORZARZAMIENTO ACUEDUCTO BATEY CHIRINO</t>
  </si>
  <si>
    <t>SUBTOTAL COSTOS DIRECTOS (FASE A) PROVINCIA MONTE PLATA</t>
  </si>
  <si>
    <t>Costos Indirectos:</t>
  </si>
  <si>
    <t xml:space="preserve">Honorarios Profesionales </t>
  </si>
  <si>
    <t xml:space="preserve">Supervision de la obra </t>
  </si>
  <si>
    <t xml:space="preserve">Transporte </t>
  </si>
  <si>
    <t xml:space="preserve">Ley 6-86 </t>
  </si>
  <si>
    <t>ITBIS de los costos directos, según Norma DGII 07/07</t>
  </si>
  <si>
    <t xml:space="preserve">CODIA </t>
  </si>
  <si>
    <t xml:space="preserve">Subtotal de Costos Indirectos </t>
  </si>
  <si>
    <t>SUBTOTAL PROVINCIA MONTE PLATA (FASE A)</t>
  </si>
  <si>
    <t>TOTAL GENERAL PROVINCIA MONTE PLATA</t>
  </si>
  <si>
    <t>II</t>
  </si>
  <si>
    <t>PROVINCIA LA ALTAGRACIA</t>
  </si>
  <si>
    <t>PERFORACION POR EL METODO DE ROTACION DOS (2) NUEVOS POZOS PARA REFORZAR ACUEDUCTO BAYAHIBE</t>
  </si>
  <si>
    <t>Perforacion  por rotación en Ø12" PVC</t>
  </si>
  <si>
    <t>Encamisado Ø12" PVC</t>
  </si>
  <si>
    <t>Ranurado Ø12" PVC</t>
  </si>
  <si>
    <t>SUB-TOTAL REFORZARZAMIENTO ACUEDUCTO BAYAHIBE</t>
  </si>
  <si>
    <t>PERFORACION POR EL METODO DE PERCUSION UN (1) NUEVO POZOEN CAMPO DE POZO LA MATILLA PARA REFORZAR ACUEDUCTO HIGUEY</t>
  </si>
  <si>
    <t xml:space="preserve">Perforacion  por percusión en Ø12" Acero </t>
  </si>
  <si>
    <t>Encamisado Ø12" Acero</t>
  </si>
  <si>
    <t>Ranurado Ø12" Acero</t>
  </si>
  <si>
    <t>SUB-TOTAL REFORZARZAMIENTO ACUEDUCTO HIGUEY</t>
  </si>
  <si>
    <t>SUBTOTAL COSTOS DIRECTOS (FASE A) PROVINCIA LA ALTAGRACIA</t>
  </si>
  <si>
    <t>SUBTOTAL PROVINCIA LA ALTAGRACIA (FASE A)</t>
  </si>
  <si>
    <t>TOTAL GENERAL PROVINCIA LA ALTAGRACIA</t>
  </si>
  <si>
    <t>III</t>
  </si>
  <si>
    <t>PROVINCIA SAN PEDRO DE MACORIS</t>
  </si>
  <si>
    <t>PERFORACIONPOR EL METODO DE PERCUSION TRES (3) POZO PARA REFORZAR  ACUEDUCTO DE JUAN DOLIO - GUAYACANES</t>
  </si>
  <si>
    <t>Perforacion  por Percusión en     Ø12" Acero</t>
  </si>
  <si>
    <t>Limpieza y desarrollo por Pistoneo</t>
  </si>
  <si>
    <t>Suministro de tuberia de Acero 1/4"</t>
  </si>
  <si>
    <t>SUB-TOTAL REFORZARZAMIENTO  ACUEDUCTO JUAN DOLIO - GUAYACANES</t>
  </si>
  <si>
    <t>PERFORACIONPOR EL METODO DE PERCUSION TRES (3) POZOS PARA REFORZAR  ACUEDUCTO SAN JOSE DE LOS LLANOS</t>
  </si>
  <si>
    <t>Perforacion  por Percusión en Ø8" Acero</t>
  </si>
  <si>
    <t>SUB-TOTAL REFORZARZAMIENTO  ACUEDUCTO SAN JOSE DE LOS LLANOS</t>
  </si>
  <si>
    <t>SUBTOTAL COSTOS DIRECTOS (FASE A) PROVINCIA SAN PEDRO DE MACORIS</t>
  </si>
  <si>
    <t>SUBTOTAL PROVINCIA SAN PEDRO DE MACORIS (FASE A)</t>
  </si>
  <si>
    <t>FASE B</t>
  </si>
  <si>
    <t>LIMPIEZA Y AFORO DE POZOS EXISTENTES</t>
  </si>
  <si>
    <t xml:space="preserve"> LIMPIEZA Y AFORO  DE LOS POZOS  DE 6 POZOS AC. JUAN DOLIO-GUAYACANES</t>
  </si>
  <si>
    <t>ud</t>
  </si>
  <si>
    <t>Prueba de aforo 24 hrs (caudal mayor de 300 GPM)</t>
  </si>
  <si>
    <t>SUB-TOTAL AC. JUAN DOLIO-GUAYACANES</t>
  </si>
  <si>
    <t xml:space="preserve">ITBIS </t>
  </si>
  <si>
    <t>Transporte</t>
  </si>
  <si>
    <t>Subtotal General</t>
  </si>
  <si>
    <t xml:space="preserve"> AFORO DE UN POZO PARA ABASTECER ACUEDUCTO MULTIPLE CAYACOA-EL TINTERO</t>
  </si>
  <si>
    <t>SUB-TOTAL ACUEDUCTO MULTIPLE CAYACOA-EL TINTERO</t>
  </si>
  <si>
    <t>ITBIS</t>
  </si>
  <si>
    <t>SUBTOTAL PROVINCIA SAN PEDRO DE MACORIS (FASE B)</t>
  </si>
  <si>
    <t>TOTAL GENERAL PROVINCIA SAN PEDRO DE MACORIS (FASE A + FASE B)</t>
  </si>
  <si>
    <t>IV</t>
  </si>
  <si>
    <t>PROVINCIA HATO MAYOR</t>
  </si>
  <si>
    <t>PERFORACION DE TRES (3 ) FILTRANTES DE AGUAS RESIDUALES EN LAS CASETAS DE OPERADORES DE LOS POZOS #2, #6 Y #7 CAMPO DE POZOS BATEY ALEJANDRO BASS</t>
  </si>
  <si>
    <t xml:space="preserve">Perforacion por Percusion de Ø8" a  Ø6" Acero </t>
  </si>
  <si>
    <t>Encamisado Ø6" Acero</t>
  </si>
  <si>
    <t>Ranurado Ø6" Acero</t>
  </si>
  <si>
    <t xml:space="preserve">Suministro de tuberia Ø6" Acero </t>
  </si>
  <si>
    <t>Prueba de infiltración</t>
  </si>
  <si>
    <t>SUB-TOTAL  BATEY ALEJANDRO BASS</t>
  </si>
  <si>
    <t>SUBTOTAL COSTOS DIRECTOS (FASE A) PROVINCIA HATO MAYOR</t>
  </si>
  <si>
    <t>SUBTOTAL PROVINCIA HATO MAYOR (FASE A)</t>
  </si>
  <si>
    <t xml:space="preserve"> LIMPIEZA Y AFORO  DE LOS POZOS #2, #6 Y #7 CAMPO DE POZOS BATEY ALEJANDRO BASS</t>
  </si>
  <si>
    <t>SUB-TOTAL  POZOS #2, #6 Y #7 CAMPO DE POZOS BATEY ALEJANDRO BASS</t>
  </si>
  <si>
    <t>TOTAL GENERAL PROVINCIA HATO MAYOR (FASE A + FASE B)</t>
  </si>
  <si>
    <t>TOTAL GENERAL REGION 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</si>
</sst>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&quot;RD$&quot;#,##0.00"/>
    <numFmt numFmtId="166" formatCode="#,##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Arial"/>
      <family val="2"/>
    </font>
    <font>
      <sz val="16"/>
      <color theme="1"/>
      <name val="Times New Roman"/>
      <family val="1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6" fillId="0" borderId="0" xfId="0" applyFont="1"/>
    <xf numFmtId="0" fontId="0" fillId="0" borderId="0" xfId="0" applyAlignment="1">
      <alignment wrapText="1"/>
    </xf>
    <xf numFmtId="0" fontId="6" fillId="5" borderId="0" xfId="0" applyFont="1" applyFill="1"/>
    <xf numFmtId="0" fontId="7" fillId="5" borderId="0" xfId="0" applyFont="1" applyFill="1" applyAlignment="1">
      <alignment horizontal="center"/>
    </xf>
    <xf numFmtId="166" fontId="7" fillId="5" borderId="0" xfId="0" applyNumberFormat="1" applyFont="1" applyFill="1" applyAlignment="1">
      <alignment horizontal="right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0" fillId="0" borderId="0" xfId="0" applyAlignment="1">
      <alignment horizontal="right"/>
    </xf>
    <xf numFmtId="0" fontId="13" fillId="0" borderId="0" xfId="0" applyFont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164" fontId="7" fillId="6" borderId="5" xfId="0" applyNumberFormat="1" applyFont="1" applyFill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vertical="top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 wrapText="1"/>
    </xf>
    <xf numFmtId="0" fontId="6" fillId="2" borderId="2" xfId="0" applyFont="1" applyFill="1" applyBorder="1" applyAlignment="1" applyProtection="1">
      <alignment wrapText="1"/>
    </xf>
    <xf numFmtId="0" fontId="7" fillId="2" borderId="2" xfId="0" applyFont="1" applyFill="1" applyBorder="1" applyAlignment="1" applyProtection="1">
      <alignment horizontal="left" wrapText="1"/>
    </xf>
    <xf numFmtId="0" fontId="7" fillId="2" borderId="2" xfId="0" applyFont="1" applyFill="1" applyBorder="1" applyAlignment="1" applyProtection="1">
      <alignment horizont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wrapText="1"/>
    </xf>
    <xf numFmtId="0" fontId="7" fillId="0" borderId="2" xfId="0" applyFont="1" applyBorder="1" applyAlignment="1" applyProtection="1">
      <alignment horizontal="left" wrapText="1"/>
    </xf>
    <xf numFmtId="0" fontId="7" fillId="0" borderId="2" xfId="0" applyFont="1" applyBorder="1" applyAlignment="1" applyProtection="1">
      <alignment horizontal="center" wrapText="1"/>
    </xf>
    <xf numFmtId="0" fontId="6" fillId="3" borderId="1" xfId="0" applyFont="1" applyFill="1" applyBorder="1" applyProtection="1"/>
    <xf numFmtId="0" fontId="7" fillId="3" borderId="1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center"/>
    </xf>
    <xf numFmtId="0" fontId="6" fillId="0" borderId="2" xfId="0" applyFont="1" applyBorder="1" applyProtection="1"/>
    <xf numFmtId="0" fontId="7" fillId="0" borderId="2" xfId="0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right"/>
    </xf>
    <xf numFmtId="10" fontId="9" fillId="0" borderId="2" xfId="0" applyNumberFormat="1" applyFont="1" applyBorder="1" applyAlignment="1" applyProtection="1">
      <alignment horizontal="right" vertical="center"/>
    </xf>
    <xf numFmtId="10" fontId="6" fillId="0" borderId="2" xfId="1" applyNumberFormat="1" applyFont="1" applyFill="1" applyBorder="1" applyProtection="1"/>
    <xf numFmtId="0" fontId="6" fillId="0" borderId="2" xfId="0" applyFont="1" applyBorder="1" applyAlignment="1" applyProtection="1">
      <alignment horizontal="right" wrapText="1"/>
    </xf>
    <xf numFmtId="0" fontId="0" fillId="0" borderId="2" xfId="0" applyBorder="1" applyProtection="1"/>
    <xf numFmtId="0" fontId="6" fillId="4" borderId="1" xfId="0" applyFont="1" applyFill="1" applyBorder="1" applyProtection="1"/>
    <xf numFmtId="0" fontId="7" fillId="4" borderId="1" xfId="0" applyFont="1" applyFill="1" applyBorder="1" applyAlignment="1" applyProtection="1">
      <alignment horizontal="left"/>
    </xf>
    <xf numFmtId="0" fontId="7" fillId="4" borderId="1" xfId="0" applyFont="1" applyFill="1" applyBorder="1" applyAlignment="1" applyProtection="1">
      <alignment horizontal="center"/>
    </xf>
    <xf numFmtId="0" fontId="7" fillId="0" borderId="2" xfId="0" applyFont="1" applyBorder="1" applyAlignment="1" applyProtection="1">
      <alignment vertical="top"/>
    </xf>
    <xf numFmtId="4" fontId="7" fillId="0" borderId="2" xfId="0" applyNumberFormat="1" applyFont="1" applyBorder="1" applyAlignment="1" applyProtection="1">
      <alignment horizontal="center"/>
    </xf>
    <xf numFmtId="0" fontId="7" fillId="0" borderId="2" xfId="0" applyFont="1" applyBorder="1" applyAlignment="1" applyProtection="1">
      <alignment vertical="center" wrapText="1"/>
    </xf>
    <xf numFmtId="4" fontId="6" fillId="0" borderId="2" xfId="0" applyNumberFormat="1" applyFont="1" applyBorder="1" applyAlignment="1" applyProtection="1">
      <alignment horizontal="left" wrapText="1"/>
    </xf>
    <xf numFmtId="4" fontId="6" fillId="0" borderId="2" xfId="0" applyNumberFormat="1" applyFont="1" applyBorder="1" applyAlignment="1" applyProtection="1">
      <alignment horizontal="center"/>
    </xf>
    <xf numFmtId="0" fontId="6" fillId="2" borderId="3" xfId="0" applyFont="1" applyFill="1" applyBorder="1" applyAlignment="1" applyProtection="1">
      <alignment wrapText="1"/>
    </xf>
    <xf numFmtId="0" fontId="7" fillId="2" borderId="3" xfId="0" applyFont="1" applyFill="1" applyBorder="1" applyAlignment="1" applyProtection="1">
      <alignment horizontal="left" wrapText="1"/>
    </xf>
    <xf numFmtId="0" fontId="7" fillId="2" borderId="3" xfId="0" applyFont="1" applyFill="1" applyBorder="1" applyAlignment="1" applyProtection="1">
      <alignment horizontal="center" wrapText="1"/>
    </xf>
    <xf numFmtId="4" fontId="7" fillId="0" borderId="2" xfId="0" applyNumberFormat="1" applyFont="1" applyBorder="1" applyProtection="1"/>
    <xf numFmtId="4" fontId="6" fillId="0" borderId="2" xfId="0" applyNumberFormat="1" applyFont="1" applyBorder="1" applyProtection="1"/>
    <xf numFmtId="0" fontId="6" fillId="5" borderId="2" xfId="0" applyFont="1" applyFill="1" applyBorder="1" applyProtection="1"/>
    <xf numFmtId="4" fontId="6" fillId="5" borderId="2" xfId="0" applyNumberFormat="1" applyFont="1" applyFill="1" applyBorder="1" applyAlignment="1" applyProtection="1">
      <alignment horizontal="right" wrapText="1"/>
    </xf>
    <xf numFmtId="10" fontId="6" fillId="0" borderId="2" xfId="1" applyNumberFormat="1" applyFont="1" applyBorder="1" applyProtection="1"/>
    <xf numFmtId="4" fontId="6" fillId="5" borderId="2" xfId="0" applyNumberFormat="1" applyFont="1" applyFill="1" applyBorder="1" applyProtection="1"/>
    <xf numFmtId="4" fontId="6" fillId="5" borderId="2" xfId="0" applyNumberFormat="1" applyFont="1" applyFill="1" applyBorder="1" applyAlignment="1" applyProtection="1">
      <alignment horizontal="right"/>
    </xf>
    <xf numFmtId="0" fontId="6" fillId="2" borderId="2" xfId="0" applyFont="1" applyFill="1" applyBorder="1" applyProtection="1"/>
    <xf numFmtId="0" fontId="7" fillId="2" borderId="2" xfId="0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Protection="1"/>
    <xf numFmtId="0" fontId="0" fillId="0" borderId="4" xfId="0" applyBorder="1" applyProtection="1"/>
    <xf numFmtId="43" fontId="7" fillId="0" borderId="2" xfId="2" applyFont="1" applyBorder="1" applyAlignment="1" applyProtection="1">
      <alignment horizontal="center"/>
      <protection locked="0"/>
    </xf>
    <xf numFmtId="43" fontId="7" fillId="0" borderId="2" xfId="2" applyFont="1" applyBorder="1" applyAlignment="1" applyProtection="1">
      <alignment horizontal="right"/>
      <protection locked="0"/>
    </xf>
    <xf numFmtId="43" fontId="6" fillId="0" borderId="2" xfId="2" applyFont="1" applyBorder="1" applyProtection="1">
      <protection locked="0"/>
    </xf>
    <xf numFmtId="43" fontId="6" fillId="0" borderId="2" xfId="2" applyFont="1" applyBorder="1" applyAlignment="1" applyProtection="1">
      <alignment horizontal="right"/>
      <protection locked="0"/>
    </xf>
    <xf numFmtId="43" fontId="8" fillId="0" borderId="2" xfId="2" applyFont="1" applyBorder="1" applyProtection="1">
      <protection locked="0"/>
    </xf>
    <xf numFmtId="43" fontId="7" fillId="2" borderId="2" xfId="2" applyFont="1" applyFill="1" applyBorder="1" applyAlignment="1" applyProtection="1">
      <alignment horizontal="center" wrapText="1"/>
      <protection locked="0"/>
    </xf>
    <xf numFmtId="43" fontId="7" fillId="2" borderId="2" xfId="2" applyFont="1" applyFill="1" applyBorder="1" applyAlignment="1" applyProtection="1">
      <alignment horizontal="right" vertical="center" wrapText="1"/>
      <protection locked="0"/>
    </xf>
    <xf numFmtId="43" fontId="7" fillId="0" borderId="2" xfId="2" applyFont="1" applyBorder="1" applyAlignment="1" applyProtection="1">
      <alignment vertical="top" wrapText="1"/>
      <protection locked="0"/>
    </xf>
    <xf numFmtId="43" fontId="7" fillId="0" borderId="2" xfId="2" applyFont="1" applyBorder="1" applyAlignment="1" applyProtection="1">
      <alignment horizontal="right" vertical="top" wrapText="1"/>
      <protection locked="0"/>
    </xf>
    <xf numFmtId="43" fontId="7" fillId="0" borderId="2" xfId="2" applyFont="1" applyBorder="1" applyAlignment="1" applyProtection="1">
      <alignment horizontal="center" wrapText="1"/>
      <protection locked="0"/>
    </xf>
    <xf numFmtId="43" fontId="7" fillId="0" borderId="2" xfId="2" applyFont="1" applyBorder="1" applyAlignment="1" applyProtection="1">
      <alignment horizontal="right" vertical="center" wrapText="1"/>
      <protection locked="0"/>
    </xf>
    <xf numFmtId="43" fontId="7" fillId="3" borderId="1" xfId="2" applyFont="1" applyFill="1" applyBorder="1" applyAlignment="1" applyProtection="1">
      <alignment horizontal="center"/>
      <protection locked="0"/>
    </xf>
    <xf numFmtId="43" fontId="7" fillId="3" borderId="1" xfId="2" applyFont="1" applyFill="1" applyBorder="1" applyAlignment="1" applyProtection="1">
      <alignment horizontal="right" vertical="center"/>
      <protection locked="0"/>
    </xf>
    <xf numFmtId="43" fontId="0" fillId="0" borderId="2" xfId="2" applyFont="1" applyBorder="1" applyProtection="1">
      <protection locked="0"/>
    </xf>
    <xf numFmtId="43" fontId="0" fillId="0" borderId="2" xfId="2" applyFont="1" applyBorder="1" applyAlignment="1" applyProtection="1">
      <alignment horizontal="right"/>
      <protection locked="0"/>
    </xf>
    <xf numFmtId="43" fontId="7" fillId="4" borderId="1" xfId="2" applyFont="1" applyFill="1" applyBorder="1" applyAlignment="1" applyProtection="1">
      <alignment horizontal="center"/>
      <protection locked="0"/>
    </xf>
    <xf numFmtId="43" fontId="7" fillId="4" borderId="1" xfId="2" applyFont="1" applyFill="1" applyBorder="1" applyAlignment="1" applyProtection="1">
      <alignment horizontal="right" vertical="center"/>
      <protection locked="0"/>
    </xf>
    <xf numFmtId="43" fontId="5" fillId="0" borderId="2" xfId="2" applyFont="1" applyBorder="1" applyAlignment="1" applyProtection="1">
      <alignment vertical="top" wrapText="1"/>
      <protection locked="0"/>
    </xf>
    <xf numFmtId="43" fontId="5" fillId="0" borderId="2" xfId="2" applyFont="1" applyBorder="1" applyAlignment="1" applyProtection="1">
      <alignment horizontal="right" vertical="top" wrapText="1"/>
      <protection locked="0"/>
    </xf>
    <xf numFmtId="43" fontId="7" fillId="0" borderId="2" xfId="2" applyFont="1" applyBorder="1" applyAlignment="1" applyProtection="1">
      <alignment vertical="top"/>
      <protection locked="0"/>
    </xf>
    <xf numFmtId="43" fontId="7" fillId="0" borderId="2" xfId="2" applyFont="1" applyBorder="1" applyAlignment="1" applyProtection="1">
      <alignment horizontal="right" vertical="top"/>
      <protection locked="0"/>
    </xf>
    <xf numFmtId="43" fontId="7" fillId="2" borderId="3" xfId="2" applyFont="1" applyFill="1" applyBorder="1" applyAlignment="1" applyProtection="1">
      <alignment horizontal="center" wrapText="1"/>
      <protection locked="0"/>
    </xf>
    <xf numFmtId="43" fontId="7" fillId="2" borderId="3" xfId="2" applyFont="1" applyFill="1" applyBorder="1" applyAlignment="1" applyProtection="1">
      <alignment horizontal="right" vertical="center" wrapText="1"/>
      <protection locked="0"/>
    </xf>
    <xf numFmtId="43" fontId="6" fillId="5" borderId="2" xfId="2" applyFont="1" applyFill="1" applyBorder="1" applyProtection="1">
      <protection locked="0"/>
    </xf>
    <xf numFmtId="43" fontId="6" fillId="5" borderId="2" xfId="2" applyFont="1" applyFill="1" applyBorder="1" applyAlignment="1" applyProtection="1">
      <alignment horizontal="right"/>
      <protection locked="0"/>
    </xf>
    <xf numFmtId="43" fontId="6" fillId="2" borderId="2" xfId="2" applyFont="1" applyFill="1" applyBorder="1" applyProtection="1">
      <protection locked="0"/>
    </xf>
    <xf numFmtId="43" fontId="7" fillId="2" borderId="2" xfId="2" applyFont="1" applyFill="1" applyBorder="1" applyAlignment="1" applyProtection="1">
      <alignment horizontal="right"/>
      <protection locked="0"/>
    </xf>
    <xf numFmtId="43" fontId="7" fillId="0" borderId="2" xfId="2" applyFont="1" applyBorder="1" applyAlignment="1" applyProtection="1">
      <alignment vertical="center" wrapText="1"/>
      <protection locked="0"/>
    </xf>
    <xf numFmtId="43" fontId="2" fillId="0" borderId="2" xfId="2" applyFont="1" applyBorder="1" applyAlignment="1" applyProtection="1">
      <alignment horizontal="center"/>
      <protection locked="0"/>
    </xf>
    <xf numFmtId="43" fontId="2" fillId="0" borderId="2" xfId="2" applyFont="1" applyBorder="1" applyAlignment="1" applyProtection="1">
      <alignment horizontal="right"/>
      <protection locked="0"/>
    </xf>
    <xf numFmtId="43" fontId="6" fillId="3" borderId="1" xfId="2" applyFont="1" applyFill="1" applyBorder="1" applyProtection="1">
      <protection locked="0"/>
    </xf>
    <xf numFmtId="43" fontId="7" fillId="3" borderId="1" xfId="2" applyFont="1" applyFill="1" applyBorder="1" applyAlignment="1" applyProtection="1">
      <alignment horizontal="right"/>
      <protection locked="0"/>
    </xf>
    <xf numFmtId="43" fontId="6" fillId="4" borderId="1" xfId="2" applyFont="1" applyFill="1" applyBorder="1" applyProtection="1">
      <protection locked="0"/>
    </xf>
    <xf numFmtId="43" fontId="7" fillId="4" borderId="1" xfId="2" applyFont="1" applyFill="1" applyBorder="1" applyAlignment="1" applyProtection="1">
      <alignment horizontal="right"/>
      <protection locked="0"/>
    </xf>
    <xf numFmtId="43" fontId="0" fillId="0" borderId="5" xfId="2" applyFont="1" applyBorder="1" applyAlignment="1" applyProtection="1">
      <alignment horizontal="right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9381C3D5-226F-4C36-B61F-86105DE883E5}"/>
            </a:ext>
          </a:extLst>
        </xdr:cNvPr>
        <xdr:cNvSpPr txBox="1">
          <a:spLocks noChangeArrowheads="1"/>
        </xdr:cNvSpPr>
      </xdr:nvSpPr>
      <xdr:spPr bwMode="auto">
        <a:xfrm>
          <a:off x="2038350" y="404907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64770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EAF9FB1F-E85A-4FD3-8D01-4A2DB3BF8EA5}"/>
            </a:ext>
          </a:extLst>
        </xdr:cNvPr>
        <xdr:cNvSpPr txBox="1">
          <a:spLocks noChangeArrowheads="1"/>
        </xdr:cNvSpPr>
      </xdr:nvSpPr>
      <xdr:spPr bwMode="auto">
        <a:xfrm>
          <a:off x="2038350" y="4049077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64770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203622D6-F51B-4B16-9336-7A92E835A830}"/>
            </a:ext>
          </a:extLst>
        </xdr:cNvPr>
        <xdr:cNvSpPr txBox="1">
          <a:spLocks noChangeArrowheads="1"/>
        </xdr:cNvSpPr>
      </xdr:nvSpPr>
      <xdr:spPr bwMode="auto">
        <a:xfrm>
          <a:off x="2038350" y="4049077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52CE0BBD-3D17-41E8-9C23-22F0E67E77D6}"/>
            </a:ext>
          </a:extLst>
        </xdr:cNvPr>
        <xdr:cNvSpPr txBox="1">
          <a:spLocks noChangeArrowheads="1"/>
        </xdr:cNvSpPr>
      </xdr:nvSpPr>
      <xdr:spPr bwMode="auto">
        <a:xfrm>
          <a:off x="2038350" y="404907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4C608F3F-1557-4359-9266-6469F80508F3}"/>
            </a:ext>
          </a:extLst>
        </xdr:cNvPr>
        <xdr:cNvSpPr txBox="1">
          <a:spLocks noChangeArrowheads="1"/>
        </xdr:cNvSpPr>
      </xdr:nvSpPr>
      <xdr:spPr bwMode="auto">
        <a:xfrm>
          <a:off x="2038350" y="404907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64770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326D98CF-A618-42E3-9160-915DFC4133FA}"/>
            </a:ext>
          </a:extLst>
        </xdr:cNvPr>
        <xdr:cNvSpPr txBox="1">
          <a:spLocks noChangeArrowheads="1"/>
        </xdr:cNvSpPr>
      </xdr:nvSpPr>
      <xdr:spPr bwMode="auto">
        <a:xfrm>
          <a:off x="2038350" y="4049077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64770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E9737C6-0185-436B-A9DD-57E0D2702ECE}"/>
            </a:ext>
          </a:extLst>
        </xdr:cNvPr>
        <xdr:cNvSpPr txBox="1">
          <a:spLocks noChangeArrowheads="1"/>
        </xdr:cNvSpPr>
      </xdr:nvSpPr>
      <xdr:spPr bwMode="auto">
        <a:xfrm>
          <a:off x="2038350" y="4049077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5"/>
  <sheetViews>
    <sheetView showGridLines="0" tabSelected="1" view="pageBreakPreview" topLeftCell="A160" zoomScale="90" zoomScaleNormal="90" zoomScaleSheetLayoutView="90" workbookViewId="0">
      <selection activeCell="D170" sqref="D170"/>
    </sheetView>
  </sheetViews>
  <sheetFormatPr baseColWidth="10" defaultColWidth="11.42578125" defaultRowHeight="15" x14ac:dyDescent="0.25"/>
  <cols>
    <col min="1" max="1" width="11" customWidth="1"/>
    <col min="2" max="2" width="58.7109375" bestFit="1" customWidth="1"/>
    <col min="3" max="3" width="10.85546875" customWidth="1"/>
    <col min="4" max="4" width="5.85546875" customWidth="1"/>
    <col min="5" max="5" width="16.140625" customWidth="1"/>
    <col min="6" max="6" width="20.42578125" style="18" customWidth="1"/>
  </cols>
  <sheetData>
    <row r="1" spans="1:6" ht="15.75" customHeight="1" x14ac:dyDescent="0.25">
      <c r="A1" s="21"/>
      <c r="B1" s="21"/>
      <c r="C1" s="21"/>
      <c r="D1" s="21"/>
      <c r="E1" s="21"/>
      <c r="F1" s="21"/>
    </row>
    <row r="2" spans="1:6" ht="15.75" x14ac:dyDescent="0.25">
      <c r="A2" s="21"/>
      <c r="B2" s="21"/>
      <c r="C2" s="21"/>
      <c r="D2" s="21"/>
      <c r="E2" s="21"/>
      <c r="F2" s="21"/>
    </row>
    <row r="3" spans="1:6" ht="15.75" x14ac:dyDescent="0.25">
      <c r="A3" s="21"/>
      <c r="B3" s="21"/>
      <c r="C3" s="21"/>
      <c r="D3" s="21"/>
      <c r="E3" s="21"/>
      <c r="F3" s="21"/>
    </row>
    <row r="4" spans="1:6" x14ac:dyDescent="0.25">
      <c r="A4" s="22"/>
      <c r="B4" s="22"/>
      <c r="C4" s="22"/>
      <c r="D4" s="22"/>
      <c r="E4" s="22"/>
      <c r="F4" s="22"/>
    </row>
    <row r="5" spans="1:6" x14ac:dyDescent="0.25">
      <c r="B5" s="1"/>
      <c r="C5" s="1"/>
      <c r="D5" s="1"/>
      <c r="E5" s="2"/>
      <c r="F5" s="3"/>
    </row>
    <row r="6" spans="1:6" ht="6" customHeight="1" x14ac:dyDescent="0.25">
      <c r="B6" s="1"/>
      <c r="C6" s="1"/>
      <c r="D6" s="1"/>
      <c r="E6" s="2"/>
      <c r="F6" s="3"/>
    </row>
    <row r="7" spans="1:6" ht="37.5" customHeight="1" x14ac:dyDescent="0.25">
      <c r="A7" s="23" t="s">
        <v>0</v>
      </c>
      <c r="B7" s="24"/>
      <c r="C7" s="24"/>
      <c r="D7" s="24"/>
      <c r="E7" s="24"/>
      <c r="F7" s="24"/>
    </row>
    <row r="8" spans="1:6" ht="7.5" customHeight="1" x14ac:dyDescent="0.25">
      <c r="A8" s="25"/>
      <c r="B8" s="26"/>
      <c r="C8" s="25"/>
      <c r="D8" s="25"/>
      <c r="E8" s="25"/>
      <c r="F8" s="27"/>
    </row>
    <row r="9" spans="1:6" ht="18.75" customHeight="1" x14ac:dyDescent="0.25">
      <c r="A9" s="28"/>
      <c r="B9" s="28" t="s">
        <v>1</v>
      </c>
      <c r="C9" s="28"/>
      <c r="D9" s="28"/>
      <c r="E9" s="28"/>
      <c r="F9" s="29"/>
    </row>
    <row r="10" spans="1:6" ht="12.75" customHeight="1" x14ac:dyDescent="0.25">
      <c r="A10" s="30"/>
      <c r="B10" s="30"/>
      <c r="C10" s="28"/>
      <c r="D10" s="28"/>
      <c r="E10" s="28"/>
      <c r="F10" s="29"/>
    </row>
    <row r="11" spans="1:6" ht="14.25" customHeight="1" x14ac:dyDescent="0.25">
      <c r="A11" s="36" t="s">
        <v>2</v>
      </c>
      <c r="B11" s="37" t="s">
        <v>3</v>
      </c>
      <c r="C11" s="36" t="s">
        <v>4</v>
      </c>
      <c r="D11" s="36" t="s">
        <v>5</v>
      </c>
      <c r="E11" s="31" t="s">
        <v>6</v>
      </c>
      <c r="F11" s="32" t="s">
        <v>7</v>
      </c>
    </row>
    <row r="12" spans="1:6" ht="14.25" customHeight="1" x14ac:dyDescent="0.25">
      <c r="A12" s="38"/>
      <c r="B12" s="39"/>
      <c r="C12" s="38"/>
      <c r="D12" s="38"/>
      <c r="E12" s="89"/>
      <c r="F12" s="90"/>
    </row>
    <row r="13" spans="1:6" ht="18" customHeight="1" x14ac:dyDescent="0.25">
      <c r="A13" s="40" t="s">
        <v>8</v>
      </c>
      <c r="B13" s="41" t="s">
        <v>9</v>
      </c>
      <c r="C13" s="38"/>
      <c r="D13" s="38"/>
      <c r="E13" s="89"/>
      <c r="F13" s="90"/>
    </row>
    <row r="14" spans="1:6" ht="14.25" customHeight="1" x14ac:dyDescent="0.25">
      <c r="A14" s="38"/>
      <c r="B14" s="39"/>
      <c r="C14" s="38"/>
      <c r="D14" s="38"/>
      <c r="E14" s="89"/>
      <c r="F14" s="90"/>
    </row>
    <row r="15" spans="1:6" ht="23.25" customHeight="1" x14ac:dyDescent="0.25">
      <c r="A15" s="41" t="s">
        <v>10</v>
      </c>
      <c r="B15" s="41" t="s">
        <v>11</v>
      </c>
      <c r="C15" s="38"/>
      <c r="D15" s="38"/>
      <c r="E15" s="89"/>
      <c r="F15" s="90"/>
    </row>
    <row r="16" spans="1:6" ht="31.5" customHeight="1" x14ac:dyDescent="0.25">
      <c r="A16" s="42">
        <v>1</v>
      </c>
      <c r="B16" s="43" t="s">
        <v>12</v>
      </c>
      <c r="C16" s="38"/>
      <c r="D16" s="38"/>
      <c r="E16" s="89"/>
      <c r="F16" s="90"/>
    </row>
    <row r="17" spans="1:6" ht="19.5" customHeight="1" x14ac:dyDescent="0.25">
      <c r="A17" s="44">
        <v>1.1000000000000001</v>
      </c>
      <c r="B17" s="45" t="s">
        <v>13</v>
      </c>
      <c r="C17" s="46">
        <v>300</v>
      </c>
      <c r="D17" s="46" t="s">
        <v>14</v>
      </c>
      <c r="E17" s="91"/>
      <c r="F17" s="92">
        <f>+C17*E17</f>
        <v>0</v>
      </c>
    </row>
    <row r="18" spans="1:6" ht="12.75" customHeight="1" x14ac:dyDescent="0.25">
      <c r="A18" s="46">
        <v>1.2</v>
      </c>
      <c r="B18" s="47" t="s">
        <v>15</v>
      </c>
      <c r="C18" s="46">
        <f>+C17</f>
        <v>300</v>
      </c>
      <c r="D18" s="46" t="s">
        <v>14</v>
      </c>
      <c r="E18" s="91"/>
      <c r="F18" s="92">
        <f t="shared" ref="F18:F22" si="0">+C18*E18</f>
        <v>0</v>
      </c>
    </row>
    <row r="19" spans="1:6" ht="13.5" customHeight="1" x14ac:dyDescent="0.25">
      <c r="A19" s="46">
        <v>1.3</v>
      </c>
      <c r="B19" s="47" t="s">
        <v>16</v>
      </c>
      <c r="C19" s="46">
        <v>225</v>
      </c>
      <c r="D19" s="46" t="s">
        <v>14</v>
      </c>
      <c r="E19" s="91"/>
      <c r="F19" s="92">
        <f t="shared" si="0"/>
        <v>0</v>
      </c>
    </row>
    <row r="20" spans="1:6" ht="13.5" customHeight="1" x14ac:dyDescent="0.25">
      <c r="A20" s="46">
        <v>1.4</v>
      </c>
      <c r="B20" s="47" t="s">
        <v>17</v>
      </c>
      <c r="C20" s="46">
        <v>2</v>
      </c>
      <c r="D20" s="46" t="s">
        <v>18</v>
      </c>
      <c r="E20" s="91"/>
      <c r="F20" s="92">
        <f t="shared" si="0"/>
        <v>0</v>
      </c>
    </row>
    <row r="21" spans="1:6" ht="15.75" x14ac:dyDescent="0.25">
      <c r="A21" s="46">
        <v>1.5</v>
      </c>
      <c r="B21" s="48" t="s">
        <v>19</v>
      </c>
      <c r="C21" s="46">
        <f>+C17</f>
        <v>300</v>
      </c>
      <c r="D21" s="46" t="s">
        <v>14</v>
      </c>
      <c r="E21" s="93"/>
      <c r="F21" s="92">
        <f t="shared" si="0"/>
        <v>0</v>
      </c>
    </row>
    <row r="22" spans="1:6" ht="15.75" x14ac:dyDescent="0.25">
      <c r="A22" s="46">
        <v>1.6</v>
      </c>
      <c r="B22" s="47" t="s">
        <v>20</v>
      </c>
      <c r="C22" s="46">
        <v>2</v>
      </c>
      <c r="D22" s="46" t="s">
        <v>18</v>
      </c>
      <c r="E22" s="91"/>
      <c r="F22" s="92">
        <f t="shared" si="0"/>
        <v>0</v>
      </c>
    </row>
    <row r="23" spans="1:6" s="5" customFormat="1" ht="15.75" x14ac:dyDescent="0.25">
      <c r="A23" s="49"/>
      <c r="B23" s="50" t="s">
        <v>21</v>
      </c>
      <c r="C23" s="51"/>
      <c r="D23" s="51"/>
      <c r="E23" s="94"/>
      <c r="F23" s="95">
        <f>SUM(F17:F22)</f>
        <v>0</v>
      </c>
    </row>
    <row r="24" spans="1:6" ht="16.5" customHeight="1" x14ac:dyDescent="0.25">
      <c r="A24" s="43"/>
      <c r="B24" s="43"/>
      <c r="C24" s="43"/>
      <c r="D24" s="43"/>
      <c r="E24" s="96"/>
      <c r="F24" s="97"/>
    </row>
    <row r="25" spans="1:6" ht="43.5" customHeight="1" x14ac:dyDescent="0.25">
      <c r="A25" s="42">
        <v>2</v>
      </c>
      <c r="B25" s="43" t="s">
        <v>22</v>
      </c>
      <c r="C25" s="38"/>
      <c r="D25" s="38"/>
      <c r="E25" s="89"/>
      <c r="F25" s="90"/>
    </row>
    <row r="26" spans="1:6" ht="16.5" customHeight="1" x14ac:dyDescent="0.25">
      <c r="A26" s="46">
        <v>2.1</v>
      </c>
      <c r="B26" s="45" t="s">
        <v>23</v>
      </c>
      <c r="C26" s="46">
        <v>300</v>
      </c>
      <c r="D26" s="46" t="s">
        <v>14</v>
      </c>
      <c r="E26" s="91"/>
      <c r="F26" s="92">
        <f t="shared" ref="F26:F32" si="1">+C26*E26</f>
        <v>0</v>
      </c>
    </row>
    <row r="27" spans="1:6" ht="15" customHeight="1" x14ac:dyDescent="0.25">
      <c r="A27" s="46">
        <v>2.2000000000000002</v>
      </c>
      <c r="B27" s="47" t="s">
        <v>24</v>
      </c>
      <c r="C27" s="46">
        <f>+C26</f>
        <v>300</v>
      </c>
      <c r="D27" s="46" t="s">
        <v>14</v>
      </c>
      <c r="E27" s="91"/>
      <c r="F27" s="92">
        <f t="shared" si="1"/>
        <v>0</v>
      </c>
    </row>
    <row r="28" spans="1:6" ht="14.25" customHeight="1" x14ac:dyDescent="0.25">
      <c r="A28" s="46">
        <v>2.2999999999999998</v>
      </c>
      <c r="B28" s="47" t="s">
        <v>25</v>
      </c>
      <c r="C28" s="46">
        <f>+C26*0.75</f>
        <v>225</v>
      </c>
      <c r="D28" s="46" t="s">
        <v>14</v>
      </c>
      <c r="E28" s="91"/>
      <c r="F28" s="92">
        <f t="shared" si="1"/>
        <v>0</v>
      </c>
    </row>
    <row r="29" spans="1:6" ht="14.25" customHeight="1" x14ac:dyDescent="0.25">
      <c r="A29" s="46">
        <v>2.4</v>
      </c>
      <c r="B29" s="47" t="s">
        <v>26</v>
      </c>
      <c r="C29" s="46">
        <v>2</v>
      </c>
      <c r="D29" s="46" t="s">
        <v>18</v>
      </c>
      <c r="E29" s="91"/>
      <c r="F29" s="92">
        <f t="shared" si="1"/>
        <v>0</v>
      </c>
    </row>
    <row r="30" spans="1:6" ht="18" customHeight="1" x14ac:dyDescent="0.25">
      <c r="A30" s="46">
        <v>2.5</v>
      </c>
      <c r="B30" s="52" t="s">
        <v>27</v>
      </c>
      <c r="C30" s="46">
        <v>2</v>
      </c>
      <c r="D30" s="46" t="s">
        <v>18</v>
      </c>
      <c r="E30" s="93"/>
      <c r="F30" s="92">
        <f t="shared" si="1"/>
        <v>0</v>
      </c>
    </row>
    <row r="31" spans="1:6" ht="14.25" customHeight="1" x14ac:dyDescent="0.25">
      <c r="A31" s="46">
        <v>2.6</v>
      </c>
      <c r="B31" s="48" t="s">
        <v>28</v>
      </c>
      <c r="C31" s="46">
        <f>+C26</f>
        <v>300</v>
      </c>
      <c r="D31" s="46" t="s">
        <v>14</v>
      </c>
      <c r="E31" s="93"/>
      <c r="F31" s="92">
        <f t="shared" si="1"/>
        <v>0</v>
      </c>
    </row>
    <row r="32" spans="1:6" ht="15.75" x14ac:dyDescent="0.25">
      <c r="A32" s="46">
        <v>2.7</v>
      </c>
      <c r="B32" s="47" t="s">
        <v>20</v>
      </c>
      <c r="C32" s="46">
        <v>2</v>
      </c>
      <c r="D32" s="46" t="s">
        <v>18</v>
      </c>
      <c r="E32" s="91"/>
      <c r="F32" s="92">
        <f t="shared" si="1"/>
        <v>0</v>
      </c>
    </row>
    <row r="33" spans="1:6" s="5" customFormat="1" ht="31.5" x14ac:dyDescent="0.25">
      <c r="A33" s="49"/>
      <c r="B33" s="50" t="s">
        <v>29</v>
      </c>
      <c r="C33" s="51"/>
      <c r="D33" s="51"/>
      <c r="E33" s="94"/>
      <c r="F33" s="95">
        <f>SUM(F26:F32)</f>
        <v>0</v>
      </c>
    </row>
    <row r="34" spans="1:6" s="5" customFormat="1" ht="15.75" x14ac:dyDescent="0.25">
      <c r="A34" s="53"/>
      <c r="B34" s="54"/>
      <c r="C34" s="55"/>
      <c r="D34" s="55"/>
      <c r="E34" s="98"/>
      <c r="F34" s="99"/>
    </row>
    <row r="35" spans="1:6" ht="15.75" x14ac:dyDescent="0.25">
      <c r="A35" s="56"/>
      <c r="B35" s="57" t="s">
        <v>30</v>
      </c>
      <c r="C35" s="58"/>
      <c r="D35" s="58"/>
      <c r="E35" s="100"/>
      <c r="F35" s="101">
        <f>+F33+F23</f>
        <v>0</v>
      </c>
    </row>
    <row r="36" spans="1:6" ht="15.75" x14ac:dyDescent="0.25">
      <c r="A36" s="59"/>
      <c r="B36" s="60" t="s">
        <v>31</v>
      </c>
      <c r="C36" s="59"/>
      <c r="D36" s="59"/>
      <c r="E36" s="91"/>
      <c r="F36" s="92"/>
    </row>
    <row r="37" spans="1:6" ht="15.75" x14ac:dyDescent="0.25">
      <c r="A37" s="59"/>
      <c r="B37" s="61" t="s">
        <v>32</v>
      </c>
      <c r="C37" s="62">
        <v>0.1</v>
      </c>
      <c r="D37" s="59"/>
      <c r="E37" s="91"/>
      <c r="F37" s="92">
        <f>+$F$35*C37</f>
        <v>0</v>
      </c>
    </row>
    <row r="38" spans="1:6" ht="15.75" x14ac:dyDescent="0.25">
      <c r="A38" s="59"/>
      <c r="B38" s="61" t="s">
        <v>33</v>
      </c>
      <c r="C38" s="63">
        <v>0.05</v>
      </c>
      <c r="D38" s="59"/>
      <c r="E38" s="91"/>
      <c r="F38" s="92">
        <f t="shared" ref="F38:F42" si="2">+$F$35*C38</f>
        <v>0</v>
      </c>
    </row>
    <row r="39" spans="1:6" ht="15.75" x14ac:dyDescent="0.25">
      <c r="A39" s="59"/>
      <c r="B39" s="61" t="s">
        <v>34</v>
      </c>
      <c r="C39" s="63">
        <v>0.04</v>
      </c>
      <c r="D39" s="59"/>
      <c r="E39" s="91"/>
      <c r="F39" s="92">
        <f t="shared" si="2"/>
        <v>0</v>
      </c>
    </row>
    <row r="40" spans="1:6" ht="15.75" x14ac:dyDescent="0.25">
      <c r="A40" s="59"/>
      <c r="B40" s="61" t="s">
        <v>35</v>
      </c>
      <c r="C40" s="63">
        <v>0.01</v>
      </c>
      <c r="D40" s="59"/>
      <c r="E40" s="91"/>
      <c r="F40" s="92">
        <f t="shared" si="2"/>
        <v>0</v>
      </c>
    </row>
    <row r="41" spans="1:6" ht="15.75" x14ac:dyDescent="0.25">
      <c r="A41" s="59"/>
      <c r="B41" s="64" t="s">
        <v>36</v>
      </c>
      <c r="C41" s="63">
        <v>0.18</v>
      </c>
      <c r="D41" s="59"/>
      <c r="E41" s="91"/>
      <c r="F41" s="92">
        <f>+$F$37*C41</f>
        <v>0</v>
      </c>
    </row>
    <row r="42" spans="1:6" ht="15.75" x14ac:dyDescent="0.25">
      <c r="A42" s="59"/>
      <c r="B42" s="61" t="s">
        <v>37</v>
      </c>
      <c r="C42" s="63">
        <v>1E-3</v>
      </c>
      <c r="D42" s="59"/>
      <c r="E42" s="91"/>
      <c r="F42" s="92">
        <f t="shared" si="2"/>
        <v>0</v>
      </c>
    </row>
    <row r="43" spans="1:6" ht="15.75" x14ac:dyDescent="0.25">
      <c r="A43" s="59"/>
      <c r="B43" s="60" t="s">
        <v>38</v>
      </c>
      <c r="C43" s="59"/>
      <c r="D43" s="59"/>
      <c r="E43" s="91"/>
      <c r="F43" s="90">
        <f>SUM(F37:F42)</f>
        <v>0</v>
      </c>
    </row>
    <row r="44" spans="1:6" ht="15.75" x14ac:dyDescent="0.25">
      <c r="A44" s="56"/>
      <c r="B44" s="57" t="s">
        <v>39</v>
      </c>
      <c r="C44" s="58"/>
      <c r="D44" s="58"/>
      <c r="E44" s="100"/>
      <c r="F44" s="101">
        <f>+F43+F35</f>
        <v>0</v>
      </c>
    </row>
    <row r="45" spans="1:6" x14ac:dyDescent="0.25">
      <c r="A45" s="65"/>
      <c r="B45" s="65"/>
      <c r="C45" s="65"/>
      <c r="D45" s="65"/>
      <c r="E45" s="102"/>
      <c r="F45" s="103"/>
    </row>
    <row r="46" spans="1:6" ht="15.75" x14ac:dyDescent="0.25">
      <c r="A46" s="66"/>
      <c r="B46" s="67" t="s">
        <v>40</v>
      </c>
      <c r="C46" s="68"/>
      <c r="D46" s="68"/>
      <c r="E46" s="104"/>
      <c r="F46" s="105">
        <f>+F44</f>
        <v>0</v>
      </c>
    </row>
    <row r="47" spans="1:6" s="5" customFormat="1" ht="15.75" x14ac:dyDescent="0.25">
      <c r="A47" s="53"/>
      <c r="B47" s="55"/>
      <c r="C47" s="55"/>
      <c r="D47" s="55"/>
      <c r="E47" s="98"/>
      <c r="F47" s="99"/>
    </row>
    <row r="48" spans="1:6" ht="19.5" customHeight="1" x14ac:dyDescent="0.25">
      <c r="A48" s="40" t="s">
        <v>41</v>
      </c>
      <c r="B48" s="41" t="s">
        <v>42</v>
      </c>
      <c r="C48" s="41"/>
      <c r="D48" s="41"/>
      <c r="E48" s="106"/>
      <c r="F48" s="107"/>
    </row>
    <row r="49" spans="1:6" s="5" customFormat="1" ht="19.5" customHeight="1" x14ac:dyDescent="0.25">
      <c r="A49" s="53"/>
      <c r="B49" s="54"/>
      <c r="C49" s="55"/>
      <c r="D49" s="55"/>
      <c r="E49" s="98"/>
      <c r="F49" s="99"/>
    </row>
    <row r="50" spans="1:6" ht="22.5" customHeight="1" x14ac:dyDescent="0.25">
      <c r="A50" s="41" t="s">
        <v>10</v>
      </c>
      <c r="B50" s="41" t="s">
        <v>11</v>
      </c>
      <c r="C50" s="38"/>
      <c r="D50" s="38"/>
      <c r="E50" s="89"/>
      <c r="F50" s="90"/>
    </row>
    <row r="51" spans="1:6" ht="31.5" customHeight="1" x14ac:dyDescent="0.25">
      <c r="A51" s="42">
        <v>1</v>
      </c>
      <c r="B51" s="43" t="s">
        <v>43</v>
      </c>
      <c r="C51" s="38"/>
      <c r="D51" s="38"/>
      <c r="E51" s="89"/>
      <c r="F51" s="90"/>
    </row>
    <row r="52" spans="1:6" ht="19.5" customHeight="1" x14ac:dyDescent="0.25">
      <c r="A52" s="44">
        <v>1.1000000000000001</v>
      </c>
      <c r="B52" s="45" t="s">
        <v>44</v>
      </c>
      <c r="C52" s="46">
        <v>400</v>
      </c>
      <c r="D52" s="46" t="s">
        <v>14</v>
      </c>
      <c r="E52" s="91"/>
      <c r="F52" s="92">
        <f t="shared" ref="F52:F57" si="3">+C52*E52</f>
        <v>0</v>
      </c>
    </row>
    <row r="53" spans="1:6" ht="12.75" customHeight="1" x14ac:dyDescent="0.25">
      <c r="A53" s="46">
        <v>1.2</v>
      </c>
      <c r="B53" s="47" t="s">
        <v>45</v>
      </c>
      <c r="C53" s="46">
        <f>+C52</f>
        <v>400</v>
      </c>
      <c r="D53" s="46" t="s">
        <v>14</v>
      </c>
      <c r="E53" s="91"/>
      <c r="F53" s="92">
        <f t="shared" si="3"/>
        <v>0</v>
      </c>
    </row>
    <row r="54" spans="1:6" ht="13.5" customHeight="1" x14ac:dyDescent="0.25">
      <c r="A54" s="46">
        <v>1.3</v>
      </c>
      <c r="B54" s="47" t="s">
        <v>46</v>
      </c>
      <c r="C54" s="46">
        <v>300</v>
      </c>
      <c r="D54" s="46" t="s">
        <v>14</v>
      </c>
      <c r="E54" s="91"/>
      <c r="F54" s="92">
        <f t="shared" si="3"/>
        <v>0</v>
      </c>
    </row>
    <row r="55" spans="1:6" ht="13.5" customHeight="1" x14ac:dyDescent="0.25">
      <c r="A55" s="46">
        <v>1.4</v>
      </c>
      <c r="B55" s="47" t="s">
        <v>17</v>
      </c>
      <c r="C55" s="46">
        <v>4</v>
      </c>
      <c r="D55" s="46" t="s">
        <v>18</v>
      </c>
      <c r="E55" s="91"/>
      <c r="F55" s="92">
        <f t="shared" si="3"/>
        <v>0</v>
      </c>
    </row>
    <row r="56" spans="1:6" ht="15.75" x14ac:dyDescent="0.25">
      <c r="A56" s="46">
        <v>1.5</v>
      </c>
      <c r="B56" s="48" t="s">
        <v>19</v>
      </c>
      <c r="C56" s="46">
        <f>+C52</f>
        <v>400</v>
      </c>
      <c r="D56" s="46" t="s">
        <v>14</v>
      </c>
      <c r="E56" s="93"/>
      <c r="F56" s="92">
        <f t="shared" si="3"/>
        <v>0</v>
      </c>
    </row>
    <row r="57" spans="1:6" ht="15.75" x14ac:dyDescent="0.25">
      <c r="A57" s="46">
        <v>1.6</v>
      </c>
      <c r="B57" s="47" t="s">
        <v>20</v>
      </c>
      <c r="C57" s="46">
        <v>4</v>
      </c>
      <c r="D57" s="46" t="s">
        <v>18</v>
      </c>
      <c r="E57" s="91"/>
      <c r="F57" s="92">
        <f t="shared" si="3"/>
        <v>0</v>
      </c>
    </row>
    <row r="58" spans="1:6" s="5" customFormat="1" ht="19.5" customHeight="1" x14ac:dyDescent="0.25">
      <c r="A58" s="49"/>
      <c r="B58" s="50" t="s">
        <v>47</v>
      </c>
      <c r="C58" s="51"/>
      <c r="D58" s="51"/>
      <c r="E58" s="94"/>
      <c r="F58" s="95">
        <f>SUM(F52:F57)</f>
        <v>0</v>
      </c>
    </row>
    <row r="59" spans="1:6" ht="17.25" customHeight="1" x14ac:dyDescent="0.25">
      <c r="A59" s="43"/>
      <c r="B59" s="43"/>
      <c r="C59" s="43"/>
      <c r="D59" s="43"/>
      <c r="E59" s="96"/>
      <c r="F59" s="97"/>
    </row>
    <row r="60" spans="1:6" ht="51" customHeight="1" x14ac:dyDescent="0.25">
      <c r="A60" s="42">
        <v>2</v>
      </c>
      <c r="B60" s="43" t="s">
        <v>48</v>
      </c>
      <c r="C60" s="38"/>
      <c r="D60" s="38"/>
      <c r="E60" s="89"/>
      <c r="F60" s="90"/>
    </row>
    <row r="61" spans="1:6" ht="16.5" customHeight="1" x14ac:dyDescent="0.25">
      <c r="A61" s="46">
        <v>1.1000000000000001</v>
      </c>
      <c r="B61" s="45" t="s">
        <v>49</v>
      </c>
      <c r="C61" s="46">
        <v>250</v>
      </c>
      <c r="D61" s="46" t="s">
        <v>14</v>
      </c>
      <c r="E61" s="91"/>
      <c r="F61" s="92">
        <f t="shared" ref="F61:F67" si="4">+C61*E61</f>
        <v>0</v>
      </c>
    </row>
    <row r="62" spans="1:6" ht="15" customHeight="1" x14ac:dyDescent="0.25">
      <c r="A62" s="46">
        <v>1.2</v>
      </c>
      <c r="B62" s="47" t="s">
        <v>50</v>
      </c>
      <c r="C62" s="46">
        <f>+C61</f>
        <v>250</v>
      </c>
      <c r="D62" s="46" t="s">
        <v>14</v>
      </c>
      <c r="E62" s="91"/>
      <c r="F62" s="92">
        <f t="shared" si="4"/>
        <v>0</v>
      </c>
    </row>
    <row r="63" spans="1:6" ht="14.25" customHeight="1" x14ac:dyDescent="0.25">
      <c r="A63" s="46">
        <v>1.3</v>
      </c>
      <c r="B63" s="47" t="s">
        <v>51</v>
      </c>
      <c r="C63" s="46">
        <v>190</v>
      </c>
      <c r="D63" s="46" t="s">
        <v>14</v>
      </c>
      <c r="E63" s="91"/>
      <c r="F63" s="92">
        <f t="shared" si="4"/>
        <v>0</v>
      </c>
    </row>
    <row r="64" spans="1:6" ht="14.25" customHeight="1" x14ac:dyDescent="0.25">
      <c r="A64" s="46">
        <v>1.4</v>
      </c>
      <c r="B64" s="47" t="s">
        <v>26</v>
      </c>
      <c r="C64" s="46">
        <v>1</v>
      </c>
      <c r="D64" s="46" t="s">
        <v>18</v>
      </c>
      <c r="E64" s="91"/>
      <c r="F64" s="92">
        <f t="shared" si="4"/>
        <v>0</v>
      </c>
    </row>
    <row r="65" spans="1:6" ht="18" customHeight="1" x14ac:dyDescent="0.25">
      <c r="A65" s="46">
        <v>1.5</v>
      </c>
      <c r="B65" s="52" t="s">
        <v>27</v>
      </c>
      <c r="C65" s="46">
        <v>1</v>
      </c>
      <c r="D65" s="46" t="s">
        <v>18</v>
      </c>
      <c r="E65" s="93"/>
      <c r="F65" s="92">
        <f t="shared" si="4"/>
        <v>0</v>
      </c>
    </row>
    <row r="66" spans="1:6" ht="14.25" customHeight="1" x14ac:dyDescent="0.25">
      <c r="A66" s="46">
        <v>1.6</v>
      </c>
      <c r="B66" s="48" t="s">
        <v>28</v>
      </c>
      <c r="C66" s="46">
        <f>+C61</f>
        <v>250</v>
      </c>
      <c r="D66" s="46" t="s">
        <v>14</v>
      </c>
      <c r="E66" s="93"/>
      <c r="F66" s="92">
        <f t="shared" si="4"/>
        <v>0</v>
      </c>
    </row>
    <row r="67" spans="1:6" ht="15.75" x14ac:dyDescent="0.25">
      <c r="A67" s="46">
        <v>1.7</v>
      </c>
      <c r="B67" s="47" t="s">
        <v>20</v>
      </c>
      <c r="C67" s="46">
        <v>1</v>
      </c>
      <c r="D67" s="46" t="s">
        <v>18</v>
      </c>
      <c r="E67" s="91"/>
      <c r="F67" s="92">
        <f t="shared" si="4"/>
        <v>0</v>
      </c>
    </row>
    <row r="68" spans="1:6" s="5" customFormat="1" ht="19.5" customHeight="1" x14ac:dyDescent="0.25">
      <c r="A68" s="49"/>
      <c r="B68" s="50" t="s">
        <v>52</v>
      </c>
      <c r="C68" s="51"/>
      <c r="D68" s="51"/>
      <c r="E68" s="94"/>
      <c r="F68" s="95">
        <f>SUM(F61:F67)</f>
        <v>0</v>
      </c>
    </row>
    <row r="69" spans="1:6" s="5" customFormat="1" ht="15.75" x14ac:dyDescent="0.25">
      <c r="A69" s="53"/>
      <c r="B69" s="54"/>
      <c r="C69" s="55"/>
      <c r="D69" s="55"/>
      <c r="E69" s="98"/>
      <c r="F69" s="99"/>
    </row>
    <row r="70" spans="1:6" ht="15.75" x14ac:dyDescent="0.25">
      <c r="A70" s="56"/>
      <c r="B70" s="57" t="s">
        <v>53</v>
      </c>
      <c r="C70" s="58"/>
      <c r="D70" s="58"/>
      <c r="E70" s="100"/>
      <c r="F70" s="101">
        <f>+F68+F58</f>
        <v>0</v>
      </c>
    </row>
    <row r="71" spans="1:6" ht="15.75" x14ac:dyDescent="0.25">
      <c r="A71" s="59"/>
      <c r="B71" s="60" t="s">
        <v>31</v>
      </c>
      <c r="C71" s="59"/>
      <c r="D71" s="59"/>
      <c r="E71" s="91"/>
      <c r="F71" s="92"/>
    </row>
    <row r="72" spans="1:6" ht="15.75" x14ac:dyDescent="0.25">
      <c r="A72" s="59"/>
      <c r="B72" s="61" t="s">
        <v>32</v>
      </c>
      <c r="C72" s="62">
        <v>0.1</v>
      </c>
      <c r="D72" s="59"/>
      <c r="E72" s="91"/>
      <c r="F72" s="92">
        <f>+$F$70*C72</f>
        <v>0</v>
      </c>
    </row>
    <row r="73" spans="1:6" ht="15.75" x14ac:dyDescent="0.25">
      <c r="A73" s="59"/>
      <c r="B73" s="61" t="s">
        <v>33</v>
      </c>
      <c r="C73" s="63">
        <v>0.05</v>
      </c>
      <c r="D73" s="59"/>
      <c r="E73" s="91"/>
      <c r="F73" s="92">
        <f t="shared" ref="F73:F77" si="5">+$F$70*C73</f>
        <v>0</v>
      </c>
    </row>
    <row r="74" spans="1:6" ht="15.75" x14ac:dyDescent="0.25">
      <c r="A74" s="59"/>
      <c r="B74" s="61" t="s">
        <v>34</v>
      </c>
      <c r="C74" s="63">
        <v>0.04</v>
      </c>
      <c r="D74" s="59"/>
      <c r="E74" s="91"/>
      <c r="F74" s="92">
        <f t="shared" si="5"/>
        <v>0</v>
      </c>
    </row>
    <row r="75" spans="1:6" ht="15.75" x14ac:dyDescent="0.25">
      <c r="A75" s="59"/>
      <c r="B75" s="61" t="s">
        <v>35</v>
      </c>
      <c r="C75" s="63">
        <v>0.01</v>
      </c>
      <c r="D75" s="59"/>
      <c r="E75" s="91"/>
      <c r="F75" s="92">
        <f t="shared" si="5"/>
        <v>0</v>
      </c>
    </row>
    <row r="76" spans="1:6" ht="15.75" x14ac:dyDescent="0.25">
      <c r="A76" s="59"/>
      <c r="B76" s="64" t="s">
        <v>36</v>
      </c>
      <c r="C76" s="63">
        <v>0.18</v>
      </c>
      <c r="D76" s="59"/>
      <c r="E76" s="91"/>
      <c r="F76" s="92">
        <f>+$F$72*C76</f>
        <v>0</v>
      </c>
    </row>
    <row r="77" spans="1:6" ht="15.75" x14ac:dyDescent="0.25">
      <c r="A77" s="59"/>
      <c r="B77" s="61" t="s">
        <v>37</v>
      </c>
      <c r="C77" s="63">
        <v>1E-3</v>
      </c>
      <c r="D77" s="59"/>
      <c r="E77" s="91"/>
      <c r="F77" s="92">
        <f t="shared" si="5"/>
        <v>0</v>
      </c>
    </row>
    <row r="78" spans="1:6" ht="15.75" x14ac:dyDescent="0.25">
      <c r="A78" s="59"/>
      <c r="B78" s="60" t="s">
        <v>38</v>
      </c>
      <c r="C78" s="59"/>
      <c r="D78" s="59"/>
      <c r="E78" s="91"/>
      <c r="F78" s="90">
        <f>SUM(F72:F77)</f>
        <v>0</v>
      </c>
    </row>
    <row r="79" spans="1:6" ht="15.75" x14ac:dyDescent="0.25">
      <c r="A79" s="56"/>
      <c r="B79" s="57" t="s">
        <v>54</v>
      </c>
      <c r="C79" s="58"/>
      <c r="D79" s="58"/>
      <c r="E79" s="100"/>
      <c r="F79" s="101">
        <f>+F78+F70</f>
        <v>0</v>
      </c>
    </row>
    <row r="80" spans="1:6" x14ac:dyDescent="0.25">
      <c r="A80" s="65"/>
      <c r="B80" s="65"/>
      <c r="C80" s="65"/>
      <c r="D80" s="65"/>
      <c r="E80" s="102"/>
      <c r="F80" s="103"/>
    </row>
    <row r="81" spans="1:6" ht="15.75" x14ac:dyDescent="0.25">
      <c r="A81" s="66"/>
      <c r="B81" s="67" t="s">
        <v>55</v>
      </c>
      <c r="C81" s="68"/>
      <c r="D81" s="68"/>
      <c r="E81" s="104"/>
      <c r="F81" s="105">
        <f>+F79</f>
        <v>0</v>
      </c>
    </row>
    <row r="82" spans="1:6" s="5" customFormat="1" ht="10.5" customHeight="1" x14ac:dyDescent="0.25">
      <c r="A82" s="53"/>
      <c r="B82" s="55"/>
      <c r="C82" s="55"/>
      <c r="D82" s="55"/>
      <c r="E82" s="98"/>
      <c r="F82" s="99"/>
    </row>
    <row r="83" spans="1:6" ht="19.5" customHeight="1" x14ac:dyDescent="0.25">
      <c r="A83" s="40" t="s">
        <v>56</v>
      </c>
      <c r="B83" s="41" t="s">
        <v>57</v>
      </c>
      <c r="C83" s="41"/>
      <c r="D83" s="41"/>
      <c r="E83" s="106"/>
      <c r="F83" s="107"/>
    </row>
    <row r="84" spans="1:6" s="5" customFormat="1" ht="10.5" customHeight="1" x14ac:dyDescent="0.25">
      <c r="A84" s="53"/>
      <c r="B84" s="54"/>
      <c r="C84" s="55"/>
      <c r="D84" s="55"/>
      <c r="E84" s="98"/>
      <c r="F84" s="99"/>
    </row>
    <row r="85" spans="1:6" ht="17.25" customHeight="1" x14ac:dyDescent="0.25">
      <c r="A85" s="41" t="s">
        <v>10</v>
      </c>
      <c r="B85" s="41" t="s">
        <v>11</v>
      </c>
      <c r="C85" s="38"/>
      <c r="D85" s="38"/>
      <c r="E85" s="89"/>
      <c r="F85" s="90"/>
    </row>
    <row r="86" spans="1:6" ht="33" customHeight="1" x14ac:dyDescent="0.25">
      <c r="A86" s="42">
        <v>1</v>
      </c>
      <c r="B86" s="43" t="s">
        <v>58</v>
      </c>
      <c r="C86" s="38"/>
      <c r="D86" s="38"/>
      <c r="E86" s="89"/>
      <c r="F86" s="90"/>
    </row>
    <row r="87" spans="1:6" ht="15.75" customHeight="1" x14ac:dyDescent="0.25">
      <c r="A87" s="46">
        <v>1.1000000000000001</v>
      </c>
      <c r="B87" s="45" t="s">
        <v>59</v>
      </c>
      <c r="C87" s="46">
        <v>600</v>
      </c>
      <c r="D87" s="46" t="s">
        <v>14</v>
      </c>
      <c r="E87" s="91"/>
      <c r="F87" s="92">
        <f t="shared" ref="F87:F93" si="6">+C87*E87</f>
        <v>0</v>
      </c>
    </row>
    <row r="88" spans="1:6" ht="15.75" customHeight="1" x14ac:dyDescent="0.25">
      <c r="A88" s="46">
        <v>1.2</v>
      </c>
      <c r="B88" s="47" t="s">
        <v>50</v>
      </c>
      <c r="C88" s="46">
        <v>600</v>
      </c>
      <c r="D88" s="46" t="s">
        <v>14</v>
      </c>
      <c r="E88" s="91"/>
      <c r="F88" s="92">
        <f t="shared" si="6"/>
        <v>0</v>
      </c>
    </row>
    <row r="89" spans="1:6" ht="15.75" customHeight="1" x14ac:dyDescent="0.25">
      <c r="A89" s="46">
        <v>1.3</v>
      </c>
      <c r="B89" s="47" t="s">
        <v>51</v>
      </c>
      <c r="C89" s="46">
        <f>+C87*0.75</f>
        <v>450</v>
      </c>
      <c r="D89" s="46" t="s">
        <v>14</v>
      </c>
      <c r="E89" s="91"/>
      <c r="F89" s="92">
        <f t="shared" si="6"/>
        <v>0</v>
      </c>
    </row>
    <row r="90" spans="1:6" ht="15.75" customHeight="1" x14ac:dyDescent="0.25">
      <c r="A90" s="46">
        <v>1.4</v>
      </c>
      <c r="B90" s="47" t="s">
        <v>26</v>
      </c>
      <c r="C90" s="46">
        <v>3</v>
      </c>
      <c r="D90" s="46" t="s">
        <v>18</v>
      </c>
      <c r="E90" s="91"/>
      <c r="F90" s="92">
        <f t="shared" si="6"/>
        <v>0</v>
      </c>
    </row>
    <row r="91" spans="1:6" ht="15.75" customHeight="1" x14ac:dyDescent="0.25">
      <c r="A91" s="46">
        <v>1.5</v>
      </c>
      <c r="B91" s="52" t="s">
        <v>60</v>
      </c>
      <c r="C91" s="46">
        <v>3</v>
      </c>
      <c r="D91" s="46" t="s">
        <v>18</v>
      </c>
      <c r="E91" s="93"/>
      <c r="F91" s="92">
        <f t="shared" si="6"/>
        <v>0</v>
      </c>
    </row>
    <row r="92" spans="1:6" ht="15.75" customHeight="1" x14ac:dyDescent="0.25">
      <c r="A92" s="46">
        <v>1.6</v>
      </c>
      <c r="B92" s="48" t="s">
        <v>61</v>
      </c>
      <c r="C92" s="46">
        <f>+C87</f>
        <v>600</v>
      </c>
      <c r="D92" s="46" t="s">
        <v>14</v>
      </c>
      <c r="E92" s="93"/>
      <c r="F92" s="92">
        <f t="shared" si="6"/>
        <v>0</v>
      </c>
    </row>
    <row r="93" spans="1:6" ht="15.75" customHeight="1" x14ac:dyDescent="0.25">
      <c r="A93" s="46">
        <v>1.7</v>
      </c>
      <c r="B93" s="47" t="s">
        <v>20</v>
      </c>
      <c r="C93" s="46">
        <v>3</v>
      </c>
      <c r="D93" s="46" t="s">
        <v>18</v>
      </c>
      <c r="E93" s="91"/>
      <c r="F93" s="92">
        <f t="shared" si="6"/>
        <v>0</v>
      </c>
    </row>
    <row r="94" spans="1:6" s="5" customFormat="1" ht="31.5" x14ac:dyDescent="0.25">
      <c r="A94" s="49"/>
      <c r="B94" s="50" t="s">
        <v>62</v>
      </c>
      <c r="C94" s="51"/>
      <c r="D94" s="51"/>
      <c r="E94" s="94"/>
      <c r="F94" s="95">
        <f>SUM(F87:F93)</f>
        <v>0</v>
      </c>
    </row>
    <row r="95" spans="1:6" ht="9.75" customHeight="1" x14ac:dyDescent="0.25">
      <c r="A95" s="43"/>
      <c r="B95" s="69"/>
      <c r="C95" s="69"/>
      <c r="D95" s="69"/>
      <c r="E95" s="108"/>
      <c r="F95" s="109"/>
    </row>
    <row r="96" spans="1:6" ht="50.25" customHeight="1" x14ac:dyDescent="0.25">
      <c r="A96" s="42">
        <v>2</v>
      </c>
      <c r="B96" s="43" t="s">
        <v>63</v>
      </c>
      <c r="C96" s="38"/>
      <c r="D96" s="38"/>
      <c r="E96" s="89"/>
      <c r="F96" s="90"/>
    </row>
    <row r="97" spans="1:6" ht="15.75" customHeight="1" x14ac:dyDescent="0.25">
      <c r="A97" s="46">
        <v>1.1000000000000001</v>
      </c>
      <c r="B97" s="45" t="s">
        <v>64</v>
      </c>
      <c r="C97" s="46">
        <v>600</v>
      </c>
      <c r="D97" s="46" t="s">
        <v>14</v>
      </c>
      <c r="E97" s="91"/>
      <c r="F97" s="92">
        <f t="shared" ref="F97:F103" si="7">+C97*E97</f>
        <v>0</v>
      </c>
    </row>
    <row r="98" spans="1:6" ht="15.75" customHeight="1" x14ac:dyDescent="0.25">
      <c r="A98" s="46">
        <v>1.2</v>
      </c>
      <c r="B98" s="47" t="s">
        <v>24</v>
      </c>
      <c r="C98" s="46">
        <v>600</v>
      </c>
      <c r="D98" s="46" t="s">
        <v>14</v>
      </c>
      <c r="E98" s="91"/>
      <c r="F98" s="92">
        <f t="shared" si="7"/>
        <v>0</v>
      </c>
    </row>
    <row r="99" spans="1:6" ht="15.75" customHeight="1" x14ac:dyDescent="0.25">
      <c r="A99" s="46">
        <v>1.3</v>
      </c>
      <c r="B99" s="47" t="s">
        <v>25</v>
      </c>
      <c r="C99" s="46">
        <f>+C97*0.75</f>
        <v>450</v>
      </c>
      <c r="D99" s="46" t="s">
        <v>14</v>
      </c>
      <c r="E99" s="91"/>
      <c r="F99" s="92">
        <f t="shared" si="7"/>
        <v>0</v>
      </c>
    </row>
    <row r="100" spans="1:6" ht="15.75" customHeight="1" x14ac:dyDescent="0.25">
      <c r="A100" s="46">
        <v>1.4</v>
      </c>
      <c r="B100" s="47" t="s">
        <v>26</v>
      </c>
      <c r="C100" s="46">
        <v>3</v>
      </c>
      <c r="D100" s="46" t="s">
        <v>18</v>
      </c>
      <c r="E100" s="91"/>
      <c r="F100" s="92">
        <f t="shared" si="7"/>
        <v>0</v>
      </c>
    </row>
    <row r="101" spans="1:6" ht="15.75" customHeight="1" x14ac:dyDescent="0.25">
      <c r="A101" s="46">
        <v>1.5</v>
      </c>
      <c r="B101" s="52" t="s">
        <v>60</v>
      </c>
      <c r="C101" s="46">
        <v>3</v>
      </c>
      <c r="D101" s="46" t="s">
        <v>18</v>
      </c>
      <c r="E101" s="93"/>
      <c r="F101" s="92">
        <f t="shared" si="7"/>
        <v>0</v>
      </c>
    </row>
    <row r="102" spans="1:6" ht="15.75" customHeight="1" x14ac:dyDescent="0.25">
      <c r="A102" s="46">
        <v>1.6</v>
      </c>
      <c r="B102" s="48" t="s">
        <v>61</v>
      </c>
      <c r="C102" s="46">
        <f>+C97</f>
        <v>600</v>
      </c>
      <c r="D102" s="46" t="s">
        <v>14</v>
      </c>
      <c r="E102" s="93"/>
      <c r="F102" s="92">
        <f t="shared" si="7"/>
        <v>0</v>
      </c>
    </row>
    <row r="103" spans="1:6" ht="15.75" customHeight="1" x14ac:dyDescent="0.25">
      <c r="A103" s="46">
        <v>1.7</v>
      </c>
      <c r="B103" s="47" t="s">
        <v>20</v>
      </c>
      <c r="C103" s="46">
        <v>3</v>
      </c>
      <c r="D103" s="46" t="s">
        <v>18</v>
      </c>
      <c r="E103" s="91"/>
      <c r="F103" s="92">
        <f t="shared" si="7"/>
        <v>0</v>
      </c>
    </row>
    <row r="104" spans="1:6" s="5" customFormat="1" ht="19.5" customHeight="1" x14ac:dyDescent="0.25">
      <c r="A104" s="49"/>
      <c r="B104" s="50" t="s">
        <v>65</v>
      </c>
      <c r="C104" s="51"/>
      <c r="D104" s="51"/>
      <c r="E104" s="94"/>
      <c r="F104" s="95">
        <f>SUM(F97:F103)</f>
        <v>0</v>
      </c>
    </row>
    <row r="105" spans="1:6" s="5" customFormat="1" ht="9.75" customHeight="1" x14ac:dyDescent="0.25">
      <c r="A105" s="53"/>
      <c r="B105" s="54"/>
      <c r="C105" s="55"/>
      <c r="D105" s="55"/>
      <c r="E105" s="98"/>
      <c r="F105" s="99"/>
    </row>
    <row r="106" spans="1:6" ht="15.75" x14ac:dyDescent="0.25">
      <c r="A106" s="56"/>
      <c r="B106" s="57" t="s">
        <v>66</v>
      </c>
      <c r="C106" s="58"/>
      <c r="D106" s="58"/>
      <c r="E106" s="100"/>
      <c r="F106" s="101">
        <f>+F104+F94</f>
        <v>0</v>
      </c>
    </row>
    <row r="107" spans="1:6" ht="15.75" x14ac:dyDescent="0.25">
      <c r="A107" s="59"/>
      <c r="B107" s="60" t="s">
        <v>31</v>
      </c>
      <c r="C107" s="59"/>
      <c r="D107" s="59"/>
      <c r="E107" s="91"/>
      <c r="F107" s="92"/>
    </row>
    <row r="108" spans="1:6" ht="15.75" x14ac:dyDescent="0.25">
      <c r="A108" s="59"/>
      <c r="B108" s="61" t="s">
        <v>32</v>
      </c>
      <c r="C108" s="62">
        <v>0.1</v>
      </c>
      <c r="D108" s="59"/>
      <c r="E108" s="91"/>
      <c r="F108" s="92">
        <f>+$F$106*C108</f>
        <v>0</v>
      </c>
    </row>
    <row r="109" spans="1:6" ht="15.75" x14ac:dyDescent="0.25">
      <c r="A109" s="59"/>
      <c r="B109" s="61" t="s">
        <v>33</v>
      </c>
      <c r="C109" s="63">
        <v>0.05</v>
      </c>
      <c r="D109" s="59"/>
      <c r="E109" s="91"/>
      <c r="F109" s="92">
        <f t="shared" ref="F109:F113" si="8">+$F$106*C109</f>
        <v>0</v>
      </c>
    </row>
    <row r="110" spans="1:6" ht="15.75" x14ac:dyDescent="0.25">
      <c r="A110" s="59"/>
      <c r="B110" s="61" t="s">
        <v>34</v>
      </c>
      <c r="C110" s="63">
        <v>0.04</v>
      </c>
      <c r="D110" s="59"/>
      <c r="E110" s="91"/>
      <c r="F110" s="92">
        <f t="shared" si="8"/>
        <v>0</v>
      </c>
    </row>
    <row r="111" spans="1:6" ht="15.75" x14ac:dyDescent="0.25">
      <c r="A111" s="59"/>
      <c r="B111" s="61" t="s">
        <v>35</v>
      </c>
      <c r="C111" s="63">
        <v>0.01</v>
      </c>
      <c r="D111" s="59"/>
      <c r="E111" s="91"/>
      <c r="F111" s="92">
        <f t="shared" si="8"/>
        <v>0</v>
      </c>
    </row>
    <row r="112" spans="1:6" ht="15.75" x14ac:dyDescent="0.25">
      <c r="A112" s="59"/>
      <c r="B112" s="64" t="s">
        <v>36</v>
      </c>
      <c r="C112" s="63">
        <v>0.18</v>
      </c>
      <c r="D112" s="59"/>
      <c r="E112" s="91"/>
      <c r="F112" s="92">
        <f>+$F$108*C112</f>
        <v>0</v>
      </c>
    </row>
    <row r="113" spans="1:6" ht="15.75" x14ac:dyDescent="0.25">
      <c r="A113" s="59"/>
      <c r="B113" s="61" t="s">
        <v>37</v>
      </c>
      <c r="C113" s="63">
        <v>1E-3</v>
      </c>
      <c r="D113" s="59"/>
      <c r="E113" s="91"/>
      <c r="F113" s="92">
        <f t="shared" si="8"/>
        <v>0</v>
      </c>
    </row>
    <row r="114" spans="1:6" ht="15.75" x14ac:dyDescent="0.25">
      <c r="A114" s="59"/>
      <c r="B114" s="60" t="s">
        <v>38</v>
      </c>
      <c r="C114" s="59"/>
      <c r="D114" s="59"/>
      <c r="E114" s="91"/>
      <c r="F114" s="90">
        <f>SUM(F108:F113)</f>
        <v>0</v>
      </c>
    </row>
    <row r="115" spans="1:6" ht="15.75" x14ac:dyDescent="0.25">
      <c r="A115" s="56"/>
      <c r="B115" s="57" t="s">
        <v>67</v>
      </c>
      <c r="C115" s="58"/>
      <c r="D115" s="58"/>
      <c r="E115" s="100"/>
      <c r="F115" s="101">
        <f>+F114+F106</f>
        <v>0</v>
      </c>
    </row>
    <row r="116" spans="1:6" ht="11.25" customHeight="1" x14ac:dyDescent="0.25">
      <c r="A116" s="65"/>
      <c r="B116" s="65"/>
      <c r="C116" s="65"/>
      <c r="D116" s="65"/>
      <c r="E116" s="102"/>
      <c r="F116" s="103"/>
    </row>
    <row r="117" spans="1:6" ht="17.25" customHeight="1" x14ac:dyDescent="0.25">
      <c r="A117" s="41" t="s">
        <v>68</v>
      </c>
      <c r="B117" s="41" t="s">
        <v>69</v>
      </c>
      <c r="C117" s="70"/>
      <c r="D117" s="70"/>
      <c r="E117" s="89"/>
      <c r="F117" s="90"/>
    </row>
    <row r="118" spans="1:6" ht="35.25" customHeight="1" x14ac:dyDescent="0.25">
      <c r="A118" s="42">
        <v>1</v>
      </c>
      <c r="B118" s="71" t="s">
        <v>70</v>
      </c>
      <c r="C118" s="70"/>
      <c r="D118" s="70"/>
      <c r="E118" s="89"/>
      <c r="F118" s="90"/>
    </row>
    <row r="119" spans="1:6" ht="15.75" x14ac:dyDescent="0.25">
      <c r="A119" s="46">
        <v>1.1000000000000001</v>
      </c>
      <c r="B119" s="72" t="s">
        <v>27</v>
      </c>
      <c r="C119" s="73">
        <v>6</v>
      </c>
      <c r="D119" s="73" t="s">
        <v>71</v>
      </c>
      <c r="E119" s="91"/>
      <c r="F119" s="92">
        <f t="shared" ref="F119:F120" si="9">+C119*E119</f>
        <v>0</v>
      </c>
    </row>
    <row r="120" spans="1:6" ht="15.75" x14ac:dyDescent="0.25">
      <c r="A120" s="46">
        <v>1.2</v>
      </c>
      <c r="B120" s="72" t="s">
        <v>72</v>
      </c>
      <c r="C120" s="73">
        <v>6</v>
      </c>
      <c r="D120" s="73" t="s">
        <v>71</v>
      </c>
      <c r="E120" s="91"/>
      <c r="F120" s="92">
        <f t="shared" si="9"/>
        <v>0</v>
      </c>
    </row>
    <row r="121" spans="1:6" s="5" customFormat="1" ht="15.75" x14ac:dyDescent="0.25">
      <c r="A121" s="74"/>
      <c r="B121" s="75" t="s">
        <v>73</v>
      </c>
      <c r="C121" s="76"/>
      <c r="D121" s="76"/>
      <c r="E121" s="110"/>
      <c r="F121" s="111">
        <f>SUM(F119:F120)</f>
        <v>0</v>
      </c>
    </row>
    <row r="122" spans="1:6" ht="15.75" x14ac:dyDescent="0.25">
      <c r="A122" s="59"/>
      <c r="B122" s="77" t="s">
        <v>31</v>
      </c>
      <c r="C122" s="78"/>
      <c r="D122" s="78"/>
      <c r="E122" s="91"/>
      <c r="F122" s="92"/>
    </row>
    <row r="123" spans="1:6" ht="15.75" x14ac:dyDescent="0.25">
      <c r="A123" s="79"/>
      <c r="B123" s="80" t="s">
        <v>74</v>
      </c>
      <c r="C123" s="81">
        <v>0.18</v>
      </c>
      <c r="D123" s="82"/>
      <c r="E123" s="112"/>
      <c r="F123" s="113">
        <f>+$F$121*C123</f>
        <v>0</v>
      </c>
    </row>
    <row r="124" spans="1:6" ht="15.75" x14ac:dyDescent="0.25">
      <c r="A124" s="79"/>
      <c r="B124" s="83" t="s">
        <v>75</v>
      </c>
      <c r="C124" s="81">
        <v>2.5000000000000001E-2</v>
      </c>
      <c r="D124" s="82"/>
      <c r="E124" s="112"/>
      <c r="F124" s="113">
        <f>+$F$121*C124</f>
        <v>0</v>
      </c>
    </row>
    <row r="125" spans="1:6" ht="15.75" x14ac:dyDescent="0.25">
      <c r="A125" s="59"/>
      <c r="B125" s="60" t="s">
        <v>38</v>
      </c>
      <c r="C125" s="59"/>
      <c r="D125" s="59"/>
      <c r="E125" s="91"/>
      <c r="F125" s="90">
        <f>SUM(F123:F124)</f>
        <v>0</v>
      </c>
    </row>
    <row r="126" spans="1:6" ht="19.5" customHeight="1" x14ac:dyDescent="0.25">
      <c r="A126" s="84"/>
      <c r="B126" s="85" t="s">
        <v>76</v>
      </c>
      <c r="C126" s="84"/>
      <c r="D126" s="84"/>
      <c r="E126" s="114"/>
      <c r="F126" s="115">
        <f>+F125+F121</f>
        <v>0</v>
      </c>
    </row>
    <row r="127" spans="1:6" ht="15" customHeight="1" x14ac:dyDescent="0.25">
      <c r="A127" s="71"/>
      <c r="B127" s="71"/>
      <c r="C127" s="71"/>
      <c r="D127" s="71"/>
      <c r="E127" s="116"/>
      <c r="F127" s="99"/>
    </row>
    <row r="128" spans="1:6" ht="37.5" customHeight="1" x14ac:dyDescent="0.25">
      <c r="A128" s="42">
        <v>2</v>
      </c>
      <c r="B128" s="71" t="s">
        <v>77</v>
      </c>
      <c r="C128" s="86"/>
      <c r="D128" s="86"/>
      <c r="E128" s="117"/>
      <c r="F128" s="118"/>
    </row>
    <row r="129" spans="1:6" ht="15.75" customHeight="1" x14ac:dyDescent="0.25">
      <c r="A129" s="46">
        <v>1</v>
      </c>
      <c r="B129" s="72" t="s">
        <v>20</v>
      </c>
      <c r="C129" s="73">
        <v>1</v>
      </c>
      <c r="D129" s="73" t="s">
        <v>18</v>
      </c>
      <c r="E129" s="91"/>
      <c r="F129" s="92">
        <f t="shared" ref="F129" si="10">+C129*E129</f>
        <v>0</v>
      </c>
    </row>
    <row r="130" spans="1:6" s="5" customFormat="1" ht="19.5" customHeight="1" x14ac:dyDescent="0.25">
      <c r="A130" s="49"/>
      <c r="B130" s="50" t="s">
        <v>78</v>
      </c>
      <c r="C130" s="51"/>
      <c r="D130" s="51"/>
      <c r="E130" s="94"/>
      <c r="F130" s="95">
        <f>+F129</f>
        <v>0</v>
      </c>
    </row>
    <row r="131" spans="1:6" x14ac:dyDescent="0.25">
      <c r="A131" s="65"/>
      <c r="B131" s="87" t="s">
        <v>31</v>
      </c>
      <c r="C131" s="65"/>
      <c r="D131" s="65"/>
      <c r="E131" s="102"/>
      <c r="F131" s="103"/>
    </row>
    <row r="132" spans="1:6" ht="15.75" x14ac:dyDescent="0.25">
      <c r="A132" s="79"/>
      <c r="B132" s="80" t="s">
        <v>79</v>
      </c>
      <c r="C132" s="81">
        <v>0.18</v>
      </c>
      <c r="D132" s="82"/>
      <c r="E132" s="112"/>
      <c r="F132" s="113">
        <f>+$F$130*C132</f>
        <v>0</v>
      </c>
    </row>
    <row r="133" spans="1:6" ht="17.25" customHeight="1" x14ac:dyDescent="0.25">
      <c r="A133" s="79"/>
      <c r="B133" s="83" t="s">
        <v>75</v>
      </c>
      <c r="C133" s="81">
        <v>0.03</v>
      </c>
      <c r="D133" s="82"/>
      <c r="E133" s="112"/>
      <c r="F133" s="113">
        <f>+$F$130*C133</f>
        <v>0</v>
      </c>
    </row>
    <row r="134" spans="1:6" ht="15.75" x14ac:dyDescent="0.25">
      <c r="A134" s="59"/>
      <c r="B134" s="60" t="s">
        <v>38</v>
      </c>
      <c r="C134" s="59"/>
      <c r="D134" s="59"/>
      <c r="E134" s="91"/>
      <c r="F134" s="90">
        <f>SUM(F132:F133)</f>
        <v>0</v>
      </c>
    </row>
    <row r="135" spans="1:6" ht="19.5" customHeight="1" x14ac:dyDescent="0.25">
      <c r="A135" s="84"/>
      <c r="B135" s="85" t="s">
        <v>76</v>
      </c>
      <c r="C135" s="84"/>
      <c r="D135" s="84"/>
      <c r="E135" s="114"/>
      <c r="F135" s="115">
        <f>+F134+F130</f>
        <v>0</v>
      </c>
    </row>
    <row r="136" spans="1:6" ht="19.5" customHeight="1" x14ac:dyDescent="0.25">
      <c r="A136" s="59"/>
      <c r="B136" s="60"/>
      <c r="C136" s="59"/>
      <c r="D136" s="59"/>
      <c r="E136" s="91"/>
      <c r="F136" s="90"/>
    </row>
    <row r="137" spans="1:6" ht="15.75" x14ac:dyDescent="0.25">
      <c r="A137" s="56"/>
      <c r="B137" s="58" t="s">
        <v>80</v>
      </c>
      <c r="C137" s="56"/>
      <c r="D137" s="56"/>
      <c r="E137" s="119"/>
      <c r="F137" s="120">
        <f>+F135+F126</f>
        <v>0</v>
      </c>
    </row>
    <row r="138" spans="1:6" ht="15.75" x14ac:dyDescent="0.25">
      <c r="A138" s="59"/>
      <c r="B138" s="60"/>
      <c r="C138" s="59"/>
      <c r="D138" s="59"/>
      <c r="E138" s="91"/>
      <c r="F138" s="90"/>
    </row>
    <row r="139" spans="1:6" ht="15.75" x14ac:dyDescent="0.25">
      <c r="A139" s="66"/>
      <c r="B139" s="68" t="s">
        <v>81</v>
      </c>
      <c r="C139" s="66"/>
      <c r="D139" s="66"/>
      <c r="E139" s="121"/>
      <c r="F139" s="122">
        <f>+F137+F115</f>
        <v>0</v>
      </c>
    </row>
    <row r="140" spans="1:6" ht="15.75" x14ac:dyDescent="0.25">
      <c r="A140" s="59"/>
      <c r="B140" s="60"/>
      <c r="C140" s="59"/>
      <c r="D140" s="59"/>
      <c r="E140" s="91"/>
      <c r="F140" s="90"/>
    </row>
    <row r="141" spans="1:6" ht="19.5" customHeight="1" x14ac:dyDescent="0.25">
      <c r="A141" s="40" t="s">
        <v>82</v>
      </c>
      <c r="B141" s="41" t="s">
        <v>83</v>
      </c>
      <c r="C141" s="41"/>
      <c r="D141" s="41"/>
      <c r="E141" s="106"/>
      <c r="F141" s="107"/>
    </row>
    <row r="142" spans="1:6" s="5" customFormat="1" ht="19.5" customHeight="1" x14ac:dyDescent="0.25">
      <c r="A142" s="53"/>
      <c r="B142" s="54"/>
      <c r="C142" s="55"/>
      <c r="D142" s="55"/>
      <c r="E142" s="98"/>
      <c r="F142" s="99"/>
    </row>
    <row r="143" spans="1:6" ht="18.75" x14ac:dyDescent="0.25">
      <c r="A143" s="41" t="s">
        <v>10</v>
      </c>
      <c r="B143" s="41" t="s">
        <v>11</v>
      </c>
      <c r="C143" s="38"/>
      <c r="D143" s="38"/>
      <c r="E143" s="89"/>
      <c r="F143" s="90"/>
    </row>
    <row r="144" spans="1:6" ht="63" x14ac:dyDescent="0.25">
      <c r="A144" s="42">
        <v>1</v>
      </c>
      <c r="B144" s="71" t="s">
        <v>84</v>
      </c>
      <c r="C144" s="38"/>
      <c r="D144" s="38"/>
      <c r="E144" s="89"/>
      <c r="F144" s="90"/>
    </row>
    <row r="145" spans="1:6" ht="19.5" customHeight="1" x14ac:dyDescent="0.25">
      <c r="A145" s="46">
        <v>1.1000000000000001</v>
      </c>
      <c r="B145" s="45" t="s">
        <v>85</v>
      </c>
      <c r="C145" s="46">
        <v>120</v>
      </c>
      <c r="D145" s="46" t="s">
        <v>14</v>
      </c>
      <c r="E145" s="91"/>
      <c r="F145" s="92">
        <f>+C145*E145</f>
        <v>0</v>
      </c>
    </row>
    <row r="146" spans="1:6" ht="15.75" x14ac:dyDescent="0.25">
      <c r="A146" s="46">
        <v>1.2</v>
      </c>
      <c r="B146" s="47" t="s">
        <v>86</v>
      </c>
      <c r="C146" s="46">
        <v>120</v>
      </c>
      <c r="D146" s="46" t="s">
        <v>14</v>
      </c>
      <c r="E146" s="91"/>
      <c r="F146" s="92">
        <f t="shared" ref="F146:F149" si="11">+C146*E146</f>
        <v>0</v>
      </c>
    </row>
    <row r="147" spans="1:6" ht="16.5" customHeight="1" x14ac:dyDescent="0.25">
      <c r="A147" s="46">
        <v>1.3</v>
      </c>
      <c r="B147" s="47" t="s">
        <v>87</v>
      </c>
      <c r="C147" s="46">
        <v>100</v>
      </c>
      <c r="D147" s="46" t="s">
        <v>14</v>
      </c>
      <c r="E147" s="91"/>
      <c r="F147" s="92">
        <f t="shared" si="11"/>
        <v>0</v>
      </c>
    </row>
    <row r="148" spans="1:6" ht="15.75" x14ac:dyDescent="0.25">
      <c r="A148" s="46">
        <v>1.4</v>
      </c>
      <c r="B148" s="47" t="s">
        <v>88</v>
      </c>
      <c r="C148" s="46">
        <v>120</v>
      </c>
      <c r="D148" s="46" t="s">
        <v>14</v>
      </c>
      <c r="E148" s="91"/>
      <c r="F148" s="92">
        <f t="shared" si="11"/>
        <v>0</v>
      </c>
    </row>
    <row r="149" spans="1:6" ht="17.25" customHeight="1" x14ac:dyDescent="0.25">
      <c r="A149" s="46">
        <v>1.5</v>
      </c>
      <c r="B149" s="52" t="s">
        <v>89</v>
      </c>
      <c r="C149" s="46">
        <v>3</v>
      </c>
      <c r="D149" s="46" t="s">
        <v>18</v>
      </c>
      <c r="E149" s="93"/>
      <c r="F149" s="92">
        <f t="shared" si="11"/>
        <v>0</v>
      </c>
    </row>
    <row r="150" spans="1:6" s="5" customFormat="1" ht="19.5" customHeight="1" x14ac:dyDescent="0.25">
      <c r="A150" s="49"/>
      <c r="B150" s="50" t="s">
        <v>90</v>
      </c>
      <c r="C150" s="51"/>
      <c r="D150" s="51"/>
      <c r="E150" s="94"/>
      <c r="F150" s="95">
        <f>SUM(F145:F149)</f>
        <v>0</v>
      </c>
    </row>
    <row r="151" spans="1:6" s="5" customFormat="1" ht="15.75" x14ac:dyDescent="0.25">
      <c r="A151" s="53"/>
      <c r="B151" s="54"/>
      <c r="C151" s="55"/>
      <c r="D151" s="55"/>
      <c r="E151" s="98"/>
      <c r="F151" s="99"/>
    </row>
    <row r="152" spans="1:6" ht="15.75" x14ac:dyDescent="0.25">
      <c r="A152" s="56"/>
      <c r="B152" s="57" t="s">
        <v>91</v>
      </c>
      <c r="C152" s="58"/>
      <c r="D152" s="58"/>
      <c r="E152" s="100"/>
      <c r="F152" s="101">
        <f>+F150</f>
        <v>0</v>
      </c>
    </row>
    <row r="153" spans="1:6" ht="15.75" x14ac:dyDescent="0.25">
      <c r="A153" s="59"/>
      <c r="B153" s="60" t="s">
        <v>31</v>
      </c>
      <c r="C153" s="59"/>
      <c r="D153" s="59"/>
      <c r="E153" s="91"/>
      <c r="F153" s="92"/>
    </row>
    <row r="154" spans="1:6" ht="15.75" x14ac:dyDescent="0.25">
      <c r="A154" s="59"/>
      <c r="B154" s="61" t="s">
        <v>32</v>
      </c>
      <c r="C154" s="62">
        <v>0.1</v>
      </c>
      <c r="D154" s="59"/>
      <c r="E154" s="91"/>
      <c r="F154" s="92">
        <f>+$F$152*C154</f>
        <v>0</v>
      </c>
    </row>
    <row r="155" spans="1:6" ht="15.75" x14ac:dyDescent="0.25">
      <c r="A155" s="59"/>
      <c r="B155" s="61" t="s">
        <v>33</v>
      </c>
      <c r="C155" s="63">
        <v>0.05</v>
      </c>
      <c r="D155" s="59"/>
      <c r="E155" s="91"/>
      <c r="F155" s="92">
        <f t="shared" ref="F155:F159" si="12">+$F$152*C155</f>
        <v>0</v>
      </c>
    </row>
    <row r="156" spans="1:6" ht="15.75" x14ac:dyDescent="0.25">
      <c r="A156" s="59"/>
      <c r="B156" s="61" t="s">
        <v>34</v>
      </c>
      <c r="C156" s="63">
        <v>0.04</v>
      </c>
      <c r="D156" s="59"/>
      <c r="E156" s="91"/>
      <c r="F156" s="92">
        <f t="shared" si="12"/>
        <v>0</v>
      </c>
    </row>
    <row r="157" spans="1:6" ht="15.75" x14ac:dyDescent="0.25">
      <c r="A157" s="59"/>
      <c r="B157" s="61" t="s">
        <v>35</v>
      </c>
      <c r="C157" s="63">
        <v>0.01</v>
      </c>
      <c r="D157" s="59"/>
      <c r="E157" s="91"/>
      <c r="F157" s="92">
        <f t="shared" si="12"/>
        <v>0</v>
      </c>
    </row>
    <row r="158" spans="1:6" ht="15.75" x14ac:dyDescent="0.25">
      <c r="A158" s="59"/>
      <c r="B158" s="64" t="s">
        <v>36</v>
      </c>
      <c r="C158" s="63">
        <v>0.18</v>
      </c>
      <c r="D158" s="59"/>
      <c r="E158" s="91"/>
      <c r="F158" s="92">
        <f>+$F$154*C158</f>
        <v>0</v>
      </c>
    </row>
    <row r="159" spans="1:6" ht="15.75" x14ac:dyDescent="0.25">
      <c r="A159" s="59"/>
      <c r="B159" s="61" t="s">
        <v>37</v>
      </c>
      <c r="C159" s="63">
        <v>1E-3</v>
      </c>
      <c r="D159" s="59"/>
      <c r="E159" s="91"/>
      <c r="F159" s="92">
        <f t="shared" si="12"/>
        <v>0</v>
      </c>
    </row>
    <row r="160" spans="1:6" ht="15.75" x14ac:dyDescent="0.25">
      <c r="A160" s="59"/>
      <c r="B160" s="60" t="s">
        <v>38</v>
      </c>
      <c r="C160" s="59"/>
      <c r="D160" s="59"/>
      <c r="E160" s="91"/>
      <c r="F160" s="90">
        <f>SUM(F154:F159)</f>
        <v>0</v>
      </c>
    </row>
    <row r="161" spans="1:6" ht="15.75" x14ac:dyDescent="0.25">
      <c r="A161" s="56"/>
      <c r="B161" s="57" t="s">
        <v>92</v>
      </c>
      <c r="C161" s="58"/>
      <c r="D161" s="58"/>
      <c r="E161" s="100"/>
      <c r="F161" s="101">
        <f>+F160+F152</f>
        <v>0</v>
      </c>
    </row>
    <row r="162" spans="1:6" x14ac:dyDescent="0.25">
      <c r="A162" s="65"/>
      <c r="B162" s="65"/>
      <c r="C162" s="65"/>
      <c r="D162" s="65"/>
      <c r="E162" s="102"/>
      <c r="F162" s="103"/>
    </row>
    <row r="163" spans="1:6" ht="15.75" customHeight="1" x14ac:dyDescent="0.25">
      <c r="A163" s="71"/>
      <c r="B163" s="71"/>
      <c r="C163" s="71"/>
      <c r="D163" s="71"/>
      <c r="E163" s="116"/>
      <c r="F163" s="99"/>
    </row>
    <row r="164" spans="1:6" ht="23.25" customHeight="1" x14ac:dyDescent="0.25">
      <c r="A164" s="41" t="s">
        <v>68</v>
      </c>
      <c r="B164" s="41" t="s">
        <v>69</v>
      </c>
      <c r="C164" s="38"/>
      <c r="D164" s="38"/>
      <c r="E164" s="89"/>
      <c r="F164" s="90"/>
    </row>
    <row r="165" spans="1:6" ht="31.5" x14ac:dyDescent="0.25">
      <c r="A165" s="42">
        <v>1</v>
      </c>
      <c r="B165" s="71" t="s">
        <v>93</v>
      </c>
      <c r="C165" s="38"/>
      <c r="D165" s="38"/>
      <c r="E165" s="89"/>
      <c r="F165" s="90"/>
    </row>
    <row r="166" spans="1:6" ht="18" customHeight="1" x14ac:dyDescent="0.25">
      <c r="A166" s="46">
        <v>1.1000000000000001</v>
      </c>
      <c r="B166" s="72" t="s">
        <v>27</v>
      </c>
      <c r="C166" s="73">
        <v>3</v>
      </c>
      <c r="D166" s="73" t="s">
        <v>71</v>
      </c>
      <c r="E166" s="91"/>
      <c r="F166" s="92">
        <f t="shared" ref="F166:F167" si="13">+C166*E166</f>
        <v>0</v>
      </c>
    </row>
    <row r="167" spans="1:6" ht="15.75" customHeight="1" x14ac:dyDescent="0.25">
      <c r="A167" s="46">
        <v>1.2</v>
      </c>
      <c r="B167" s="72" t="s">
        <v>72</v>
      </c>
      <c r="C167" s="73">
        <v>3</v>
      </c>
      <c r="D167" s="73" t="s">
        <v>71</v>
      </c>
      <c r="E167" s="91"/>
      <c r="F167" s="92">
        <f t="shared" si="13"/>
        <v>0</v>
      </c>
    </row>
    <row r="168" spans="1:6" s="5" customFormat="1" ht="31.5" customHeight="1" x14ac:dyDescent="0.25">
      <c r="A168" s="49"/>
      <c r="B168" s="50" t="s">
        <v>94</v>
      </c>
      <c r="C168" s="51"/>
      <c r="D168" s="51"/>
      <c r="E168" s="94"/>
      <c r="F168" s="95">
        <f>SUM(F166:F167)</f>
        <v>0</v>
      </c>
    </row>
    <row r="169" spans="1:6" ht="16.5" customHeight="1" x14ac:dyDescent="0.25">
      <c r="A169" s="59"/>
      <c r="B169" s="70" t="s">
        <v>31</v>
      </c>
      <c r="C169" s="78"/>
      <c r="D169" s="78"/>
      <c r="E169" s="91"/>
      <c r="F169" s="92"/>
    </row>
    <row r="170" spans="1:6" ht="18.75" customHeight="1" x14ac:dyDescent="0.25">
      <c r="A170" s="79"/>
      <c r="B170" s="80" t="s">
        <v>79</v>
      </c>
      <c r="C170" s="81">
        <v>0.18</v>
      </c>
      <c r="D170" s="82"/>
      <c r="E170" s="112"/>
      <c r="F170" s="113">
        <f>+$F$168*C170</f>
        <v>0</v>
      </c>
    </row>
    <row r="171" spans="1:6" ht="15.75" x14ac:dyDescent="0.25">
      <c r="A171" s="79"/>
      <c r="B171" s="83" t="s">
        <v>75</v>
      </c>
      <c r="C171" s="81">
        <v>0.03</v>
      </c>
      <c r="D171" s="82"/>
      <c r="E171" s="112"/>
      <c r="F171" s="113">
        <f>+$F$168*C171</f>
        <v>0</v>
      </c>
    </row>
    <row r="172" spans="1:6" ht="15.75" x14ac:dyDescent="0.25">
      <c r="A172" s="59"/>
      <c r="B172" s="60" t="s">
        <v>38</v>
      </c>
      <c r="C172" s="59"/>
      <c r="D172" s="59"/>
      <c r="E172" s="91"/>
      <c r="F172" s="90">
        <f>SUM(F170:F171)</f>
        <v>0</v>
      </c>
    </row>
    <row r="173" spans="1:6" ht="19.5" customHeight="1" x14ac:dyDescent="0.25">
      <c r="A173" s="84"/>
      <c r="B173" s="85" t="s">
        <v>76</v>
      </c>
      <c r="C173" s="84"/>
      <c r="D173" s="84"/>
      <c r="E173" s="114"/>
      <c r="F173" s="115">
        <f>+F172+F168</f>
        <v>0</v>
      </c>
    </row>
    <row r="174" spans="1:6" ht="19.5" customHeight="1" x14ac:dyDescent="0.25">
      <c r="A174" s="59"/>
      <c r="B174" s="60"/>
      <c r="C174" s="59"/>
      <c r="D174" s="59"/>
      <c r="E174" s="91"/>
      <c r="F174" s="90"/>
    </row>
    <row r="175" spans="1:6" ht="15.75" x14ac:dyDescent="0.25">
      <c r="A175" s="56"/>
      <c r="B175" s="58" t="s">
        <v>80</v>
      </c>
      <c r="C175" s="56"/>
      <c r="D175" s="56"/>
      <c r="E175" s="119"/>
      <c r="F175" s="120">
        <f>+F173</f>
        <v>0</v>
      </c>
    </row>
    <row r="176" spans="1:6" ht="15.75" x14ac:dyDescent="0.25">
      <c r="A176" s="59"/>
      <c r="B176" s="60"/>
      <c r="C176" s="59"/>
      <c r="D176" s="59"/>
      <c r="E176" s="91"/>
      <c r="F176" s="90"/>
    </row>
    <row r="177" spans="1:6" ht="15.75" x14ac:dyDescent="0.25">
      <c r="A177" s="66"/>
      <c r="B177" s="68" t="s">
        <v>95</v>
      </c>
      <c r="C177" s="66"/>
      <c r="D177" s="66"/>
      <c r="E177" s="121"/>
      <c r="F177" s="122">
        <f>+F175+F161</f>
        <v>0</v>
      </c>
    </row>
    <row r="178" spans="1:6" x14ac:dyDescent="0.25">
      <c r="A178" s="88"/>
      <c r="B178" s="65"/>
      <c r="C178" s="65"/>
      <c r="D178" s="65"/>
      <c r="E178" s="102"/>
      <c r="F178" s="123"/>
    </row>
    <row r="179" spans="1:6" ht="15.75" x14ac:dyDescent="0.25">
      <c r="A179" s="33" t="s">
        <v>96</v>
      </c>
      <c r="B179" s="34"/>
      <c r="C179" s="34"/>
      <c r="D179" s="34"/>
      <c r="E179" s="34"/>
      <c r="F179" s="35">
        <f>+F177+F139+F81+F46</f>
        <v>0</v>
      </c>
    </row>
    <row r="182" spans="1:6" ht="20.25" x14ac:dyDescent="0.25">
      <c r="A182" s="20"/>
      <c r="B182" s="20"/>
      <c r="C182" s="20"/>
      <c r="D182" s="20"/>
      <c r="E182" s="20"/>
      <c r="F182" s="20"/>
    </row>
    <row r="184" spans="1:6" ht="15.75" x14ac:dyDescent="0.25">
      <c r="A184" s="6"/>
      <c r="B184" s="7"/>
      <c r="C184" s="6"/>
      <c r="D184" s="6"/>
      <c r="E184" s="6"/>
      <c r="F184" s="8"/>
    </row>
    <row r="185" spans="1:6" ht="15.75" x14ac:dyDescent="0.25">
      <c r="A185" s="4"/>
      <c r="B185" s="9"/>
      <c r="C185" s="6"/>
      <c r="D185" s="6"/>
      <c r="E185" s="6"/>
      <c r="F185" s="10"/>
    </row>
    <row r="186" spans="1:6" ht="15.75" x14ac:dyDescent="0.25">
      <c r="A186" s="4"/>
      <c r="B186" s="11"/>
      <c r="C186" s="4"/>
      <c r="D186" s="4"/>
      <c r="E186" s="4"/>
      <c r="F186" s="12"/>
    </row>
    <row r="187" spans="1:6" ht="15.75" x14ac:dyDescent="0.25">
      <c r="A187" s="13"/>
      <c r="B187" s="13"/>
      <c r="C187" s="4"/>
      <c r="D187" s="4"/>
      <c r="E187" s="14"/>
      <c r="F187" s="15"/>
    </row>
    <row r="188" spans="1:6" ht="15.75" x14ac:dyDescent="0.25">
      <c r="A188" s="16"/>
      <c r="B188" s="16"/>
      <c r="C188" s="4"/>
      <c r="D188" s="16"/>
      <c r="E188" s="16"/>
      <c r="F188" s="15"/>
    </row>
    <row r="189" spans="1:6" ht="15.75" x14ac:dyDescent="0.25">
      <c r="A189" s="17"/>
      <c r="B189" s="4"/>
      <c r="C189" s="4"/>
      <c r="D189" s="4"/>
      <c r="E189" s="4"/>
      <c r="F189" s="12"/>
    </row>
    <row r="190" spans="1:6" ht="15.75" x14ac:dyDescent="0.25">
      <c r="A190" s="4"/>
      <c r="B190" s="4"/>
      <c r="C190" s="4"/>
      <c r="D190" s="4"/>
      <c r="E190" s="4"/>
      <c r="F190" s="12"/>
    </row>
    <row r="191" spans="1:6" ht="15.75" x14ac:dyDescent="0.25">
      <c r="A191" s="4"/>
      <c r="B191" s="4"/>
      <c r="C191" s="4"/>
      <c r="D191" s="4"/>
      <c r="E191" s="4"/>
      <c r="F191" s="12"/>
    </row>
    <row r="194" spans="3:3" x14ac:dyDescent="0.25">
      <c r="C194" s="1"/>
    </row>
    <row r="195" spans="3:3" x14ac:dyDescent="0.25">
      <c r="C195" s="19"/>
    </row>
  </sheetData>
  <sheetProtection password="D747" sheet="1" objects="1" scenarios="1"/>
  <mergeCells count="7">
    <mergeCell ref="A182:F182"/>
    <mergeCell ref="A1:F1"/>
    <mergeCell ref="A2:F2"/>
    <mergeCell ref="A3:F3"/>
    <mergeCell ref="A4:F4"/>
    <mergeCell ref="A7:F7"/>
    <mergeCell ref="A179:E179"/>
  </mergeCells>
  <pageMargins left="0.43307086614173229" right="0.35433070866141736" top="0.74803149606299213" bottom="0.74803149606299213" header="0.31496062992125984" footer="0.31496062992125984"/>
  <pageSetup scale="80" fitToHeight="0" orientation="portrait" r:id="rId1"/>
  <headerFooter>
    <oddFooter>&amp;CPerforación, Limpieza y Aforo Nuevos Pozos Región Este&amp;R&amp;P de &amp;N</oddFooter>
  </headerFooter>
  <rowBreaks count="4" manualBreakCount="4">
    <brk id="46" max="5" man="1"/>
    <brk id="81" max="5" man="1"/>
    <brk id="121" max="5" man="1"/>
    <brk id="152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4" ma:contentTypeDescription="Crear nuevo documento." ma:contentTypeScope="" ma:versionID="cf05166d3530b92e674c766a575b242c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006a415e107a736f40489d459efa2988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D133DE78-9CB1-45FE-AB14-D2848C520BFB}"/>
</file>

<file path=customXml/itemProps2.xml><?xml version="1.0" encoding="utf-8"?>
<ds:datastoreItem xmlns:ds="http://schemas.openxmlformats.org/officeDocument/2006/customXml" ds:itemID="{AB383649-812D-42A7-B957-DB5E42B5A911}"/>
</file>

<file path=customXml/itemProps3.xml><?xml version="1.0" encoding="utf-8"?>
<ds:datastoreItem xmlns:ds="http://schemas.openxmlformats.org/officeDocument/2006/customXml" ds:itemID="{5A8A71D2-5C58-4449-B49A-5C159BB446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REGION ESTE (2)</vt:lpstr>
      <vt:lpstr>'listado REGION ESTE (2)'!Área_de_impresión</vt:lpstr>
      <vt:lpstr>'listado REGION ESTE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Federico De la Cruz Beltre</cp:lastModifiedBy>
  <dcterms:created xsi:type="dcterms:W3CDTF">2021-09-29T15:12:34Z</dcterms:created>
  <dcterms:modified xsi:type="dcterms:W3CDTF">2021-10-07T19:21:52Z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