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MAYRASSIS BELLO\2020\PRESUPUESTOS\ZONA VI\EL SEIBO\VILLA GUERRERO\"/>
    </mc:Choice>
  </mc:AlternateContent>
  <bookViews>
    <workbookView xWindow="0" yWindow="2910" windowWidth="2295" windowHeight="1110" tabRatio="733"/>
  </bookViews>
  <sheets>
    <sheet name="VILLA GUERRERO-LOTE 2" sheetId="12" r:id="rId1"/>
  </sheets>
  <definedNames>
    <definedName name="_xlnm._FilterDatabase" localSheetId="0" hidden="1">'VILLA GUERRERO-LOTE 2'!$A$11:$F$103</definedName>
    <definedName name="_xlnm.Print_Area" localSheetId="0">'VILLA GUERRERO-LOTE 2'!$A$1:$F$124</definedName>
    <definedName name="_xlnm.Print_Titles" localSheetId="0">'VILLA GUERRERO-LOTE 2'!$1:$11</definedName>
  </definedNames>
  <calcPr calcId="162913"/>
</workbook>
</file>

<file path=xl/calcChain.xml><?xml version="1.0" encoding="utf-8"?>
<calcChain xmlns="http://schemas.openxmlformats.org/spreadsheetml/2006/main">
  <c r="F15" i="12" l="1"/>
  <c r="F16" i="12"/>
  <c r="F17" i="12"/>
  <c r="F20" i="12"/>
  <c r="F21" i="12"/>
  <c r="F22" i="12"/>
  <c r="F23" i="12"/>
  <c r="F24" i="12"/>
  <c r="F25" i="12"/>
  <c r="F26" i="12"/>
  <c r="F27" i="12"/>
  <c r="F28" i="12"/>
  <c r="F29" i="12"/>
  <c r="F30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6" i="12"/>
  <c r="F89" i="12"/>
  <c r="F90" i="12"/>
  <c r="F91" i="12"/>
  <c r="F94" i="12"/>
  <c r="F95" i="12"/>
  <c r="F96" i="12"/>
  <c r="F97" i="12"/>
  <c r="F103" i="12" l="1"/>
  <c r="F101" i="12"/>
  <c r="F100" i="12"/>
  <c r="F104" i="12" l="1"/>
  <c r="F98" i="12" l="1"/>
  <c r="F106" i="12" s="1"/>
  <c r="F107" i="12" s="1"/>
  <c r="F117" i="12" s="1"/>
  <c r="F120" i="12" l="1"/>
  <c r="F110" i="12"/>
  <c r="F115" i="12"/>
  <c r="F119" i="12"/>
  <c r="F118" i="12"/>
  <c r="F114" i="12"/>
  <c r="F116" i="12"/>
  <c r="F113" i="12"/>
  <c r="F111" i="12"/>
  <c r="F112" i="12"/>
  <c r="F122" i="12" l="1"/>
  <c r="F124" i="12" s="1"/>
</calcChain>
</file>

<file path=xl/sharedStrings.xml><?xml version="1.0" encoding="utf-8"?>
<sst xmlns="http://schemas.openxmlformats.org/spreadsheetml/2006/main" count="166" uniqueCount="107">
  <si>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</si>
  <si>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</si>
  <si>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</si>
  <si>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</si>
  <si>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</si>
  <si>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</si>
  <si>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</si>
  <si>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</si>
  <si>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</si>
  <si>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</si>
  <si>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</si>
  <si>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</si>
  <si>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</si>
  <si>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</si>
  <si>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</si>
  <si>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</si>
  <si>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</si>
  <si>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</si>
  <si>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</si>
  <si>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</si>
  <si>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</si>
  <si>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</si>
  <si>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SUB-TOTAL GENERAL</t>
  </si>
  <si>
    <t>GASTOS INDIRECTOS</t>
  </si>
  <si>
    <t>HONORARIOS PROFESIONALES</t>
  </si>
  <si>
    <t>GASTOS ADMINISTRATIVOS</t>
  </si>
  <si>
    <t>GASTOS DE TRANSPORTE</t>
  </si>
  <si>
    <t>LEY 6-86</t>
  </si>
  <si>
    <t>CODIA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</si>
  <si>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</si>
  <si>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</si>
  <si>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</si>
  <si>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</si>
  <si>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</si>
  <si>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</si>
  <si>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</si>
  <si>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</si>
  <si>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</si>
  <si>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</si>
  <si>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</si>
  <si>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</si>
  <si>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</si>
  <si>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</si>
  <si>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</si>
  <si>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</si>
  <si>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</si>
  <si>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LIMPIEZA CONTINUA Y  FINAL (OBREROS, CAMION  Y HERRAMIENTAS MENORES) CON TRAMOS DE ALTA PENDIENTE </t>
  </si>
  <si>
    <t xml:space="preserve">NIVELACION EN ZANJA </t>
  </si>
  <si>
    <t>SUMINISTRO Y COLOCACION DE VALVULAS</t>
  </si>
  <si>
    <t>Zona : VI</t>
  </si>
  <si>
    <t xml:space="preserve">BOTE DE MATERIAL CON CAMION D= 5 KM (INCLUYE ESPARCIMIENTO) </t>
  </si>
  <si>
    <t xml:space="preserve">Ubicación: PROV. EL SEIBO </t>
  </si>
  <si>
    <t>A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</si>
  <si>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</si>
  <si>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</si>
  <si>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</si>
  <si>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CAJA TELESCOPICA P/VALVULAS (INCL. BASE Y TAPA DE H.S.)</t>
  </si>
  <si>
    <t>B</t>
  </si>
  <si>
    <t>DE Ø 4"  PVC SDR-26  C/ J.G. +2% PÉRDIDA POR CAMPANA</t>
  </si>
  <si>
    <t>DE Ø 3"  PVC SDR-26  C/ J.G. + 2% PÉRDIDA POR CAMPANA</t>
  </si>
  <si>
    <t>DE Ø 4"  PVC SDR-26  C/ J.G. + 2% DESP.</t>
  </si>
  <si>
    <t>DE Ø 3"  PVC SDR-26  C/ J.G. + 2% DESP.</t>
  </si>
  <si>
    <t xml:space="preserve">MATERIAL COMPACTO C/EQUIPO 70% </t>
  </si>
  <si>
    <t xml:space="preserve">MATERIAL ROCA DURA C/EQUIPO 30% (INCLUYE EXTRACCION DE ROCA)  </t>
  </si>
  <si>
    <t>SUB-TOTAL  A</t>
  </si>
  <si>
    <t>ACOMETIDAS URBANAS Ø3"(290 UNIDADES)</t>
  </si>
  <si>
    <t>ANCLAJE EN HORMIGON SIMPLE PARA PIEZA</t>
  </si>
  <si>
    <t xml:space="preserve">SEGUROS, PÓLIZA Y FIANZAS </t>
  </si>
  <si>
    <t>SUPERVISIÓN DE LA OBRA</t>
  </si>
  <si>
    <t>OPERACIÓN Y MANTENIMIENTO INAPA</t>
  </si>
  <si>
    <t>MEDIDA DE COMPENSACIÓN AMBIENTAL</t>
  </si>
  <si>
    <t>ACERA DE 0.80 M</t>
  </si>
  <si>
    <t>CONTEN</t>
  </si>
  <si>
    <t>BOTE DE MATERIAL DEMOLIDO CON CAMION D=5 KM</t>
  </si>
  <si>
    <t>REPOSICIÓN DE:</t>
  </si>
  <si>
    <t>DEMOLICIÓN DE:</t>
  </si>
  <si>
    <t>PRUEBA HIDROSTÁTICA</t>
  </si>
  <si>
    <t>TUBERIA 1/2"  SCH 40 PVC LONGITUD L= 1.00M (PROMEDIO)</t>
  </si>
  <si>
    <t>SUMINISTRO Y COLOCACIÓN DE HIDRANTES</t>
  </si>
  <si>
    <t xml:space="preserve">CODO 3" X 90° ACERO SCH-80 C/PROTECCION ANTICORROSIVA </t>
  </si>
  <si>
    <t xml:space="preserve">CODO 3" X 70° ACERO SCH-80 C/PROTECCION ANTICORROSIVA </t>
  </si>
  <si>
    <t xml:space="preserve">CODO 3" X 15° ACERO SCH-80 C/PROTECCION ANTICORROSIVA </t>
  </si>
  <si>
    <t xml:space="preserve">CODO 3" X 20° ACERO SCH-80 C/PROTECCION ANTICORROSIVA </t>
  </si>
  <si>
    <t xml:space="preserve">CODO 3" X 22.5° ACERO SCH-80 C/PROTECCION ANTICORROSIVA </t>
  </si>
  <si>
    <t xml:space="preserve">CODO 3" X 30° ACERO SCH-80 C/PROTECCION ANTICORROSIVA </t>
  </si>
  <si>
    <t xml:space="preserve">CODO 3" X 35° ACERO SCH-80 C/PROTECCION ANTICORROSIVA </t>
  </si>
  <si>
    <t xml:space="preserve">CODO 3" X 45° ACERO SCH-80 C/PROTECCION ANTICORROSIVA </t>
  </si>
  <si>
    <t xml:space="preserve">CODO 3" X 55° ACERO SCH-80 C/PROTECCION ANTICORROSIVA </t>
  </si>
  <si>
    <t xml:space="preserve">CODO 3" X 60° ACERO SCH-80 C/PROTECCION ANTICORROSIVA </t>
  </si>
  <si>
    <t xml:space="preserve">CODO 4" X 25° ACERO SCH-80 C/PROTECCION ANTICORROSIVA </t>
  </si>
  <si>
    <t xml:space="preserve">CODO 4" X 30° ACERO SCH-80 C/PROTECCION ANTICORROSIVA </t>
  </si>
  <si>
    <t xml:space="preserve">CODO 4" X 45° ACERO SCH-80 C/PROTECCION ANTICORROSIVA </t>
  </si>
  <si>
    <t xml:space="preserve">CRUZ 3" X 3" ACERO SCH-80 C/PROTECCION ANTICORROSIVA </t>
  </si>
  <si>
    <t xml:space="preserve">CRUZ 4" X 3"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</si>
  <si>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</si>
  <si>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</si>
  <si>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TAPÓN 3" ACERO SCH-80 C/PROTECCION ANTICORROSIVA </t>
  </si>
  <si>
    <t>HIDRANTE DE Ø6" PLATILLADO, EN TUBERIA DE Ø4"</t>
  </si>
  <si>
    <t>SUB-TOTAL B</t>
  </si>
  <si>
    <t xml:space="preserve">VALVULA DE COMPUERTA Ø4" H.F. PLATILLADA COMPLETA 150 PSI  (INCL.: VALVULA PLATILLADA, TORNILLOS,  JUNTA DE GOMA,  NIPLE PLATILLADO, JUNTA MECANICA TIPO DRESSER ) </t>
  </si>
  <si>
    <t xml:space="preserve">VALVULA DE COMPUERTA Ø3" H.F. PLATILLADA COMPLETA 150 PSI  (INCL.: VALVULA PLATILLADA, TORNILLOS,  JUNTA DE GOMA,  NIPLE PLATILLADO, JUNTA MECANICA TIPO DRESSER ) </t>
  </si>
  <si>
    <t xml:space="preserve"> ITBIS A HONORARIOS PROFESIONALES (LEY 07-2007)</t>
  </si>
  <si>
    <t xml:space="preserve">VALVULA DE COMPUERTA Ø6" H.F. PLATILLADA COMPLETA 150 PSI  (INCL.: VALVULA PLATILLADA, TORNILLOS,  JUNTA DE GOMA,  NIPLE PLATILLADO, JUNTA MECANICA TIPO DRESSER ) </t>
  </si>
  <si>
    <t>RED DE DISTRIBUCIÓN</t>
  </si>
  <si>
    <t>SUMINISTRO MATERIAL DE MINA PARA RELLENO DIST. PROM=10 KM</t>
  </si>
  <si>
    <t>EXCAVACIÓN CON CLASIFICACIÓN (2,635.97 M3)</t>
  </si>
  <si>
    <t>Obra: AMPLIACIÓN REDES ACUEDUCTO EL SEIBO, REDES VILLA GUERRERO COMPRENDIDA ENTRE LOS NUDOS 12, 20, 40 Y 75 (LOTE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</si>
</sst>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0.000"/>
    <numFmt numFmtId="170" formatCode="&quot;$&quot;#,##0.00;\-&quot;$&quot;#,##0.00"/>
    <numFmt numFmtId="171" formatCode="&quot;$&quot;#,##0.00;[Red]\-&quot;$&quot;#,##0.00"/>
    <numFmt numFmtId="172" formatCode="_-* #,##0.00\ _P_t_s_-;\-* #,##0.00\ _P_t_s_-;_-* &quot;-&quot;??\ _P_t_s_-;_-@_-"/>
    <numFmt numFmtId="173" formatCode="#,##0.00;[Red]#,##0.00"/>
    <numFmt numFmtId="174" formatCode="#,##0;\-#,##0"/>
    <numFmt numFmtId="175" formatCode="#,##0.0;\-#,##0.0"/>
    <numFmt numFmtId="176" formatCode="0.0%"/>
    <numFmt numFmtId="177" formatCode="#,##0.00;\-#,##0.00"/>
    <numFmt numFmtId="178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8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4" fontId="13" fillId="0" borderId="1" xfId="15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0" applyFont="1" applyFill="1" applyBorder="1" applyAlignment="1">
      <alignment horizontal="left" vertical="center"/>
    </xf>
    <xf numFmtId="4" fontId="2" fillId="0" borderId="1" xfId="15" applyNumberFormat="1" applyFont="1" applyFill="1" applyBorder="1" applyAlignment="1" applyProtection="1">
      <alignment horizontal="right" vertical="center" wrapText="1"/>
      <protection locked="0"/>
    </xf>
    <xf numFmtId="167" fontId="2" fillId="0" borderId="1" xfId="5" applyFont="1" applyFill="1" applyBorder="1" applyAlignment="1" applyProtection="1">
      <alignment horizontal="right" vertical="top" wrapText="1"/>
      <protection locked="0"/>
    </xf>
    <xf numFmtId="167" fontId="2" fillId="0" borderId="1" xfId="5" applyFont="1" applyFill="1" applyBorder="1" applyAlignment="1" applyProtection="1">
      <alignment horizontal="right" vertical="center" wrapText="1"/>
      <protection locked="0"/>
    </xf>
    <xf numFmtId="175" fontId="3" fillId="0" borderId="1" xfId="37" applyNumberFormat="1" applyFont="1" applyFill="1" applyBorder="1" applyAlignment="1" applyProtection="1">
      <alignment horizontal="right" vertical="center"/>
    </xf>
    <xf numFmtId="175" fontId="2" fillId="0" borderId="1" xfId="37" applyNumberFormat="1" applyFont="1" applyFill="1" applyBorder="1" applyAlignment="1" applyProtection="1">
      <alignment horizontal="right" vertical="top"/>
    </xf>
    <xf numFmtId="174" fontId="3" fillId="0" borderId="1" xfId="0" applyNumberFormat="1" applyFont="1" applyFill="1" applyBorder="1" applyAlignment="1" applyProtection="1">
      <alignment horizontal="right" vertical="center"/>
    </xf>
    <xf numFmtId="174" fontId="3" fillId="0" borderId="1" xfId="0" applyNumberFormat="1" applyFont="1" applyFill="1" applyBorder="1" applyAlignment="1" applyProtection="1">
      <alignment horizontal="right" vertical="center" wrapText="1"/>
    </xf>
    <xf numFmtId="175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15" applyNumberFormat="1" applyFont="1" applyFill="1" applyBorder="1" applyAlignment="1" applyProtection="1">
      <alignment horizontal="right" vertical="center" wrapText="1"/>
    </xf>
    <xf numFmtId="175" fontId="2" fillId="0" borderId="1" xfId="0" applyNumberFormat="1" applyFont="1" applyFill="1" applyBorder="1" applyAlignment="1" applyProtection="1">
      <alignment horizontal="right" vertical="top"/>
    </xf>
    <xf numFmtId="177" fontId="2" fillId="0" borderId="1" xfId="0" applyNumberFormat="1" applyFont="1" applyFill="1" applyBorder="1" applyAlignment="1" applyProtection="1">
      <alignment horizontal="right" vertical="top"/>
    </xf>
    <xf numFmtId="175" fontId="2" fillId="0" borderId="1" xfId="0" applyNumberFormat="1" applyFont="1" applyFill="1" applyBorder="1" applyAlignment="1" applyProtection="1">
      <alignment horizontal="right" vertical="center"/>
    </xf>
    <xf numFmtId="174" fontId="2" fillId="0" borderId="1" xfId="0" applyNumberFormat="1" applyFont="1" applyFill="1" applyBorder="1" applyAlignment="1" applyProtection="1">
      <alignment horizontal="right" vertical="top" wrapText="1"/>
    </xf>
    <xf numFmtId="175" fontId="2" fillId="0" borderId="4" xfId="0" applyNumberFormat="1" applyFont="1" applyFill="1" applyBorder="1" applyAlignment="1" applyProtection="1">
      <alignment horizontal="right" vertical="top"/>
    </xf>
    <xf numFmtId="0" fontId="7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wrapText="1"/>
    </xf>
    <xf numFmtId="4" fontId="7" fillId="0" borderId="2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vertical="center"/>
    </xf>
    <xf numFmtId="43" fontId="6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justify" vertical="top" wrapText="1"/>
    </xf>
    <xf numFmtId="43" fontId="6" fillId="0" borderId="1" xfId="0" applyNumberFormat="1" applyFont="1" applyFill="1" applyBorder="1" applyAlignment="1" applyProtection="1">
      <alignment horizontal="center" vertical="center"/>
    </xf>
    <xf numFmtId="167" fontId="2" fillId="0" borderId="1" xfId="5" applyFont="1" applyFill="1" applyBorder="1" applyAlignment="1" applyProtection="1">
      <alignment horizontal="right" vertical="center" wrapText="1"/>
    </xf>
    <xf numFmtId="178" fontId="2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5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vertical="top" wrapText="1"/>
    </xf>
    <xf numFmtId="4" fontId="6" fillId="0" borderId="4" xfId="0" applyNumberFormat="1" applyFont="1" applyFill="1" applyBorder="1" applyAlignment="1" applyProtection="1">
      <alignment vertical="center"/>
    </xf>
    <xf numFmtId="43" fontId="6" fillId="0" borderId="4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3" fontId="2" fillId="0" borderId="1" xfId="3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top" wrapText="1"/>
    </xf>
    <xf numFmtId="43" fontId="2" fillId="0" borderId="1" xfId="36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43" fontId="2" fillId="0" borderId="1" xfId="36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39" applyFont="1" applyFill="1" applyBorder="1" applyAlignment="1" applyProtection="1">
      <alignment horizontal="left" vertical="top" wrapText="1"/>
    </xf>
    <xf numFmtId="4" fontId="2" fillId="0" borderId="1" xfId="15" applyNumberFormat="1" applyFont="1" applyFill="1" applyBorder="1" applyAlignment="1" applyProtection="1">
      <alignment horizontal="center" vertical="center"/>
    </xf>
    <xf numFmtId="173" fontId="2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top" wrapText="1"/>
    </xf>
    <xf numFmtId="4" fontId="16" fillId="0" borderId="1" xfId="15" applyNumberFormat="1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vertical="top" wrapText="1"/>
    </xf>
    <xf numFmtId="0" fontId="16" fillId="0" borderId="4" xfId="0" applyFont="1" applyFill="1" applyBorder="1" applyAlignment="1" applyProtection="1">
      <alignment vertical="top" wrapText="1"/>
    </xf>
    <xf numFmtId="4" fontId="16" fillId="0" borderId="4" xfId="15" applyNumberFormat="1" applyFont="1" applyFill="1" applyBorder="1" applyAlignment="1" applyProtection="1">
      <alignment horizontal="right" vertical="center" wrapText="1"/>
    </xf>
    <xf numFmtId="0" fontId="16" fillId="0" borderId="4" xfId="0" applyFont="1" applyFill="1" applyBorder="1" applyAlignment="1" applyProtection="1">
      <alignment horizontal="center" vertical="center"/>
    </xf>
    <xf numFmtId="0" fontId="2" fillId="0" borderId="1" xfId="40" applyFont="1" applyFill="1" applyBorder="1" applyAlignment="1" applyProtection="1">
      <alignment vertical="top" wrapText="1"/>
    </xf>
    <xf numFmtId="49" fontId="3" fillId="0" borderId="1" xfId="25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vertical="top"/>
    </xf>
    <xf numFmtId="4" fontId="6" fillId="0" borderId="1" xfId="0" applyNumberFormat="1" applyFont="1" applyFill="1" applyBorder="1" applyAlignment="1" applyProtection="1">
      <alignment horizontal="center" vertical="top"/>
    </xf>
    <xf numFmtId="4" fontId="2" fillId="0" borderId="1" xfId="0" applyNumberFormat="1" applyFont="1" applyFill="1" applyBorder="1" applyAlignment="1" applyProtection="1">
      <alignment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4" fontId="13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wrapText="1"/>
    </xf>
    <xf numFmtId="4" fontId="2" fillId="0" borderId="1" xfId="0" applyNumberFormat="1" applyFont="1" applyFill="1" applyBorder="1" applyProtection="1"/>
    <xf numFmtId="39" fontId="2" fillId="0" borderId="1" xfId="41" applyFont="1" applyFill="1" applyBorder="1" applyAlignment="1" applyProtection="1">
      <alignment horizontal="left" vertical="top" wrapText="1"/>
    </xf>
    <xf numFmtId="4" fontId="2" fillId="0" borderId="1" xfId="36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/>
    <xf numFmtId="49" fontId="2" fillId="0" borderId="1" xfId="27" applyNumberFormat="1" applyFont="1" applyFill="1" applyBorder="1" applyAlignment="1" applyProtection="1">
      <alignment horizontal="right" vertical="center"/>
    </xf>
    <xf numFmtId="49" fontId="3" fillId="0" borderId="1" xfId="27" applyNumberFormat="1" applyFont="1" applyFill="1" applyBorder="1" applyAlignment="1" applyProtection="1">
      <alignment horizontal="center" vertical="top" wrapText="1"/>
    </xf>
    <xf numFmtId="173" fontId="2" fillId="0" borderId="1" xfId="27" applyNumberFormat="1" applyFont="1" applyFill="1" applyBorder="1" applyAlignment="1" applyProtection="1">
      <alignment horizontal="center" vertical="top"/>
    </xf>
    <xf numFmtId="4" fontId="2" fillId="0" borderId="1" xfId="27" applyNumberFormat="1" applyFont="1" applyFill="1" applyBorder="1" applyAlignment="1" applyProtection="1">
      <alignment horizontal="center" vertical="top"/>
    </xf>
    <xf numFmtId="0" fontId="3" fillId="0" borderId="1" xfId="30" applyNumberFormat="1" applyFont="1" applyFill="1" applyBorder="1" applyAlignment="1" applyProtection="1">
      <alignment horizontal="right" vertical="center" wrapText="1"/>
    </xf>
    <xf numFmtId="0" fontId="3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top" wrapText="1"/>
    </xf>
    <xf numFmtId="4" fontId="2" fillId="0" borderId="1" xfId="30" applyNumberFormat="1" applyFont="1" applyFill="1" applyBorder="1" applyAlignment="1" applyProtection="1">
      <alignment horizontal="center" vertical="top" wrapText="1"/>
    </xf>
    <xf numFmtId="0" fontId="2" fillId="0" borderId="1" xfId="30" applyNumberFormat="1" applyFont="1" applyFill="1" applyBorder="1" applyAlignment="1" applyProtection="1">
      <alignment horizontal="right" vertical="top" wrapText="1"/>
    </xf>
    <xf numFmtId="0" fontId="2" fillId="0" borderId="1" xfId="30" applyFont="1" applyFill="1" applyBorder="1" applyAlignment="1" applyProtection="1">
      <alignment vertical="top" wrapText="1"/>
    </xf>
    <xf numFmtId="4" fontId="2" fillId="0" borderId="1" xfId="30" applyNumberFormat="1" applyFont="1" applyFill="1" applyBorder="1" applyAlignment="1" applyProtection="1">
      <alignment horizontal="right" vertical="center" wrapText="1"/>
    </xf>
    <xf numFmtId="4" fontId="12" fillId="0" borderId="1" xfId="30" applyNumberFormat="1" applyFont="1" applyFill="1" applyBorder="1" applyAlignment="1" applyProtection="1">
      <alignment horizontal="center" vertical="center" wrapText="1"/>
    </xf>
    <xf numFmtId="3" fontId="2" fillId="0" borderId="1" xfId="33" applyNumberFormat="1" applyFont="1" applyFill="1" applyBorder="1" applyAlignment="1" applyProtection="1">
      <alignment horizontal="right" vertical="top" wrapText="1"/>
    </xf>
    <xf numFmtId="4" fontId="2" fillId="0" borderId="1" xfId="33" applyNumberFormat="1" applyFont="1" applyFill="1" applyBorder="1" applyAlignment="1" applyProtection="1">
      <alignment horizontal="right" vertical="center" wrapText="1"/>
    </xf>
    <xf numFmtId="4" fontId="2" fillId="0" borderId="1" xfId="33" applyNumberFormat="1" applyFont="1" applyFill="1" applyBorder="1" applyAlignment="1" applyProtection="1">
      <alignment horizontal="center" vertical="center" wrapText="1"/>
    </xf>
    <xf numFmtId="4" fontId="3" fillId="4" borderId="1" xfId="28" applyNumberFormat="1" applyFont="1" applyFill="1" applyBorder="1" applyAlignment="1" applyProtection="1">
      <alignment horizontal="right" vertical="center" wrapText="1"/>
    </xf>
    <xf numFmtId="4" fontId="3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top" wrapText="1"/>
    </xf>
    <xf numFmtId="4" fontId="2" fillId="3" borderId="1" xfId="28" applyNumberFormat="1" applyFont="1" applyFill="1" applyBorder="1" applyAlignment="1" applyProtection="1">
      <alignment horizontal="right" vertical="top" wrapText="1"/>
    </xf>
    <xf numFmtId="4" fontId="2" fillId="3" borderId="1" xfId="28" applyNumberFormat="1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center" vertical="top" wrapText="1"/>
    </xf>
    <xf numFmtId="4" fontId="2" fillId="4" borderId="4" xfId="28" applyNumberFormat="1" applyFont="1" applyFill="1" applyBorder="1" applyAlignment="1" applyProtection="1">
      <alignment horizontal="right" vertical="top" wrapText="1"/>
    </xf>
    <xf numFmtId="4" fontId="2" fillId="4" borderId="4" xfId="28" applyNumberFormat="1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4" fontId="2" fillId="4" borderId="1" xfId="28" applyNumberFormat="1" applyFont="1" applyFill="1" applyBorder="1" applyAlignment="1" applyProtection="1">
      <alignment horizontal="right" vertical="top" wrapText="1"/>
    </xf>
    <xf numFmtId="4" fontId="2" fillId="4" borderId="1" xfId="28" applyNumberFormat="1" applyFont="1" applyFill="1" applyBorder="1" applyAlignment="1" applyProtection="1">
      <alignment horizontal="center" vertical="top" wrapText="1"/>
    </xf>
    <xf numFmtId="0" fontId="2" fillId="3" borderId="1" xfId="30" applyNumberFormat="1" applyFont="1" applyFill="1" applyBorder="1" applyAlignment="1" applyProtection="1">
      <alignment horizontal="right" vertical="center" wrapText="1"/>
    </xf>
    <xf numFmtId="0" fontId="2" fillId="3" borderId="1" xfId="30" applyFont="1" applyFill="1" applyBorder="1" applyAlignment="1" applyProtection="1">
      <alignment horizontal="right" vertical="top" wrapText="1"/>
    </xf>
    <xf numFmtId="10" fontId="2" fillId="3" borderId="1" xfId="38" applyNumberFormat="1" applyFont="1" applyFill="1" applyBorder="1" applyAlignment="1" applyProtection="1">
      <alignment horizontal="right" vertical="top" wrapText="1"/>
    </xf>
    <xf numFmtId="4" fontId="2" fillId="3" borderId="1" xfId="3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right" vertical="top" wrapText="1"/>
    </xf>
    <xf numFmtId="178" fontId="2" fillId="3" borderId="1" xfId="20" applyNumberFormat="1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horizontal="right" vertical="top" wrapText="1"/>
    </xf>
    <xf numFmtId="10" fontId="2" fillId="3" borderId="1" xfId="0" applyNumberFormat="1" applyFont="1" applyFill="1" applyBorder="1" applyAlignment="1" applyProtection="1">
      <alignment horizontal="center" vertical="top" wrapText="1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/>
    </xf>
    <xf numFmtId="176" fontId="3" fillId="3" borderId="1" xfId="0" applyNumberFormat="1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right" vertical="top" wrapText="1"/>
    </xf>
    <xf numFmtId="10" fontId="2" fillId="4" borderId="4" xfId="0" applyNumberFormat="1" applyFont="1" applyFill="1" applyBorder="1" applyAlignment="1" applyProtection="1">
      <alignment horizontal="center" vertical="top" wrapText="1"/>
    </xf>
    <xf numFmtId="4" fontId="2" fillId="0" borderId="1" xfId="30" applyNumberFormat="1" applyFont="1" applyFill="1" applyBorder="1" applyAlignment="1" applyProtection="1">
      <alignment horizontal="right" vertical="center" wrapText="1"/>
      <protection locked="0"/>
    </xf>
    <xf numFmtId="4" fontId="7" fillId="0" borderId="2" xfId="0" applyNumberFormat="1" applyFont="1" applyFill="1" applyBorder="1" applyAlignment="1" applyProtection="1">
      <alignment horizontal="right" wrapText="1"/>
      <protection locked="0"/>
    </xf>
    <xf numFmtId="43" fontId="14" fillId="0" borderId="1" xfId="0" applyNumberFormat="1" applyFont="1" applyFill="1" applyBorder="1" applyAlignment="1" applyProtection="1">
      <alignment vertical="center"/>
      <protection locked="0"/>
    </xf>
    <xf numFmtId="39" fontId="6" fillId="0" borderId="1" xfId="0" applyNumberFormat="1" applyFont="1" applyFill="1" applyBorder="1" applyAlignment="1" applyProtection="1">
      <alignment vertical="center"/>
      <protection locked="0"/>
    </xf>
    <xf numFmtId="3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" xfId="0" applyFont="1" applyFill="1" applyBorder="1" applyAlignment="1" applyProtection="1">
      <alignment horizontal="right" wrapText="1"/>
      <protection locked="0"/>
    </xf>
    <xf numFmtId="4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39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3" fontId="2" fillId="0" borderId="1" xfId="0" applyNumberFormat="1" applyFont="1" applyFill="1" applyBorder="1" applyProtection="1">
      <protection locked="0"/>
    </xf>
    <xf numFmtId="43" fontId="2" fillId="0" borderId="1" xfId="36" applyFont="1" applyFill="1" applyBorder="1" applyAlignment="1" applyProtection="1">
      <alignment horizontal="right" vertical="top" wrapText="1"/>
      <protection locked="0"/>
    </xf>
    <xf numFmtId="43" fontId="2" fillId="0" borderId="1" xfId="36" applyFont="1" applyFill="1" applyBorder="1" applyAlignment="1" applyProtection="1">
      <alignment horizontal="right" vertical="center" wrapText="1"/>
      <protection locked="0"/>
    </xf>
    <xf numFmtId="4" fontId="2" fillId="0" borderId="1" xfId="44" applyNumberFormat="1" applyFont="1" applyFill="1" applyBorder="1" applyAlignment="1" applyProtection="1">
      <alignment vertical="top"/>
      <protection locked="0"/>
    </xf>
    <xf numFmtId="4" fontId="16" fillId="0" borderId="1" xfId="15" applyNumberFormat="1" applyFont="1" applyFill="1" applyBorder="1" applyAlignment="1" applyProtection="1">
      <alignment horizontal="right" vertical="center" wrapText="1"/>
      <protection locked="0"/>
    </xf>
    <xf numFmtId="4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4" xfId="15" applyNumberFormat="1" applyFont="1" applyFill="1" applyBorder="1" applyAlignment="1" applyProtection="1">
      <alignment horizontal="right" vertical="center" wrapText="1"/>
      <protection locked="0"/>
    </xf>
    <xf numFmtId="4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5" applyNumberFormat="1" applyFont="1" applyFill="1" applyBorder="1" applyAlignment="1" applyProtection="1">
      <alignment vertical="top"/>
      <protection locked="0"/>
    </xf>
    <xf numFmtId="173" fontId="2" fillId="0" borderId="1" xfId="0" applyNumberFormat="1" applyFont="1" applyFill="1" applyBorder="1" applyAlignment="1" applyProtection="1">
      <alignment vertical="top" wrapText="1"/>
      <protection locked="0"/>
    </xf>
    <xf numFmtId="17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protection locked="0"/>
    </xf>
    <xf numFmtId="39" fontId="7" fillId="4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27" applyNumberFormat="1" applyFont="1" applyFill="1" applyBorder="1" applyAlignment="1" applyProtection="1">
      <alignment horizontal="right" vertical="top"/>
      <protection locked="0"/>
    </xf>
    <xf numFmtId="4" fontId="3" fillId="0" borderId="1" xfId="27" applyNumberFormat="1" applyFont="1" applyFill="1" applyBorder="1" applyAlignment="1" applyProtection="1">
      <alignment horizontal="right" vertical="top"/>
      <protection locked="0"/>
    </xf>
    <xf numFmtId="4" fontId="2" fillId="0" borderId="1" xfId="30" applyNumberFormat="1" applyFont="1" applyFill="1" applyBorder="1" applyAlignment="1" applyProtection="1">
      <alignment vertical="top" wrapText="1"/>
      <protection locked="0"/>
    </xf>
    <xf numFmtId="4" fontId="2" fillId="0" borderId="1" xfId="30" applyNumberFormat="1" applyFont="1" applyFill="1" applyBorder="1" applyAlignment="1" applyProtection="1">
      <alignment vertical="center" wrapText="1"/>
      <protection locked="0"/>
    </xf>
    <xf numFmtId="4" fontId="2" fillId="0" borderId="1" xfId="28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33" applyNumberFormat="1" applyFont="1" applyFill="1" applyBorder="1" applyAlignment="1" applyProtection="1">
      <alignment vertical="center" wrapText="1"/>
      <protection locked="0"/>
    </xf>
    <xf numFmtId="4" fontId="3" fillId="4" borderId="1" xfId="28" applyNumberFormat="1" applyFont="1" applyFill="1" applyBorder="1" applyAlignment="1" applyProtection="1">
      <alignment horizontal="center" vertical="top" wrapText="1"/>
      <protection locked="0"/>
    </xf>
    <xf numFmtId="4" fontId="3" fillId="3" borderId="1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28" applyNumberFormat="1" applyFont="1" applyFill="1" applyBorder="1" applyAlignment="1" applyProtection="1">
      <alignment horizontal="right" vertical="top" wrapText="1"/>
      <protection locked="0"/>
    </xf>
    <xf numFmtId="4" fontId="3" fillId="4" borderId="4" xfId="32" applyNumberFormat="1" applyFont="1" applyFill="1" applyBorder="1" applyAlignment="1" applyProtection="1">
      <alignment vertical="top" wrapText="1"/>
      <protection locked="0"/>
    </xf>
    <xf numFmtId="4" fontId="3" fillId="4" borderId="1" xfId="28" applyNumberFormat="1" applyFont="1" applyFill="1" applyBorder="1" applyAlignment="1" applyProtection="1">
      <alignment horizontal="right" vertical="top" wrapText="1"/>
      <protection locked="0"/>
    </xf>
    <xf numFmtId="4" fontId="2" fillId="3" borderId="6" xfId="28" applyNumberFormat="1" applyFont="1" applyFill="1" applyBorder="1" applyAlignment="1" applyProtection="1">
      <alignment horizontal="right" vertical="top" wrapText="1"/>
      <protection locked="0"/>
    </xf>
    <xf numFmtId="4" fontId="2" fillId="3" borderId="1" xfId="30" applyNumberFormat="1" applyFont="1" applyFill="1" applyBorder="1" applyAlignment="1" applyProtection="1">
      <alignment vertical="top" wrapText="1"/>
      <protection locked="0"/>
    </xf>
    <xf numFmtId="167" fontId="2" fillId="3" borderId="1" xfId="5" applyFont="1" applyFill="1" applyBorder="1" applyAlignment="1" applyProtection="1">
      <alignment horizontal="right" vertical="top" wrapText="1"/>
      <protection locked="0"/>
    </xf>
    <xf numFmtId="4" fontId="3" fillId="3" borderId="1" xfId="0" applyNumberFormat="1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167" fontId="2" fillId="4" borderId="4" xfId="5" applyFont="1" applyFill="1" applyBorder="1" applyAlignment="1" applyProtection="1">
      <alignment horizontal="right" vertical="top" wrapText="1"/>
      <protection locked="0"/>
    </xf>
    <xf numFmtId="4" fontId="3" fillId="4" borderId="4" xfId="0" applyNumberFormat="1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</cellXfs>
  <cellStyles count="49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2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_estimado juana vicenta" xfId="28"/>
    <cellStyle name="Normal" xfId="0" builtinId="0"/>
    <cellStyle name="Normal 10" xfId="16"/>
    <cellStyle name="Normal 10 2" xfId="45"/>
    <cellStyle name="Normal 11 2" xfId="46"/>
    <cellStyle name="Normal 13 2" xfId="17"/>
    <cellStyle name="Normal 13 2 3" xfId="47"/>
    <cellStyle name="Normal 18" xfId="48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3"/>
    <cellStyle name="Normal_158-09 TERMINACION AC. LA GINA" xfId="37"/>
    <cellStyle name="Normal_50-09 EXTENSION LINEA LA CUARENTA Y CABUYA 2" xfId="41"/>
    <cellStyle name="Normal_502-01 alcantarillado sanitario academia de entrenamiento policial de hatilloparte b" xfId="44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1476375</xdr:colOff>
      <xdr:row>124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124</xdr:row>
      <xdr:rowOff>0</xdr:rowOff>
    </xdr:from>
    <xdr:to>
      <xdr:col>1</xdr:col>
      <xdr:colOff>1685925</xdr:colOff>
      <xdr:row>124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36385500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124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36385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363855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36385500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36385500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3638550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36385500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36385500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36385500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363855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36385500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363855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363855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36385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363855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124</xdr:row>
      <xdr:rowOff>0</xdr:rowOff>
    </xdr:from>
    <xdr:to>
      <xdr:col>1</xdr:col>
      <xdr:colOff>1381125</xdr:colOff>
      <xdr:row>124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800225" y="363855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800225" y="320135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819275" y="36223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819275" y="362235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819275" y="36223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819275" y="36223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819275" y="3622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124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819275" y="362235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819275" y="36223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1409700</xdr:colOff>
      <xdr:row>125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819275" y="36223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3897630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14"/>
  <sheetViews>
    <sheetView showGridLines="0" showZeros="0" tabSelected="1" view="pageBreakPreview" zoomScaleNormal="100" zoomScaleSheetLayoutView="100" workbookViewId="0">
      <selection activeCell="A8" sqref="A8:F8"/>
    </sheetView>
  </sheetViews>
  <sheetFormatPr baseColWidth="10" defaultRowHeight="12.75" x14ac:dyDescent="0.2"/>
  <cols>
    <col min="1" max="1" width="7.7109375" style="17" customWidth="1"/>
    <col min="2" max="2" width="52.28515625" style="18" customWidth="1"/>
    <col min="3" max="3" width="11.5703125" style="19" customWidth="1"/>
    <col min="4" max="4" width="6.85546875" style="20" customWidth="1"/>
    <col min="5" max="5" width="13.85546875" style="16" bestFit="1" customWidth="1"/>
    <col min="6" max="6" width="15" style="16" customWidth="1"/>
    <col min="7" max="16384" width="11.42578125" style="15"/>
  </cols>
  <sheetData>
    <row r="1" spans="1:6" ht="14.25" x14ac:dyDescent="0.2">
      <c r="A1" s="10"/>
      <c r="B1" s="11"/>
      <c r="C1" s="12"/>
      <c r="D1" s="13"/>
      <c r="E1" s="14"/>
      <c r="F1" s="14"/>
    </row>
    <row r="2" spans="1:6" x14ac:dyDescent="0.2">
      <c r="A2" s="206"/>
      <c r="B2" s="206"/>
      <c r="C2" s="206"/>
      <c r="D2" s="206"/>
      <c r="E2" s="206"/>
      <c r="F2" s="206"/>
    </row>
    <row r="3" spans="1:6" x14ac:dyDescent="0.2">
      <c r="A3" s="206"/>
      <c r="B3" s="206"/>
      <c r="C3" s="206"/>
      <c r="D3" s="206"/>
      <c r="E3" s="206"/>
      <c r="F3" s="206"/>
    </row>
    <row r="4" spans="1:6" x14ac:dyDescent="0.2">
      <c r="A4" s="206"/>
      <c r="B4" s="206"/>
      <c r="C4" s="206"/>
      <c r="D4" s="206"/>
      <c r="E4" s="206"/>
      <c r="F4" s="206"/>
    </row>
    <row r="5" spans="1:6" x14ac:dyDescent="0.2">
      <c r="A5" s="206"/>
      <c r="B5" s="206"/>
      <c r="C5" s="206"/>
      <c r="D5" s="206"/>
      <c r="E5" s="206"/>
      <c r="F5" s="206"/>
    </row>
    <row r="6" spans="1:6" x14ac:dyDescent="0.2">
      <c r="A6" s="8"/>
      <c r="B6" s="3"/>
      <c r="C6" s="1"/>
      <c r="D6" s="2"/>
      <c r="E6" s="4"/>
      <c r="F6" s="206"/>
    </row>
    <row r="7" spans="1:6" x14ac:dyDescent="0.2">
      <c r="A7" s="26"/>
      <c r="B7" s="3"/>
      <c r="C7" s="1"/>
      <c r="D7" s="2"/>
      <c r="E7" s="4"/>
      <c r="F7" s="206"/>
    </row>
    <row r="8" spans="1:6" ht="29.25" customHeight="1" x14ac:dyDescent="0.2">
      <c r="A8" s="205" t="s">
        <v>106</v>
      </c>
      <c r="B8" s="205"/>
      <c r="C8" s="205"/>
      <c r="D8" s="205"/>
      <c r="E8" s="205"/>
      <c r="F8" s="205"/>
    </row>
    <row r="9" spans="1:6" x14ac:dyDescent="0.2">
      <c r="A9" s="26" t="s">
        <v>51</v>
      </c>
      <c r="B9" s="5"/>
      <c r="C9" s="1"/>
      <c r="D9" s="6" t="s">
        <v>49</v>
      </c>
      <c r="E9" s="7"/>
      <c r="F9" s="1"/>
    </row>
    <row r="10" spans="1:6" x14ac:dyDescent="0.2">
      <c r="A10" s="207"/>
      <c r="B10" s="207"/>
      <c r="C10" s="207"/>
      <c r="D10" s="207"/>
      <c r="E10" s="207"/>
      <c r="F10" s="207"/>
    </row>
    <row r="11" spans="1:6" x14ac:dyDescent="0.2">
      <c r="A11" s="21" t="s">
        <v>3</v>
      </c>
      <c r="B11" s="22" t="s">
        <v>1</v>
      </c>
      <c r="C11" s="23" t="s">
        <v>0</v>
      </c>
      <c r="D11" s="24" t="s">
        <v>7</v>
      </c>
      <c r="E11" s="23" t="s">
        <v>2</v>
      </c>
      <c r="F11" s="23" t="s">
        <v>4</v>
      </c>
    </row>
    <row r="12" spans="1:6" x14ac:dyDescent="0.2">
      <c r="A12" s="41"/>
      <c r="B12" s="42"/>
      <c r="C12" s="43"/>
      <c r="D12" s="44"/>
      <c r="E12" s="160"/>
      <c r="F12" s="160"/>
    </row>
    <row r="13" spans="1:6" x14ac:dyDescent="0.2">
      <c r="A13" s="45" t="s">
        <v>52</v>
      </c>
      <c r="B13" s="46" t="s">
        <v>103</v>
      </c>
      <c r="C13" s="47"/>
      <c r="D13" s="48"/>
      <c r="E13" s="161"/>
      <c r="F13" s="162"/>
    </row>
    <row r="14" spans="1:6" x14ac:dyDescent="0.2">
      <c r="A14" s="49"/>
      <c r="B14" s="46"/>
      <c r="C14" s="47"/>
      <c r="D14" s="48"/>
      <c r="E14" s="161"/>
      <c r="F14" s="162"/>
    </row>
    <row r="15" spans="1:6" x14ac:dyDescent="0.2">
      <c r="A15" s="50">
        <v>1</v>
      </c>
      <c r="B15" s="51" t="s">
        <v>15</v>
      </c>
      <c r="C15" s="52">
        <v>3680.88</v>
      </c>
      <c r="D15" s="53" t="s">
        <v>5</v>
      </c>
      <c r="E15" s="28"/>
      <c r="F15" s="163">
        <f>ROUND(C15*E15,2)</f>
        <v>0</v>
      </c>
    </row>
    <row r="16" spans="1:6" x14ac:dyDescent="0.2">
      <c r="A16" s="54"/>
      <c r="B16" s="55"/>
      <c r="C16" s="56"/>
      <c r="D16" s="56"/>
      <c r="E16" s="164"/>
      <c r="F16" s="163">
        <f>ROUND(C16*E16,2)</f>
        <v>0</v>
      </c>
    </row>
    <row r="17" spans="1:6" x14ac:dyDescent="0.2">
      <c r="A17" s="49">
        <v>2</v>
      </c>
      <c r="B17" s="46" t="s">
        <v>8</v>
      </c>
      <c r="C17" s="47"/>
      <c r="D17" s="48"/>
      <c r="E17" s="165"/>
      <c r="F17" s="163">
        <f>ROUND(C17*E17,2)</f>
        <v>0</v>
      </c>
    </row>
    <row r="18" spans="1:6" x14ac:dyDescent="0.2">
      <c r="A18" s="49"/>
      <c r="B18" s="46"/>
      <c r="C18" s="47"/>
      <c r="D18" s="48"/>
      <c r="E18" s="165"/>
      <c r="F18" s="163"/>
    </row>
    <row r="19" spans="1:6" x14ac:dyDescent="0.2">
      <c r="A19" s="30">
        <v>2.1</v>
      </c>
      <c r="B19" s="57" t="s">
        <v>105</v>
      </c>
      <c r="C19" s="35"/>
      <c r="D19" s="58"/>
      <c r="E19" s="25"/>
      <c r="F19" s="166"/>
    </row>
    <row r="20" spans="1:6" x14ac:dyDescent="0.2">
      <c r="A20" s="31" t="s">
        <v>32</v>
      </c>
      <c r="B20" s="59" t="s">
        <v>62</v>
      </c>
      <c r="C20" s="52">
        <v>1845.18</v>
      </c>
      <c r="D20" s="58" t="s">
        <v>9</v>
      </c>
      <c r="E20" s="28"/>
      <c r="F20" s="166">
        <f>+ROUND(C20*E20,2)</f>
        <v>0</v>
      </c>
    </row>
    <row r="21" spans="1:6" ht="25.5" x14ac:dyDescent="0.2">
      <c r="A21" s="31" t="s">
        <v>33</v>
      </c>
      <c r="B21" s="59" t="s">
        <v>63</v>
      </c>
      <c r="C21" s="60">
        <v>790.79</v>
      </c>
      <c r="D21" s="58" t="s">
        <v>9</v>
      </c>
      <c r="E21" s="28"/>
      <c r="F21" s="166">
        <f>+ROUND(C21*E21,2)</f>
        <v>0</v>
      </c>
    </row>
    <row r="22" spans="1:6" x14ac:dyDescent="0.2">
      <c r="A22" s="61">
        <v>2.2000000000000002</v>
      </c>
      <c r="B22" s="62" t="s">
        <v>47</v>
      </c>
      <c r="C22" s="52">
        <v>2408.6999999999998</v>
      </c>
      <c r="D22" s="48" t="s">
        <v>10</v>
      </c>
      <c r="E22" s="28"/>
      <c r="F22" s="163">
        <f t="shared" ref="F22:F26" si="0">ROUND(C22*E22,2)</f>
        <v>0</v>
      </c>
    </row>
    <row r="23" spans="1:6" ht="25.5" x14ac:dyDescent="0.2">
      <c r="A23" s="61">
        <v>2.2999999999999998</v>
      </c>
      <c r="B23" s="63" t="s">
        <v>53</v>
      </c>
      <c r="C23" s="60">
        <v>257.68</v>
      </c>
      <c r="D23" s="64" t="s">
        <v>9</v>
      </c>
      <c r="E23" s="29"/>
      <c r="F23" s="163">
        <f t="shared" si="0"/>
        <v>0</v>
      </c>
    </row>
    <row r="24" spans="1:6" ht="25.5" x14ac:dyDescent="0.2">
      <c r="A24" s="66">
        <v>2.4</v>
      </c>
      <c r="B24" s="63" t="s">
        <v>104</v>
      </c>
      <c r="C24" s="65">
        <v>948.95</v>
      </c>
      <c r="D24" s="67" t="s">
        <v>9</v>
      </c>
      <c r="E24" s="29"/>
      <c r="F24" s="29">
        <f t="shared" si="0"/>
        <v>0</v>
      </c>
    </row>
    <row r="25" spans="1:6" ht="25.5" x14ac:dyDescent="0.2">
      <c r="A25" s="68">
        <v>2.5</v>
      </c>
      <c r="B25" s="62" t="s">
        <v>16</v>
      </c>
      <c r="C25" s="60">
        <v>2233.9899999999998</v>
      </c>
      <c r="D25" s="64" t="s">
        <v>9</v>
      </c>
      <c r="E25" s="29"/>
      <c r="F25" s="163">
        <f t="shared" si="0"/>
        <v>0</v>
      </c>
    </row>
    <row r="26" spans="1:6" ht="25.5" x14ac:dyDescent="0.2">
      <c r="A26" s="61">
        <v>2.6</v>
      </c>
      <c r="B26" s="62" t="s">
        <v>50</v>
      </c>
      <c r="C26" s="60">
        <v>1510.41</v>
      </c>
      <c r="D26" s="64" t="s">
        <v>9</v>
      </c>
      <c r="E26" s="28"/>
      <c r="F26" s="163">
        <f t="shared" si="0"/>
        <v>0</v>
      </c>
    </row>
    <row r="27" spans="1:6" x14ac:dyDescent="0.2">
      <c r="A27" s="49"/>
      <c r="B27" s="62"/>
      <c r="C27" s="47"/>
      <c r="D27" s="48"/>
      <c r="E27" s="167"/>
      <c r="F27" s="163">
        <f t="shared" ref="F27:F30" si="1">ROUND(C27*E27,2)</f>
        <v>0</v>
      </c>
    </row>
    <row r="28" spans="1:6" x14ac:dyDescent="0.2">
      <c r="A28" s="49">
        <v>3</v>
      </c>
      <c r="B28" s="46" t="s">
        <v>17</v>
      </c>
      <c r="C28" s="47"/>
      <c r="D28" s="48"/>
      <c r="E28" s="167"/>
      <c r="F28" s="163">
        <f t="shared" si="1"/>
        <v>0</v>
      </c>
    </row>
    <row r="29" spans="1:6" ht="25.5" x14ac:dyDescent="0.2">
      <c r="A29" s="68">
        <v>3.1</v>
      </c>
      <c r="B29" s="69" t="s">
        <v>58</v>
      </c>
      <c r="C29" s="47">
        <v>326.3</v>
      </c>
      <c r="D29" s="64" t="s">
        <v>5</v>
      </c>
      <c r="E29" s="167"/>
      <c r="F29" s="163">
        <f t="shared" si="1"/>
        <v>0</v>
      </c>
    </row>
    <row r="30" spans="1:6" ht="25.5" x14ac:dyDescent="0.2">
      <c r="A30" s="68">
        <v>3.2</v>
      </c>
      <c r="B30" s="69" t="s">
        <v>59</v>
      </c>
      <c r="C30" s="47">
        <v>3428.41</v>
      </c>
      <c r="D30" s="64" t="s">
        <v>5</v>
      </c>
      <c r="E30" s="167"/>
      <c r="F30" s="163">
        <f t="shared" si="1"/>
        <v>0</v>
      </c>
    </row>
    <row r="31" spans="1:6" x14ac:dyDescent="0.2">
      <c r="A31" s="49"/>
      <c r="B31" s="62"/>
      <c r="C31" s="47"/>
      <c r="D31" s="48"/>
      <c r="E31" s="167"/>
      <c r="F31" s="163"/>
    </row>
    <row r="32" spans="1:6" x14ac:dyDescent="0.2">
      <c r="A32" s="49">
        <v>4</v>
      </c>
      <c r="B32" s="46" t="s">
        <v>20</v>
      </c>
      <c r="C32" s="47"/>
      <c r="D32" s="48"/>
      <c r="E32" s="167"/>
      <c r="F32" s="163">
        <f t="shared" ref="F32:F65" si="2">ROUND(C32*E32,2)</f>
        <v>0</v>
      </c>
    </row>
    <row r="33" spans="1:6" x14ac:dyDescent="0.2">
      <c r="A33" s="68">
        <v>4.2</v>
      </c>
      <c r="B33" s="69" t="s">
        <v>60</v>
      </c>
      <c r="C33" s="47">
        <v>326.3</v>
      </c>
      <c r="D33" s="48" t="s">
        <v>5</v>
      </c>
      <c r="E33" s="167"/>
      <c r="F33" s="163">
        <f t="shared" si="2"/>
        <v>0</v>
      </c>
    </row>
    <row r="34" spans="1:6" x14ac:dyDescent="0.2">
      <c r="A34" s="68">
        <v>4.3</v>
      </c>
      <c r="B34" s="69" t="s">
        <v>61</v>
      </c>
      <c r="C34" s="47">
        <v>3428.41</v>
      </c>
      <c r="D34" s="48" t="s">
        <v>5</v>
      </c>
      <c r="E34" s="167"/>
      <c r="F34" s="163">
        <f t="shared" si="2"/>
        <v>0</v>
      </c>
    </row>
    <row r="35" spans="1:6" x14ac:dyDescent="0.2">
      <c r="A35" s="68"/>
      <c r="B35" s="62"/>
      <c r="C35" s="47"/>
      <c r="D35" s="48"/>
      <c r="E35" s="167"/>
      <c r="F35" s="163">
        <f t="shared" si="2"/>
        <v>0</v>
      </c>
    </row>
    <row r="36" spans="1:6" x14ac:dyDescent="0.2">
      <c r="A36" s="49">
        <v>5</v>
      </c>
      <c r="B36" s="46" t="s">
        <v>21</v>
      </c>
      <c r="C36" s="47"/>
      <c r="D36" s="48"/>
      <c r="E36" s="167"/>
      <c r="F36" s="163">
        <f t="shared" si="2"/>
        <v>0</v>
      </c>
    </row>
    <row r="37" spans="1:6" ht="25.5" x14ac:dyDescent="0.2">
      <c r="A37" s="68">
        <v>5.0999999999999996</v>
      </c>
      <c r="B37" s="70" t="s">
        <v>81</v>
      </c>
      <c r="C37" s="47">
        <v>3</v>
      </c>
      <c r="D37" s="64" t="s">
        <v>6</v>
      </c>
      <c r="E37" s="167"/>
      <c r="F37" s="163">
        <f>ROUND(C37*E37,2)</f>
        <v>0</v>
      </c>
    </row>
    <row r="38" spans="1:6" ht="25.5" x14ac:dyDescent="0.2">
      <c r="A38" s="68">
        <v>5.2</v>
      </c>
      <c r="B38" s="69" t="s">
        <v>82</v>
      </c>
      <c r="C38" s="47">
        <v>5</v>
      </c>
      <c r="D38" s="64" t="s">
        <v>6</v>
      </c>
      <c r="E38" s="167"/>
      <c r="F38" s="163">
        <f t="shared" ref="F38:F54" si="3">ROUND(C38*E38,2)</f>
        <v>0</v>
      </c>
    </row>
    <row r="39" spans="1:6" ht="25.5" x14ac:dyDescent="0.2">
      <c r="A39" s="68">
        <v>5.3</v>
      </c>
      <c r="B39" s="69" t="s">
        <v>83</v>
      </c>
      <c r="C39" s="47">
        <v>2</v>
      </c>
      <c r="D39" s="64" t="s">
        <v>6</v>
      </c>
      <c r="E39" s="167"/>
      <c r="F39" s="163">
        <f t="shared" si="3"/>
        <v>0</v>
      </c>
    </row>
    <row r="40" spans="1:6" ht="25.5" x14ac:dyDescent="0.2">
      <c r="A40" s="68">
        <v>5.4</v>
      </c>
      <c r="B40" s="69" t="s">
        <v>84</v>
      </c>
      <c r="C40" s="47">
        <v>5</v>
      </c>
      <c r="D40" s="64" t="s">
        <v>6</v>
      </c>
      <c r="E40" s="167"/>
      <c r="F40" s="163">
        <f t="shared" si="3"/>
        <v>0</v>
      </c>
    </row>
    <row r="41" spans="1:6" ht="25.5" x14ac:dyDescent="0.2">
      <c r="A41" s="68">
        <v>5.5</v>
      </c>
      <c r="B41" s="69" t="s">
        <v>85</v>
      </c>
      <c r="C41" s="47">
        <v>1</v>
      </c>
      <c r="D41" s="64" t="s">
        <v>6</v>
      </c>
      <c r="E41" s="167"/>
      <c r="F41" s="163">
        <f t="shared" si="3"/>
        <v>0</v>
      </c>
    </row>
    <row r="42" spans="1:6" ht="25.5" x14ac:dyDescent="0.2">
      <c r="A42" s="68">
        <v>5.6</v>
      </c>
      <c r="B42" s="69" t="s">
        <v>86</v>
      </c>
      <c r="C42" s="47">
        <v>5</v>
      </c>
      <c r="D42" s="64" t="s">
        <v>6</v>
      </c>
      <c r="E42" s="167"/>
      <c r="F42" s="163">
        <f t="shared" si="3"/>
        <v>0</v>
      </c>
    </row>
    <row r="43" spans="1:6" ht="25.5" x14ac:dyDescent="0.2">
      <c r="A43" s="68">
        <v>5.7</v>
      </c>
      <c r="B43" s="69" t="s">
        <v>87</v>
      </c>
      <c r="C43" s="47">
        <v>1</v>
      </c>
      <c r="D43" s="64" t="s">
        <v>6</v>
      </c>
      <c r="E43" s="167"/>
      <c r="F43" s="163">
        <f t="shared" si="3"/>
        <v>0</v>
      </c>
    </row>
    <row r="44" spans="1:6" ht="25.5" x14ac:dyDescent="0.2">
      <c r="A44" s="68">
        <v>5.8</v>
      </c>
      <c r="B44" s="69" t="s">
        <v>88</v>
      </c>
      <c r="C44" s="47">
        <v>1</v>
      </c>
      <c r="D44" s="64" t="s">
        <v>6</v>
      </c>
      <c r="E44" s="167"/>
      <c r="F44" s="163">
        <f t="shared" si="3"/>
        <v>0</v>
      </c>
    </row>
    <row r="45" spans="1:6" ht="25.5" x14ac:dyDescent="0.2">
      <c r="A45" s="71">
        <v>5.9</v>
      </c>
      <c r="B45" s="72" t="s">
        <v>80</v>
      </c>
      <c r="C45" s="73">
        <v>1</v>
      </c>
      <c r="D45" s="74" t="s">
        <v>6</v>
      </c>
      <c r="E45" s="168"/>
      <c r="F45" s="169">
        <f t="shared" si="3"/>
        <v>0</v>
      </c>
    </row>
    <row r="46" spans="1:6" ht="25.5" x14ac:dyDescent="0.2">
      <c r="A46" s="75">
        <v>5.0999999999999996</v>
      </c>
      <c r="B46" s="69" t="s">
        <v>79</v>
      </c>
      <c r="C46" s="47">
        <v>1</v>
      </c>
      <c r="D46" s="64" t="s">
        <v>6</v>
      </c>
      <c r="E46" s="167"/>
      <c r="F46" s="163">
        <f t="shared" si="3"/>
        <v>0</v>
      </c>
    </row>
    <row r="47" spans="1:6" ht="25.5" x14ac:dyDescent="0.2">
      <c r="A47" s="68">
        <v>5.1100000000000003</v>
      </c>
      <c r="B47" s="69" t="s">
        <v>89</v>
      </c>
      <c r="C47" s="47">
        <v>2</v>
      </c>
      <c r="D47" s="64" t="s">
        <v>6</v>
      </c>
      <c r="E47" s="167"/>
      <c r="F47" s="163">
        <f t="shared" si="3"/>
        <v>0</v>
      </c>
    </row>
    <row r="48" spans="1:6" ht="25.5" x14ac:dyDescent="0.2">
      <c r="A48" s="68">
        <v>5.12</v>
      </c>
      <c r="B48" s="69" t="s">
        <v>90</v>
      </c>
      <c r="C48" s="47">
        <v>1</v>
      </c>
      <c r="D48" s="64" t="s">
        <v>6</v>
      </c>
      <c r="E48" s="167"/>
      <c r="F48" s="163">
        <f t="shared" si="3"/>
        <v>0</v>
      </c>
    </row>
    <row r="49" spans="1:6" ht="25.5" x14ac:dyDescent="0.2">
      <c r="A49" s="68">
        <v>5.13</v>
      </c>
      <c r="B49" s="69" t="s">
        <v>91</v>
      </c>
      <c r="C49" s="47">
        <v>1</v>
      </c>
      <c r="D49" s="64" t="s">
        <v>6</v>
      </c>
      <c r="E49" s="167"/>
      <c r="F49" s="163">
        <f t="shared" si="3"/>
        <v>0</v>
      </c>
    </row>
    <row r="50" spans="1:6" ht="25.5" x14ac:dyDescent="0.2">
      <c r="A50" s="68">
        <v>5.14</v>
      </c>
      <c r="B50" s="69" t="s">
        <v>92</v>
      </c>
      <c r="C50" s="47">
        <v>4</v>
      </c>
      <c r="D50" s="64" t="s">
        <v>6</v>
      </c>
      <c r="E50" s="167"/>
      <c r="F50" s="163">
        <f t="shared" si="3"/>
        <v>0</v>
      </c>
    </row>
    <row r="51" spans="1:6" ht="25.5" x14ac:dyDescent="0.2">
      <c r="A51" s="68">
        <v>5.15</v>
      </c>
      <c r="B51" s="69" t="s">
        <v>93</v>
      </c>
      <c r="C51" s="47">
        <v>1</v>
      </c>
      <c r="D51" s="64" t="s">
        <v>6</v>
      </c>
      <c r="E51" s="167"/>
      <c r="F51" s="163">
        <f t="shared" si="3"/>
        <v>0</v>
      </c>
    </row>
    <row r="52" spans="1:6" ht="25.5" x14ac:dyDescent="0.2">
      <c r="A52" s="68">
        <v>5.16</v>
      </c>
      <c r="B52" s="69" t="s">
        <v>94</v>
      </c>
      <c r="C52" s="47">
        <v>10</v>
      </c>
      <c r="D52" s="64" t="s">
        <v>6</v>
      </c>
      <c r="E52" s="167"/>
      <c r="F52" s="163">
        <f t="shared" si="3"/>
        <v>0</v>
      </c>
    </row>
    <row r="53" spans="1:6" ht="25.5" x14ac:dyDescent="0.2">
      <c r="A53" s="68">
        <v>5.17</v>
      </c>
      <c r="B53" s="69" t="s">
        <v>95</v>
      </c>
      <c r="C53" s="47">
        <v>5</v>
      </c>
      <c r="D53" s="64" t="s">
        <v>6</v>
      </c>
      <c r="E53" s="167"/>
      <c r="F53" s="163">
        <f t="shared" si="3"/>
        <v>0</v>
      </c>
    </row>
    <row r="54" spans="1:6" ht="25.5" x14ac:dyDescent="0.2">
      <c r="A54" s="68">
        <v>5.18</v>
      </c>
      <c r="B54" s="69" t="s">
        <v>96</v>
      </c>
      <c r="C54" s="47">
        <v>8</v>
      </c>
      <c r="D54" s="64" t="s">
        <v>6</v>
      </c>
      <c r="E54" s="167"/>
      <c r="F54" s="163">
        <f t="shared" si="3"/>
        <v>0</v>
      </c>
    </row>
    <row r="55" spans="1:6" x14ac:dyDescent="0.2">
      <c r="A55" s="75">
        <v>5.19</v>
      </c>
      <c r="B55" s="76" t="s">
        <v>55</v>
      </c>
      <c r="C55" s="77">
        <v>83</v>
      </c>
      <c r="D55" s="64" t="s">
        <v>6</v>
      </c>
      <c r="E55" s="170"/>
      <c r="F55" s="163">
        <f t="shared" ref="F55:F56" si="4">ROUND(C55*E55,2)</f>
        <v>0</v>
      </c>
    </row>
    <row r="56" spans="1:6" x14ac:dyDescent="0.2">
      <c r="A56" s="75">
        <v>5.2</v>
      </c>
      <c r="B56" s="76" t="s">
        <v>54</v>
      </c>
      <c r="C56" s="77">
        <v>16</v>
      </c>
      <c r="D56" s="64" t="s">
        <v>6</v>
      </c>
      <c r="E56" s="170"/>
      <c r="F56" s="163">
        <f t="shared" si="4"/>
        <v>0</v>
      </c>
    </row>
    <row r="57" spans="1:6" x14ac:dyDescent="0.2">
      <c r="A57" s="75">
        <v>5.21</v>
      </c>
      <c r="B57" s="78" t="s">
        <v>66</v>
      </c>
      <c r="C57" s="77">
        <v>57</v>
      </c>
      <c r="D57" s="64" t="s">
        <v>6</v>
      </c>
      <c r="E57" s="171"/>
      <c r="F57" s="163">
        <f>ROUND(C57*E57,2)</f>
        <v>0</v>
      </c>
    </row>
    <row r="58" spans="1:6" x14ac:dyDescent="0.2">
      <c r="A58" s="68"/>
      <c r="B58" s="69"/>
      <c r="C58" s="47"/>
      <c r="D58" s="64"/>
      <c r="E58" s="167"/>
      <c r="F58" s="163"/>
    </row>
    <row r="59" spans="1:6" x14ac:dyDescent="0.2">
      <c r="A59" s="68"/>
      <c r="B59" s="69"/>
      <c r="C59" s="47"/>
      <c r="D59" s="48"/>
      <c r="E59" s="167"/>
      <c r="F59" s="163"/>
    </row>
    <row r="60" spans="1:6" x14ac:dyDescent="0.2">
      <c r="A60" s="79">
        <v>6</v>
      </c>
      <c r="B60" s="80" t="s">
        <v>48</v>
      </c>
      <c r="C60" s="81"/>
      <c r="D60" s="82"/>
      <c r="E60" s="172"/>
      <c r="F60" s="172"/>
    </row>
    <row r="61" spans="1:6" ht="51" x14ac:dyDescent="0.2">
      <c r="A61" s="83">
        <v>6.1</v>
      </c>
      <c r="B61" s="84" t="s">
        <v>102</v>
      </c>
      <c r="C61" s="85">
        <v>1</v>
      </c>
      <c r="D61" s="86" t="s">
        <v>6</v>
      </c>
      <c r="E61" s="166"/>
      <c r="F61" s="173">
        <f>ROUND(C61*E61,2)</f>
        <v>0</v>
      </c>
    </row>
    <row r="62" spans="1:6" ht="51" x14ac:dyDescent="0.2">
      <c r="A62" s="83">
        <v>6.2</v>
      </c>
      <c r="B62" s="84" t="s">
        <v>99</v>
      </c>
      <c r="C62" s="85">
        <v>1</v>
      </c>
      <c r="D62" s="86" t="s">
        <v>6</v>
      </c>
      <c r="E62" s="166"/>
      <c r="F62" s="173">
        <f t="shared" ref="F62:F63" si="5">ROUND(C62*E62,2)</f>
        <v>0</v>
      </c>
    </row>
    <row r="63" spans="1:6" ht="51" x14ac:dyDescent="0.2">
      <c r="A63" s="83">
        <v>6.3</v>
      </c>
      <c r="B63" s="84" t="s">
        <v>100</v>
      </c>
      <c r="C63" s="85">
        <v>5</v>
      </c>
      <c r="D63" s="86" t="s">
        <v>6</v>
      </c>
      <c r="E63" s="166"/>
      <c r="F63" s="173">
        <f t="shared" si="5"/>
        <v>0</v>
      </c>
    </row>
    <row r="64" spans="1:6" ht="25.5" x14ac:dyDescent="0.2">
      <c r="A64" s="83">
        <v>6.4</v>
      </c>
      <c r="B64" s="69" t="s">
        <v>56</v>
      </c>
      <c r="C64" s="85">
        <v>7</v>
      </c>
      <c r="D64" s="86" t="s">
        <v>6</v>
      </c>
      <c r="E64" s="174"/>
      <c r="F64" s="173">
        <f>ROUND(C64*E64,2)</f>
        <v>0</v>
      </c>
    </row>
    <row r="65" spans="1:6" x14ac:dyDescent="0.2">
      <c r="A65" s="68"/>
      <c r="B65" s="62"/>
      <c r="C65" s="47"/>
      <c r="D65" s="48"/>
      <c r="E65" s="167"/>
      <c r="F65" s="163">
        <f t="shared" si="2"/>
        <v>0</v>
      </c>
    </row>
    <row r="66" spans="1:6" x14ac:dyDescent="0.2">
      <c r="A66" s="32">
        <v>7</v>
      </c>
      <c r="B66" s="87" t="s">
        <v>65</v>
      </c>
      <c r="C66" s="35"/>
      <c r="D66" s="88"/>
      <c r="E66" s="27"/>
      <c r="F66" s="166">
        <f>+ROUND(C66*E66,2)</f>
        <v>0</v>
      </c>
    </row>
    <row r="67" spans="1:6" x14ac:dyDescent="0.2">
      <c r="A67" s="36">
        <v>7.1</v>
      </c>
      <c r="B67" s="78" t="s">
        <v>34</v>
      </c>
      <c r="C67" s="35">
        <v>290</v>
      </c>
      <c r="D67" s="89" t="s">
        <v>6</v>
      </c>
      <c r="E67" s="27"/>
      <c r="F67" s="166">
        <f t="shared" ref="F67:F80" si="6">+ROUND(C67*E67,2)</f>
        <v>0</v>
      </c>
    </row>
    <row r="68" spans="1:6" ht="25.5" x14ac:dyDescent="0.2">
      <c r="A68" s="36">
        <v>7.2</v>
      </c>
      <c r="B68" s="90" t="s">
        <v>35</v>
      </c>
      <c r="C68" s="91">
        <v>1740</v>
      </c>
      <c r="D68" s="92" t="s">
        <v>5</v>
      </c>
      <c r="E68" s="175"/>
      <c r="F68" s="176">
        <f t="shared" si="6"/>
        <v>0</v>
      </c>
    </row>
    <row r="69" spans="1:6" x14ac:dyDescent="0.2">
      <c r="A69" s="36">
        <v>7.3</v>
      </c>
      <c r="B69" s="90" t="s">
        <v>36</v>
      </c>
      <c r="C69" s="91">
        <v>290</v>
      </c>
      <c r="D69" s="92" t="s">
        <v>6</v>
      </c>
      <c r="E69" s="175"/>
      <c r="F69" s="176">
        <f t="shared" si="6"/>
        <v>0</v>
      </c>
    </row>
    <row r="70" spans="1:6" x14ac:dyDescent="0.2">
      <c r="A70" s="36">
        <v>7.4</v>
      </c>
      <c r="B70" s="90" t="s">
        <v>37</v>
      </c>
      <c r="C70" s="91">
        <v>290</v>
      </c>
      <c r="D70" s="92" t="s">
        <v>6</v>
      </c>
      <c r="E70" s="175"/>
      <c r="F70" s="176">
        <f t="shared" si="6"/>
        <v>0</v>
      </c>
    </row>
    <row r="71" spans="1:6" x14ac:dyDescent="0.2">
      <c r="A71" s="36">
        <v>7.5</v>
      </c>
      <c r="B71" s="93" t="s">
        <v>38</v>
      </c>
      <c r="C71" s="91">
        <v>290</v>
      </c>
      <c r="D71" s="92" t="s">
        <v>6</v>
      </c>
      <c r="E71" s="175"/>
      <c r="F71" s="176">
        <f t="shared" si="6"/>
        <v>0</v>
      </c>
    </row>
    <row r="72" spans="1:6" x14ac:dyDescent="0.2">
      <c r="A72" s="40">
        <v>7.6</v>
      </c>
      <c r="B72" s="94" t="s">
        <v>39</v>
      </c>
      <c r="C72" s="95">
        <v>290</v>
      </c>
      <c r="D72" s="96" t="s">
        <v>6</v>
      </c>
      <c r="E72" s="177"/>
      <c r="F72" s="178">
        <f t="shared" si="6"/>
        <v>0</v>
      </c>
    </row>
    <row r="73" spans="1:6" x14ac:dyDescent="0.2">
      <c r="A73" s="36">
        <v>7.7</v>
      </c>
      <c r="B73" s="93" t="s">
        <v>40</v>
      </c>
      <c r="C73" s="91">
        <v>290</v>
      </c>
      <c r="D73" s="92" t="s">
        <v>6</v>
      </c>
      <c r="E73" s="175"/>
      <c r="F73" s="176">
        <f t="shared" si="6"/>
        <v>0</v>
      </c>
    </row>
    <row r="74" spans="1:6" ht="25.5" x14ac:dyDescent="0.2">
      <c r="A74" s="36">
        <v>7.8</v>
      </c>
      <c r="B74" s="93" t="s">
        <v>77</v>
      </c>
      <c r="C74" s="91">
        <v>290</v>
      </c>
      <c r="D74" s="92" t="s">
        <v>5</v>
      </c>
      <c r="E74" s="175"/>
      <c r="F74" s="176">
        <f t="shared" si="6"/>
        <v>0</v>
      </c>
    </row>
    <row r="75" spans="1:6" x14ac:dyDescent="0.2">
      <c r="A75" s="36">
        <v>7.9</v>
      </c>
      <c r="B75" s="93" t="s">
        <v>41</v>
      </c>
      <c r="C75" s="91">
        <v>290</v>
      </c>
      <c r="D75" s="92" t="s">
        <v>6</v>
      </c>
      <c r="E75" s="175"/>
      <c r="F75" s="176">
        <f t="shared" si="6"/>
        <v>0</v>
      </c>
    </row>
    <row r="76" spans="1:6" x14ac:dyDescent="0.2">
      <c r="A76" s="37">
        <v>7.1</v>
      </c>
      <c r="B76" s="93" t="s">
        <v>42</v>
      </c>
      <c r="C76" s="91">
        <v>290</v>
      </c>
      <c r="D76" s="92" t="s">
        <v>6</v>
      </c>
      <c r="E76" s="175"/>
      <c r="F76" s="176">
        <f t="shared" si="6"/>
        <v>0</v>
      </c>
    </row>
    <row r="77" spans="1:6" x14ac:dyDescent="0.2">
      <c r="A77" s="37">
        <v>7.11</v>
      </c>
      <c r="B77" s="70" t="s">
        <v>43</v>
      </c>
      <c r="C77" s="35">
        <v>290</v>
      </c>
      <c r="D77" s="86" t="s">
        <v>6</v>
      </c>
      <c r="E77" s="27"/>
      <c r="F77" s="166">
        <f t="shared" si="6"/>
        <v>0</v>
      </c>
    </row>
    <row r="78" spans="1:6" x14ac:dyDescent="0.2">
      <c r="A78" s="37">
        <v>7.12</v>
      </c>
      <c r="B78" s="70" t="s">
        <v>44</v>
      </c>
      <c r="C78" s="35">
        <v>574.20000000000005</v>
      </c>
      <c r="D78" s="86" t="s">
        <v>9</v>
      </c>
      <c r="E78" s="27"/>
      <c r="F78" s="166">
        <f t="shared" si="6"/>
        <v>0</v>
      </c>
    </row>
    <row r="79" spans="1:6" x14ac:dyDescent="0.2">
      <c r="A79" s="37">
        <v>7.13</v>
      </c>
      <c r="B79" s="70" t="s">
        <v>45</v>
      </c>
      <c r="C79" s="35">
        <v>290</v>
      </c>
      <c r="D79" s="86" t="s">
        <v>6</v>
      </c>
      <c r="E79" s="27"/>
      <c r="F79" s="166">
        <f t="shared" si="6"/>
        <v>0</v>
      </c>
    </row>
    <row r="80" spans="1:6" x14ac:dyDescent="0.2">
      <c r="A80" s="38"/>
      <c r="B80" s="97"/>
      <c r="C80" s="35"/>
      <c r="D80" s="88"/>
      <c r="E80" s="27"/>
      <c r="F80" s="166">
        <f t="shared" si="6"/>
        <v>0</v>
      </c>
    </row>
    <row r="81" spans="1:6" x14ac:dyDescent="0.2">
      <c r="A81" s="33">
        <v>8</v>
      </c>
      <c r="B81" s="98" t="s">
        <v>76</v>
      </c>
      <c r="C81" s="99"/>
      <c r="D81" s="100"/>
      <c r="E81" s="179"/>
      <c r="F81" s="163">
        <f>ROUND(C81*E81,2)</f>
        <v>0</v>
      </c>
    </row>
    <row r="82" spans="1:6" x14ac:dyDescent="0.2">
      <c r="A82" s="34">
        <v>8.1</v>
      </c>
      <c r="B82" s="62" t="s">
        <v>18</v>
      </c>
      <c r="C82" s="101">
        <v>326.3</v>
      </c>
      <c r="D82" s="100" t="s">
        <v>5</v>
      </c>
      <c r="E82" s="180"/>
      <c r="F82" s="163">
        <f t="shared" ref="F82:F96" si="7">ROUND(C82*E82,2)</f>
        <v>0</v>
      </c>
    </row>
    <row r="83" spans="1:6" x14ac:dyDescent="0.2">
      <c r="A83" s="34">
        <v>8.1999999999999993</v>
      </c>
      <c r="B83" s="62" t="s">
        <v>19</v>
      </c>
      <c r="C83" s="101">
        <v>3428.41</v>
      </c>
      <c r="D83" s="100" t="s">
        <v>5</v>
      </c>
      <c r="E83" s="180"/>
      <c r="F83" s="163">
        <f t="shared" si="7"/>
        <v>0</v>
      </c>
    </row>
    <row r="84" spans="1:6" x14ac:dyDescent="0.2">
      <c r="A84" s="34"/>
      <c r="B84" s="62"/>
      <c r="C84" s="101"/>
      <c r="D84" s="100"/>
      <c r="E84" s="180"/>
      <c r="F84" s="163"/>
    </row>
    <row r="85" spans="1:6" x14ac:dyDescent="0.2">
      <c r="A85" s="33">
        <v>9</v>
      </c>
      <c r="B85" s="98" t="s">
        <v>78</v>
      </c>
      <c r="C85" s="99"/>
      <c r="D85" s="100"/>
      <c r="E85" s="180"/>
      <c r="F85" s="163"/>
    </row>
    <row r="86" spans="1:6" x14ac:dyDescent="0.2">
      <c r="A86" s="34">
        <v>9.1</v>
      </c>
      <c r="B86" s="76" t="s">
        <v>97</v>
      </c>
      <c r="C86" s="101">
        <v>1</v>
      </c>
      <c r="D86" s="102" t="s">
        <v>6</v>
      </c>
      <c r="E86" s="181"/>
      <c r="F86" s="163">
        <f>ROUND(C86*E86,2)</f>
        <v>0</v>
      </c>
    </row>
    <row r="87" spans="1:6" x14ac:dyDescent="0.2">
      <c r="A87" s="34"/>
      <c r="B87" s="103"/>
      <c r="C87" s="104"/>
      <c r="D87" s="102"/>
      <c r="E87" s="182"/>
      <c r="F87" s="163"/>
    </row>
    <row r="88" spans="1:6" x14ac:dyDescent="0.2">
      <c r="A88" s="33">
        <v>10</v>
      </c>
      <c r="B88" s="46" t="s">
        <v>75</v>
      </c>
      <c r="C88" s="101"/>
      <c r="D88" s="100"/>
      <c r="E88" s="180"/>
      <c r="F88" s="163"/>
    </row>
    <row r="89" spans="1:6" x14ac:dyDescent="0.2">
      <c r="A89" s="34">
        <v>10.1</v>
      </c>
      <c r="B89" s="62" t="s">
        <v>71</v>
      </c>
      <c r="C89" s="101">
        <v>2.57</v>
      </c>
      <c r="D89" s="100" t="s">
        <v>9</v>
      </c>
      <c r="E89" s="180"/>
      <c r="F89" s="163">
        <f>ROUND(C89*E89,2)</f>
        <v>0</v>
      </c>
    </row>
    <row r="90" spans="1:6" x14ac:dyDescent="0.2">
      <c r="A90" s="34">
        <v>10.199999999999999</v>
      </c>
      <c r="B90" s="62" t="s">
        <v>72</v>
      </c>
      <c r="C90" s="101">
        <v>3.21</v>
      </c>
      <c r="D90" s="100" t="s">
        <v>9</v>
      </c>
      <c r="E90" s="180"/>
      <c r="F90" s="163">
        <f t="shared" ref="F90:F91" si="8">ROUND(C90*E90,2)</f>
        <v>0</v>
      </c>
    </row>
    <row r="91" spans="1:6" x14ac:dyDescent="0.2">
      <c r="A91" s="34">
        <v>10.3</v>
      </c>
      <c r="B91" s="62" t="s">
        <v>73</v>
      </c>
      <c r="C91" s="101">
        <v>7.22</v>
      </c>
      <c r="D91" s="100" t="s">
        <v>9</v>
      </c>
      <c r="E91" s="180"/>
      <c r="F91" s="163">
        <f t="shared" si="8"/>
        <v>0</v>
      </c>
    </row>
    <row r="92" spans="1:6" x14ac:dyDescent="0.2">
      <c r="A92" s="34"/>
      <c r="B92" s="62"/>
      <c r="C92" s="101"/>
      <c r="D92" s="100"/>
      <c r="E92" s="180"/>
      <c r="F92" s="163"/>
    </row>
    <row r="93" spans="1:6" x14ac:dyDescent="0.2">
      <c r="A93" s="33">
        <v>11</v>
      </c>
      <c r="B93" s="46" t="s">
        <v>74</v>
      </c>
      <c r="C93" s="101"/>
      <c r="D93" s="100"/>
      <c r="E93" s="180"/>
      <c r="F93" s="163"/>
    </row>
    <row r="94" spans="1:6" x14ac:dyDescent="0.2">
      <c r="A94" s="34">
        <v>11.1</v>
      </c>
      <c r="B94" s="62" t="s">
        <v>71</v>
      </c>
      <c r="C94" s="101">
        <v>25.68</v>
      </c>
      <c r="D94" s="100" t="s">
        <v>10</v>
      </c>
      <c r="E94" s="180"/>
      <c r="F94" s="163">
        <f>ROUND(C94*E94,2)</f>
        <v>0</v>
      </c>
    </row>
    <row r="95" spans="1:6" x14ac:dyDescent="0.2">
      <c r="A95" s="68">
        <v>11.2</v>
      </c>
      <c r="B95" s="105" t="s">
        <v>72</v>
      </c>
      <c r="C95" s="106">
        <v>32.1</v>
      </c>
      <c r="D95" s="82" t="s">
        <v>5</v>
      </c>
      <c r="E95" s="183"/>
      <c r="F95" s="163">
        <f>ROUND(C95*E95,2)</f>
        <v>0</v>
      </c>
    </row>
    <row r="96" spans="1:6" x14ac:dyDescent="0.2">
      <c r="A96" s="34"/>
      <c r="B96" s="62"/>
      <c r="C96" s="99"/>
      <c r="D96" s="100"/>
      <c r="E96" s="180"/>
      <c r="F96" s="163">
        <f t="shared" si="7"/>
        <v>0</v>
      </c>
    </row>
    <row r="97" spans="1:6" ht="38.25" x14ac:dyDescent="0.2">
      <c r="A97" s="39">
        <v>12</v>
      </c>
      <c r="B97" s="107" t="s">
        <v>46</v>
      </c>
      <c r="C97" s="108">
        <v>1</v>
      </c>
      <c r="D97" s="109" t="s">
        <v>6</v>
      </c>
      <c r="E97" s="181"/>
      <c r="F97" s="173">
        <f>ROUND(C97*E97,2)</f>
        <v>0</v>
      </c>
    </row>
    <row r="98" spans="1:6" x14ac:dyDescent="0.2">
      <c r="A98" s="110"/>
      <c r="B98" s="111" t="s">
        <v>64</v>
      </c>
      <c r="C98" s="112"/>
      <c r="D98" s="112"/>
      <c r="E98" s="184"/>
      <c r="F98" s="185">
        <f>SUM(F15:F97)</f>
        <v>0</v>
      </c>
    </row>
    <row r="99" spans="1:6" x14ac:dyDescent="0.2">
      <c r="A99" s="113"/>
      <c r="B99" s="114"/>
      <c r="C99" s="115"/>
      <c r="D99" s="116"/>
      <c r="E99" s="186"/>
      <c r="F99" s="187"/>
    </row>
    <row r="100" spans="1:6" x14ac:dyDescent="0.2">
      <c r="A100" s="117" t="s">
        <v>57</v>
      </c>
      <c r="B100" s="118" t="s">
        <v>11</v>
      </c>
      <c r="C100" s="119"/>
      <c r="D100" s="120"/>
      <c r="E100" s="188"/>
      <c r="F100" s="188">
        <f>C100*E100</f>
        <v>0</v>
      </c>
    </row>
    <row r="101" spans="1:6" ht="38.25" x14ac:dyDescent="0.2">
      <c r="A101" s="121">
        <v>1</v>
      </c>
      <c r="B101" s="122" t="s">
        <v>12</v>
      </c>
      <c r="C101" s="159"/>
      <c r="D101" s="124" t="s">
        <v>13</v>
      </c>
      <c r="E101" s="189"/>
      <c r="F101" s="190">
        <f>ROUND((C101*E101),2)</f>
        <v>0</v>
      </c>
    </row>
    <row r="102" spans="1:6" x14ac:dyDescent="0.2">
      <c r="A102" s="121"/>
      <c r="B102" s="122"/>
      <c r="C102" s="123"/>
      <c r="D102" s="124"/>
      <c r="E102" s="189"/>
      <c r="F102" s="190"/>
    </row>
    <row r="103" spans="1:6" ht="63.75" x14ac:dyDescent="0.2">
      <c r="A103" s="125">
        <v>2</v>
      </c>
      <c r="B103" s="70" t="s">
        <v>14</v>
      </c>
      <c r="C103" s="126">
        <v>1</v>
      </c>
      <c r="D103" s="127" t="s">
        <v>6</v>
      </c>
      <c r="E103" s="191"/>
      <c r="F103" s="190">
        <f>ROUND((C103*E103),2)</f>
        <v>0</v>
      </c>
    </row>
    <row r="104" spans="1:6" x14ac:dyDescent="0.2">
      <c r="A104" s="128"/>
      <c r="B104" s="129" t="s">
        <v>98</v>
      </c>
      <c r="C104" s="129"/>
      <c r="D104" s="129"/>
      <c r="E104" s="192"/>
      <c r="F104" s="185">
        <f>SUBTOTAL(9,F101:F103)</f>
        <v>0</v>
      </c>
    </row>
    <row r="105" spans="1:6" x14ac:dyDescent="0.2">
      <c r="A105" s="130"/>
      <c r="B105" s="131"/>
      <c r="C105" s="132"/>
      <c r="D105" s="133"/>
      <c r="E105" s="193"/>
      <c r="F105" s="193"/>
    </row>
    <row r="106" spans="1:6" x14ac:dyDescent="0.2">
      <c r="A106" s="134"/>
      <c r="B106" s="135" t="s">
        <v>22</v>
      </c>
      <c r="C106" s="136"/>
      <c r="D106" s="137"/>
      <c r="E106" s="194"/>
      <c r="F106" s="195">
        <f>F98+F104</f>
        <v>0</v>
      </c>
    </row>
    <row r="107" spans="1:6" x14ac:dyDescent="0.2">
      <c r="A107" s="138"/>
      <c r="B107" s="139" t="s">
        <v>22</v>
      </c>
      <c r="C107" s="140"/>
      <c r="D107" s="141"/>
      <c r="E107" s="196">
        <v>0</v>
      </c>
      <c r="F107" s="196">
        <f>F106</f>
        <v>0</v>
      </c>
    </row>
    <row r="108" spans="1:6" x14ac:dyDescent="0.2">
      <c r="A108" s="130"/>
      <c r="B108" s="131"/>
      <c r="C108" s="132"/>
      <c r="D108" s="133"/>
      <c r="E108" s="193"/>
      <c r="F108" s="197"/>
    </row>
    <row r="109" spans="1:6" x14ac:dyDescent="0.2">
      <c r="A109" s="130"/>
      <c r="B109" s="131" t="s">
        <v>23</v>
      </c>
      <c r="C109" s="132"/>
      <c r="D109" s="133"/>
      <c r="E109" s="193"/>
      <c r="F109" s="193"/>
    </row>
    <row r="110" spans="1:6" x14ac:dyDescent="0.2">
      <c r="A110" s="142"/>
      <c r="B110" s="143" t="s">
        <v>24</v>
      </c>
      <c r="C110" s="144">
        <v>0.1</v>
      </c>
      <c r="D110" s="145"/>
      <c r="E110" s="198"/>
      <c r="F110" s="198">
        <f t="shared" ref="F110:F116" si="9">ROUND(($F$107*C110),2)</f>
        <v>0</v>
      </c>
    </row>
    <row r="111" spans="1:6" x14ac:dyDescent="0.2">
      <c r="A111" s="142"/>
      <c r="B111" s="143" t="s">
        <v>25</v>
      </c>
      <c r="C111" s="144">
        <v>0.03</v>
      </c>
      <c r="D111" s="145"/>
      <c r="E111" s="198"/>
      <c r="F111" s="198">
        <f t="shared" si="9"/>
        <v>0</v>
      </c>
    </row>
    <row r="112" spans="1:6" x14ac:dyDescent="0.2">
      <c r="A112" s="142"/>
      <c r="B112" s="143" t="s">
        <v>67</v>
      </c>
      <c r="C112" s="144">
        <v>0.04</v>
      </c>
      <c r="D112" s="145"/>
      <c r="E112" s="198"/>
      <c r="F112" s="198">
        <f t="shared" si="9"/>
        <v>0</v>
      </c>
    </row>
    <row r="113" spans="1:6" x14ac:dyDescent="0.2">
      <c r="A113" s="142"/>
      <c r="B113" s="146" t="s">
        <v>68</v>
      </c>
      <c r="C113" s="144">
        <v>0.05</v>
      </c>
      <c r="D113" s="145"/>
      <c r="E113" s="198"/>
      <c r="F113" s="198">
        <f t="shared" si="9"/>
        <v>0</v>
      </c>
    </row>
    <row r="114" spans="1:6" x14ac:dyDescent="0.2">
      <c r="A114" s="142"/>
      <c r="B114" s="143" t="s">
        <v>26</v>
      </c>
      <c r="C114" s="144">
        <v>0.04</v>
      </c>
      <c r="D114" s="145"/>
      <c r="E114" s="198"/>
      <c r="F114" s="198">
        <f t="shared" si="9"/>
        <v>0</v>
      </c>
    </row>
    <row r="115" spans="1:6" x14ac:dyDescent="0.2">
      <c r="A115" s="142"/>
      <c r="B115" s="143" t="s">
        <v>27</v>
      </c>
      <c r="C115" s="144">
        <v>0.01</v>
      </c>
      <c r="D115" s="145"/>
      <c r="E115" s="198"/>
      <c r="F115" s="198">
        <f t="shared" si="9"/>
        <v>0</v>
      </c>
    </row>
    <row r="116" spans="1:6" x14ac:dyDescent="0.2">
      <c r="A116" s="142"/>
      <c r="B116" s="146" t="s">
        <v>28</v>
      </c>
      <c r="C116" s="147">
        <v>1E-3</v>
      </c>
      <c r="D116" s="145"/>
      <c r="E116" s="198"/>
      <c r="F116" s="198">
        <f t="shared" si="9"/>
        <v>0</v>
      </c>
    </row>
    <row r="117" spans="1:6" x14ac:dyDescent="0.2">
      <c r="A117" s="142"/>
      <c r="B117" s="148" t="s">
        <v>101</v>
      </c>
      <c r="C117" s="147">
        <v>1.7999999999999999E-2</v>
      </c>
      <c r="D117" s="145"/>
      <c r="E117" s="198"/>
      <c r="F117" s="198">
        <f>ROUND(($F$107*C117),2)</f>
        <v>0</v>
      </c>
    </row>
    <row r="118" spans="1:6" x14ac:dyDescent="0.2">
      <c r="A118" s="142"/>
      <c r="B118" s="146" t="s">
        <v>69</v>
      </c>
      <c r="C118" s="147">
        <v>0.1</v>
      </c>
      <c r="D118" s="145"/>
      <c r="E118" s="198"/>
      <c r="F118" s="198">
        <f>ROUND(($F$107*C118),2)</f>
        <v>0</v>
      </c>
    </row>
    <row r="119" spans="1:6" x14ac:dyDescent="0.2">
      <c r="A119" s="142"/>
      <c r="B119" s="146" t="s">
        <v>29</v>
      </c>
      <c r="C119" s="147">
        <v>0.05</v>
      </c>
      <c r="D119" s="145"/>
      <c r="E119" s="198"/>
      <c r="F119" s="198">
        <f>ROUND(($F$107*C119),2)</f>
        <v>0</v>
      </c>
    </row>
    <row r="120" spans="1:6" x14ac:dyDescent="0.2">
      <c r="A120" s="142"/>
      <c r="B120" s="143" t="s">
        <v>70</v>
      </c>
      <c r="C120" s="147">
        <v>1.4999999999999999E-2</v>
      </c>
      <c r="D120" s="145"/>
      <c r="E120" s="198"/>
      <c r="F120" s="198">
        <f>C120*$F$107</f>
        <v>0</v>
      </c>
    </row>
    <row r="121" spans="1:6" x14ac:dyDescent="0.2">
      <c r="A121" s="142"/>
      <c r="B121" s="143"/>
      <c r="C121" s="147"/>
      <c r="D121" s="145"/>
      <c r="E121" s="198"/>
      <c r="F121" s="198"/>
    </row>
    <row r="122" spans="1:6" x14ac:dyDescent="0.2">
      <c r="A122" s="130"/>
      <c r="B122" s="149" t="s">
        <v>30</v>
      </c>
      <c r="C122" s="147"/>
      <c r="D122" s="150"/>
      <c r="E122" s="199"/>
      <c r="F122" s="200">
        <f>SUM(F110:F120)</f>
        <v>0</v>
      </c>
    </row>
    <row r="123" spans="1:6" x14ac:dyDescent="0.2">
      <c r="A123" s="151"/>
      <c r="B123" s="152"/>
      <c r="C123" s="153"/>
      <c r="D123" s="154"/>
      <c r="E123" s="201"/>
      <c r="F123" s="202"/>
    </row>
    <row r="124" spans="1:6" x14ac:dyDescent="0.2">
      <c r="A124" s="155"/>
      <c r="B124" s="156" t="s">
        <v>31</v>
      </c>
      <c r="C124" s="157"/>
      <c r="D124" s="158"/>
      <c r="E124" s="203"/>
      <c r="F124" s="204">
        <f>F122+F107</f>
        <v>0</v>
      </c>
    </row>
    <row r="126" spans="1:6" s="17" customFormat="1" ht="15.75" customHeight="1" x14ac:dyDescent="0.2">
      <c r="B126" s="18"/>
      <c r="C126" s="19"/>
      <c r="D126" s="20"/>
      <c r="E126" s="16"/>
      <c r="F126" s="16"/>
    </row>
    <row r="187" spans="2:6" s="17" customFormat="1" ht="7.5" customHeight="1" x14ac:dyDescent="0.2">
      <c r="B187" s="18"/>
      <c r="C187" s="19"/>
      <c r="D187" s="20"/>
      <c r="E187" s="16"/>
      <c r="F187" s="16"/>
    </row>
    <row r="193" spans="2:6" s="17" customFormat="1" ht="9" customHeight="1" x14ac:dyDescent="0.2">
      <c r="B193" s="18"/>
      <c r="C193" s="19"/>
      <c r="D193" s="20"/>
      <c r="E193" s="16"/>
      <c r="F193" s="16"/>
    </row>
    <row r="213" spans="1:6" s="9" customFormat="1" ht="13.5" customHeight="1" x14ac:dyDescent="0.2">
      <c r="A213" s="17"/>
      <c r="B213" s="18"/>
      <c r="C213" s="19"/>
      <c r="D213" s="20"/>
      <c r="E213" s="16"/>
      <c r="F213" s="16"/>
    </row>
    <row r="214" spans="1:6" s="9" customFormat="1" ht="13.5" customHeight="1" x14ac:dyDescent="0.2">
      <c r="A214" s="17"/>
      <c r="B214" s="18"/>
      <c r="C214" s="19"/>
      <c r="D214" s="20"/>
      <c r="E214" s="16"/>
      <c r="F214" s="16"/>
    </row>
  </sheetData>
  <sheetProtection algorithmName="SHA-512" hashValue="ymaVnIaqKC7iJXoOn+arC32e4nzArBI2a6d5WXW3gMsRzIw9zDubmrAQr6KgHstAVy5fwrgBhz3lcDgnYlpuBQ==" saltValue="QeZ0aVgY4Y2CTRMSZriFaw==" spinCount="100000" sheet="1" objects="1" scenarios="1"/>
  <autoFilter ref="A11:F103"/>
  <mergeCells count="7">
    <mergeCell ref="A10:F10"/>
    <mergeCell ref="A8:F8"/>
    <mergeCell ref="A2:F2"/>
    <mergeCell ref="A3:F3"/>
    <mergeCell ref="A4:F4"/>
    <mergeCell ref="A5:F5"/>
    <mergeCell ref="F6:F7"/>
  </mergeCells>
  <dataValidations count="1">
    <dataValidation type="list" allowBlank="1" showInputMessage="1" showErrorMessage="1" sqref="B9:B10 B1:B7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8" orientation="portrait" r:id="rId1"/>
  <headerFooter alignWithMargins="0">
    <oddFooter>&amp;C&amp;9Página &amp;P de &amp;N</oddFooter>
  </headerFooter>
  <rowBreaks count="2" manualBreakCount="2">
    <brk id="72" max="5" man="1"/>
    <brk id="1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VILLA GUERRERO-LOTE 2</vt:lpstr>
      <vt:lpstr>'VILLA GUERRERO-LOTE 2'!Área_de_impresión</vt:lpstr>
      <vt:lpstr>'VILLA GUERRERO-LOTE 2'!Títulos_a_imprimir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Leibnitz Gerardo Antonio Domínguez Dalmasi</cp:lastModifiedBy>
  <cp:lastPrinted>2020-10-22T19:47:32Z</cp:lastPrinted>
  <dcterms:created xsi:type="dcterms:W3CDTF">2008-02-19T10:28:27Z</dcterms:created>
  <dcterms:modified xsi:type="dcterms:W3CDTF">2020-11-03T19:53:35Z</dcterms:modified>
</cp:coreProperties>
</file>