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MAYRASSIS BELLO\2020\PRESUPUESTOS\ZONA VI\EL SEIBO\VILLA GUERRERO\"/>
    </mc:Choice>
  </mc:AlternateContent>
  <bookViews>
    <workbookView xWindow="0" yWindow="2910" windowWidth="2295" windowHeight="1110" tabRatio="733"/>
  </bookViews>
  <sheets>
    <sheet name="VILLA GUERRERO (LOTE 3)" sheetId="7" r:id="rId1"/>
  </sheets>
  <definedNames>
    <definedName name="_xlnm._FilterDatabase" localSheetId="0" hidden="1">'VILLA GUERRERO (LOTE 3)'!$A$7:$F$84</definedName>
    <definedName name="_xlnm.Print_Area" localSheetId="0">'VILLA GUERRERO (LOTE 3)'!$A$1:$F$110</definedName>
    <definedName name="_xlnm.Print_Titles" localSheetId="0">'VILLA GUERRERO (LOTE 3)'!$1:$7</definedName>
  </definedNames>
  <calcPr calcId="162913"/>
</workbook>
</file>

<file path=xl/calcChain.xml><?xml version="1.0" encoding="utf-8"?>
<calcChain xmlns="http://schemas.openxmlformats.org/spreadsheetml/2006/main">
  <c r="F85" i="7" l="1"/>
  <c r="F83" i="7"/>
  <c r="F87" i="7" s="1"/>
  <c r="F82" i="7"/>
  <c r="F79" i="7"/>
  <c r="A76" i="7"/>
  <c r="A77" i="7" s="1"/>
  <c r="F75" i="7"/>
  <c r="F74" i="7"/>
  <c r="F73" i="7"/>
  <c r="F71" i="7"/>
  <c r="F70" i="7"/>
  <c r="F69" i="7"/>
  <c r="F68" i="7"/>
  <c r="F67" i="7"/>
  <c r="F66" i="7"/>
  <c r="F65" i="7"/>
  <c r="F64" i="7"/>
  <c r="F63" i="7"/>
  <c r="A61" i="7"/>
  <c r="A62" i="7" s="1"/>
  <c r="A63" i="7" s="1"/>
  <c r="A64" i="7" s="1"/>
  <c r="A65" i="7" s="1"/>
  <c r="A66" i="7" s="1"/>
  <c r="A67" i="7" s="1"/>
  <c r="A68" i="7" s="1"/>
  <c r="A69" i="7" s="1"/>
  <c r="F60" i="7"/>
  <c r="F58" i="7"/>
  <c r="F57" i="7"/>
  <c r="F56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6" i="7"/>
  <c r="F35" i="7"/>
  <c r="F34" i="7"/>
  <c r="F33" i="7"/>
  <c r="F32" i="7"/>
  <c r="F29" i="7"/>
  <c r="F25" i="7"/>
  <c r="F24" i="7"/>
  <c r="F23" i="7"/>
  <c r="F22" i="7"/>
  <c r="F21" i="7"/>
  <c r="F20" i="7"/>
  <c r="F19" i="7"/>
  <c r="F18" i="7"/>
  <c r="F17" i="7"/>
  <c r="F14" i="7"/>
  <c r="F13" i="7"/>
  <c r="F12" i="7"/>
  <c r="F72" i="7" l="1"/>
  <c r="F76" i="7"/>
  <c r="F30" i="7"/>
  <c r="F27" i="7"/>
  <c r="F26" i="7"/>
  <c r="F37" i="7"/>
  <c r="F61" i="7"/>
  <c r="F62" i="7"/>
  <c r="F31" i="7" l="1"/>
  <c r="F77" i="7"/>
  <c r="F80" i="7" l="1"/>
  <c r="F89" i="7" s="1"/>
  <c r="F90" i="7" s="1"/>
  <c r="F101" i="7" l="1"/>
  <c r="F95" i="7"/>
  <c r="F94" i="7"/>
  <c r="F99" i="7"/>
  <c r="F93" i="7"/>
  <c r="F98" i="7"/>
  <c r="F103" i="7"/>
  <c r="F97" i="7"/>
  <c r="F102" i="7"/>
  <c r="F96" i="7"/>
  <c r="F100" i="7" l="1"/>
  <c r="F105" i="7"/>
  <c r="F107" i="7" s="1"/>
</calcChain>
</file>

<file path=xl/sharedStrings.xml><?xml version="1.0" encoding="utf-8"?>
<sst xmlns="http://schemas.openxmlformats.org/spreadsheetml/2006/main" count="147" uniqueCount="99">
  <si>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</si>
  <si>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</si>
  <si>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</si>
  <si>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</si>
  <si>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</si>
  <si>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</si>
  <si>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</si>
  <si>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</si>
  <si>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</si>
  <si>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</si>
  <si>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</si>
  <si>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</si>
  <si>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</si>
  <si>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</si>
  <si>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</si>
  <si>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</si>
  <si>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</si>
  <si>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</si>
  <si>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</si>
  <si>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</si>
  <si>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</si>
  <si>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</si>
  <si>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</si>
  <si>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</si>
  <si>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</si>
  <si>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</si>
  <si>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</si>
  <si>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</si>
  <si>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</si>
  <si>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</si>
  <si>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</si>
  <si>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</si>
  <si>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</si>
  <si>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</si>
  <si>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</si>
  <si>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</si>
  <si>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</si>
  <si>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</si>
  <si>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</si>
  <si>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</si>
  <si>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</si>
  <si>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</si>
  <si>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</si>
  <si>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</si>
  <si>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</si>
  <si>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</si>
  <si>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Zona : VI</t>
  </si>
  <si>
    <t xml:space="preserve">BOTE DE MATERIAL CON CAMION D= 5 KM (INCLUYE ESPARCIMIENTO) </t>
  </si>
  <si>
    <t xml:space="preserve">Ubicación: PROV. EL SEIBO </t>
  </si>
  <si>
    <t>A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</si>
  <si>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</si>
  <si>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</si>
  <si>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</si>
  <si>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CAJA TELESCOPICA P/VALVULAS (INCL. BASE Y TAPA DE H.S.)</t>
  </si>
  <si>
    <t>B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</si>
  <si>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</si>
  <si>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</si>
  <si>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</si>
  <si>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</si>
  <si>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 xml:space="preserve">MATERIAL COMPACTO C/EQUIPO 70% </t>
  </si>
  <si>
    <t xml:space="preserve">MATERIAL ROCA DURA C/EQUIPO 30% (INCLUYE EXTRACCION DE ROCA)  </t>
  </si>
  <si>
    <t xml:space="preserve">CODO 3" X 40° ACERO SCH-80 C/PROTECCION ANTICORROSIVA </t>
  </si>
  <si>
    <t xml:space="preserve">CODO 3" X 70° ACERO SCH-80 C/PROTECCION ANTICORROSIVA </t>
  </si>
  <si>
    <t xml:space="preserve">REDES DE DISTRIBUCION </t>
  </si>
  <si>
    <t>EXCAVACION CON CLASIFICACION</t>
  </si>
  <si>
    <t>SUMINISTRO MATERIAL DE MINA PARA RELLENO DIST. PROM=10 KM (SUJETO A APROBACIÓN DE LA SUPERVISIÓN)</t>
  </si>
  <si>
    <t>COLOCACION DE TUBERIA:</t>
  </si>
  <si>
    <t>SUMINISTRO Y COLOCACION DE PIEZAS ESPECIALES</t>
  </si>
  <si>
    <t xml:space="preserve">CODO 3" X 15° ACERO SCH-80 C/PROTECCION ANTICORROSIVA </t>
  </si>
  <si>
    <t xml:space="preserve">CODO 3" X 20° ACERO SCH-80 C/PROTECCION ANTICORROSIVA </t>
  </si>
  <si>
    <t xml:space="preserve">CODO 3" X 30° ACERO SCH-80 C/PROTECCION ANTICORROSIVA </t>
  </si>
  <si>
    <t xml:space="preserve">CODO 3" X 45° ACERO SCH-80 C/PROTECCION ANTICORROSIVA </t>
  </si>
  <si>
    <t xml:space="preserve">CODO 3" X 60° ACERO SCH-80 C/PROTECCION ANTICORROSIVA </t>
  </si>
  <si>
    <t xml:space="preserve">CODO 4" X 15° ACERO SCH-80 C/PROTECCION ANTICORROSIVA </t>
  </si>
  <si>
    <t xml:space="preserve">CODO 4" X 25° ACERO SCH-80 C/PROTECCION ANTICORROSIVA </t>
  </si>
  <si>
    <t xml:space="preserve">CODO 4" X 75° ACERO SCH-80 C/PROTECCION ANTICORROSIVA </t>
  </si>
  <si>
    <t xml:space="preserve">CRUZ 3" X 3" ACERO SCH-80 C/PROTECCION ANTICORROSIVA </t>
  </si>
  <si>
    <t xml:space="preserve">CRUZ 4" X 3" ACERO SCH-80 C/PROTECCION ANTICORROSIVA </t>
  </si>
  <si>
    <t xml:space="preserve">CRUZ 4" X 4"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</si>
  <si>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</si>
  <si>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</si>
  <si>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REDUCCIÓN 4" X 3" ACERO SCH-80 C/PROTECCION ANTICORROSIVA </t>
  </si>
  <si>
    <t xml:space="preserve">TAPÓN DE Ø3" ACERO SCH-80 C/PROTECCION ANTICORROSIVA </t>
  </si>
  <si>
    <t>ANCLAJE PARA PIEZA (SEGUN DETALLE)</t>
  </si>
  <si>
    <t>SUMINISTRO Y COLOCACION DE VALVULAS</t>
  </si>
  <si>
    <t xml:space="preserve">VALVULA DE COMPUERTA Ø4" H.F. PLATILLADA COMPLETA 150PSI  (INCL.: VALVULA PLATILLADA, TORNILLOS,  JUNTA DE GOMA,  NIPLE PLATILLADO, JUNTA DRESSER ) </t>
  </si>
  <si>
    <t xml:space="preserve">VALVULA DE COMPUERTA Ø3" H.F. PLATILLADA COMPLETA 150PSI  (INCL. VALVULA PLATILLADA, TORNILLOS,  JUNTA DE GOMA,  NIPLE PLATILLADO, JUNTA DRESSER ) </t>
  </si>
  <si>
    <t>ACOMETIDAS URBANAS Ø3"(178 UNIDADES)</t>
  </si>
  <si>
    <t>UD</t>
  </si>
  <si>
    <t>TUBERIA 1/2"  SCH 40 PVC LONGITUD PROMEDIO</t>
  </si>
  <si>
    <t>PRUEBA HIDROSTATICA</t>
  </si>
  <si>
    <t>SUB-TOTAL  A</t>
  </si>
  <si>
    <t>SUB-TOTAL B</t>
  </si>
  <si>
    <t xml:space="preserve">SEGUROS , POLIZA Y FIANZAS </t>
  </si>
  <si>
    <t>SUPERVISION DE LA OBRA</t>
  </si>
  <si>
    <t>ITBIS  (LEY 07-2007)</t>
  </si>
  <si>
    <t>OPERACION Y MANTENIMIENTO INAPA</t>
  </si>
  <si>
    <t>MEDIDA DE COMPENSACION AMBIENTAL</t>
  </si>
  <si>
    <t>Obra: AMPLIACIÓN REDES ACUEDUCTO EL SEIBO, REDES VILLA GUERRERO COMPRENDIDA ENTRE LOS NUDOS 8, 12, 75 Y 80 (LOTE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</si>
</sst>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4" fontId="2" fillId="4" borderId="5" xfId="28" applyNumberFormat="1" applyFont="1" applyFill="1" applyBorder="1" applyAlignment="1" applyProtection="1">
      <alignment horizontal="right" vertical="center" wrapText="1"/>
    </xf>
    <xf numFmtId="4" fontId="2" fillId="4" borderId="5" xfId="28" applyNumberFormat="1" applyFont="1" applyFill="1" applyBorder="1" applyAlignment="1" applyProtection="1">
      <alignment horizontal="right" vertical="top" wrapText="1"/>
    </xf>
    <xf numFmtId="4" fontId="2" fillId="4" borderId="5" xfId="28" applyNumberFormat="1" applyFont="1" applyFill="1" applyBorder="1" applyAlignment="1" applyProtection="1">
      <alignment horizontal="center" vertical="top" wrapText="1"/>
    </xf>
    <xf numFmtId="43" fontId="2" fillId="0" borderId="1" xfId="36" applyFont="1" applyFill="1" applyBorder="1" applyAlignment="1" applyProtection="1">
      <alignment horizontal="right" vertical="top" wrapText="1"/>
      <protection locked="0"/>
    </xf>
    <xf numFmtId="4" fontId="2" fillId="0" borderId="1" xfId="35" applyNumberFormat="1" applyFont="1" applyFill="1" applyBorder="1" applyAlignment="1" applyProtection="1">
      <alignment vertical="top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4" borderId="5" xfId="28" applyNumberFormat="1" applyFont="1" applyFill="1" applyBorder="1" applyAlignment="1" applyProtection="1">
      <alignment horizontal="right" vertical="top" wrapText="1"/>
      <protection locked="0"/>
    </xf>
    <xf numFmtId="4" fontId="3" fillId="4" borderId="5" xfId="32" applyNumberFormat="1" applyFont="1" applyFill="1" applyBorder="1" applyAlignment="1" applyProtection="1">
      <alignment vertical="top" wrapText="1"/>
      <protection locked="0"/>
    </xf>
    <xf numFmtId="167" fontId="2" fillId="4" borderId="5" xfId="5" applyFont="1" applyFill="1" applyBorder="1" applyAlignment="1" applyProtection="1">
      <alignment horizontal="right" vertical="top" wrapText="1"/>
      <protection locked="0"/>
    </xf>
    <xf numFmtId="0" fontId="6" fillId="3" borderId="0" xfId="45" applyFont="1" applyFill="1" applyBorder="1" applyAlignment="1">
      <alignment horizontal="right" vertical="center"/>
    </xf>
    <xf numFmtId="0" fontId="6" fillId="3" borderId="0" xfId="45" applyFont="1" applyFill="1" applyBorder="1" applyAlignment="1">
      <alignment vertical="top"/>
    </xf>
    <xf numFmtId="0" fontId="10" fillId="3" borderId="0" xfId="45" applyFont="1" applyFill="1" applyBorder="1" applyAlignment="1">
      <alignment horizontal="right" wrapText="1"/>
    </xf>
    <xf numFmtId="0" fontId="6" fillId="3" borderId="0" xfId="45" applyFont="1" applyFill="1" applyBorder="1" applyAlignment="1"/>
    <xf numFmtId="0" fontId="6" fillId="3" borderId="0" xfId="45" applyFont="1" applyFill="1" applyBorder="1" applyAlignment="1">
      <alignment horizontal="right" wrapText="1"/>
    </xf>
    <xf numFmtId="0" fontId="2" fillId="3" borderId="0" xfId="45" applyFill="1"/>
    <xf numFmtId="175" fontId="3" fillId="3" borderId="1" xfId="37" applyNumberFormat="1" applyFont="1" applyFill="1" applyBorder="1" applyAlignment="1" applyProtection="1">
      <alignment horizontal="right" vertical="center"/>
    </xf>
    <xf numFmtId="4" fontId="2" fillId="3" borderId="1" xfId="49" applyNumberFormat="1" applyFont="1" applyFill="1" applyBorder="1" applyAlignment="1" applyProtection="1">
      <alignment horizontal="right" vertical="center" wrapText="1"/>
    </xf>
    <xf numFmtId="4" fontId="13" fillId="0" borderId="1" xfId="49" applyNumberFormat="1" applyFont="1" applyFill="1" applyBorder="1" applyAlignment="1" applyProtection="1">
      <alignment horizontal="right" vertical="center" wrapText="1"/>
      <protection locked="0"/>
    </xf>
    <xf numFmtId="175" fontId="2" fillId="3" borderId="1" xfId="37" applyNumberFormat="1" applyFont="1" applyFill="1" applyBorder="1" applyAlignment="1" applyProtection="1">
      <alignment horizontal="right" vertical="top"/>
    </xf>
    <xf numFmtId="4" fontId="2" fillId="0" borderId="1" xfId="49" applyNumberFormat="1" applyFont="1" applyFill="1" applyBorder="1" applyAlignment="1" applyProtection="1">
      <alignment horizontal="right" vertical="center" wrapText="1"/>
      <protection locked="0"/>
    </xf>
    <xf numFmtId="167" fontId="2" fillId="3" borderId="1" xfId="5" applyFont="1" applyFill="1" applyBorder="1" applyAlignment="1" applyProtection="1">
      <alignment horizontal="right" vertical="center" wrapText="1"/>
      <protection locked="0"/>
    </xf>
    <xf numFmtId="174" fontId="3" fillId="3" borderId="1" xfId="45" applyNumberFormat="1" applyFont="1" applyFill="1" applyBorder="1" applyAlignment="1" applyProtection="1">
      <alignment horizontal="right" vertical="center"/>
    </xf>
    <xf numFmtId="175" fontId="2" fillId="3" borderId="1" xfId="45" applyNumberFormat="1" applyFont="1" applyFill="1" applyBorder="1" applyAlignment="1" applyProtection="1">
      <alignment horizontal="right" vertical="top"/>
    </xf>
    <xf numFmtId="177" fontId="2" fillId="3" borderId="1" xfId="45" applyNumberFormat="1" applyFont="1" applyFill="1" applyBorder="1" applyAlignment="1" applyProtection="1">
      <alignment horizontal="right" vertical="top"/>
    </xf>
    <xf numFmtId="175" fontId="2" fillId="3" borderId="1" xfId="45" applyNumberFormat="1" applyFont="1" applyFill="1" applyBorder="1" applyAlignment="1" applyProtection="1">
      <alignment horizontal="right" vertical="center"/>
    </xf>
    <xf numFmtId="174" fontId="3" fillId="3" borderId="1" xfId="45" applyNumberFormat="1" applyFont="1" applyFill="1" applyBorder="1" applyAlignment="1" applyProtection="1">
      <alignment horizontal="right" vertical="center" wrapText="1"/>
    </xf>
    <xf numFmtId="174" fontId="3" fillId="3" borderId="1" xfId="45" applyNumberFormat="1" applyFont="1" applyFill="1" applyBorder="1" applyAlignment="1" applyProtection="1">
      <alignment horizontal="right" vertical="top" wrapText="1"/>
    </xf>
    <xf numFmtId="0" fontId="2" fillId="3" borderId="0" xfId="45" applyFont="1" applyFill="1" applyAlignment="1">
      <alignment horizontal="right" vertical="center"/>
    </xf>
    <xf numFmtId="0" fontId="2" fillId="3" borderId="0" xfId="45" applyFont="1" applyFill="1"/>
    <xf numFmtId="0" fontId="2" fillId="3" borderId="0" xfId="45" applyFont="1" applyFill="1" applyAlignment="1">
      <alignment horizontal="right" wrapText="1"/>
    </xf>
    <xf numFmtId="0" fontId="2" fillId="3" borderId="0" xfId="45" applyFont="1" applyFill="1" applyAlignment="1"/>
    <xf numFmtId="4" fontId="2" fillId="3" borderId="0" xfId="45" applyNumberFormat="1" applyFont="1" applyFill="1" applyAlignment="1">
      <alignment horizontal="right" wrapText="1"/>
    </xf>
    <xf numFmtId="0" fontId="2" fillId="2" borderId="0" xfId="45" applyFont="1" applyFill="1" applyAlignment="1">
      <alignment vertical="center" wrapText="1"/>
    </xf>
    <xf numFmtId="0" fontId="2" fillId="3" borderId="0" xfId="45" applyFont="1" applyFill="1" applyBorder="1" applyAlignment="1" applyProtection="1">
      <alignment horizontal="right" vertical="center"/>
    </xf>
    <xf numFmtId="0" fontId="2" fillId="3" borderId="0" xfId="45" applyFont="1" applyFill="1" applyBorder="1" applyAlignment="1" applyProtection="1">
      <alignment vertical="top" wrapText="1"/>
    </xf>
    <xf numFmtId="43" fontId="2" fillId="3" borderId="0" xfId="36" applyFont="1" applyFill="1" applyBorder="1" applyAlignment="1" applyProtection="1">
      <alignment horizontal="right" vertical="top" wrapText="1"/>
    </xf>
    <xf numFmtId="0" fontId="2" fillId="3" borderId="0" xfId="45" applyFont="1" applyFill="1" applyBorder="1" applyAlignment="1" applyProtection="1">
      <alignment vertical="top"/>
    </xf>
    <xf numFmtId="0" fontId="2" fillId="3" borderId="0" xfId="45" applyFont="1" applyFill="1" applyBorder="1" applyAlignment="1" applyProtection="1">
      <alignment horizontal="right" vertical="top" wrapText="1"/>
    </xf>
    <xf numFmtId="0" fontId="2" fillId="3" borderId="0" xfId="45" applyFont="1" applyFill="1" applyBorder="1" applyAlignment="1" applyProtection="1">
      <alignment horizontal="left" vertical="center"/>
    </xf>
    <xf numFmtId="43" fontId="2" fillId="3" borderId="0" xfId="36" applyFont="1" applyFill="1" applyBorder="1" applyAlignment="1" applyProtection="1">
      <alignment vertical="top" wrapText="1"/>
    </xf>
    <xf numFmtId="0" fontId="2" fillId="3" borderId="0" xfId="45" applyFont="1" applyFill="1" applyBorder="1" applyAlignment="1" applyProtection="1">
      <alignment horizontal="left" vertical="top"/>
    </xf>
    <xf numFmtId="0" fontId="3" fillId="3" borderId="0" xfId="45" applyFont="1" applyFill="1" applyBorder="1" applyAlignment="1" applyProtection="1">
      <alignment vertical="top" wrapText="1"/>
    </xf>
    <xf numFmtId="0" fontId="7" fillId="4" borderId="3" xfId="45" applyFont="1" applyFill="1" applyBorder="1" applyAlignment="1" applyProtection="1">
      <alignment horizontal="right" vertical="center"/>
    </xf>
    <xf numFmtId="0" fontId="7" fillId="4" borderId="3" xfId="45" applyFont="1" applyFill="1" applyBorder="1" applyAlignment="1" applyProtection="1">
      <alignment horizontal="center" vertical="center"/>
    </xf>
    <xf numFmtId="4" fontId="7" fillId="4" borderId="3" xfId="45" applyNumberFormat="1" applyFont="1" applyFill="1" applyBorder="1" applyAlignment="1" applyProtection="1">
      <alignment horizontal="center" vertical="center" wrapText="1"/>
    </xf>
    <xf numFmtId="4" fontId="7" fillId="4" borderId="3" xfId="45" applyNumberFormat="1" applyFont="1" applyFill="1" applyBorder="1" applyAlignment="1" applyProtection="1">
      <alignment horizontal="center" vertical="center"/>
    </xf>
    <xf numFmtId="0" fontId="7" fillId="3" borderId="2" xfId="45" applyFont="1" applyFill="1" applyBorder="1" applyAlignment="1" applyProtection="1">
      <alignment horizontal="right" vertical="center"/>
    </xf>
    <xf numFmtId="0" fontId="7" fillId="3" borderId="2" xfId="45" applyFont="1" applyFill="1" applyBorder="1" applyAlignment="1" applyProtection="1">
      <alignment horizontal="center" vertical="center"/>
    </xf>
    <xf numFmtId="4" fontId="7" fillId="3" borderId="2" xfId="45" applyNumberFormat="1" applyFont="1" applyFill="1" applyBorder="1" applyAlignment="1" applyProtection="1">
      <alignment horizontal="right" wrapText="1"/>
    </xf>
    <xf numFmtId="4" fontId="7" fillId="3" borderId="2" xfId="45" applyNumberFormat="1" applyFont="1" applyFill="1" applyBorder="1" applyAlignment="1" applyProtection="1">
      <alignment horizontal="center"/>
    </xf>
    <xf numFmtId="0" fontId="7" fillId="3" borderId="1" xfId="45" applyFont="1" applyFill="1" applyBorder="1" applyAlignment="1" applyProtection="1">
      <alignment horizontal="right" vertical="center"/>
    </xf>
    <xf numFmtId="0" fontId="7" fillId="3" borderId="1" xfId="45" applyFont="1" applyFill="1" applyBorder="1" applyAlignment="1" applyProtection="1">
      <alignment horizontal="center" vertical="center"/>
    </xf>
    <xf numFmtId="43" fontId="2" fillId="3" borderId="1" xfId="36" applyFont="1" applyFill="1" applyBorder="1" applyAlignment="1" applyProtection="1">
      <alignment horizontal="center" vertical="center" wrapText="1"/>
    </xf>
    <xf numFmtId="4" fontId="7" fillId="3" borderId="1" xfId="45" applyNumberFormat="1" applyFont="1" applyFill="1" applyBorder="1" applyAlignment="1" applyProtection="1">
      <alignment horizontal="center"/>
    </xf>
    <xf numFmtId="0" fontId="7" fillId="0" borderId="1" xfId="45" applyFont="1" applyFill="1" applyBorder="1" applyAlignment="1" applyProtection="1">
      <alignment horizontal="center" vertical="center" wrapText="1"/>
    </xf>
    <xf numFmtId="0" fontId="7" fillId="3" borderId="1" xfId="45" applyNumberFormat="1" applyFont="1" applyFill="1" applyBorder="1" applyAlignment="1" applyProtection="1">
      <alignment vertical="center" wrapText="1"/>
    </xf>
    <xf numFmtId="4" fontId="6" fillId="0" borderId="1" xfId="45" applyNumberFormat="1" applyFont="1" applyFill="1" applyBorder="1" applyAlignment="1" applyProtection="1">
      <alignment vertical="center"/>
    </xf>
    <xf numFmtId="43" fontId="6" fillId="0" borderId="1" xfId="45" applyNumberFormat="1" applyFont="1" applyFill="1" applyBorder="1" applyAlignment="1" applyProtection="1">
      <alignment horizontal="center"/>
    </xf>
    <xf numFmtId="0" fontId="7" fillId="3" borderId="1" xfId="45" applyFont="1" applyFill="1" applyBorder="1" applyAlignment="1" applyProtection="1">
      <alignment horizontal="right" vertical="center" wrapText="1"/>
    </xf>
    <xf numFmtId="4" fontId="6" fillId="3" borderId="1" xfId="45" applyNumberFormat="1" applyFont="1" applyFill="1" applyBorder="1" applyAlignment="1" applyProtection="1">
      <alignment vertical="center"/>
    </xf>
    <xf numFmtId="43" fontId="6" fillId="3" borderId="1" xfId="45" applyNumberFormat="1" applyFont="1" applyFill="1" applyBorder="1" applyAlignment="1" applyProtection="1">
      <alignment horizontal="center"/>
    </xf>
    <xf numFmtId="0" fontId="6" fillId="3" borderId="1" xfId="45" applyFont="1" applyFill="1" applyBorder="1" applyAlignment="1" applyProtection="1">
      <alignment horizontal="left"/>
    </xf>
    <xf numFmtId="4" fontId="6" fillId="3" borderId="1" xfId="45" applyNumberFormat="1" applyFont="1" applyFill="1" applyBorder="1" applyAlignment="1" applyProtection="1">
      <alignment horizontal="right"/>
    </xf>
    <xf numFmtId="0" fontId="6" fillId="3" borderId="1" xfId="45" applyFont="1" applyFill="1" applyBorder="1" applyAlignment="1" applyProtection="1">
      <alignment horizontal="center"/>
    </xf>
    <xf numFmtId="0" fontId="7" fillId="3" borderId="1" xfId="45" applyFont="1" applyFill="1" applyBorder="1" applyAlignment="1" applyProtection="1">
      <alignment horizontal="center"/>
    </xf>
    <xf numFmtId="0" fontId="7" fillId="3" borderId="1" xfId="45" applyFont="1" applyFill="1" applyBorder="1" applyAlignment="1" applyProtection="1"/>
    <xf numFmtId="0" fontId="3" fillId="3" borderId="1" xfId="45" applyNumberFormat="1" applyFont="1" applyFill="1" applyBorder="1" applyAlignment="1" applyProtection="1">
      <alignment horizontal="left" vertical="center" wrapText="1"/>
    </xf>
    <xf numFmtId="4" fontId="2" fillId="3" borderId="1" xfId="45" applyNumberFormat="1" applyFont="1" applyFill="1" applyBorder="1" applyAlignment="1" applyProtection="1">
      <alignment horizontal="center" vertical="center"/>
    </xf>
    <xf numFmtId="0" fontId="2" fillId="3" borderId="1" xfId="45" applyNumberFormat="1" applyFont="1" applyFill="1" applyBorder="1" applyAlignment="1" applyProtection="1">
      <alignment horizontal="left" vertical="center" wrapText="1"/>
    </xf>
    <xf numFmtId="4" fontId="6" fillId="3" borderId="1" xfId="45" applyNumberFormat="1" applyFont="1" applyFill="1" applyBorder="1" applyAlignment="1" applyProtection="1">
      <alignment horizontal="right" vertical="center"/>
    </xf>
    <xf numFmtId="0" fontId="6" fillId="3" borderId="1" xfId="45" applyFont="1" applyFill="1" applyBorder="1" applyAlignment="1" applyProtection="1">
      <alignment horizontal="right" vertical="top" wrapText="1"/>
    </xf>
    <xf numFmtId="0" fontId="6" fillId="3" borderId="1" xfId="45" applyNumberFormat="1" applyFont="1" applyFill="1" applyBorder="1" applyAlignment="1" applyProtection="1">
      <alignment vertical="center" wrapText="1"/>
    </xf>
    <xf numFmtId="0" fontId="2" fillId="3" borderId="1" xfId="45" applyFont="1" applyFill="1" applyBorder="1" applyAlignment="1" applyProtection="1">
      <alignment horizontal="justify" vertical="top" wrapText="1"/>
    </xf>
    <xf numFmtId="43" fontId="6" fillId="3" borderId="1" xfId="45" applyNumberFormat="1" applyFont="1" applyFill="1" applyBorder="1" applyAlignment="1" applyProtection="1">
      <alignment horizontal="center" vertical="center"/>
    </xf>
    <xf numFmtId="178" fontId="2" fillId="3" borderId="1" xfId="45" applyNumberFormat="1" applyFont="1" applyFill="1" applyBorder="1" applyAlignment="1" applyProtection="1">
      <alignment horizontal="right" vertical="top" wrapText="1"/>
    </xf>
    <xf numFmtId="167" fontId="2" fillId="3" borderId="1" xfId="5" applyFont="1" applyFill="1" applyBorder="1" applyAlignment="1" applyProtection="1">
      <alignment horizontal="right" vertical="center" wrapText="1"/>
    </xf>
    <xf numFmtId="167" fontId="2" fillId="3" borderId="1" xfId="5" applyFont="1" applyFill="1" applyBorder="1" applyAlignment="1" applyProtection="1">
      <alignment horizontal="center" vertical="center" wrapText="1"/>
    </xf>
    <xf numFmtId="0" fontId="6" fillId="3" borderId="1" xfId="45" applyFont="1" applyFill="1" applyBorder="1" applyAlignment="1" applyProtection="1">
      <alignment horizontal="right" vertical="center" wrapText="1"/>
    </xf>
    <xf numFmtId="43" fontId="6" fillId="3" borderId="1" xfId="45" applyNumberFormat="1" applyFont="1" applyFill="1" applyBorder="1" applyAlignment="1" applyProtection="1">
      <alignment vertical="center"/>
    </xf>
    <xf numFmtId="0" fontId="6" fillId="3" borderId="1" xfId="45" applyNumberFormat="1" applyFont="1" applyFill="1" applyBorder="1" applyAlignment="1" applyProtection="1">
      <alignment vertical="top" wrapText="1"/>
    </xf>
    <xf numFmtId="0" fontId="2" fillId="3" borderId="1" xfId="45" applyFont="1" applyFill="1" applyBorder="1" applyAlignment="1" applyProtection="1">
      <alignment vertical="top" wrapText="1"/>
    </xf>
    <xf numFmtId="4" fontId="2" fillId="3" borderId="1" xfId="45" applyNumberFormat="1" applyFont="1" applyFill="1" applyBorder="1" applyAlignment="1" applyProtection="1">
      <alignment vertical="center"/>
    </xf>
    <xf numFmtId="0" fontId="2" fillId="3" borderId="1" xfId="45" applyFont="1" applyFill="1" applyBorder="1" applyAlignment="1" applyProtection="1">
      <alignment horizontal="right" vertical="center" wrapText="1"/>
    </xf>
    <xf numFmtId="43" fontId="2" fillId="3" borderId="1" xfId="45" applyNumberFormat="1" applyFont="1" applyFill="1" applyBorder="1" applyAlignment="1" applyProtection="1">
      <alignment horizontal="center" vertical="center"/>
    </xf>
    <xf numFmtId="2" fontId="6" fillId="3" borderId="1" xfId="45" applyNumberFormat="1" applyFont="1" applyFill="1" applyBorder="1" applyAlignment="1" applyProtection="1">
      <alignment horizontal="right" vertical="center" wrapText="1"/>
    </xf>
    <xf numFmtId="0" fontId="2" fillId="3" borderId="1" xfId="45" applyNumberFormat="1" applyFont="1" applyFill="1" applyBorder="1" applyAlignment="1" applyProtection="1">
      <alignment vertical="center" wrapText="1"/>
    </xf>
    <xf numFmtId="0" fontId="2" fillId="3" borderId="1" xfId="45" applyFont="1" applyFill="1" applyBorder="1" applyAlignment="1" applyProtection="1">
      <alignment horizontal="left" vertical="top" wrapText="1"/>
    </xf>
    <xf numFmtId="0" fontId="3" fillId="3" borderId="1" xfId="45" applyFont="1" applyFill="1" applyBorder="1" applyAlignment="1" applyProtection="1">
      <alignment horizontal="right" vertical="center"/>
    </xf>
    <xf numFmtId="0" fontId="3" fillId="3" borderId="1" xfId="45" applyFont="1" applyFill="1" applyBorder="1" applyAlignment="1" applyProtection="1">
      <alignment horizontal="left" vertical="top" wrapText="1"/>
    </xf>
    <xf numFmtId="43" fontId="2" fillId="3" borderId="1" xfId="36" applyFont="1" applyFill="1" applyBorder="1" applyAlignment="1" applyProtection="1">
      <alignment horizontal="right" vertical="top" wrapText="1"/>
    </xf>
    <xf numFmtId="0" fontId="2" fillId="3" borderId="1" xfId="45" applyFont="1" applyFill="1" applyBorder="1" applyAlignment="1" applyProtection="1">
      <alignment horizontal="center" vertical="top"/>
    </xf>
    <xf numFmtId="0" fontId="2" fillId="3" borderId="1" xfId="45" applyFont="1" applyFill="1" applyBorder="1" applyAlignment="1" applyProtection="1">
      <alignment horizontal="right" vertical="top"/>
    </xf>
    <xf numFmtId="0" fontId="6" fillId="3" borderId="1" xfId="45" applyNumberFormat="1" applyFont="1" applyFill="1" applyBorder="1" applyAlignment="1" applyProtection="1">
      <alignment horizontal="left" vertical="top" wrapText="1"/>
    </xf>
    <xf numFmtId="43" fontId="2" fillId="3" borderId="1" xfId="36" applyFont="1" applyFill="1" applyBorder="1" applyAlignment="1" applyProtection="1">
      <alignment horizontal="right" vertical="center" wrapText="1"/>
    </xf>
    <xf numFmtId="0" fontId="2" fillId="3" borderId="1" xfId="45" applyFont="1" applyFill="1" applyBorder="1" applyAlignment="1" applyProtection="1">
      <alignment horizontal="center" vertical="center"/>
    </xf>
    <xf numFmtId="0" fontId="6" fillId="3" borderId="1" xfId="45" applyFont="1" applyFill="1" applyBorder="1" applyAlignment="1" applyProtection="1">
      <alignment horizontal="right" vertical="top"/>
    </xf>
    <xf numFmtId="0" fontId="3" fillId="3" borderId="1" xfId="39" applyFont="1" applyFill="1" applyBorder="1" applyAlignment="1" applyProtection="1">
      <alignment horizontal="left" vertical="top" wrapText="1"/>
    </xf>
    <xf numFmtId="4" fontId="2" fillId="3" borderId="1" xfId="49" applyNumberFormat="1" applyFont="1" applyFill="1" applyBorder="1" applyAlignment="1" applyProtection="1">
      <alignment horizontal="center" vertical="center"/>
    </xf>
    <xf numFmtId="173" fontId="2" fillId="3" borderId="1" xfId="45" applyNumberFormat="1" applyFont="1" applyFill="1" applyBorder="1" applyAlignment="1" applyProtection="1">
      <alignment horizontal="center" vertical="center" wrapText="1"/>
    </xf>
    <xf numFmtId="0" fontId="2" fillId="3" borderId="1" xfId="40" applyFont="1" applyFill="1" applyBorder="1" applyAlignment="1" applyProtection="1">
      <alignment vertical="top" wrapText="1"/>
    </xf>
    <xf numFmtId="49" fontId="3" fillId="3" borderId="1" xfId="25" applyNumberFormat="1" applyFont="1" applyFill="1" applyBorder="1" applyAlignment="1" applyProtection="1">
      <alignment vertical="top" wrapText="1"/>
    </xf>
    <xf numFmtId="4" fontId="6" fillId="3" borderId="1" xfId="45" applyNumberFormat="1" applyFont="1" applyFill="1" applyBorder="1" applyAlignment="1" applyProtection="1">
      <alignment vertical="top"/>
    </xf>
    <xf numFmtId="4" fontId="6" fillId="3" borderId="1" xfId="45" applyNumberFormat="1" applyFont="1" applyFill="1" applyBorder="1" applyAlignment="1" applyProtection="1">
      <alignment horizontal="center" vertical="top"/>
    </xf>
    <xf numFmtId="0" fontId="2" fillId="3" borderId="1" xfId="45" applyFont="1" applyFill="1" applyBorder="1" applyAlignment="1" applyProtection="1">
      <alignment wrapText="1"/>
    </xf>
    <xf numFmtId="4" fontId="2" fillId="3" borderId="1" xfId="45" applyNumberFormat="1" applyFont="1" applyFill="1" applyBorder="1" applyProtection="1"/>
    <xf numFmtId="39" fontId="2" fillId="3" borderId="1" xfId="41" applyFont="1" applyFill="1" applyBorder="1" applyAlignment="1" applyProtection="1">
      <alignment horizontal="left" vertical="top" wrapText="1"/>
    </xf>
    <xf numFmtId="4" fontId="2" fillId="3" borderId="1" xfId="36" applyNumberFormat="1" applyFont="1" applyFill="1" applyBorder="1" applyAlignment="1" applyProtection="1">
      <alignment horizontal="right" vertical="center" wrapText="1"/>
    </xf>
    <xf numFmtId="4" fontId="2" fillId="3" borderId="1" xfId="45" applyNumberFormat="1" applyFont="1" applyFill="1" applyBorder="1" applyAlignment="1" applyProtection="1">
      <alignment horizontal="center" vertical="center" wrapText="1"/>
    </xf>
    <xf numFmtId="49" fontId="2" fillId="3" borderId="1" xfId="27" applyNumberFormat="1" applyFont="1" applyFill="1" applyBorder="1" applyAlignment="1" applyProtection="1">
      <alignment horizontal="right" vertical="center"/>
    </xf>
    <xf numFmtId="49" fontId="3" fillId="3" borderId="1" xfId="27" applyNumberFormat="1" applyFont="1" applyFill="1" applyBorder="1" applyAlignment="1" applyProtection="1">
      <alignment horizontal="center" vertical="top" wrapText="1"/>
    </xf>
    <xf numFmtId="173" fontId="2" fillId="3" borderId="1" xfId="27" applyNumberFormat="1" applyFont="1" applyFill="1" applyBorder="1" applyAlignment="1" applyProtection="1">
      <alignment horizontal="center" vertical="top"/>
    </xf>
    <xf numFmtId="4" fontId="2" fillId="3" borderId="1" xfId="27" applyNumberFormat="1" applyFont="1" applyFill="1" applyBorder="1" applyAlignment="1" applyProtection="1">
      <alignment horizontal="center" vertical="top"/>
    </xf>
    <xf numFmtId="0" fontId="3" fillId="3" borderId="1" xfId="30" applyNumberFormat="1" applyFont="1" applyFill="1" applyBorder="1" applyAlignment="1" applyProtection="1">
      <alignment horizontal="right" vertical="center" wrapText="1"/>
    </xf>
    <xf numFmtId="0" fontId="3" fillId="3" borderId="1" xfId="30" applyFont="1" applyFill="1" applyBorder="1" applyAlignment="1" applyProtection="1">
      <alignment vertical="top" wrapText="1"/>
    </xf>
    <xf numFmtId="4" fontId="2" fillId="3" borderId="1" xfId="30" applyNumberFormat="1" applyFont="1" applyFill="1" applyBorder="1" applyAlignment="1" applyProtection="1">
      <alignment horizontal="right" vertical="top" wrapText="1"/>
    </xf>
    <xf numFmtId="4" fontId="2" fillId="3" borderId="1" xfId="30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top" wrapText="1"/>
    </xf>
    <xf numFmtId="0" fontId="2" fillId="3" borderId="1" xfId="30" applyFont="1" applyFill="1" applyBorder="1" applyAlignment="1" applyProtection="1">
      <alignment vertical="top" wrapText="1"/>
    </xf>
    <xf numFmtId="4" fontId="2" fillId="3" borderId="1" xfId="30" applyNumberFormat="1" applyFont="1" applyFill="1" applyBorder="1" applyAlignment="1" applyProtection="1">
      <alignment horizontal="right" vertical="center" wrapText="1"/>
    </xf>
    <xf numFmtId="4" fontId="12" fillId="3" borderId="1" xfId="30" applyNumberFormat="1" applyFont="1" applyFill="1" applyBorder="1" applyAlignment="1" applyProtection="1">
      <alignment horizontal="center" vertical="center" wrapText="1"/>
    </xf>
    <xf numFmtId="4" fontId="2" fillId="3" borderId="1" xfId="33" applyNumberFormat="1" applyFont="1" applyFill="1" applyBorder="1" applyAlignment="1" applyProtection="1">
      <alignment horizontal="right" vertical="center" wrapText="1"/>
    </xf>
    <xf numFmtId="4" fontId="2" fillId="3" borderId="1" xfId="33" applyNumberFormat="1" applyFont="1" applyFill="1" applyBorder="1" applyAlignment="1" applyProtection="1">
      <alignment horizontal="center" vertical="center" wrapText="1"/>
    </xf>
    <xf numFmtId="0" fontId="3" fillId="3" borderId="1" xfId="45" applyFont="1" applyFill="1" applyBorder="1" applyAlignment="1" applyProtection="1">
      <alignment horizontal="center" vertical="top" wrapText="1"/>
    </xf>
    <xf numFmtId="4" fontId="2" fillId="3" borderId="1" xfId="28" applyNumberFormat="1" applyFont="1" applyFill="1" applyBorder="1" applyAlignment="1" applyProtection="1">
      <alignment horizontal="right" vertical="top" wrapText="1"/>
    </xf>
    <xf numFmtId="4" fontId="2" fillId="3" borderId="1" xfId="28" applyNumberFormat="1" applyFont="1" applyFill="1" applyBorder="1" applyAlignment="1" applyProtection="1">
      <alignment horizontal="center" vertical="top" wrapText="1"/>
    </xf>
    <xf numFmtId="0" fontId="3" fillId="4" borderId="5" xfId="45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center" wrapText="1"/>
    </xf>
    <xf numFmtId="0" fontId="2" fillId="3" borderId="1" xfId="30" applyFont="1" applyFill="1" applyBorder="1" applyAlignment="1" applyProtection="1">
      <alignment horizontal="right" vertical="top" wrapText="1"/>
    </xf>
    <xf numFmtId="10" fontId="2" fillId="3" borderId="1" xfId="38" applyNumberFormat="1" applyFont="1" applyFill="1" applyBorder="1" applyAlignment="1" applyProtection="1">
      <alignment horizontal="right" vertical="top" wrapText="1"/>
    </xf>
    <xf numFmtId="0" fontId="2" fillId="3" borderId="1" xfId="45" applyFont="1" applyFill="1" applyBorder="1" applyAlignment="1" applyProtection="1">
      <alignment horizontal="right" vertical="top" wrapText="1"/>
    </xf>
    <xf numFmtId="10" fontId="2" fillId="3" borderId="1" xfId="45" applyNumberFormat="1" applyFont="1" applyFill="1" applyBorder="1" applyAlignment="1" applyProtection="1">
      <alignment horizontal="right" vertical="top" wrapText="1"/>
    </xf>
    <xf numFmtId="0" fontId="2" fillId="3" borderId="1" xfId="45" applyFont="1" applyFill="1" applyBorder="1" applyAlignment="1" applyProtection="1">
      <alignment horizontal="right"/>
    </xf>
    <xf numFmtId="10" fontId="2" fillId="3" borderId="1" xfId="50" applyNumberFormat="1" applyFont="1" applyFill="1" applyBorder="1" applyAlignment="1" applyProtection="1">
      <alignment vertical="top"/>
    </xf>
    <xf numFmtId="10" fontId="2" fillId="3" borderId="1" xfId="45" applyNumberFormat="1" applyFont="1" applyFill="1" applyBorder="1" applyAlignment="1" applyProtection="1">
      <alignment horizontal="center" vertical="top" wrapText="1"/>
    </xf>
    <xf numFmtId="0" fontId="3" fillId="3" borderId="1" xfId="45" applyFont="1" applyFill="1" applyBorder="1" applyAlignment="1" applyProtection="1">
      <alignment horizontal="right" vertical="top"/>
    </xf>
    <xf numFmtId="0" fontId="3" fillId="3" borderId="1" xfId="45" applyFont="1" applyFill="1" applyBorder="1" applyAlignment="1" applyProtection="1">
      <alignment vertical="top"/>
    </xf>
    <xf numFmtId="176" fontId="3" fillId="3" borderId="1" xfId="45" applyNumberFormat="1" applyFont="1" applyFill="1" applyBorder="1" applyAlignment="1" applyProtection="1">
      <alignment horizontal="center"/>
    </xf>
    <xf numFmtId="0" fontId="2" fillId="4" borderId="5" xfId="45" applyFont="1" applyFill="1" applyBorder="1" applyAlignment="1" applyProtection="1">
      <alignment horizontal="right" vertical="center" wrapText="1"/>
    </xf>
    <xf numFmtId="0" fontId="3" fillId="4" borderId="5" xfId="45" applyFont="1" applyFill="1" applyBorder="1" applyAlignment="1" applyProtection="1">
      <alignment horizontal="right" vertical="top" wrapText="1"/>
    </xf>
    <xf numFmtId="10" fontId="2" fillId="4" borderId="5" xfId="45" applyNumberFormat="1" applyFont="1" applyFill="1" applyBorder="1" applyAlignment="1" applyProtection="1">
      <alignment horizontal="right" vertical="top" wrapText="1"/>
    </xf>
    <xf numFmtId="10" fontId="2" fillId="4" borderId="5" xfId="45" applyNumberFormat="1" applyFont="1" applyFill="1" applyBorder="1" applyAlignment="1" applyProtection="1">
      <alignment horizontal="center" vertical="top" wrapText="1"/>
    </xf>
    <xf numFmtId="2" fontId="2" fillId="0" borderId="0" xfId="45" applyNumberFormat="1" applyFont="1" applyFill="1" applyBorder="1" applyAlignment="1" applyProtection="1">
      <alignment vertical="top"/>
    </xf>
    <xf numFmtId="0" fontId="2" fillId="0" borderId="0" xfId="45" applyNumberFormat="1" applyFont="1" applyFill="1" applyAlignment="1" applyProtection="1">
      <alignment vertical="center"/>
    </xf>
    <xf numFmtId="43" fontId="2" fillId="0" borderId="0" xfId="49" applyNumberFormat="1" applyFont="1" applyFill="1" applyBorder="1" applyAlignment="1" applyProtection="1">
      <alignment horizontal="right" vertical="top"/>
    </xf>
    <xf numFmtId="173" fontId="2" fillId="0" borderId="0" xfId="45" applyNumberFormat="1" applyFont="1" applyFill="1" applyBorder="1" applyAlignment="1" applyProtection="1">
      <alignment horizontal="center" vertical="top"/>
    </xf>
    <xf numFmtId="2" fontId="2" fillId="0" borderId="0" xfId="50" applyNumberFormat="1" applyFont="1" applyFill="1" applyBorder="1" applyAlignment="1" applyProtection="1">
      <alignment horizontal="left" vertical="top"/>
    </xf>
    <xf numFmtId="0" fontId="2" fillId="0" borderId="0" xfId="50" applyFont="1" applyFill="1" applyBorder="1" applyAlignment="1" applyProtection="1">
      <alignment horizontal="left" vertical="top"/>
    </xf>
    <xf numFmtId="0" fontId="2" fillId="0" borderId="0" xfId="50" applyFont="1" applyFill="1" applyBorder="1" applyAlignment="1" applyProtection="1">
      <alignment horizontal="center" vertical="top"/>
    </xf>
    <xf numFmtId="0" fontId="2" fillId="3" borderId="0" xfId="45" applyFont="1" applyFill="1" applyAlignment="1" applyProtection="1">
      <alignment horizontal="right" vertical="center"/>
    </xf>
    <xf numFmtId="0" fontId="2" fillId="3" borderId="0" xfId="45" applyFont="1" applyFill="1" applyProtection="1"/>
    <xf numFmtId="0" fontId="2" fillId="3" borderId="0" xfId="45" applyFont="1" applyFill="1" applyAlignment="1" applyProtection="1">
      <alignment horizontal="right" wrapText="1"/>
    </xf>
    <xf numFmtId="0" fontId="2" fillId="3" borderId="0" xfId="45" applyFont="1" applyFill="1" applyAlignment="1" applyProtection="1"/>
    <xf numFmtId="167" fontId="2" fillId="3" borderId="1" xfId="5" applyFont="1" applyFill="1" applyBorder="1" applyAlignment="1" applyProtection="1">
      <alignment horizontal="right" vertical="top" wrapText="1"/>
      <protection locked="0"/>
    </xf>
    <xf numFmtId="39" fontId="6" fillId="3" borderId="1" xfId="45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45" applyFont="1" applyFill="1" applyBorder="1" applyAlignment="1" applyProtection="1">
      <alignment horizontal="right" wrapText="1"/>
      <protection locked="0"/>
    </xf>
    <xf numFmtId="43" fontId="13" fillId="0" borderId="1" xfId="45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45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45" applyNumberFormat="1" applyFont="1" applyBorder="1" applyAlignment="1" applyProtection="1">
      <alignment horizontal="right" vertical="center" wrapText="1"/>
      <protection locked="0"/>
    </xf>
    <xf numFmtId="39" fontId="6" fillId="3" borderId="1" xfId="45" applyNumberFormat="1" applyFont="1" applyFill="1" applyBorder="1" applyAlignment="1" applyProtection="1">
      <alignment vertical="center" wrapText="1"/>
      <protection locked="0"/>
    </xf>
    <xf numFmtId="43" fontId="2" fillId="0" borderId="1" xfId="45" applyNumberFormat="1" applyFont="1" applyFill="1" applyBorder="1" applyAlignment="1" applyProtection="1">
      <alignment horizontal="right" vertical="center" wrapText="1"/>
      <protection locked="0"/>
    </xf>
    <xf numFmtId="43" fontId="2" fillId="3" borderId="1" xfId="45" applyNumberFormat="1" applyFont="1" applyFill="1" applyBorder="1" applyAlignment="1" applyProtection="1">
      <alignment horizontal="right" vertical="center" wrapText="1"/>
      <protection locked="0"/>
    </xf>
    <xf numFmtId="39" fontId="2" fillId="3" borderId="1" xfId="45" applyNumberFormat="1" applyFont="1" applyFill="1" applyBorder="1" applyAlignment="1" applyProtection="1">
      <alignment horizontal="right" vertical="center" wrapText="1"/>
      <protection locked="0"/>
    </xf>
    <xf numFmtId="173" fontId="2" fillId="3" borderId="1" xfId="45" applyNumberFormat="1" applyFont="1" applyFill="1" applyBorder="1" applyAlignment="1" applyProtection="1">
      <alignment vertical="center"/>
      <protection locked="0"/>
    </xf>
    <xf numFmtId="39" fontId="6" fillId="3" borderId="4" xfId="45" applyNumberFormat="1" applyFont="1" applyFill="1" applyBorder="1" applyAlignment="1" applyProtection="1">
      <alignment horizontal="right" vertical="center" wrapText="1"/>
      <protection locked="0"/>
    </xf>
    <xf numFmtId="43" fontId="2" fillId="3" borderId="4" xfId="36" applyFont="1" applyFill="1" applyBorder="1" applyAlignment="1" applyProtection="1">
      <alignment horizontal="right" vertical="top" wrapText="1"/>
      <protection locked="0"/>
    </xf>
    <xf numFmtId="43" fontId="2" fillId="3" borderId="1" xfId="36" applyFont="1" applyFill="1" applyBorder="1" applyAlignment="1" applyProtection="1">
      <alignment horizontal="right" vertical="center" wrapText="1"/>
      <protection locked="0"/>
    </xf>
    <xf numFmtId="4" fontId="2" fillId="3" borderId="1" xfId="44" applyNumberFormat="1" applyFont="1" applyFill="1" applyBorder="1" applyAlignment="1" applyProtection="1">
      <alignment vertical="center"/>
      <protection locked="0"/>
    </xf>
    <xf numFmtId="4" fontId="2" fillId="3" borderId="1" xfId="49" applyNumberFormat="1" applyFont="1" applyFill="1" applyBorder="1" applyAlignment="1" applyProtection="1">
      <alignment horizontal="right" vertical="center" wrapText="1"/>
      <protection locked="0"/>
    </xf>
    <xf numFmtId="173" fontId="2" fillId="0" borderId="1" xfId="45" applyNumberFormat="1" applyFont="1" applyFill="1" applyBorder="1" applyAlignment="1" applyProtection="1">
      <alignment vertical="top" wrapText="1"/>
      <protection locked="0"/>
    </xf>
    <xf numFmtId="4" fontId="2" fillId="0" borderId="1" xfId="45" applyNumberFormat="1" applyFont="1" applyFill="1" applyBorder="1" applyProtection="1">
      <protection locked="0"/>
    </xf>
    <xf numFmtId="173" fontId="2" fillId="3" borderId="1" xfId="45" applyNumberFormat="1" applyFont="1" applyFill="1" applyBorder="1" applyAlignment="1" applyProtection="1">
      <alignment horizontal="right" vertical="center" wrapText="1"/>
      <protection locked="0"/>
    </xf>
    <xf numFmtId="39" fontId="7" fillId="4" borderId="1" xfId="45" applyNumberFormat="1" applyFont="1" applyFill="1" applyBorder="1" applyAlignment="1" applyProtection="1">
      <alignment vertical="center" wrapText="1"/>
      <protection locked="0"/>
    </xf>
    <xf numFmtId="4" fontId="2" fillId="3" borderId="1" xfId="27" applyNumberFormat="1" applyFont="1" applyFill="1" applyBorder="1" applyAlignment="1" applyProtection="1">
      <alignment horizontal="right" vertical="top"/>
      <protection locked="0"/>
    </xf>
    <xf numFmtId="4" fontId="3" fillId="3" borderId="1" xfId="27" applyNumberFormat="1" applyFont="1" applyFill="1" applyBorder="1" applyAlignment="1" applyProtection="1">
      <alignment horizontal="right" vertical="top"/>
      <protection locked="0"/>
    </xf>
    <xf numFmtId="4" fontId="2" fillId="3" borderId="1" xfId="30" applyNumberFormat="1" applyFont="1" applyFill="1" applyBorder="1" applyAlignment="1" applyProtection="1">
      <alignment vertical="top" wrapText="1"/>
      <protection locked="0"/>
    </xf>
    <xf numFmtId="4" fontId="2" fillId="3" borderId="1" xfId="30" applyNumberFormat="1" applyFont="1" applyFill="1" applyBorder="1" applyAlignment="1" applyProtection="1">
      <alignment vertical="center" wrapText="1"/>
      <protection locked="0"/>
    </xf>
    <xf numFmtId="4" fontId="2" fillId="3" borderId="1" xfId="28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33" applyNumberFormat="1" applyFont="1" applyFill="1" applyBorder="1" applyAlignment="1" applyProtection="1">
      <alignment vertical="center" wrapText="1"/>
      <protection locked="0"/>
    </xf>
    <xf numFmtId="4" fontId="3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3" borderId="1" xfId="45" applyNumberFormat="1" applyFont="1" applyFill="1" applyBorder="1" applyAlignment="1" applyProtection="1">
      <alignment vertical="top" wrapText="1"/>
      <protection locked="0"/>
    </xf>
    <xf numFmtId="4" fontId="3" fillId="3" borderId="1" xfId="45" applyNumberFormat="1" applyFont="1" applyFill="1" applyBorder="1" applyProtection="1">
      <protection locked="0"/>
    </xf>
    <xf numFmtId="4" fontId="3" fillId="3" borderId="1" xfId="45" applyNumberFormat="1" applyFont="1" applyFill="1" applyBorder="1" applyAlignment="1" applyProtection="1">
      <alignment vertical="top"/>
      <protection locked="0"/>
    </xf>
    <xf numFmtId="4" fontId="3" fillId="4" borderId="5" xfId="45" applyNumberFormat="1" applyFont="1" applyFill="1" applyBorder="1" applyAlignment="1" applyProtection="1">
      <alignment vertical="top" wrapText="1"/>
      <protection locked="0"/>
    </xf>
    <xf numFmtId="43" fontId="2" fillId="0" borderId="0" xfId="49" applyNumberFormat="1" applyFont="1" applyFill="1" applyBorder="1" applyAlignment="1" applyProtection="1">
      <alignment horizontal="right" vertical="top"/>
      <protection locked="0"/>
    </xf>
    <xf numFmtId="43" fontId="3" fillId="0" borderId="0" xfId="49" applyNumberFormat="1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horizontal="center" vertical="top"/>
      <protection locked="0"/>
    </xf>
    <xf numFmtId="4" fontId="2" fillId="3" borderId="0" xfId="45" applyNumberFormat="1" applyFont="1" applyFill="1" applyAlignment="1" applyProtection="1">
      <alignment horizontal="right" wrapText="1"/>
      <protection locked="0"/>
    </xf>
    <xf numFmtId="4" fontId="2" fillId="3" borderId="1" xfId="30" applyNumberFormat="1" applyFont="1" applyFill="1" applyBorder="1" applyAlignment="1" applyProtection="1">
      <alignment horizontal="right" vertical="center" wrapText="1"/>
      <protection locked="0"/>
    </xf>
    <xf numFmtId="2" fontId="6" fillId="3" borderId="5" xfId="45" applyNumberFormat="1" applyFont="1" applyFill="1" applyBorder="1" applyAlignment="1" applyProtection="1">
      <alignment horizontal="right" vertical="center" wrapText="1"/>
    </xf>
    <xf numFmtId="0" fontId="2" fillId="3" borderId="5" xfId="45" applyFont="1" applyFill="1" applyBorder="1" applyAlignment="1" applyProtection="1">
      <alignment vertical="top" wrapText="1"/>
    </xf>
    <xf numFmtId="4" fontId="2" fillId="3" borderId="5" xfId="45" applyNumberFormat="1" applyFont="1" applyFill="1" applyBorder="1" applyAlignment="1" applyProtection="1">
      <alignment vertical="center"/>
    </xf>
    <xf numFmtId="43" fontId="6" fillId="3" borderId="5" xfId="45" applyNumberFormat="1" applyFont="1" applyFill="1" applyBorder="1" applyAlignment="1" applyProtection="1">
      <alignment horizontal="center" vertical="center"/>
    </xf>
    <xf numFmtId="43" fontId="2" fillId="3" borderId="5" xfId="45" applyNumberFormat="1" applyFont="1" applyFill="1" applyBorder="1" applyAlignment="1" applyProtection="1">
      <alignment horizontal="right" vertical="center" wrapText="1"/>
      <protection locked="0"/>
    </xf>
    <xf numFmtId="39" fontId="6" fillId="3" borderId="5" xfId="45" applyNumberFormat="1" applyFont="1" applyFill="1" applyBorder="1" applyAlignment="1" applyProtection="1">
      <alignment horizontal="right" vertical="center" wrapText="1"/>
      <protection locked="0"/>
    </xf>
    <xf numFmtId="0" fontId="7" fillId="4" borderId="5" xfId="45" applyFont="1" applyFill="1" applyBorder="1" applyAlignment="1" applyProtection="1">
      <alignment horizontal="right" vertical="center"/>
    </xf>
    <xf numFmtId="0" fontId="7" fillId="4" borderId="5" xfId="45" applyFont="1" applyFill="1" applyBorder="1" applyAlignment="1" applyProtection="1">
      <alignment horizontal="center"/>
    </xf>
    <xf numFmtId="0" fontId="7" fillId="4" borderId="5" xfId="45" applyFont="1" applyFill="1" applyBorder="1" applyAlignment="1" applyProtection="1"/>
    <xf numFmtId="0" fontId="7" fillId="4" borderId="5" xfId="45" applyFont="1" applyFill="1" applyBorder="1" applyAlignment="1" applyProtection="1">
      <protection locked="0"/>
    </xf>
    <xf numFmtId="39" fontId="7" fillId="4" borderId="5" xfId="45" applyNumberFormat="1" applyFont="1" applyFill="1" applyBorder="1" applyAlignment="1" applyProtection="1">
      <alignment vertical="center" wrapText="1"/>
      <protection locked="0"/>
    </xf>
    <xf numFmtId="0" fontId="2" fillId="4" borderId="2" xfId="45" applyFont="1" applyFill="1" applyBorder="1" applyAlignment="1" applyProtection="1">
      <alignment horizontal="right" vertical="center" wrapText="1"/>
    </xf>
    <xf numFmtId="0" fontId="3" fillId="4" borderId="2" xfId="45" applyFont="1" applyFill="1" applyBorder="1" applyAlignment="1" applyProtection="1">
      <alignment horizontal="center" vertical="top" wrapText="1"/>
    </xf>
    <xf numFmtId="4" fontId="2" fillId="4" borderId="2" xfId="28" applyNumberFormat="1" applyFont="1" applyFill="1" applyBorder="1" applyAlignment="1" applyProtection="1">
      <alignment horizontal="right" vertical="top" wrapText="1"/>
    </xf>
    <xf numFmtId="4" fontId="2" fillId="4" borderId="2" xfId="28" applyNumberFormat="1" applyFont="1" applyFill="1" applyBorder="1" applyAlignment="1" applyProtection="1">
      <alignment horizontal="center" vertical="top" wrapText="1"/>
    </xf>
    <xf numFmtId="4" fontId="3" fillId="4" borderId="2" xfId="28" applyNumberFormat="1" applyFont="1" applyFill="1" applyBorder="1" applyAlignment="1" applyProtection="1">
      <alignment horizontal="right" vertical="top" wrapText="1"/>
      <protection locked="0"/>
    </xf>
    <xf numFmtId="4" fontId="2" fillId="3" borderId="7" xfId="28" applyNumberFormat="1" applyFont="1" applyFill="1" applyBorder="1" applyAlignment="1" applyProtection="1">
      <alignment horizontal="right" vertical="top" wrapText="1"/>
      <protection locked="0"/>
    </xf>
    <xf numFmtId="4" fontId="7" fillId="3" borderId="2" xfId="45" applyNumberFormat="1" applyFont="1" applyFill="1" applyBorder="1" applyAlignment="1" applyProtection="1">
      <alignment horizontal="right" wrapText="1"/>
      <protection locked="0"/>
    </xf>
    <xf numFmtId="4" fontId="7" fillId="3" borderId="1" xfId="45" applyNumberFormat="1" applyFont="1" applyFill="1" applyBorder="1" applyAlignment="1" applyProtection="1">
      <alignment horizontal="right" wrapText="1"/>
      <protection locked="0"/>
    </xf>
    <xf numFmtId="43" fontId="14" fillId="0" borderId="1" xfId="45" applyNumberFormat="1" applyFont="1" applyFill="1" applyBorder="1" applyAlignment="1" applyProtection="1">
      <alignment vertical="center"/>
      <protection locked="0"/>
    </xf>
    <xf numFmtId="39" fontId="6" fillId="0" borderId="1" xfId="45" applyNumberFormat="1" applyFont="1" applyFill="1" applyBorder="1" applyAlignment="1" applyProtection="1">
      <alignment vertical="center"/>
      <protection locked="0"/>
    </xf>
    <xf numFmtId="43" fontId="14" fillId="3" borderId="1" xfId="45" applyNumberFormat="1" applyFont="1" applyFill="1" applyBorder="1" applyAlignment="1" applyProtection="1">
      <alignment vertical="center"/>
      <protection locked="0"/>
    </xf>
    <xf numFmtId="39" fontId="6" fillId="3" borderId="1" xfId="45" applyNumberFormat="1" applyFont="1" applyFill="1" applyBorder="1" applyAlignment="1" applyProtection="1">
      <alignment vertical="center"/>
      <protection locked="0"/>
    </xf>
    <xf numFmtId="0" fontId="3" fillId="3" borderId="6" xfId="45" applyFont="1" applyFill="1" applyBorder="1" applyAlignment="1" applyProtection="1">
      <alignment horizontal="center" vertical="top"/>
    </xf>
    <xf numFmtId="0" fontId="3" fillId="3" borderId="0" xfId="45" applyFont="1" applyFill="1" applyBorder="1" applyAlignment="1" applyProtection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51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 5 3 3" xfId="49"/>
    <cellStyle name="Millares_estimado juana vicenta" xfId="28"/>
    <cellStyle name="Normal" xfId="0" builtinId="0"/>
    <cellStyle name="Normal 10" xfId="16"/>
    <cellStyle name="Normal 10 2" xfId="45"/>
    <cellStyle name="Normal 11 2" xfId="46"/>
    <cellStyle name="Normal 13 2" xfId="17"/>
    <cellStyle name="Normal 13 2 3" xfId="47"/>
    <cellStyle name="Normal 18" xfId="48"/>
    <cellStyle name="Normal 2" xfId="18"/>
    <cellStyle name="Normal 2 2 2" xfId="19"/>
    <cellStyle name="Normal 2 3" xfId="20"/>
    <cellStyle name="Normal 2 3 2" xfId="5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108</xdr:row>
      <xdr:rowOff>0</xdr:rowOff>
    </xdr:from>
    <xdr:to>
      <xdr:col>1</xdr:col>
      <xdr:colOff>1685925</xdr:colOff>
      <xdr:row>108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251460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251460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800225" y="25146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86</xdr:row>
      <xdr:rowOff>0</xdr:rowOff>
    </xdr:from>
    <xdr:to>
      <xdr:col>1</xdr:col>
      <xdr:colOff>1381125</xdr:colOff>
      <xdr:row>86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215836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107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107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819275" y="249840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3285153</xdr:colOff>
      <xdr:row>111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819275" y="277368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103</xdr:row>
      <xdr:rowOff>0</xdr:rowOff>
    </xdr:from>
    <xdr:ext cx="95250" cy="14287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1800225" y="243363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102</xdr:row>
      <xdr:rowOff>133350</xdr:rowOff>
    </xdr:from>
    <xdr:ext cx="95250" cy="14287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6457950" y="24307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102</xdr:row>
      <xdr:rowOff>133350</xdr:rowOff>
    </xdr:from>
    <xdr:ext cx="95250" cy="14287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6457950" y="24307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5C0D5E84-EE4C-4E8C-AAD9-BCEE0F9DC2A1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9B70B58-FE95-4B60-B297-4A67B042E08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A0F7FD21-1529-499A-B3C9-7754E4A9D968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89EA594F-2214-4B25-B2EF-A219FD858B1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9A88E58D-69C5-4597-8F46-79DE1F70100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E404CEE-545A-481D-B4AD-6A290A58124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8A1AFDA9-170E-4CE0-9519-59A1D535BEC1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6609E2F4-60C2-4E53-BA45-06C88DA6314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A947C142-5288-445C-A3FA-AC78B639C47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D46DEF01-5805-4F15-BEDD-7BF36F47030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7E0C8270-B56C-4D0B-8D5B-693AAE8B2AB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D66E1E1-7A98-42D9-A1AE-19AC186ADED1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9EBB9A44-FF64-46B7-846E-DCFD4E3EF8D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57DA421C-C065-41DB-86BE-90CF0485274A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5D21E86C-D7F3-4D3B-A230-C942AEA38ECA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6CF8DC38-A27C-4E47-8842-81A63711DCA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6EA1C87A-6643-4D46-A48E-45D94705B378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6CC7C0FC-B61D-46F0-8ED5-E53B18D9A9D0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F0613A90-6BC7-41FA-9CB5-5DA6D98CE820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3778107E-F249-46F7-BEA5-E858ED06B0FC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09A0EA15-A68B-4C79-A90B-11B85347474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C7B4F2EE-B910-4F8E-A708-EDF4327AD7A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3311214C-F544-41AB-A49D-06A5D4FFF70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47C1FBDA-ED2E-47FD-BFC7-E6422B21E2B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3AE48DEF-A094-43C1-A282-074DDF95A99B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11650A56-5A2D-4132-959E-FCEB73D21196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FDD49575-E04A-42DA-9A3E-DD35EFEEF45C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A11186F-D4EB-4F2C-A2F4-70B4A587793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940741FC-0DA9-4B1A-A875-7C4EA3034F5E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B828D72B-AD9A-48C3-9038-9CDB7C54E84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2B207920-DAD0-45B4-A72D-712EE15E602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51BBCB09-FD32-4A14-AC74-B17BC041E06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9B3A86E3-A7AF-4461-B78E-E2E638CB9D3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01E86758-A3AC-49FC-84BE-A007FB994FD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981BC69A-5270-47AD-8841-491EF218FEC6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1FDD77E-3663-4DCC-92A1-A2BC605FC5A8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D88B0625-0E64-40D7-A684-131EF250DE7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1A2C5192-696C-4004-8868-81D393BC97C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818A926C-2016-40CD-B588-AEC56195517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4DE1DBFA-9519-476B-A33C-EB62B029D044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F4E6DF23-845C-4C01-996C-D8516973680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3D2802A9-FDD9-4BA1-AC17-24953A5FC76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409A2872-4CA7-428F-BB45-CCC4960C53D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7AACF6B-1582-48AD-8517-5095A477F437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56C69FC7-3983-4528-8C76-593BD58E8406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5DE3195C-DE18-4E1D-BD17-89B43CFDCCC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CF50A186-F5B7-4A12-A974-9A754E30BDCC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944D3A9A-9F76-4332-91BE-D2DA731B0D5A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4281C713-7A08-4B5F-AD56-293F2876164E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18DECAF2-7A01-4217-AA11-4C30E17E642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629AFE-12B5-48DD-8F65-8881E8535E5B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86D8FE3F-5917-4B42-ADBD-A197EE1BC30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8D872308-394F-4AA6-957C-8861617FCE86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12299A78-4CD9-4A41-8F90-A80F2BFECBF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1FDB40BF-1C4A-4653-83D4-22ED6AF8070F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BC75B67F-2700-4DB1-AC99-D2552125220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C915355A-EB1F-4CAD-B35E-8D5BBCC9787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A0DA3E13-46D4-4DE6-8ABF-A1FC694C6BC1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13FDF454-F692-4A41-B0A5-E32AB0DF1CB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49D8567C-E456-471F-AD17-DA45F4CAF827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07602B58-09A2-4BD7-8F71-DA083EF4F478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44585E4B-88F9-4322-9B8C-9727A172A609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F31ED875-28B4-42B2-8C06-9C14448382B8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2DA9A99D-3ECD-47FA-9C6C-BF90C4E5E5DB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0746EAE-4550-4CBD-8F13-14F529D90E23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5AB8B4DB-22A2-43ED-B0C3-565F084FE477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4D92B84C-AA6D-4442-865D-C948E8431FDC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2251634F-612B-4E2B-BEFB-A217F00CC8F2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CC8BE79-27DC-4A90-ADF0-B7AF1163719D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AC3C725C-9C48-4752-8F4C-14ACF9383D6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EE9CB32B-1D26-4437-8B86-F56398BB2407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142875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B73C3FA8-3BC7-4D5F-A141-3200F997EFA5}"/>
            </a:ext>
          </a:extLst>
        </xdr:cNvPr>
        <xdr:cNvSpPr txBox="1">
          <a:spLocks noChangeArrowheads="1"/>
        </xdr:cNvSpPr>
      </xdr:nvSpPr>
      <xdr:spPr bwMode="auto">
        <a:xfrm>
          <a:off x="1800225" y="20612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83</xdr:row>
      <xdr:rowOff>133350</xdr:rowOff>
    </xdr:from>
    <xdr:ext cx="95250" cy="142875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9BB612DD-E685-49F0-902A-80E01FDD9093}"/>
            </a:ext>
          </a:extLst>
        </xdr:cNvPr>
        <xdr:cNvSpPr txBox="1">
          <a:spLocks noChangeArrowheads="1"/>
        </xdr:cNvSpPr>
      </xdr:nvSpPr>
      <xdr:spPr bwMode="auto">
        <a:xfrm>
          <a:off x="6457950" y="2058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83</xdr:row>
      <xdr:rowOff>133350</xdr:rowOff>
    </xdr:from>
    <xdr:ext cx="95250" cy="142875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F9871CEC-B103-43DB-A1A3-7C6E607C04FF}"/>
            </a:ext>
          </a:extLst>
        </xdr:cNvPr>
        <xdr:cNvSpPr txBox="1">
          <a:spLocks noChangeArrowheads="1"/>
        </xdr:cNvSpPr>
      </xdr:nvSpPr>
      <xdr:spPr bwMode="auto">
        <a:xfrm>
          <a:off x="6457950" y="2058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11"/>
  <sheetViews>
    <sheetView showGridLines="0" showZeros="0" tabSelected="1" view="pageBreakPreview" zoomScaleNormal="100" zoomScaleSheetLayoutView="100" workbookViewId="0">
      <selection activeCell="A5" sqref="A5"/>
    </sheetView>
  </sheetViews>
  <sheetFormatPr baseColWidth="10" defaultColWidth="11.42578125" defaultRowHeight="12.75" x14ac:dyDescent="0.2"/>
  <cols>
    <col min="1" max="1" width="7.7109375" style="31" customWidth="1"/>
    <col min="2" max="2" width="52.28515625" style="32" customWidth="1"/>
    <col min="3" max="3" width="11.5703125" style="33" customWidth="1"/>
    <col min="4" max="4" width="6.85546875" style="34" customWidth="1"/>
    <col min="5" max="5" width="13.85546875" style="35" bestFit="1" customWidth="1"/>
    <col min="6" max="6" width="15" style="35" customWidth="1"/>
    <col min="7" max="16384" width="11.42578125" style="18"/>
  </cols>
  <sheetData>
    <row r="1" spans="1:6" ht="14.25" x14ac:dyDescent="0.2">
      <c r="A1" s="13"/>
      <c r="B1" s="14"/>
      <c r="C1" s="15"/>
      <c r="D1" s="16"/>
      <c r="E1" s="17"/>
      <c r="F1" s="17"/>
    </row>
    <row r="2" spans="1:6" x14ac:dyDescent="0.2">
      <c r="A2" s="37"/>
      <c r="B2" s="38"/>
      <c r="C2" s="39"/>
      <c r="D2" s="40"/>
      <c r="E2" s="41"/>
      <c r="F2" s="216"/>
    </row>
    <row r="3" spans="1:6" x14ac:dyDescent="0.2">
      <c r="A3" s="42"/>
      <c r="B3" s="38"/>
      <c r="C3" s="39"/>
      <c r="D3" s="40"/>
      <c r="E3" s="41"/>
      <c r="F3" s="216"/>
    </row>
    <row r="4" spans="1:6" ht="29.25" customHeight="1" x14ac:dyDescent="0.2">
      <c r="A4" s="217" t="s">
        <v>98</v>
      </c>
      <c r="B4" s="217"/>
      <c r="C4" s="217"/>
      <c r="D4" s="217"/>
      <c r="E4" s="217"/>
      <c r="F4" s="217"/>
    </row>
    <row r="5" spans="1:6" x14ac:dyDescent="0.2">
      <c r="A5" s="42" t="s">
        <v>48</v>
      </c>
      <c r="B5" s="43"/>
      <c r="C5" s="39"/>
      <c r="D5" s="44" t="s">
        <v>46</v>
      </c>
      <c r="E5" s="45"/>
      <c r="F5" s="39"/>
    </row>
    <row r="6" spans="1:6" x14ac:dyDescent="0.2">
      <c r="A6" s="215"/>
      <c r="B6" s="215"/>
      <c r="C6" s="215"/>
      <c r="D6" s="215"/>
      <c r="E6" s="215"/>
      <c r="F6" s="215"/>
    </row>
    <row r="7" spans="1:6" x14ac:dyDescent="0.2">
      <c r="A7" s="46" t="s">
        <v>3</v>
      </c>
      <c r="B7" s="47" t="s">
        <v>1</v>
      </c>
      <c r="C7" s="48" t="s">
        <v>0</v>
      </c>
      <c r="D7" s="49" t="s">
        <v>7</v>
      </c>
      <c r="E7" s="48" t="s">
        <v>2</v>
      </c>
      <c r="F7" s="48" t="s">
        <v>4</v>
      </c>
    </row>
    <row r="8" spans="1:6" x14ac:dyDescent="0.2">
      <c r="A8" s="50"/>
      <c r="B8" s="51"/>
      <c r="C8" s="52"/>
      <c r="D8" s="53"/>
      <c r="E8" s="209"/>
      <c r="F8" s="209"/>
    </row>
    <row r="9" spans="1:6" x14ac:dyDescent="0.2">
      <c r="A9" s="54"/>
      <c r="B9" s="55"/>
      <c r="C9" s="56"/>
      <c r="D9" s="57"/>
      <c r="E9" s="210"/>
      <c r="F9" s="210"/>
    </row>
    <row r="10" spans="1:6" x14ac:dyDescent="0.2">
      <c r="A10" s="58" t="s">
        <v>49</v>
      </c>
      <c r="B10" s="59" t="s">
        <v>63</v>
      </c>
      <c r="C10" s="60"/>
      <c r="D10" s="61"/>
      <c r="E10" s="211"/>
      <c r="F10" s="212"/>
    </row>
    <row r="11" spans="1:6" x14ac:dyDescent="0.2">
      <c r="A11" s="62"/>
      <c r="B11" s="59"/>
      <c r="C11" s="63"/>
      <c r="D11" s="64"/>
      <c r="E11" s="213"/>
      <c r="F11" s="214"/>
    </row>
    <row r="12" spans="1:6" x14ac:dyDescent="0.2">
      <c r="A12" s="54">
        <v>1</v>
      </c>
      <c r="B12" s="65" t="s">
        <v>15</v>
      </c>
      <c r="C12" s="66">
        <v>2544.9899999999998</v>
      </c>
      <c r="D12" s="67" t="s">
        <v>5</v>
      </c>
      <c r="E12" s="156"/>
      <c r="F12" s="157">
        <f>ROUND(C12*E12,2)</f>
        <v>0</v>
      </c>
    </row>
    <row r="13" spans="1:6" x14ac:dyDescent="0.2">
      <c r="A13" s="54"/>
      <c r="B13" s="68"/>
      <c r="C13" s="69"/>
      <c r="D13" s="69"/>
      <c r="E13" s="158"/>
      <c r="F13" s="157">
        <f>ROUND(C13*E13,2)</f>
        <v>0</v>
      </c>
    </row>
    <row r="14" spans="1:6" x14ac:dyDescent="0.2">
      <c r="A14" s="62">
        <v>2</v>
      </c>
      <c r="B14" s="59" t="s">
        <v>8</v>
      </c>
      <c r="C14" s="63"/>
      <c r="D14" s="64"/>
      <c r="E14" s="159"/>
      <c r="F14" s="157">
        <f>ROUND(C14*E14,2)</f>
        <v>0</v>
      </c>
    </row>
    <row r="15" spans="1:6" x14ac:dyDescent="0.2">
      <c r="A15" s="62"/>
      <c r="B15" s="59"/>
      <c r="C15" s="63"/>
      <c r="D15" s="64"/>
      <c r="E15" s="159"/>
      <c r="F15" s="157"/>
    </row>
    <row r="16" spans="1:6" x14ac:dyDescent="0.2">
      <c r="A16" s="19">
        <v>2.1</v>
      </c>
      <c r="B16" s="70" t="s">
        <v>64</v>
      </c>
      <c r="C16" s="20"/>
      <c r="D16" s="71"/>
      <c r="E16" s="21"/>
      <c r="F16" s="160"/>
    </row>
    <row r="17" spans="1:6" x14ac:dyDescent="0.2">
      <c r="A17" s="22" t="s">
        <v>30</v>
      </c>
      <c r="B17" s="72" t="s">
        <v>59</v>
      </c>
      <c r="C17" s="66">
        <v>1288.9293199999997</v>
      </c>
      <c r="D17" s="71" t="s">
        <v>9</v>
      </c>
      <c r="E17" s="23"/>
      <c r="F17" s="160">
        <f>+ROUND(C17*E17,2)</f>
        <v>0</v>
      </c>
    </row>
    <row r="18" spans="1:6" ht="25.5" x14ac:dyDescent="0.2">
      <c r="A18" s="22" t="s">
        <v>31</v>
      </c>
      <c r="B18" s="72" t="s">
        <v>60</v>
      </c>
      <c r="C18" s="73">
        <v>552.39827999999989</v>
      </c>
      <c r="D18" s="71" t="s">
        <v>9</v>
      </c>
      <c r="E18" s="23"/>
      <c r="F18" s="160">
        <f>+ROUND(C18*E18,2)</f>
        <v>0</v>
      </c>
    </row>
    <row r="19" spans="1:6" x14ac:dyDescent="0.2">
      <c r="A19" s="74">
        <v>2.2000000000000002</v>
      </c>
      <c r="B19" s="75" t="s">
        <v>45</v>
      </c>
      <c r="C19" s="66">
        <v>1781.4929999999997</v>
      </c>
      <c r="D19" s="64" t="s">
        <v>10</v>
      </c>
      <c r="E19" s="161"/>
      <c r="F19" s="157">
        <f t="shared" ref="F19:F27" si="0">ROUND(C19*E19,2)</f>
        <v>0</v>
      </c>
    </row>
    <row r="20" spans="1:6" ht="25.5" x14ac:dyDescent="0.2">
      <c r="A20" s="74">
        <v>2.2999999999999998</v>
      </c>
      <c r="B20" s="76" t="s">
        <v>50</v>
      </c>
      <c r="C20" s="73">
        <v>178.14930000000001</v>
      </c>
      <c r="D20" s="77" t="s">
        <v>9</v>
      </c>
      <c r="E20" s="161"/>
      <c r="F20" s="157">
        <f t="shared" si="0"/>
        <v>0</v>
      </c>
    </row>
    <row r="21" spans="1:6" ht="38.25" x14ac:dyDescent="0.2">
      <c r="A21" s="78">
        <v>2.4</v>
      </c>
      <c r="B21" s="76" t="s">
        <v>65</v>
      </c>
      <c r="C21" s="79">
        <v>562.21029107999993</v>
      </c>
      <c r="D21" s="80" t="s">
        <v>9</v>
      </c>
      <c r="E21" s="1"/>
      <c r="F21" s="24">
        <f t="shared" si="0"/>
        <v>0</v>
      </c>
    </row>
    <row r="22" spans="1:6" ht="25.5" x14ac:dyDescent="0.2">
      <c r="A22" s="81">
        <v>2.5</v>
      </c>
      <c r="B22" s="75" t="s">
        <v>16</v>
      </c>
      <c r="C22" s="73">
        <v>1561.6952529999999</v>
      </c>
      <c r="D22" s="77" t="s">
        <v>9</v>
      </c>
      <c r="E22" s="161"/>
      <c r="F22" s="157">
        <f t="shared" si="0"/>
        <v>0</v>
      </c>
    </row>
    <row r="23" spans="1:6" ht="25.5" x14ac:dyDescent="0.2">
      <c r="A23" s="74">
        <v>2.6</v>
      </c>
      <c r="B23" s="75" t="s">
        <v>47</v>
      </c>
      <c r="C23" s="63">
        <v>335.55881639999996</v>
      </c>
      <c r="D23" s="82" t="s">
        <v>9</v>
      </c>
      <c r="E23" s="161"/>
      <c r="F23" s="162">
        <f t="shared" si="0"/>
        <v>0</v>
      </c>
    </row>
    <row r="24" spans="1:6" x14ac:dyDescent="0.2">
      <c r="A24" s="62"/>
      <c r="B24" s="75"/>
      <c r="C24" s="63"/>
      <c r="D24" s="64"/>
      <c r="E24" s="163"/>
      <c r="F24" s="157">
        <f t="shared" si="0"/>
        <v>0</v>
      </c>
    </row>
    <row r="25" spans="1:6" x14ac:dyDescent="0.2">
      <c r="A25" s="62">
        <v>3</v>
      </c>
      <c r="B25" s="59" t="s">
        <v>17</v>
      </c>
      <c r="C25" s="63"/>
      <c r="D25" s="64"/>
      <c r="E25" s="163"/>
      <c r="F25" s="157">
        <f t="shared" si="0"/>
        <v>0</v>
      </c>
    </row>
    <row r="26" spans="1:6" ht="25.5" x14ac:dyDescent="0.2">
      <c r="A26" s="74">
        <v>3.1</v>
      </c>
      <c r="B26" s="83" t="s">
        <v>55</v>
      </c>
      <c r="C26" s="63">
        <v>752.55420000000004</v>
      </c>
      <c r="D26" s="77" t="s">
        <v>5</v>
      </c>
      <c r="E26" s="163"/>
      <c r="F26" s="157">
        <f t="shared" si="0"/>
        <v>0</v>
      </c>
    </row>
    <row r="27" spans="1:6" ht="25.5" x14ac:dyDescent="0.2">
      <c r="A27" s="74">
        <v>3.2</v>
      </c>
      <c r="B27" s="83" t="s">
        <v>56</v>
      </c>
      <c r="C27" s="63">
        <v>1843.3355999999999</v>
      </c>
      <c r="D27" s="77" t="s">
        <v>5</v>
      </c>
      <c r="E27" s="163"/>
      <c r="F27" s="157">
        <f t="shared" si="0"/>
        <v>0</v>
      </c>
    </row>
    <row r="28" spans="1:6" x14ac:dyDescent="0.2">
      <c r="A28" s="62"/>
      <c r="B28" s="75"/>
      <c r="C28" s="63"/>
      <c r="D28" s="64"/>
      <c r="E28" s="163"/>
      <c r="F28" s="157"/>
    </row>
    <row r="29" spans="1:6" x14ac:dyDescent="0.2">
      <c r="A29" s="62">
        <v>4</v>
      </c>
      <c r="B29" s="59" t="s">
        <v>66</v>
      </c>
      <c r="C29" s="63"/>
      <c r="D29" s="64"/>
      <c r="E29" s="163"/>
      <c r="F29" s="157">
        <f t="shared" ref="F29:F53" si="1">ROUND(C29*E29,2)</f>
        <v>0</v>
      </c>
    </row>
    <row r="30" spans="1:6" x14ac:dyDescent="0.2">
      <c r="A30" s="81">
        <v>4.0999999999999996</v>
      </c>
      <c r="B30" s="83" t="s">
        <v>57</v>
      </c>
      <c r="C30" s="63">
        <v>752.55420000000004</v>
      </c>
      <c r="D30" s="64" t="s">
        <v>5</v>
      </c>
      <c r="E30" s="163"/>
      <c r="F30" s="157">
        <f t="shared" si="1"/>
        <v>0</v>
      </c>
    </row>
    <row r="31" spans="1:6" x14ac:dyDescent="0.2">
      <c r="A31" s="81">
        <v>4.2</v>
      </c>
      <c r="B31" s="83" t="s">
        <v>58</v>
      </c>
      <c r="C31" s="63">
        <v>1843.3355999999999</v>
      </c>
      <c r="D31" s="64" t="s">
        <v>5</v>
      </c>
      <c r="E31" s="163"/>
      <c r="F31" s="157">
        <f t="shared" si="1"/>
        <v>0</v>
      </c>
    </row>
    <row r="32" spans="1:6" x14ac:dyDescent="0.2">
      <c r="A32" s="81"/>
      <c r="B32" s="75"/>
      <c r="C32" s="63"/>
      <c r="D32" s="64"/>
      <c r="E32" s="163"/>
      <c r="F32" s="157">
        <f t="shared" si="1"/>
        <v>0</v>
      </c>
    </row>
    <row r="33" spans="1:6" x14ac:dyDescent="0.2">
      <c r="A33" s="62">
        <v>5</v>
      </c>
      <c r="B33" s="59" t="s">
        <v>67</v>
      </c>
      <c r="C33" s="63"/>
      <c r="D33" s="64"/>
      <c r="E33" s="163"/>
      <c r="F33" s="157">
        <f t="shared" si="1"/>
        <v>0</v>
      </c>
    </row>
    <row r="34" spans="1:6" ht="25.5" x14ac:dyDescent="0.2">
      <c r="A34" s="81">
        <v>5.0999999999999996</v>
      </c>
      <c r="B34" s="84" t="s">
        <v>68</v>
      </c>
      <c r="C34" s="85">
        <v>1</v>
      </c>
      <c r="D34" s="77" t="s">
        <v>6</v>
      </c>
      <c r="E34" s="164"/>
      <c r="F34" s="157">
        <f t="shared" si="1"/>
        <v>0</v>
      </c>
    </row>
    <row r="35" spans="1:6" ht="25.5" x14ac:dyDescent="0.2">
      <c r="A35" s="81">
        <v>5.0999999999999996</v>
      </c>
      <c r="B35" s="84" t="s">
        <v>69</v>
      </c>
      <c r="C35" s="85">
        <v>5</v>
      </c>
      <c r="D35" s="77" t="s">
        <v>6</v>
      </c>
      <c r="E35" s="164"/>
      <c r="F35" s="157">
        <f t="shared" si="1"/>
        <v>0</v>
      </c>
    </row>
    <row r="36" spans="1:6" ht="25.5" x14ac:dyDescent="0.2">
      <c r="A36" s="81">
        <v>5.2</v>
      </c>
      <c r="B36" s="84" t="s">
        <v>70</v>
      </c>
      <c r="C36" s="85">
        <v>1</v>
      </c>
      <c r="D36" s="77" t="s">
        <v>6</v>
      </c>
      <c r="E36" s="164"/>
      <c r="F36" s="157">
        <f t="shared" si="1"/>
        <v>0</v>
      </c>
    </row>
    <row r="37" spans="1:6" ht="25.5" x14ac:dyDescent="0.2">
      <c r="A37" s="81">
        <v>5.3</v>
      </c>
      <c r="B37" s="84" t="s">
        <v>71</v>
      </c>
      <c r="C37" s="85">
        <v>2</v>
      </c>
      <c r="D37" s="77" t="s">
        <v>6</v>
      </c>
      <c r="E37" s="164"/>
      <c r="F37" s="157">
        <f t="shared" si="1"/>
        <v>0</v>
      </c>
    </row>
    <row r="38" spans="1:6" ht="25.5" x14ac:dyDescent="0.2">
      <c r="A38" s="81">
        <v>5.4</v>
      </c>
      <c r="B38" s="84" t="s">
        <v>61</v>
      </c>
      <c r="C38" s="85">
        <v>2</v>
      </c>
      <c r="D38" s="77" t="s">
        <v>6</v>
      </c>
      <c r="E38" s="164"/>
      <c r="F38" s="157">
        <f t="shared" si="1"/>
        <v>0</v>
      </c>
    </row>
    <row r="39" spans="1:6" ht="25.5" x14ac:dyDescent="0.2">
      <c r="A39" s="81">
        <v>5.5</v>
      </c>
      <c r="B39" s="84" t="s">
        <v>72</v>
      </c>
      <c r="C39" s="85">
        <v>2</v>
      </c>
      <c r="D39" s="77" t="s">
        <v>6</v>
      </c>
      <c r="E39" s="164"/>
      <c r="F39" s="157">
        <f t="shared" si="1"/>
        <v>0</v>
      </c>
    </row>
    <row r="40" spans="1:6" ht="25.5" x14ac:dyDescent="0.2">
      <c r="A40" s="81">
        <v>5.6</v>
      </c>
      <c r="B40" s="84" t="s">
        <v>62</v>
      </c>
      <c r="C40" s="85">
        <v>1</v>
      </c>
      <c r="D40" s="77" t="s">
        <v>6</v>
      </c>
      <c r="E40" s="164"/>
      <c r="F40" s="157">
        <f t="shared" si="1"/>
        <v>0</v>
      </c>
    </row>
    <row r="41" spans="1:6" ht="25.5" x14ac:dyDescent="0.2">
      <c r="A41" s="81">
        <v>5.7</v>
      </c>
      <c r="B41" s="84" t="s">
        <v>73</v>
      </c>
      <c r="C41" s="85">
        <v>2</v>
      </c>
      <c r="D41" s="77" t="s">
        <v>6</v>
      </c>
      <c r="E41" s="164"/>
      <c r="F41" s="157">
        <f t="shared" si="1"/>
        <v>0</v>
      </c>
    </row>
    <row r="42" spans="1:6" ht="25.5" x14ac:dyDescent="0.2">
      <c r="A42" s="81">
        <v>5.7</v>
      </c>
      <c r="B42" s="84" t="s">
        <v>74</v>
      </c>
      <c r="C42" s="85">
        <v>1</v>
      </c>
      <c r="D42" s="77" t="s">
        <v>6</v>
      </c>
      <c r="E42" s="164"/>
      <c r="F42" s="157">
        <f t="shared" si="1"/>
        <v>0</v>
      </c>
    </row>
    <row r="43" spans="1:6" ht="25.5" x14ac:dyDescent="0.2">
      <c r="A43" s="86">
        <v>5.7</v>
      </c>
      <c r="B43" s="84" t="s">
        <v>75</v>
      </c>
      <c r="C43" s="85">
        <v>1</v>
      </c>
      <c r="D43" s="87" t="s">
        <v>6</v>
      </c>
      <c r="E43" s="164"/>
      <c r="F43" s="165">
        <f t="shared" si="1"/>
        <v>0</v>
      </c>
    </row>
    <row r="44" spans="1:6" ht="25.5" x14ac:dyDescent="0.2">
      <c r="A44" s="81">
        <v>5.8</v>
      </c>
      <c r="B44" s="84" t="s">
        <v>76</v>
      </c>
      <c r="C44" s="85">
        <v>1</v>
      </c>
      <c r="D44" s="77" t="s">
        <v>6</v>
      </c>
      <c r="E44" s="164"/>
      <c r="F44" s="157">
        <f t="shared" si="1"/>
        <v>0</v>
      </c>
    </row>
    <row r="45" spans="1:6" ht="25.5" x14ac:dyDescent="0.2">
      <c r="A45" s="81">
        <v>5.9</v>
      </c>
      <c r="B45" s="84" t="s">
        <v>77</v>
      </c>
      <c r="C45" s="85">
        <v>6</v>
      </c>
      <c r="D45" s="77" t="s">
        <v>6</v>
      </c>
      <c r="E45" s="164"/>
      <c r="F45" s="157">
        <f t="shared" si="1"/>
        <v>0</v>
      </c>
    </row>
    <row r="46" spans="1:6" ht="25.5" x14ac:dyDescent="0.2">
      <c r="A46" s="81">
        <v>5.9</v>
      </c>
      <c r="B46" s="84" t="s">
        <v>78</v>
      </c>
      <c r="C46" s="85">
        <v>1</v>
      </c>
      <c r="D46" s="77" t="s">
        <v>6</v>
      </c>
      <c r="E46" s="164"/>
      <c r="F46" s="157">
        <f t="shared" si="1"/>
        <v>0</v>
      </c>
    </row>
    <row r="47" spans="1:6" ht="25.5" x14ac:dyDescent="0.2">
      <c r="A47" s="192">
        <v>5.0999999999999996</v>
      </c>
      <c r="B47" s="193" t="s">
        <v>79</v>
      </c>
      <c r="C47" s="194">
        <v>2</v>
      </c>
      <c r="D47" s="195" t="s">
        <v>6</v>
      </c>
      <c r="E47" s="196"/>
      <c r="F47" s="197">
        <f t="shared" si="1"/>
        <v>0</v>
      </c>
    </row>
    <row r="48" spans="1:6" ht="25.5" x14ac:dyDescent="0.2">
      <c r="A48" s="88">
        <v>5.0999999999999996</v>
      </c>
      <c r="B48" s="84" t="s">
        <v>80</v>
      </c>
      <c r="C48" s="85">
        <v>2</v>
      </c>
      <c r="D48" s="77" t="s">
        <v>6</v>
      </c>
      <c r="E48" s="164"/>
      <c r="F48" s="157">
        <f t="shared" si="1"/>
        <v>0</v>
      </c>
    </row>
    <row r="49" spans="1:6" ht="25.5" x14ac:dyDescent="0.2">
      <c r="A49" s="81">
        <v>5.1100000000000003</v>
      </c>
      <c r="B49" s="84" t="s">
        <v>81</v>
      </c>
      <c r="C49" s="85">
        <v>2</v>
      </c>
      <c r="D49" s="77" t="s">
        <v>6</v>
      </c>
      <c r="E49" s="164"/>
      <c r="F49" s="157">
        <f t="shared" si="1"/>
        <v>0</v>
      </c>
    </row>
    <row r="50" spans="1:6" ht="25.5" x14ac:dyDescent="0.2">
      <c r="A50" s="81">
        <v>5.12</v>
      </c>
      <c r="B50" s="89" t="s">
        <v>82</v>
      </c>
      <c r="C50" s="85">
        <v>3</v>
      </c>
      <c r="D50" s="77" t="s">
        <v>6</v>
      </c>
      <c r="E50" s="164"/>
      <c r="F50" s="157">
        <f t="shared" si="1"/>
        <v>0</v>
      </c>
    </row>
    <row r="51" spans="1:6" x14ac:dyDescent="0.2">
      <c r="A51" s="81">
        <v>5.14</v>
      </c>
      <c r="B51" s="84" t="s">
        <v>52</v>
      </c>
      <c r="C51" s="85">
        <v>43</v>
      </c>
      <c r="D51" s="77" t="s">
        <v>6</v>
      </c>
      <c r="E51" s="164"/>
      <c r="F51" s="157">
        <f>ROUND(C51*E51,2)</f>
        <v>0</v>
      </c>
    </row>
    <row r="52" spans="1:6" x14ac:dyDescent="0.2">
      <c r="A52" s="81">
        <v>5.15</v>
      </c>
      <c r="B52" s="84" t="s">
        <v>51</v>
      </c>
      <c r="C52" s="85">
        <v>21</v>
      </c>
      <c r="D52" s="77" t="s">
        <v>6</v>
      </c>
      <c r="E52" s="164"/>
      <c r="F52" s="157">
        <f>ROUND(C52*E52,2)</f>
        <v>0</v>
      </c>
    </row>
    <row r="53" spans="1:6" x14ac:dyDescent="0.2">
      <c r="A53" s="81">
        <v>5.16</v>
      </c>
      <c r="B53" s="90" t="s">
        <v>83</v>
      </c>
      <c r="C53" s="63">
        <v>35</v>
      </c>
      <c r="D53" s="77" t="s">
        <v>6</v>
      </c>
      <c r="E53" s="166"/>
      <c r="F53" s="157">
        <f t="shared" si="1"/>
        <v>0</v>
      </c>
    </row>
    <row r="54" spans="1:6" x14ac:dyDescent="0.2">
      <c r="A54" s="81"/>
      <c r="B54" s="83"/>
      <c r="C54" s="63"/>
      <c r="D54" s="64"/>
      <c r="E54" s="163"/>
      <c r="F54" s="167"/>
    </row>
    <row r="55" spans="1:6" x14ac:dyDescent="0.2">
      <c r="A55" s="91">
        <v>6</v>
      </c>
      <c r="B55" s="92" t="s">
        <v>84</v>
      </c>
      <c r="C55" s="93"/>
      <c r="D55" s="94"/>
      <c r="E55" s="7"/>
      <c r="F55" s="168"/>
    </row>
    <row r="56" spans="1:6" ht="51" x14ac:dyDescent="0.2">
      <c r="A56" s="95">
        <v>6.1</v>
      </c>
      <c r="B56" s="96" t="s">
        <v>85</v>
      </c>
      <c r="C56" s="97">
        <v>1</v>
      </c>
      <c r="D56" s="98" t="s">
        <v>6</v>
      </c>
      <c r="E56" s="160"/>
      <c r="F56" s="169">
        <f>ROUND(C56*E56,2)</f>
        <v>0</v>
      </c>
    </row>
    <row r="57" spans="1:6" ht="51" x14ac:dyDescent="0.2">
      <c r="A57" s="99">
        <v>6.2</v>
      </c>
      <c r="B57" s="96" t="s">
        <v>86</v>
      </c>
      <c r="C57" s="56">
        <v>5</v>
      </c>
      <c r="D57" s="77" t="s">
        <v>6</v>
      </c>
      <c r="E57" s="164"/>
      <c r="F57" s="157">
        <f>ROUND(C57*E57,2)</f>
        <v>0</v>
      </c>
    </row>
    <row r="58" spans="1:6" ht="25.5" x14ac:dyDescent="0.2">
      <c r="A58" s="95">
        <v>6.3</v>
      </c>
      <c r="B58" s="83" t="s">
        <v>53</v>
      </c>
      <c r="C58" s="97">
        <v>2</v>
      </c>
      <c r="D58" s="98" t="s">
        <v>6</v>
      </c>
      <c r="E58" s="170"/>
      <c r="F58" s="169">
        <f>ROUND(C58*E58,2)</f>
        <v>0</v>
      </c>
    </row>
    <row r="59" spans="1:6" x14ac:dyDescent="0.2">
      <c r="A59" s="81"/>
      <c r="B59" s="75"/>
      <c r="C59" s="63"/>
      <c r="D59" s="64"/>
      <c r="E59" s="163"/>
      <c r="F59" s="157"/>
    </row>
    <row r="60" spans="1:6" x14ac:dyDescent="0.2">
      <c r="A60" s="25">
        <v>7</v>
      </c>
      <c r="B60" s="100" t="s">
        <v>87</v>
      </c>
      <c r="C60" s="20"/>
      <c r="D60" s="101"/>
      <c r="E60" s="23"/>
      <c r="F60" s="160">
        <f>+ROUND(C60*E60,2)</f>
        <v>0</v>
      </c>
    </row>
    <row r="61" spans="1:6" x14ac:dyDescent="0.2">
      <c r="A61" s="26">
        <f>A60+0.1</f>
        <v>7.1</v>
      </c>
      <c r="B61" s="90" t="s">
        <v>32</v>
      </c>
      <c r="C61" s="20">
        <v>178</v>
      </c>
      <c r="D61" s="102" t="s">
        <v>88</v>
      </c>
      <c r="E61" s="171"/>
      <c r="F61" s="160">
        <f t="shared" ref="F61:F74" si="2">+ROUND(C61*E61,2)</f>
        <v>0</v>
      </c>
    </row>
    <row r="62" spans="1:6" ht="25.5" x14ac:dyDescent="0.2">
      <c r="A62" s="26">
        <f t="shared" ref="A62:A69" si="3">A61+0.1</f>
        <v>7.1999999999999993</v>
      </c>
      <c r="B62" s="90" t="s">
        <v>33</v>
      </c>
      <c r="C62" s="20">
        <v>1068</v>
      </c>
      <c r="D62" s="98" t="s">
        <v>5</v>
      </c>
      <c r="E62" s="171"/>
      <c r="F62" s="160">
        <f t="shared" si="2"/>
        <v>0</v>
      </c>
    </row>
    <row r="63" spans="1:6" x14ac:dyDescent="0.2">
      <c r="A63" s="26">
        <f t="shared" si="3"/>
        <v>7.2999999999999989</v>
      </c>
      <c r="B63" s="90" t="s">
        <v>34</v>
      </c>
      <c r="C63" s="20">
        <v>107</v>
      </c>
      <c r="D63" s="98" t="s">
        <v>88</v>
      </c>
      <c r="E63" s="171"/>
      <c r="F63" s="160">
        <f t="shared" si="2"/>
        <v>0</v>
      </c>
    </row>
    <row r="64" spans="1:6" x14ac:dyDescent="0.2">
      <c r="A64" s="26">
        <f t="shared" si="3"/>
        <v>7.3999999999999986</v>
      </c>
      <c r="B64" s="90" t="s">
        <v>35</v>
      </c>
      <c r="C64" s="20">
        <v>107</v>
      </c>
      <c r="D64" s="98" t="s">
        <v>88</v>
      </c>
      <c r="E64" s="171"/>
      <c r="F64" s="160">
        <f t="shared" si="2"/>
        <v>0</v>
      </c>
    </row>
    <row r="65" spans="1:6" x14ac:dyDescent="0.2">
      <c r="A65" s="26">
        <f t="shared" si="3"/>
        <v>7.4999999999999982</v>
      </c>
      <c r="B65" s="84" t="s">
        <v>36</v>
      </c>
      <c r="C65" s="20">
        <v>107</v>
      </c>
      <c r="D65" s="98" t="s">
        <v>88</v>
      </c>
      <c r="E65" s="171"/>
      <c r="F65" s="160">
        <f t="shared" si="2"/>
        <v>0</v>
      </c>
    </row>
    <row r="66" spans="1:6" x14ac:dyDescent="0.2">
      <c r="A66" s="26">
        <f t="shared" si="3"/>
        <v>7.5999999999999979</v>
      </c>
      <c r="B66" s="84" t="s">
        <v>37</v>
      </c>
      <c r="C66" s="20">
        <v>107</v>
      </c>
      <c r="D66" s="98" t="s">
        <v>88</v>
      </c>
      <c r="E66" s="171"/>
      <c r="F66" s="160">
        <f t="shared" si="2"/>
        <v>0</v>
      </c>
    </row>
    <row r="67" spans="1:6" x14ac:dyDescent="0.2">
      <c r="A67" s="26">
        <f t="shared" si="3"/>
        <v>7.6999999999999975</v>
      </c>
      <c r="B67" s="84" t="s">
        <v>38</v>
      </c>
      <c r="C67" s="20">
        <v>107</v>
      </c>
      <c r="D67" s="98" t="s">
        <v>88</v>
      </c>
      <c r="E67" s="171"/>
      <c r="F67" s="160">
        <f t="shared" si="2"/>
        <v>0</v>
      </c>
    </row>
    <row r="68" spans="1:6" x14ac:dyDescent="0.2">
      <c r="A68" s="26">
        <f t="shared" si="3"/>
        <v>7.7999999999999972</v>
      </c>
      <c r="B68" s="84" t="s">
        <v>89</v>
      </c>
      <c r="C68" s="20">
        <v>107</v>
      </c>
      <c r="D68" s="98" t="s">
        <v>5</v>
      </c>
      <c r="E68" s="171"/>
      <c r="F68" s="160">
        <f t="shared" si="2"/>
        <v>0</v>
      </c>
    </row>
    <row r="69" spans="1:6" x14ac:dyDescent="0.2">
      <c r="A69" s="26">
        <f t="shared" si="3"/>
        <v>7.8999999999999968</v>
      </c>
      <c r="B69" s="84" t="s">
        <v>39</v>
      </c>
      <c r="C69" s="20">
        <v>107</v>
      </c>
      <c r="D69" s="98" t="s">
        <v>88</v>
      </c>
      <c r="E69" s="171"/>
      <c r="F69" s="160">
        <f t="shared" si="2"/>
        <v>0</v>
      </c>
    </row>
    <row r="70" spans="1:6" x14ac:dyDescent="0.2">
      <c r="A70" s="27">
        <v>7.1</v>
      </c>
      <c r="B70" s="84" t="s">
        <v>40</v>
      </c>
      <c r="C70" s="20">
        <v>107</v>
      </c>
      <c r="D70" s="98" t="s">
        <v>88</v>
      </c>
      <c r="E70" s="171"/>
      <c r="F70" s="160">
        <f t="shared" si="2"/>
        <v>0</v>
      </c>
    </row>
    <row r="71" spans="1:6" x14ac:dyDescent="0.2">
      <c r="A71" s="27">
        <v>7.11</v>
      </c>
      <c r="B71" s="84" t="s">
        <v>41</v>
      </c>
      <c r="C71" s="20">
        <v>107</v>
      </c>
      <c r="D71" s="98" t="s">
        <v>88</v>
      </c>
      <c r="E71" s="171"/>
      <c r="F71" s="160">
        <f t="shared" si="2"/>
        <v>0</v>
      </c>
    </row>
    <row r="72" spans="1:6" x14ac:dyDescent="0.2">
      <c r="A72" s="27">
        <v>7.12</v>
      </c>
      <c r="B72" s="84" t="s">
        <v>42</v>
      </c>
      <c r="C72" s="20">
        <v>352.44</v>
      </c>
      <c r="D72" s="98" t="s">
        <v>9</v>
      </c>
      <c r="E72" s="171"/>
      <c r="F72" s="160">
        <f t="shared" si="2"/>
        <v>0</v>
      </c>
    </row>
    <row r="73" spans="1:6" x14ac:dyDescent="0.2">
      <c r="A73" s="27">
        <v>7.13</v>
      </c>
      <c r="B73" s="84" t="s">
        <v>43</v>
      </c>
      <c r="C73" s="20">
        <v>107</v>
      </c>
      <c r="D73" s="98" t="s">
        <v>88</v>
      </c>
      <c r="E73" s="171"/>
      <c r="F73" s="160">
        <f t="shared" si="2"/>
        <v>0</v>
      </c>
    </row>
    <row r="74" spans="1:6" x14ac:dyDescent="0.2">
      <c r="A74" s="28"/>
      <c r="B74" s="103"/>
      <c r="C74" s="20"/>
      <c r="D74" s="101"/>
      <c r="E74" s="23"/>
      <c r="F74" s="160">
        <f t="shared" si="2"/>
        <v>0</v>
      </c>
    </row>
    <row r="75" spans="1:6" x14ac:dyDescent="0.2">
      <c r="A75" s="29">
        <v>8</v>
      </c>
      <c r="B75" s="104" t="s">
        <v>90</v>
      </c>
      <c r="C75" s="105"/>
      <c r="D75" s="106"/>
      <c r="E75" s="8"/>
      <c r="F75" s="157">
        <f>ROUND(C75*E75,2)</f>
        <v>0</v>
      </c>
    </row>
    <row r="76" spans="1:6" x14ac:dyDescent="0.2">
      <c r="A76" s="26">
        <f t="shared" ref="A76:A77" si="4">A75+0.1</f>
        <v>8.1</v>
      </c>
      <c r="B76" s="75" t="s">
        <v>18</v>
      </c>
      <c r="C76" s="85">
        <v>752.55420000000004</v>
      </c>
      <c r="D76" s="106" t="s">
        <v>5</v>
      </c>
      <c r="E76" s="172"/>
      <c r="F76" s="157">
        <f t="shared" ref="F76:F77" si="5">ROUND(C76*E76,2)</f>
        <v>0</v>
      </c>
    </row>
    <row r="77" spans="1:6" x14ac:dyDescent="0.2">
      <c r="A77" s="26">
        <f t="shared" si="4"/>
        <v>8.1999999999999993</v>
      </c>
      <c r="B77" s="75" t="s">
        <v>19</v>
      </c>
      <c r="C77" s="85">
        <v>1843.3355999999999</v>
      </c>
      <c r="D77" s="106" t="s">
        <v>5</v>
      </c>
      <c r="E77" s="172"/>
      <c r="F77" s="157">
        <f t="shared" si="5"/>
        <v>0</v>
      </c>
    </row>
    <row r="78" spans="1:6" x14ac:dyDescent="0.2">
      <c r="A78" s="81"/>
      <c r="B78" s="107"/>
      <c r="C78" s="108"/>
      <c r="D78" s="94"/>
      <c r="E78" s="173"/>
      <c r="F78" s="157"/>
    </row>
    <row r="79" spans="1:6" ht="38.25" x14ac:dyDescent="0.2">
      <c r="A79" s="30">
        <v>9</v>
      </c>
      <c r="B79" s="109" t="s">
        <v>44</v>
      </c>
      <c r="C79" s="110">
        <v>1</v>
      </c>
      <c r="D79" s="111" t="s">
        <v>88</v>
      </c>
      <c r="E79" s="174"/>
      <c r="F79" s="169">
        <f>ROUND(C79*E79,2)</f>
        <v>0</v>
      </c>
    </row>
    <row r="80" spans="1:6" x14ac:dyDescent="0.2">
      <c r="A80" s="198"/>
      <c r="B80" s="199" t="s">
        <v>91</v>
      </c>
      <c r="C80" s="200"/>
      <c r="D80" s="200"/>
      <c r="E80" s="201"/>
      <c r="F80" s="202">
        <f>SUM(F12:F79)</f>
        <v>0</v>
      </c>
    </row>
    <row r="81" spans="1:6" x14ac:dyDescent="0.2">
      <c r="A81" s="112"/>
      <c r="B81" s="113"/>
      <c r="C81" s="114"/>
      <c r="D81" s="115"/>
      <c r="E81" s="176"/>
      <c r="F81" s="177"/>
    </row>
    <row r="82" spans="1:6" x14ac:dyDescent="0.2">
      <c r="A82" s="116" t="s">
        <v>54</v>
      </c>
      <c r="B82" s="117" t="s">
        <v>11</v>
      </c>
      <c r="C82" s="118"/>
      <c r="D82" s="119"/>
      <c r="E82" s="178"/>
      <c r="F82" s="178">
        <f>C82*E82</f>
        <v>0</v>
      </c>
    </row>
    <row r="83" spans="1:6" ht="38.25" x14ac:dyDescent="0.2">
      <c r="A83" s="120">
        <v>1</v>
      </c>
      <c r="B83" s="121" t="s">
        <v>12</v>
      </c>
      <c r="C83" s="191"/>
      <c r="D83" s="123" t="s">
        <v>13</v>
      </c>
      <c r="E83" s="179"/>
      <c r="F83" s="180">
        <f>ROUND((C83*E83),2)</f>
        <v>0</v>
      </c>
    </row>
    <row r="84" spans="1:6" x14ac:dyDescent="0.2">
      <c r="A84" s="120"/>
      <c r="B84" s="121"/>
      <c r="C84" s="122"/>
      <c r="D84" s="123"/>
      <c r="E84" s="179"/>
      <c r="F84" s="180"/>
    </row>
    <row r="85" spans="1:6" ht="63.75" x14ac:dyDescent="0.2">
      <c r="A85" s="120">
        <v>2</v>
      </c>
      <c r="B85" s="90" t="s">
        <v>14</v>
      </c>
      <c r="C85" s="124">
        <v>1</v>
      </c>
      <c r="D85" s="125" t="s">
        <v>6</v>
      </c>
      <c r="E85" s="181"/>
      <c r="F85" s="180">
        <f>ROUND((C85*E85),2)</f>
        <v>0</v>
      </c>
    </row>
    <row r="86" spans="1:6" x14ac:dyDescent="0.2">
      <c r="A86" s="120"/>
      <c r="B86" s="121"/>
      <c r="C86" s="122"/>
      <c r="D86" s="123"/>
      <c r="E86" s="179"/>
      <c r="F86" s="180"/>
    </row>
    <row r="87" spans="1:6" x14ac:dyDescent="0.2">
      <c r="A87" s="2"/>
      <c r="B87" s="3" t="s">
        <v>92</v>
      </c>
      <c r="C87" s="3"/>
      <c r="D87" s="3"/>
      <c r="E87" s="9"/>
      <c r="F87" s="175">
        <f>SUBTOTAL(9,F83:F84)</f>
        <v>0</v>
      </c>
    </row>
    <row r="88" spans="1:6" x14ac:dyDescent="0.2">
      <c r="A88" s="86"/>
      <c r="B88" s="126"/>
      <c r="C88" s="127"/>
      <c r="D88" s="128"/>
      <c r="E88" s="182"/>
      <c r="F88" s="182"/>
    </row>
    <row r="89" spans="1:6" x14ac:dyDescent="0.2">
      <c r="A89" s="4"/>
      <c r="B89" s="129" t="s">
        <v>20</v>
      </c>
      <c r="C89" s="5"/>
      <c r="D89" s="6"/>
      <c r="E89" s="10"/>
      <c r="F89" s="11">
        <f>F80+F87</f>
        <v>0</v>
      </c>
    </row>
    <row r="90" spans="1:6" x14ac:dyDescent="0.2">
      <c r="A90" s="203"/>
      <c r="B90" s="204" t="s">
        <v>20</v>
      </c>
      <c r="C90" s="205"/>
      <c r="D90" s="206"/>
      <c r="E90" s="207">
        <v>0</v>
      </c>
      <c r="F90" s="207">
        <f>F89</f>
        <v>0</v>
      </c>
    </row>
    <row r="91" spans="1:6" x14ac:dyDescent="0.2">
      <c r="A91" s="86"/>
      <c r="B91" s="126"/>
      <c r="C91" s="127"/>
      <c r="D91" s="128"/>
      <c r="E91" s="182"/>
      <c r="F91" s="208"/>
    </row>
    <row r="92" spans="1:6" x14ac:dyDescent="0.2">
      <c r="A92" s="86"/>
      <c r="B92" s="126" t="s">
        <v>21</v>
      </c>
      <c r="C92" s="127"/>
      <c r="D92" s="128"/>
      <c r="E92" s="182"/>
      <c r="F92" s="182"/>
    </row>
    <row r="93" spans="1:6" x14ac:dyDescent="0.2">
      <c r="A93" s="130"/>
      <c r="B93" s="131" t="s">
        <v>22</v>
      </c>
      <c r="C93" s="132">
        <v>0.1</v>
      </c>
      <c r="D93" s="119"/>
      <c r="E93" s="178"/>
      <c r="F93" s="178">
        <f t="shared" ref="F93:F99" si="6">ROUND(($F$90*C93),2)</f>
        <v>0</v>
      </c>
    </row>
    <row r="94" spans="1:6" x14ac:dyDescent="0.2">
      <c r="A94" s="130"/>
      <c r="B94" s="131" t="s">
        <v>23</v>
      </c>
      <c r="C94" s="132">
        <v>0.03</v>
      </c>
      <c r="D94" s="119"/>
      <c r="E94" s="178"/>
      <c r="F94" s="178">
        <f t="shared" si="6"/>
        <v>0</v>
      </c>
    </row>
    <row r="95" spans="1:6" x14ac:dyDescent="0.2">
      <c r="A95" s="130"/>
      <c r="B95" s="131" t="s">
        <v>93</v>
      </c>
      <c r="C95" s="132">
        <v>0.04</v>
      </c>
      <c r="D95" s="119"/>
      <c r="E95" s="178"/>
      <c r="F95" s="178">
        <f t="shared" si="6"/>
        <v>0</v>
      </c>
    </row>
    <row r="96" spans="1:6" x14ac:dyDescent="0.2">
      <c r="A96" s="130"/>
      <c r="B96" s="133" t="s">
        <v>94</v>
      </c>
      <c r="C96" s="132">
        <v>0.05</v>
      </c>
      <c r="D96" s="119"/>
      <c r="E96" s="178"/>
      <c r="F96" s="178">
        <f t="shared" si="6"/>
        <v>0</v>
      </c>
    </row>
    <row r="97" spans="1:6" x14ac:dyDescent="0.2">
      <c r="A97" s="130"/>
      <c r="B97" s="131" t="s">
        <v>24</v>
      </c>
      <c r="C97" s="132">
        <v>0.04</v>
      </c>
      <c r="D97" s="119"/>
      <c r="E97" s="178"/>
      <c r="F97" s="178">
        <f t="shared" si="6"/>
        <v>0</v>
      </c>
    </row>
    <row r="98" spans="1:6" x14ac:dyDescent="0.2">
      <c r="A98" s="130"/>
      <c r="B98" s="131" t="s">
        <v>25</v>
      </c>
      <c r="C98" s="132">
        <v>0.01</v>
      </c>
      <c r="D98" s="119"/>
      <c r="E98" s="178"/>
      <c r="F98" s="178">
        <f t="shared" si="6"/>
        <v>0</v>
      </c>
    </row>
    <row r="99" spans="1:6" x14ac:dyDescent="0.2">
      <c r="A99" s="130"/>
      <c r="B99" s="133" t="s">
        <v>26</v>
      </c>
      <c r="C99" s="134">
        <v>1E-3</v>
      </c>
      <c r="D99" s="119"/>
      <c r="E99" s="178"/>
      <c r="F99" s="178">
        <f t="shared" si="6"/>
        <v>0</v>
      </c>
    </row>
    <row r="100" spans="1:6" x14ac:dyDescent="0.2">
      <c r="A100" s="130"/>
      <c r="B100" s="133" t="s">
        <v>95</v>
      </c>
      <c r="C100" s="134">
        <v>0.18</v>
      </c>
      <c r="D100" s="119"/>
      <c r="E100" s="178"/>
      <c r="F100" s="178">
        <f>ROUND(($F$93*C100),2)</f>
        <v>0</v>
      </c>
    </row>
    <row r="101" spans="1:6" x14ac:dyDescent="0.2">
      <c r="A101" s="130"/>
      <c r="B101" s="133" t="s">
        <v>96</v>
      </c>
      <c r="C101" s="134">
        <v>0.1</v>
      </c>
      <c r="D101" s="119"/>
      <c r="E101" s="178"/>
      <c r="F101" s="178">
        <f>ROUND(($F$90*C101),2)</f>
        <v>0</v>
      </c>
    </row>
    <row r="102" spans="1:6" x14ac:dyDescent="0.2">
      <c r="A102" s="130"/>
      <c r="B102" s="133" t="s">
        <v>27</v>
      </c>
      <c r="C102" s="134">
        <v>0.05</v>
      </c>
      <c r="D102" s="119"/>
      <c r="E102" s="178"/>
      <c r="F102" s="178">
        <f>ROUND(($F$90*C102),2)</f>
        <v>0</v>
      </c>
    </row>
    <row r="103" spans="1:6" x14ac:dyDescent="0.2">
      <c r="A103" s="130"/>
      <c r="B103" s="135" t="s">
        <v>97</v>
      </c>
      <c r="C103" s="136">
        <v>1.4999999999999999E-2</v>
      </c>
      <c r="D103" s="119"/>
      <c r="E103" s="178"/>
      <c r="F103" s="178">
        <f t="shared" ref="F103" si="7">ROUND(($F$90*C103),2)</f>
        <v>0</v>
      </c>
    </row>
    <row r="104" spans="1:6" x14ac:dyDescent="0.2">
      <c r="A104" s="130"/>
      <c r="B104" s="131"/>
      <c r="C104" s="134"/>
      <c r="D104" s="119"/>
      <c r="E104" s="178"/>
      <c r="F104" s="178"/>
    </row>
    <row r="105" spans="1:6" x14ac:dyDescent="0.2">
      <c r="A105" s="86"/>
      <c r="B105" s="126" t="s">
        <v>28</v>
      </c>
      <c r="C105" s="134"/>
      <c r="D105" s="137"/>
      <c r="E105" s="156"/>
      <c r="F105" s="183">
        <f>SUM(F93:F103)</f>
        <v>0</v>
      </c>
    </row>
    <row r="106" spans="1:6" x14ac:dyDescent="0.2">
      <c r="A106" s="91"/>
      <c r="B106" s="138"/>
      <c r="C106" s="139"/>
      <c r="D106" s="140"/>
      <c r="E106" s="184"/>
      <c r="F106" s="185"/>
    </row>
    <row r="107" spans="1:6" x14ac:dyDescent="0.2">
      <c r="A107" s="141"/>
      <c r="B107" s="142" t="s">
        <v>29</v>
      </c>
      <c r="C107" s="143"/>
      <c r="D107" s="144"/>
      <c r="E107" s="12"/>
      <c r="F107" s="186">
        <f>F105+F90</f>
        <v>0</v>
      </c>
    </row>
    <row r="108" spans="1:6" x14ac:dyDescent="0.2">
      <c r="A108" s="145"/>
      <c r="B108" s="146"/>
      <c r="C108" s="147"/>
      <c r="D108" s="148"/>
      <c r="E108" s="187"/>
      <c r="F108" s="188"/>
    </row>
    <row r="109" spans="1:6" x14ac:dyDescent="0.2">
      <c r="A109" s="149"/>
      <c r="B109" s="150"/>
      <c r="C109" s="151"/>
      <c r="D109" s="151"/>
      <c r="E109" s="189"/>
      <c r="F109" s="189"/>
    </row>
    <row r="110" spans="1:6" x14ac:dyDescent="0.2">
      <c r="A110" s="152"/>
      <c r="B110" s="153"/>
      <c r="C110" s="154"/>
      <c r="D110" s="155"/>
      <c r="E110" s="190"/>
      <c r="F110" s="190"/>
    </row>
    <row r="123" ht="15.75" customHeight="1" x14ac:dyDescent="0.2"/>
    <row r="184" spans="2:6" s="31" customFormat="1" ht="7.5" customHeight="1" x14ac:dyDescent="0.2">
      <c r="B184" s="32"/>
      <c r="C184" s="33"/>
      <c r="D184" s="34"/>
      <c r="E184" s="35"/>
      <c r="F184" s="35"/>
    </row>
    <row r="190" spans="2:6" s="31" customFormat="1" ht="9" customHeight="1" x14ac:dyDescent="0.2">
      <c r="B190" s="32"/>
      <c r="C190" s="33"/>
      <c r="D190" s="34"/>
      <c r="E190" s="35"/>
      <c r="F190" s="35"/>
    </row>
    <row r="210" spans="1:6" s="36" customFormat="1" ht="13.5" customHeight="1" x14ac:dyDescent="0.2">
      <c r="A210" s="31"/>
      <c r="B210" s="32"/>
      <c r="C210" s="33"/>
      <c r="D210" s="34"/>
      <c r="E210" s="35"/>
      <c r="F210" s="35"/>
    </row>
    <row r="211" spans="1:6" s="36" customFormat="1" ht="13.5" customHeight="1" x14ac:dyDescent="0.2">
      <c r="A211" s="31"/>
      <c r="B211" s="32"/>
      <c r="C211" s="33"/>
      <c r="D211" s="34"/>
      <c r="E211" s="35"/>
      <c r="F211" s="35"/>
    </row>
  </sheetData>
  <sheetProtection algorithmName="SHA-512" hashValue="n0zcuKyNmTpMD1eDkf3qBXiAce6LWRpUHcwJs9rw1m+FVHk/l3qj00HjxFEjsii8uASu0YgJgh2HQ3j4eml8WQ==" saltValue="rCLqHgB1oa6cpkHiFC4sPQ==" spinCount="100000" sheet="1" objects="1" scenarios="1"/>
  <autoFilter ref="A7:F84"/>
  <mergeCells count="3">
    <mergeCell ref="A6:F6"/>
    <mergeCell ref="F2:F3"/>
    <mergeCell ref="A4:F4"/>
  </mergeCells>
  <dataValidations count="1">
    <dataValidation type="list" allowBlank="1" showInputMessage="1" showErrorMessage="1" sqref="B5:B6 B1:B3">
      <formula1>$B$1:$B$8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78" orientation="portrait" r:id="rId1"/>
  <headerFooter alignWithMargins="0">
    <oddFooter>&amp;C&amp;9Página &amp;P de &amp;N</oddFooter>
  </headerFooter>
  <rowBreaks count="2" manualBreakCount="2">
    <brk id="47" max="5" man="1"/>
    <brk id="8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 (LOTE 3)</vt:lpstr>
      <vt:lpstr>'VILLA GUERRERO (LOTE 3)'!Área_de_impresión</vt:lpstr>
      <vt:lpstr>'VILLA GUERRERO (LOTE 3)'!Títulos_a_imprimir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2020-10-23T18:50:38Z</cp:lastPrinted>
  <dcterms:created xsi:type="dcterms:W3CDTF">2008-02-19T10:28:27Z</dcterms:created>
  <dcterms:modified xsi:type="dcterms:W3CDTF">2020-11-03T19:53:45Z</dcterms:modified>
</cp:coreProperties>
</file>