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MAYRASSIS BELLO\2020\PRESUPUESTOS\ZONA VI\EL SEIBO\VILLA GUERRERO\"/>
    </mc:Choice>
  </mc:AlternateContent>
  <bookViews>
    <workbookView xWindow="0" yWindow="2910" windowWidth="2295" windowHeight="1110" tabRatio="733"/>
  </bookViews>
  <sheets>
    <sheet name="VILLA GUERRERO (LOTE 4)" sheetId="8" r:id="rId1"/>
  </sheets>
  <definedNames>
    <definedName name="_xlnm._FilterDatabase" localSheetId="0" hidden="1">'VILLA GUERRERO (LOTE 4)'!$A$7:$F$155</definedName>
    <definedName name="_xlnm.Print_Area" localSheetId="0">'VILLA GUERRERO (LOTE 4)'!$A$1:$F$180</definedName>
    <definedName name="_xlnm.Print_Titles" localSheetId="0">'VILLA GUERRERO (LOTE 4)'!$1:$7</definedName>
  </definedNames>
  <calcPr calcId="162913"/>
</workbook>
</file>

<file path=xl/calcChain.xml><?xml version="1.0" encoding="utf-8"?>
<calcChain xmlns="http://schemas.openxmlformats.org/spreadsheetml/2006/main">
  <c r="F155" i="8" l="1"/>
  <c r="F153" i="8"/>
  <c r="F156" i="8" s="1"/>
  <c r="F152" i="8"/>
  <c r="F149" i="8"/>
  <c r="F147" i="8"/>
  <c r="F146" i="8"/>
  <c r="A146" i="8"/>
  <c r="A147" i="8" s="1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A131" i="8"/>
  <c r="A132" i="8" s="1"/>
  <c r="A133" i="8" s="1"/>
  <c r="A134" i="8" s="1"/>
  <c r="A135" i="8" s="1"/>
  <c r="A136" i="8" s="1"/>
  <c r="A137" i="8" s="1"/>
  <c r="A138" i="8" s="1"/>
  <c r="A139" i="8" s="1"/>
  <c r="F130" i="8"/>
  <c r="F128" i="8"/>
  <c r="F127" i="8"/>
  <c r="F126" i="8"/>
  <c r="F125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A100" i="8"/>
  <c r="A101" i="8" s="1"/>
  <c r="A102" i="8" s="1"/>
  <c r="A103" i="8" s="1"/>
  <c r="A104" i="8" s="1"/>
  <c r="A105" i="8" s="1"/>
  <c r="A106" i="8" s="1"/>
  <c r="A107" i="8" s="1"/>
  <c r="F99" i="8"/>
  <c r="A99" i="8"/>
  <c r="F98" i="8"/>
  <c r="F97" i="8"/>
  <c r="F96" i="8"/>
  <c r="F95" i="8"/>
  <c r="F94" i="8"/>
  <c r="F92" i="8"/>
  <c r="F91" i="8"/>
  <c r="F90" i="8"/>
  <c r="F89" i="8"/>
  <c r="F88" i="8"/>
  <c r="F87" i="8"/>
  <c r="F86" i="8"/>
  <c r="F85" i="8"/>
  <c r="F84" i="8"/>
  <c r="F83" i="8"/>
  <c r="F82" i="8"/>
  <c r="F79" i="8"/>
  <c r="F78" i="8"/>
  <c r="F77" i="8"/>
  <c r="F72" i="8"/>
  <c r="F71" i="8"/>
  <c r="F70" i="8"/>
  <c r="F68" i="8"/>
  <c r="F67" i="8"/>
  <c r="F66" i="8"/>
  <c r="F65" i="8"/>
  <c r="F64" i="8"/>
  <c r="F63" i="8"/>
  <c r="F62" i="8"/>
  <c r="F61" i="8"/>
  <c r="F60" i="8"/>
  <c r="F59" i="8"/>
  <c r="A59" i="8"/>
  <c r="A60" i="8" s="1"/>
  <c r="A61" i="8" s="1"/>
  <c r="A62" i="8" s="1"/>
  <c r="A63" i="8" s="1"/>
  <c r="A64" i="8" s="1"/>
  <c r="A65" i="8" s="1"/>
  <c r="A66" i="8" s="1"/>
  <c r="A67" i="8" s="1"/>
  <c r="F56" i="8"/>
  <c r="F53" i="8"/>
  <c r="F52" i="8"/>
  <c r="F49" i="8"/>
  <c r="F48" i="8"/>
  <c r="F47" i="8"/>
  <c r="F46" i="8"/>
  <c r="F45" i="8"/>
  <c r="F44" i="8"/>
  <c r="F43" i="8"/>
  <c r="F42" i="8"/>
  <c r="F41" i="8"/>
  <c r="F40" i="8"/>
  <c r="A40" i="8"/>
  <c r="A41" i="8" s="1"/>
  <c r="A42" i="8" s="1"/>
  <c r="A43" i="8" s="1"/>
  <c r="A44" i="8" s="1"/>
  <c r="A45" i="8" s="1"/>
  <c r="A46" i="8" s="1"/>
  <c r="A47" i="8" s="1"/>
  <c r="A48" i="8" s="1"/>
  <c r="F37" i="8"/>
  <c r="F36" i="8"/>
  <c r="F34" i="8"/>
  <c r="F33" i="8"/>
  <c r="F32" i="8"/>
  <c r="F31" i="8"/>
  <c r="F30" i="8"/>
  <c r="F29" i="8"/>
  <c r="F28" i="8"/>
  <c r="F27" i="8"/>
  <c r="F26" i="8"/>
  <c r="F25" i="8"/>
  <c r="F22" i="8"/>
  <c r="F21" i="8"/>
  <c r="F20" i="8"/>
  <c r="F17" i="8"/>
  <c r="F16" i="8"/>
  <c r="F15" i="8"/>
  <c r="F14" i="8"/>
  <c r="F13" i="8"/>
  <c r="F12" i="8"/>
  <c r="F73" i="8" l="1"/>
  <c r="F150" i="8"/>
  <c r="F158" i="8" l="1"/>
  <c r="F159" i="8" s="1"/>
  <c r="F172" i="8" l="1"/>
  <c r="F166" i="8"/>
  <c r="F171" i="8"/>
  <c r="F165" i="8"/>
  <c r="F170" i="8"/>
  <c r="F164" i="8"/>
  <c r="F162" i="8"/>
  <c r="F163" i="8"/>
  <c r="F168" i="8"/>
  <c r="F167" i="8"/>
  <c r="F169" i="8" l="1"/>
  <c r="F174" i="8" s="1"/>
  <c r="F176" i="8" s="1"/>
</calcChain>
</file>

<file path=xl/sharedStrings.xml><?xml version="1.0" encoding="utf-8"?>
<sst xmlns="http://schemas.openxmlformats.org/spreadsheetml/2006/main" count="253" uniqueCount="146">
  <si>
    <t>CANTIDAD</t>
  </si>
  <si>
    <t>D E S C R I P C I O N</t>
  </si>
  <si>
    <t>P.U. (RD$)</t>
  </si>
  <si>
    <t>PART.</t>
  </si>
  <si>
    <t>VALOR (RD$)</t>
  </si>
  <si>
    <t>M</t>
  </si>
  <si>
    <t>U</t>
  </si>
  <si>
    <t>UND.</t>
  </si>
  <si>
    <t>MOVIMIENTO DE TIERRA</t>
  </si>
  <si>
    <t>M3</t>
  </si>
  <si>
    <t>M2</t>
  </si>
  <si>
    <t>VARIOS</t>
  </si>
  <si>
    <t>CAMPAMENTO (INC  ALQUILER DE CASA  O SOLAR, FURGON OFICINA, ALMACEN Y ALQUILER BANOS MOVILES)</t>
  </si>
  <si>
    <t>MESES</t>
  </si>
  <si>
    <t>VALLA ANUNCIANDO OBRA 16' X 8' IMPRESION FULL COLOR CONTENIENDO LOGO DE INAPA, NOMBRE DE PROYECTO Y CONTRATISTA. ESTRUCTURA EN TUBOS GALVANIZADOS 1 1/2"X 1 1/2" Y SOPORTES EN TUBO CUAD. 4" X 4"</t>
  </si>
  <si>
    <t>REPLANTEO</t>
  </si>
  <si>
    <t>RELLENO COMPACTADO C/EQUIPO EN CAPAS DE 0.20 M</t>
  </si>
  <si>
    <t>SUMINISTRO DE TUBERIA:</t>
  </si>
  <si>
    <t>DE Ø 4"  PVC SDR-26  C/ J.G.</t>
  </si>
  <si>
    <t>DE Ø 3"  PVC SDR-26  C/ J.G.</t>
  </si>
  <si>
    <t>SUB-TOTAL GENERAL</t>
  </si>
  <si>
    <t>GASTOS INDIRECTOS</t>
  </si>
  <si>
    <t>HONORARIOS PROFESIONALES</t>
  </si>
  <si>
    <t>GASTOS ADMINISTRATIVOS</t>
  </si>
  <si>
    <t>GASTOS DE TRANSPORTE</t>
  </si>
  <si>
    <t>LEY 6-86</t>
  </si>
  <si>
    <t>CODIA</t>
  </si>
  <si>
    <t>IMPREVISTOS</t>
  </si>
  <si>
    <t>TOTAL GASTOS INDIRECTOS</t>
  </si>
  <si>
    <t xml:space="preserve">TOTAL A EJECUTAR </t>
  </si>
  <si>
    <t>2.1.1</t>
  </si>
  <si>
    <t>2.1.2</t>
  </si>
  <si>
    <t>COLLARIN EN POLIETILENO Ø3" (ABRAZADERA)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</si>
  <si>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</si>
  <si>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</si>
  <si>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</si>
  <si>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</si>
  <si>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VALVULA CHECK DE 1/2" BRONCE</t>
  </si>
  <si>
    <t>CAJA DE ACOMETIDA PLASTICA EN POLIETILENO 10"</t>
  </si>
  <si>
    <t>ANCLAJES DE H.S. FC' 180 KG/CM2</t>
  </si>
  <si>
    <t>CEMENTO SOLVENTE Y TEFLON</t>
  </si>
  <si>
    <t xml:space="preserve">TAPON HEMBRA 1/2" PVC  </t>
  </si>
  <si>
    <t>EXCAVACION Y TAPADO A MANO</t>
  </si>
  <si>
    <t>MANO DE OBRA PLOMERO</t>
  </si>
  <si>
    <t xml:space="preserve">LIMPIEZA CONTINUA Y  FINAL (OBREROS, CAMION  Y HERRAMIENTAS MENORES) CON TRAMOS DE ALTA PENDIENTE </t>
  </si>
  <si>
    <t xml:space="preserve">NIVELACION EN ZANJA </t>
  </si>
  <si>
    <t>Zona : VI</t>
  </si>
  <si>
    <t xml:space="preserve">BOTE DE MATERIAL CON CAMION D= 5 KM (INCLUYE ESPARCIMIENTO) </t>
  </si>
  <si>
    <t xml:space="preserve">Ubicación: PROV. EL SEIBO </t>
  </si>
  <si>
    <t>A</t>
  </si>
  <si>
    <t>MOVIMIENTO DE TIERRA (INCL: EXCAVACION, RELLENO COMPACTADO Y BOTE DE MATERIAL)</t>
  </si>
  <si>
    <t xml:space="preserve"> U </t>
  </si>
  <si>
    <t>EMPALME EN TUBERIA EXISTENTE DE Ø20" PVC</t>
  </si>
  <si>
    <t>CODO DE Ø20" X 50º ACERO SCH-40, PROTECCION ANTICORROSIVA</t>
  </si>
  <si>
    <t xml:space="preserve">TEE DE Ø20" X 6" ACERO SCH-40, C/PROTECCION ANTICORROSIVA </t>
  </si>
  <si>
    <t xml:space="preserve">JUNTA MECANICA TIPO DRESSER DE Ø20" 150 PSI </t>
  </si>
  <si>
    <t xml:space="preserve">JUNTA MECANICA TIPO DRESSER DE Ø6" 150 PSI </t>
  </si>
  <si>
    <t>SUMINISTRO Y COLOCACION ASIENTO DE ARENA (INCLUYE ACARREO INTERNO)</t>
  </si>
  <si>
    <t xml:space="preserve">BOTE DE MATERIAL CON CAMION D= 5 KM (INCLUYE EXPARCIMIENTO DE MATERIAL EN LUGAR DE BOTE) </t>
  </si>
  <si>
    <t>DE Ø 6"  PVC SDR-26  C/ J.G.+3% PERDIDA</t>
  </si>
  <si>
    <t>DE Ø 6"  PVC SDR-26  C/ J.G. + 3% PÉRDIDA POR CAMPANA</t>
  </si>
  <si>
    <t>DE Ø 6"  PVC SDR-26  C/ J.G. + 3% DESP.</t>
  </si>
  <si>
    <t>SUMINISTRO DE TUBERIA</t>
  </si>
  <si>
    <t xml:space="preserve">JUNTA MECANICA TIPO DRESSER DE Ø4" 150 PSI </t>
  </si>
  <si>
    <t xml:space="preserve">JUNTA MECANICA TIPO DRESSER DE Ø3" 150 PSI </t>
  </si>
  <si>
    <t>SUMINISTRO Y COLOCACIÓN DE VÁLVULAS</t>
  </si>
  <si>
    <t>SUMINISTRO Y COLOCACIÓN DE PIEZAS ESPECIALES</t>
  </si>
  <si>
    <t>CAJA TELESCOPICA P/VALVULAS (INCL. BASE Y TAPA DE H.S.)</t>
  </si>
  <si>
    <t>SUB-TOTAL A</t>
  </si>
  <si>
    <t>B</t>
  </si>
  <si>
    <t>DE Ø 4"  PVC SDR-26  C/ J.G. +2% PÉRDIDA POR CAMPANA</t>
  </si>
  <si>
    <t>DE Ø 3"  PVC SDR-26  C/ J.G. + 2% PÉRDIDA POR CAMPANA</t>
  </si>
  <si>
    <t>DE Ø 4"  PVC SDR-26  C/ J.G. + 2% DESP.</t>
  </si>
  <si>
    <t>DE Ø 3"  PVC SDR-26  C/ J.G. + 2% DESP.</t>
  </si>
  <si>
    <t>SUB-TOTAL  B</t>
  </si>
  <si>
    <t>C</t>
  </si>
  <si>
    <t>SUB-TOTAL C</t>
  </si>
  <si>
    <t xml:space="preserve">MATERIAL COMPACTO C/EQUIPO 70% </t>
  </si>
  <si>
    <t xml:space="preserve">MATERIAL ROCA DURA C/EQUIPO 30% (INCLUYE EXTRACCION DE ROCA)  </t>
  </si>
  <si>
    <t>SEÑALIZACION, CONTROL Y SEGURIDAD EN LA OBRA  (INCLUYE PASARELAS, LETREROS PEQUEÑOS CON BASE EN ANGULARES, POSTES PARA CINTAS REFRACTARIA, MECHONES, BARRERAS DE PELIGRO NARANJA)</t>
  </si>
  <si>
    <t>CONTROL Y MANEJO DE TRANSITO (INCLUYE USO DE LETREROS, USO DE DE CONOS REFRACTARIOS Y HOMBRES CON BANDEROLAS)</t>
  </si>
  <si>
    <t>CORTE DE ASFALTO DE E=2" (AMBOS LADOS)</t>
  </si>
  <si>
    <t>EXTRACCIÓN DE ASFALTO C/EQUIPO E=2"</t>
  </si>
  <si>
    <t xml:space="preserve">BOTE DE MATERIAL C/CAMIÓN D= 5 KM (INCLUYE ESPARCIMIEMTO Y CARGUÍO EN BOTADERO) </t>
  </si>
  <si>
    <t xml:space="preserve">SUMINISTRO DE MATERIAL PARA BASE D= 15 KM </t>
  </si>
  <si>
    <t xml:space="preserve">COMPACTACIÓN MATERIAL DE RELLENO C/COMPACTADOR MECÁNICO EN CAPAS DE 0.20 M </t>
  </si>
  <si>
    <t>M3XKM</t>
  </si>
  <si>
    <t>TRANSPORTE ASFALTO DISTANCIA APROXIMADA D = 10 KM</t>
  </si>
  <si>
    <t xml:space="preserve">CODO 6" X 25° ACERO SCH-40 C/PROTECCION ANTICORROSIVA </t>
  </si>
  <si>
    <t xml:space="preserve">CODO 6" X 40° ACERO SCH-40 C/PROTECCION ANTICORROSIVA </t>
  </si>
  <si>
    <t xml:space="preserve">TEE 20" X 6" ACERO SCH-40 C/PROTECCION ANTICORROSIVA </t>
  </si>
  <si>
    <t xml:space="preserve">CODO 4" X 20° ACERO SCH-80 C/PROTECCION ANTICORROSIVA </t>
  </si>
  <si>
    <t xml:space="preserve">CODO 3" X 90° ACERO SCH-80 C/PROTECCION ANTICORROSIVA </t>
  </si>
  <si>
    <t xml:space="preserve">CODO 3" X 40° ACERO SCH-80 C/PROTECCION ANTICORROSIVA </t>
  </si>
  <si>
    <t xml:space="preserve">CODO 3" X 70° ACERO SCH-80 C/PROTECCION ANTICORROSIVA </t>
  </si>
  <si>
    <t xml:space="preserve">IMPRIMACCION SENCILLA </t>
  </si>
  <si>
    <t>REPOSICION Y COLOCACION DE  ASFALTO 2" (INCLUYE RIEGO DE ADHERENCIA)</t>
  </si>
  <si>
    <t xml:space="preserve">REDES DE DISTRIBUCION </t>
  </si>
  <si>
    <t>EXCAVACION CON CLASIFICACION</t>
  </si>
  <si>
    <t>SUMINISTRO MATERIAL DE MINA PARA RELLENO DIST. PROM=10 KM (SUJETO A APROBACIÓN DE LA SUPERVISIÓN)</t>
  </si>
  <si>
    <t>COLOCACION DE TUBERIA:</t>
  </si>
  <si>
    <t>SUMINISTRO Y COLOCACION DE PIEZAS ESPECIALES</t>
  </si>
  <si>
    <t xml:space="preserve">CODO 3" X 15° ACERO SCH-80 C/PROTECCION ANTICORROSIVA </t>
  </si>
  <si>
    <t xml:space="preserve">CODO 3" X 20° ACERO SCH-80 C/PROTECCION ANTICORROSIVA </t>
  </si>
  <si>
    <t xml:space="preserve">CODO 3" X 45° ACERO SCH-80 C/PROTECCION ANTICORROSIVA </t>
  </si>
  <si>
    <t xml:space="preserve">CODO 4" X 15° ACERO SCH-80 C/PROTECCION ANTICORROSIVA </t>
  </si>
  <si>
    <t xml:space="preserve">CODO 4" X 25° ACERO SCH-80 C/PROTECCION ANTICORROSIVA </t>
  </si>
  <si>
    <t xml:space="preserve">CRUZ 3" X 3" ACERO SCH-80 C/PROTECCION ANTICORROSIVA </t>
  </si>
  <si>
    <t xml:space="preserve">CRUZ 4" X 3" ACERO SCH-80 C/PROTECCION ANTICORROSIVA </t>
  </si>
  <si>
    <t xml:space="preserve">CRUZ 4" X 4" ACERO SCH-80 C/PROTECCION ANTICORROSIVA </t>
  </si>
  <si>
    <t xml:space="preserve">TEE 3" X 3" ACERO SCH-80 C/PROTECCION ANTICORROSIVA </t>
  </si>
  <si>
    <t xml:space="preserve">TEE 4" X 3" ACERO SCH-80 C/PROTECCION ANTICORROSIVA </t>
  </si>
  <si>
    <t xml:space="preserve">TAPÓN DE Ø3" ACERO SCH-80 C/PROTECCION ANTICORROSIVA </t>
  </si>
  <si>
    <t>ANCLAJE PARA PIEZA (SEGUN DETALLE)</t>
  </si>
  <si>
    <t>SUMINISTRO Y COLOCACION DE VALVULAS</t>
  </si>
  <si>
    <t>UD</t>
  </si>
  <si>
    <t>TUBERIA 1/2"  SCH 40 PVC LONGITUD PROMEDIO</t>
  </si>
  <si>
    <t>PRUEBA HIDROSTATICA</t>
  </si>
  <si>
    <t xml:space="preserve">SEGUROS , POLIZA Y FIANZAS </t>
  </si>
  <si>
    <t>SUPERVISION DE LA OBRA</t>
  </si>
  <si>
    <t>ITBIS  (LEY 07-2007)</t>
  </si>
  <si>
    <t>OPERACION Y MANTENIMIENTO INAPA</t>
  </si>
  <si>
    <t>MEDIDA DE COMPENSACION AMBIENTAL</t>
  </si>
  <si>
    <t xml:space="preserve">LINEA DE CONDUCCION </t>
  </si>
  <si>
    <t xml:space="preserve">ANCLAJE PARA PIEZAS SEGÚN DETALLE </t>
  </si>
  <si>
    <t>EXCAVACION CON CLASIFICACION:</t>
  </si>
  <si>
    <t>3.1.1</t>
  </si>
  <si>
    <t>3.1.2</t>
  </si>
  <si>
    <t>COLOCACION DE TUBERIA</t>
  </si>
  <si>
    <t xml:space="preserve">TEE 6" X 6" ACERO SCH-40 C/PROTECCION ANTICORROSIVA </t>
  </si>
  <si>
    <t xml:space="preserve">REDUCCIÓN 6" X 4" ACERO SCH-40 C/PROTECCION ANTICORROSIVA </t>
  </si>
  <si>
    <t xml:space="preserve">VALVULA DE COMPUERTA Ø6" H.F. PLATILLADA COMPLETA 150PSI  (INCL.: VALVULA PLATILLADA, TORNILLOS,  JUNTA DE GOMA,  NIPLE PLATILLADO, JUNTA DRESSER ) </t>
  </si>
  <si>
    <t>PRUEBAS HIDROSTATICAS EN TUBERIAS DE</t>
  </si>
  <si>
    <t>CORTE Y REPOSICIÓN CARPETA ASFÁLTICA (L=263.85 M)</t>
  </si>
  <si>
    <t xml:space="preserve">EXCAVACIÓN MATERIAL COMPACTO EN ZANJA  C/EQUIPO </t>
  </si>
  <si>
    <t xml:space="preserve">BOTE DE MATERIAL EXCAVADO CON CAMIÓN D= 5 KM (INCLUYE CARGUÍO Y ESPARCIMIENTO EN BOTADERO) </t>
  </si>
  <si>
    <t xml:space="preserve">CODO 3" X 25° ACERO SCH-80 C/PROTECCION ANTICORROSIVA </t>
  </si>
  <si>
    <t xml:space="preserve">CODO 3" X 55° ACERO SCH-80 C/PROTECCION ANTICORROSIVA </t>
  </si>
  <si>
    <t xml:space="preserve">CODO 3" X 65° ACERO SCH-80 C/PROTECCION ANTICORROSIVA </t>
  </si>
  <si>
    <t xml:space="preserve">CODO 4" X 22.5° ACERO SCH-80 C/PROTECCION ANTICORROSIVA </t>
  </si>
  <si>
    <t xml:space="preserve">CODO 4" X 30° ACERO SCH-80 C/PROTECCION ANTICORROSIVA </t>
  </si>
  <si>
    <t xml:space="preserve">TEE 4" X 4" ACERO SCH-80 C/PROTECCION ANTICORROSIVA </t>
  </si>
  <si>
    <t xml:space="preserve">VALVULA DE COMPUERTA Ø3" H.F. PLATILLADA COMPLETA 150PSI  (INCL.: VALVULA PLATILLADA, TORNILLOS,  JUNTA DE GOMA,  NIPLE PLATILLADO, JUNTA DRESSER ) </t>
  </si>
  <si>
    <t>HIDRANTE DE Ø6" PLATILLADO, EN TUBERIA DE Ø4"</t>
  </si>
  <si>
    <t>ACOMETIDAS URBANAS Ø3"(250 UNIDADES)</t>
  </si>
  <si>
    <t>Obra:AMPLIACIÓN REDES ACUEDUCTO EL SEIBO, LINEA DE CONDUCCIÓN Y REDES VILLA GUERRERO COMPRENDIDA ENTRE LOS NUDOS 22, 101, 80, 8 Y 4 (LOTE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</si>
</sst>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.00_-;\-* #,##0.00_-;_-* &quot;-&quot;??_-;_-@_-"/>
    <numFmt numFmtId="169" formatCode="0.000"/>
    <numFmt numFmtId="170" formatCode="&quot;$&quot;#,##0.00;\-&quot;$&quot;#,##0.00"/>
    <numFmt numFmtId="171" formatCode="&quot;$&quot;#,##0.00;[Red]\-&quot;$&quot;#,##0.00"/>
    <numFmt numFmtId="172" formatCode="_-* #,##0.00\ _P_t_s_-;\-* #,##0.00\ _P_t_s_-;_-* &quot;-&quot;??\ _P_t_s_-;_-@_-"/>
    <numFmt numFmtId="173" formatCode="#,##0.00;[Red]#,##0.00"/>
    <numFmt numFmtId="174" formatCode="#,##0;\-#,##0"/>
    <numFmt numFmtId="175" formatCode="#,##0.0;\-#,##0.0"/>
    <numFmt numFmtId="176" formatCode="0.0%"/>
    <numFmt numFmtId="177" formatCode="#,##0.00;\-#,##0.00"/>
    <numFmt numFmtId="178" formatCode="0.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0" fillId="0" borderId="0"/>
    <xf numFmtId="39" fontId="9" fillId="0" borderId="0"/>
    <xf numFmtId="9" fontId="5" fillId="0" borderId="0" applyFont="0" applyFill="0" applyBorder="0" applyAlignment="0" applyProtection="0"/>
    <xf numFmtId="39" fontId="9" fillId="0" borderId="0"/>
    <xf numFmtId="17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0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9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39" fontId="9" fillId="0" borderId="0"/>
    <xf numFmtId="167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256">
    <xf numFmtId="0" fontId="0" fillId="0" borderId="0" xfId="0"/>
    <xf numFmtId="167" fontId="3" fillId="0" borderId="1" xfId="5" applyFont="1" applyFill="1" applyBorder="1" applyAlignment="1" applyProtection="1">
      <alignment horizontal="right" vertical="top" wrapText="1"/>
      <protection locked="0"/>
    </xf>
    <xf numFmtId="167" fontId="3" fillId="0" borderId="1" xfId="5" applyFont="1" applyFill="1" applyBorder="1" applyAlignment="1" applyProtection="1">
      <alignment horizontal="right" vertical="center" wrapText="1"/>
      <protection locked="0"/>
    </xf>
    <xf numFmtId="0" fontId="3" fillId="0" borderId="4" xfId="46" applyFont="1" applyFill="1" applyBorder="1" applyAlignment="1" applyProtection="1">
      <alignment horizontal="left"/>
    </xf>
    <xf numFmtId="0" fontId="3" fillId="0" borderId="4" xfId="46" applyFont="1" applyFill="1" applyBorder="1" applyAlignment="1" applyProtection="1">
      <alignment horizontal="left" wrapText="1"/>
    </xf>
    <xf numFmtId="0" fontId="4" fillId="0" borderId="4" xfId="46" applyFont="1" applyFill="1" applyBorder="1" applyAlignment="1" applyProtection="1">
      <alignment horizontal="left" wrapText="1"/>
    </xf>
    <xf numFmtId="167" fontId="3" fillId="0" borderId="1" xfId="5" applyFont="1" applyFill="1" applyBorder="1" applyAlignment="1" applyProtection="1">
      <alignment horizontal="center" vertical="center"/>
    </xf>
    <xf numFmtId="167" fontId="3" fillId="0" borderId="1" xfId="5" applyFont="1" applyFill="1" applyBorder="1" applyAlignment="1" applyProtection="1">
      <alignment horizontal="center" vertical="top"/>
    </xf>
    <xf numFmtId="167" fontId="3" fillId="0" borderId="4" xfId="5" applyFont="1" applyFill="1" applyBorder="1" applyAlignment="1" applyProtection="1">
      <alignment horizontal="center" vertical="center"/>
    </xf>
    <xf numFmtId="0" fontId="3" fillId="0" borderId="1" xfId="45" applyFont="1" applyFill="1" applyBorder="1" applyAlignment="1" applyProtection="1">
      <alignment vertical="top" wrapText="1"/>
    </xf>
    <xf numFmtId="4" fontId="3" fillId="0" borderId="1" xfId="47" applyNumberFormat="1" applyFont="1" applyFill="1" applyBorder="1" applyAlignment="1" applyProtection="1">
      <alignment vertical="top" wrapText="1"/>
    </xf>
    <xf numFmtId="4" fontId="3" fillId="0" borderId="1" xfId="47" applyNumberFormat="1" applyFont="1" applyFill="1" applyBorder="1" applyAlignment="1" applyProtection="1">
      <alignment vertical="center"/>
    </xf>
    <xf numFmtId="4" fontId="3" fillId="0" borderId="1" xfId="48" applyNumberFormat="1" applyFont="1" applyFill="1" applyBorder="1" applyAlignment="1" applyProtection="1">
      <alignment horizontal="center" vertical="center"/>
    </xf>
    <xf numFmtId="4" fontId="4" fillId="4" borderId="1" xfId="28" applyNumberFormat="1" applyFont="1" applyFill="1" applyBorder="1" applyAlignment="1" applyProtection="1">
      <alignment horizontal="right" vertical="center" wrapText="1"/>
    </xf>
    <xf numFmtId="4" fontId="4" fillId="4" borderId="1" xfId="28" applyNumberFormat="1" applyFont="1" applyFill="1" applyBorder="1" applyAlignment="1" applyProtection="1">
      <alignment horizontal="center" vertical="top" wrapText="1"/>
    </xf>
    <xf numFmtId="4" fontId="3" fillId="4" borderId="5" xfId="28" applyNumberFormat="1" applyFont="1" applyFill="1" applyBorder="1" applyAlignment="1" applyProtection="1">
      <alignment horizontal="right" vertical="center" wrapText="1"/>
    </xf>
    <xf numFmtId="4" fontId="3" fillId="4" borderId="5" xfId="28" applyNumberFormat="1" applyFont="1" applyFill="1" applyBorder="1" applyAlignment="1" applyProtection="1">
      <alignment horizontal="right" vertical="top" wrapText="1"/>
    </xf>
    <xf numFmtId="4" fontId="3" fillId="4" borderId="5" xfId="28" applyNumberFormat="1" applyFont="1" applyFill="1" applyBorder="1" applyAlignment="1" applyProtection="1">
      <alignment horizontal="center" vertical="top" wrapText="1"/>
    </xf>
    <xf numFmtId="4" fontId="3" fillId="4" borderId="1" xfId="28" applyNumberFormat="1" applyFont="1" applyFill="1" applyBorder="1" applyAlignment="1" applyProtection="1">
      <alignment horizontal="right" vertical="top" wrapText="1"/>
    </xf>
    <xf numFmtId="4" fontId="3" fillId="4" borderId="1" xfId="28" applyNumberFormat="1" applyFont="1" applyFill="1" applyBorder="1" applyAlignment="1" applyProtection="1">
      <alignment horizontal="center" vertical="top" wrapText="1"/>
    </xf>
    <xf numFmtId="43" fontId="3" fillId="0" borderId="1" xfId="36" applyFont="1" applyFill="1" applyBorder="1" applyAlignment="1" applyProtection="1">
      <alignment horizontal="right" vertical="top" wrapText="1"/>
      <protection locked="0"/>
    </xf>
    <xf numFmtId="4" fontId="3" fillId="0" borderId="1" xfId="35" applyNumberFormat="1" applyFont="1" applyFill="1" applyBorder="1" applyAlignment="1" applyProtection="1">
      <alignment vertical="top"/>
      <protection locked="0"/>
    </xf>
    <xf numFmtId="4" fontId="4" fillId="4" borderId="1" xfId="28" applyNumberFormat="1" applyFont="1" applyFill="1" applyBorder="1" applyAlignment="1" applyProtection="1">
      <alignment horizontal="center" vertical="top" wrapText="1"/>
      <protection locked="0"/>
    </xf>
    <xf numFmtId="4" fontId="4" fillId="4" borderId="5" xfId="28" applyNumberFormat="1" applyFont="1" applyFill="1" applyBorder="1" applyAlignment="1" applyProtection="1">
      <alignment horizontal="right" vertical="top" wrapText="1"/>
      <protection locked="0"/>
    </xf>
    <xf numFmtId="4" fontId="4" fillId="4" borderId="5" xfId="32" applyNumberFormat="1" applyFont="1" applyFill="1" applyBorder="1" applyAlignment="1" applyProtection="1">
      <alignment vertical="top" wrapText="1"/>
      <protection locked="0"/>
    </xf>
    <xf numFmtId="4" fontId="4" fillId="4" borderId="1" xfId="28" applyNumberFormat="1" applyFont="1" applyFill="1" applyBorder="1" applyAlignment="1" applyProtection="1">
      <alignment horizontal="right" vertical="top" wrapText="1"/>
      <protection locked="0"/>
    </xf>
    <xf numFmtId="167" fontId="3" fillId="4" borderId="5" xfId="5" applyFont="1" applyFill="1" applyBorder="1" applyAlignment="1" applyProtection="1">
      <alignment horizontal="right" vertical="top" wrapText="1"/>
      <protection locked="0"/>
    </xf>
    <xf numFmtId="0" fontId="3" fillId="3" borderId="0" xfId="45" applyFill="1"/>
    <xf numFmtId="175" fontId="4" fillId="3" borderId="1" xfId="37" applyNumberFormat="1" applyFont="1" applyFill="1" applyBorder="1" applyAlignment="1" applyProtection="1">
      <alignment horizontal="right" vertical="center"/>
    </xf>
    <xf numFmtId="4" fontId="3" fillId="3" borderId="1" xfId="49" applyNumberFormat="1" applyFont="1" applyFill="1" applyBorder="1" applyAlignment="1" applyProtection="1">
      <alignment horizontal="right" vertical="center" wrapText="1"/>
    </xf>
    <xf numFmtId="175" fontId="3" fillId="3" borderId="1" xfId="37" applyNumberFormat="1" applyFont="1" applyFill="1" applyBorder="1" applyAlignment="1" applyProtection="1">
      <alignment horizontal="right" vertical="top"/>
    </xf>
    <xf numFmtId="4" fontId="3" fillId="0" borderId="1" xfId="49" applyNumberFormat="1" applyFont="1" applyFill="1" applyBorder="1" applyAlignment="1" applyProtection="1">
      <alignment horizontal="right" vertical="center" wrapText="1"/>
      <protection locked="0"/>
    </xf>
    <xf numFmtId="174" fontId="4" fillId="3" borderId="1" xfId="45" applyNumberFormat="1" applyFont="1" applyFill="1" applyBorder="1" applyAlignment="1" applyProtection="1">
      <alignment horizontal="right" vertical="center"/>
    </xf>
    <xf numFmtId="175" fontId="3" fillId="3" borderId="1" xfId="45" applyNumberFormat="1" applyFont="1" applyFill="1" applyBorder="1" applyAlignment="1" applyProtection="1">
      <alignment horizontal="right" vertical="top"/>
    </xf>
    <xf numFmtId="177" fontId="3" fillId="3" borderId="1" xfId="45" applyNumberFormat="1" applyFont="1" applyFill="1" applyBorder="1" applyAlignment="1" applyProtection="1">
      <alignment horizontal="right" vertical="top"/>
    </xf>
    <xf numFmtId="175" fontId="3" fillId="3" borderId="1" xfId="45" applyNumberFormat="1" applyFont="1" applyFill="1" applyBorder="1" applyAlignment="1" applyProtection="1">
      <alignment horizontal="right" vertical="center"/>
    </xf>
    <xf numFmtId="174" fontId="4" fillId="3" borderId="1" xfId="45" applyNumberFormat="1" applyFont="1" applyFill="1" applyBorder="1" applyAlignment="1" applyProtection="1">
      <alignment horizontal="right" vertical="center" wrapText="1"/>
    </xf>
    <xf numFmtId="174" fontId="4" fillId="3" borderId="1" xfId="45" applyNumberFormat="1" applyFont="1" applyFill="1" applyBorder="1" applyAlignment="1" applyProtection="1">
      <alignment horizontal="right" vertical="top" wrapText="1"/>
    </xf>
    <xf numFmtId="0" fontId="3" fillId="3" borderId="0" xfId="45" applyFont="1" applyFill="1" applyAlignment="1">
      <alignment horizontal="right" vertical="center"/>
    </xf>
    <xf numFmtId="0" fontId="3" fillId="3" borderId="0" xfId="45" applyFont="1" applyFill="1"/>
    <xf numFmtId="0" fontId="3" fillId="3" borderId="0" xfId="45" applyFont="1" applyFill="1" applyAlignment="1">
      <alignment horizontal="right" wrapText="1"/>
    </xf>
    <xf numFmtId="0" fontId="3" fillId="3" borderId="0" xfId="45" applyFont="1" applyFill="1" applyAlignment="1"/>
    <xf numFmtId="4" fontId="3" fillId="3" borderId="0" xfId="45" applyNumberFormat="1" applyFont="1" applyFill="1" applyAlignment="1">
      <alignment horizontal="right" wrapText="1"/>
    </xf>
    <xf numFmtId="0" fontId="3" fillId="2" borderId="0" xfId="45" applyFont="1" applyFill="1" applyAlignment="1">
      <alignment vertical="center" wrapText="1"/>
    </xf>
    <xf numFmtId="0" fontId="3" fillId="3" borderId="0" xfId="45" applyFont="1" applyFill="1" applyBorder="1" applyAlignment="1" applyProtection="1">
      <alignment horizontal="right" vertical="center"/>
    </xf>
    <xf numFmtId="0" fontId="3" fillId="3" borderId="0" xfId="45" applyFont="1" applyFill="1" applyBorder="1" applyAlignment="1" applyProtection="1">
      <alignment vertical="top" wrapText="1"/>
    </xf>
    <xf numFmtId="43" fontId="3" fillId="3" borderId="0" xfId="36" applyFont="1" applyFill="1" applyBorder="1" applyAlignment="1" applyProtection="1">
      <alignment horizontal="right" vertical="top" wrapText="1"/>
    </xf>
    <xf numFmtId="0" fontId="3" fillId="3" borderId="0" xfId="45" applyFont="1" applyFill="1" applyBorder="1" applyAlignment="1" applyProtection="1">
      <alignment vertical="top"/>
    </xf>
    <xf numFmtId="0" fontId="3" fillId="3" borderId="0" xfId="45" applyFont="1" applyFill="1" applyBorder="1" applyAlignment="1" applyProtection="1">
      <alignment horizontal="right" vertical="top" wrapText="1"/>
    </xf>
    <xf numFmtId="0" fontId="3" fillId="3" borderId="0" xfId="45" applyFont="1" applyFill="1" applyBorder="1" applyAlignment="1" applyProtection="1">
      <alignment horizontal="left" vertical="center"/>
    </xf>
    <xf numFmtId="43" fontId="3" fillId="3" borderId="0" xfId="36" applyFont="1" applyFill="1" applyBorder="1" applyAlignment="1" applyProtection="1">
      <alignment vertical="top" wrapText="1"/>
    </xf>
    <xf numFmtId="0" fontId="3" fillId="3" borderId="0" xfId="45" applyFont="1" applyFill="1" applyBorder="1" applyAlignment="1" applyProtection="1">
      <alignment horizontal="left" vertical="top"/>
    </xf>
    <xf numFmtId="0" fontId="4" fillId="3" borderId="0" xfId="45" applyFont="1" applyFill="1" applyBorder="1" applyAlignment="1" applyProtection="1">
      <alignment vertical="top" wrapText="1"/>
    </xf>
    <xf numFmtId="0" fontId="8" fillId="4" borderId="3" xfId="45" applyFont="1" applyFill="1" applyBorder="1" applyAlignment="1" applyProtection="1">
      <alignment horizontal="right" vertical="center"/>
    </xf>
    <xf numFmtId="0" fontId="8" fillId="4" borderId="3" xfId="45" applyFont="1" applyFill="1" applyBorder="1" applyAlignment="1" applyProtection="1">
      <alignment horizontal="center" vertical="center"/>
    </xf>
    <xf numFmtId="4" fontId="8" fillId="4" borderId="3" xfId="45" applyNumberFormat="1" applyFont="1" applyFill="1" applyBorder="1" applyAlignment="1" applyProtection="1">
      <alignment horizontal="center" vertical="center" wrapText="1"/>
    </xf>
    <xf numFmtId="4" fontId="8" fillId="4" borderId="3" xfId="45" applyNumberFormat="1" applyFont="1" applyFill="1" applyBorder="1" applyAlignment="1" applyProtection="1">
      <alignment horizontal="center" vertical="center"/>
    </xf>
    <xf numFmtId="0" fontId="8" fillId="3" borderId="2" xfId="45" applyFont="1" applyFill="1" applyBorder="1" applyAlignment="1" applyProtection="1">
      <alignment horizontal="right" vertical="center"/>
    </xf>
    <xf numFmtId="0" fontId="8" fillId="3" borderId="2" xfId="45" applyFont="1" applyFill="1" applyBorder="1" applyAlignment="1" applyProtection="1">
      <alignment horizontal="center" vertical="center"/>
    </xf>
    <xf numFmtId="4" fontId="8" fillId="3" borderId="2" xfId="45" applyNumberFormat="1" applyFont="1" applyFill="1" applyBorder="1" applyAlignment="1" applyProtection="1">
      <alignment horizontal="right" wrapText="1"/>
    </xf>
    <xf numFmtId="4" fontId="8" fillId="3" borderId="2" xfId="45" applyNumberFormat="1" applyFont="1" applyFill="1" applyBorder="1" applyAlignment="1" applyProtection="1">
      <alignment horizontal="center"/>
    </xf>
    <xf numFmtId="0" fontId="8" fillId="3" borderId="1" xfId="45" applyFont="1" applyFill="1" applyBorder="1" applyAlignment="1" applyProtection="1">
      <alignment horizontal="right" vertical="center"/>
    </xf>
    <xf numFmtId="0" fontId="8" fillId="3" borderId="1" xfId="45" applyFont="1" applyFill="1" applyBorder="1" applyAlignment="1" applyProtection="1">
      <alignment horizontal="center" vertical="center"/>
    </xf>
    <xf numFmtId="43" fontId="3" fillId="3" borderId="1" xfId="36" applyFont="1" applyFill="1" applyBorder="1" applyAlignment="1" applyProtection="1">
      <alignment horizontal="center" vertical="center" wrapText="1"/>
    </xf>
    <xf numFmtId="4" fontId="8" fillId="3" borderId="1" xfId="45" applyNumberFormat="1" applyFont="1" applyFill="1" applyBorder="1" applyAlignment="1" applyProtection="1">
      <alignment horizontal="center"/>
    </xf>
    <xf numFmtId="4" fontId="8" fillId="3" borderId="1" xfId="45" applyNumberFormat="1" applyFont="1" applyFill="1" applyBorder="1" applyAlignment="1" applyProtection="1">
      <alignment horizontal="right" wrapText="1"/>
    </xf>
    <xf numFmtId="0" fontId="8" fillId="3" borderId="1" xfId="45" applyNumberFormat="1" applyFont="1" applyFill="1" applyBorder="1" applyAlignment="1" applyProtection="1">
      <alignment vertical="center" wrapText="1"/>
    </xf>
    <xf numFmtId="0" fontId="8" fillId="3" borderId="1" xfId="45" applyFont="1" applyFill="1" applyBorder="1" applyAlignment="1" applyProtection="1">
      <alignment horizontal="right" vertical="center" wrapText="1"/>
    </xf>
    <xf numFmtId="4" fontId="7" fillId="3" borderId="1" xfId="45" applyNumberFormat="1" applyFont="1" applyFill="1" applyBorder="1" applyAlignment="1" applyProtection="1">
      <alignment vertical="center"/>
    </xf>
    <xf numFmtId="43" fontId="7" fillId="3" borderId="1" xfId="45" applyNumberFormat="1" applyFont="1" applyFill="1" applyBorder="1" applyAlignment="1" applyProtection="1">
      <alignment horizontal="center"/>
    </xf>
    <xf numFmtId="0" fontId="7" fillId="3" borderId="1" xfId="45" applyFont="1" applyFill="1" applyBorder="1" applyAlignment="1" applyProtection="1">
      <alignment horizontal="left"/>
    </xf>
    <xf numFmtId="4" fontId="7" fillId="3" borderId="1" xfId="45" applyNumberFormat="1" applyFont="1" applyFill="1" applyBorder="1" applyAlignment="1" applyProtection="1">
      <alignment horizontal="right"/>
    </xf>
    <xf numFmtId="0" fontId="7" fillId="3" borderId="1" xfId="45" applyFont="1" applyFill="1" applyBorder="1" applyAlignment="1" applyProtection="1">
      <alignment horizontal="center"/>
    </xf>
    <xf numFmtId="0" fontId="8" fillId="3" borderId="1" xfId="45" applyFont="1" applyFill="1" applyBorder="1" applyAlignment="1" applyProtection="1">
      <alignment horizontal="center"/>
    </xf>
    <xf numFmtId="0" fontId="8" fillId="3" borderId="1" xfId="45" applyFont="1" applyFill="1" applyBorder="1" applyAlignment="1" applyProtection="1"/>
    <xf numFmtId="0" fontId="4" fillId="3" borderId="1" xfId="45" applyNumberFormat="1" applyFont="1" applyFill="1" applyBorder="1" applyAlignment="1" applyProtection="1">
      <alignment horizontal="left" vertical="center" wrapText="1"/>
    </xf>
    <xf numFmtId="4" fontId="3" fillId="3" borderId="1" xfId="45" applyNumberFormat="1" applyFont="1" applyFill="1" applyBorder="1" applyAlignment="1" applyProtection="1">
      <alignment horizontal="center" vertical="center"/>
    </xf>
    <xf numFmtId="0" fontId="3" fillId="3" borderId="1" xfId="45" applyNumberFormat="1" applyFont="1" applyFill="1" applyBorder="1" applyAlignment="1" applyProtection="1">
      <alignment horizontal="left" vertical="center" wrapText="1"/>
    </xf>
    <xf numFmtId="4" fontId="7" fillId="3" borderId="1" xfId="45" applyNumberFormat="1" applyFont="1" applyFill="1" applyBorder="1" applyAlignment="1" applyProtection="1">
      <alignment horizontal="right" vertical="center"/>
    </xf>
    <xf numFmtId="0" fontId="7" fillId="3" borderId="1" xfId="45" applyFont="1" applyFill="1" applyBorder="1" applyAlignment="1" applyProtection="1">
      <alignment horizontal="right" vertical="top" wrapText="1"/>
    </xf>
    <xf numFmtId="0" fontId="7" fillId="3" borderId="1" xfId="45" applyNumberFormat="1" applyFont="1" applyFill="1" applyBorder="1" applyAlignment="1" applyProtection="1">
      <alignment vertical="center" wrapText="1"/>
    </xf>
    <xf numFmtId="0" fontId="3" fillId="3" borderId="1" xfId="45" applyFont="1" applyFill="1" applyBorder="1" applyAlignment="1" applyProtection="1">
      <alignment horizontal="justify" vertical="top" wrapText="1"/>
    </xf>
    <xf numFmtId="43" fontId="7" fillId="3" borderId="1" xfId="45" applyNumberFormat="1" applyFont="1" applyFill="1" applyBorder="1" applyAlignment="1" applyProtection="1">
      <alignment horizontal="center" vertical="center"/>
    </xf>
    <xf numFmtId="178" fontId="3" fillId="3" borderId="1" xfId="45" applyNumberFormat="1" applyFont="1" applyFill="1" applyBorder="1" applyAlignment="1" applyProtection="1">
      <alignment horizontal="right" vertical="top" wrapText="1"/>
    </xf>
    <xf numFmtId="167" fontId="3" fillId="3" borderId="1" xfId="5" applyFont="1" applyFill="1" applyBorder="1" applyAlignment="1" applyProtection="1">
      <alignment horizontal="right" vertical="center" wrapText="1"/>
    </xf>
    <xf numFmtId="167" fontId="3" fillId="3" borderId="1" xfId="5" applyFont="1" applyFill="1" applyBorder="1" applyAlignment="1" applyProtection="1">
      <alignment horizontal="center" vertical="center" wrapText="1"/>
    </xf>
    <xf numFmtId="0" fontId="7" fillId="3" borderId="1" xfId="45" applyFont="1" applyFill="1" applyBorder="1" applyAlignment="1" applyProtection="1">
      <alignment horizontal="right" vertical="center" wrapText="1"/>
    </xf>
    <xf numFmtId="0" fontId="7" fillId="3" borderId="1" xfId="45" applyNumberFormat="1" applyFont="1" applyFill="1" applyBorder="1" applyAlignment="1" applyProtection="1">
      <alignment vertical="top" wrapText="1"/>
    </xf>
    <xf numFmtId="0" fontId="3" fillId="3" borderId="1" xfId="45" applyFont="1" applyFill="1" applyBorder="1" applyAlignment="1" applyProtection="1">
      <alignment vertical="top" wrapText="1"/>
    </xf>
    <xf numFmtId="4" fontId="3" fillId="3" borderId="1" xfId="45" applyNumberFormat="1" applyFont="1" applyFill="1" applyBorder="1" applyAlignment="1" applyProtection="1">
      <alignment vertical="center"/>
    </xf>
    <xf numFmtId="0" fontId="3" fillId="3" borderId="1" xfId="45" applyFont="1" applyFill="1" applyBorder="1" applyAlignment="1" applyProtection="1">
      <alignment horizontal="right" vertical="center" wrapText="1"/>
    </xf>
    <xf numFmtId="43" fontId="3" fillId="3" borderId="1" xfId="45" applyNumberFormat="1" applyFont="1" applyFill="1" applyBorder="1" applyAlignment="1" applyProtection="1">
      <alignment horizontal="center" vertical="center"/>
    </xf>
    <xf numFmtId="0" fontId="3" fillId="3" borderId="1" xfId="45" applyNumberFormat="1" applyFont="1" applyFill="1" applyBorder="1" applyAlignment="1" applyProtection="1">
      <alignment vertical="center" wrapText="1"/>
    </xf>
    <xf numFmtId="0" fontId="3" fillId="3" borderId="1" xfId="45" applyFont="1" applyFill="1" applyBorder="1" applyAlignment="1" applyProtection="1">
      <alignment horizontal="left" vertical="top" wrapText="1"/>
    </xf>
    <xf numFmtId="0" fontId="4" fillId="3" borderId="1" xfId="45" applyFont="1" applyFill="1" applyBorder="1" applyAlignment="1" applyProtection="1">
      <alignment horizontal="right" vertical="center"/>
    </xf>
    <xf numFmtId="0" fontId="4" fillId="3" borderId="1" xfId="45" applyFont="1" applyFill="1" applyBorder="1" applyAlignment="1" applyProtection="1">
      <alignment horizontal="left" vertical="top" wrapText="1"/>
    </xf>
    <xf numFmtId="43" fontId="3" fillId="3" borderId="1" xfId="36" applyFont="1" applyFill="1" applyBorder="1" applyAlignment="1" applyProtection="1">
      <alignment horizontal="right" vertical="top" wrapText="1"/>
    </xf>
    <xf numFmtId="0" fontId="3" fillId="3" borderId="1" xfId="45" applyFont="1" applyFill="1" applyBorder="1" applyAlignment="1" applyProtection="1">
      <alignment horizontal="center" vertical="top"/>
    </xf>
    <xf numFmtId="0" fontId="3" fillId="3" borderId="1" xfId="45" applyFont="1" applyFill="1" applyBorder="1" applyAlignment="1" applyProtection="1">
      <alignment horizontal="right" vertical="top"/>
    </xf>
    <xf numFmtId="0" fontId="7" fillId="3" borderId="1" xfId="45" applyNumberFormat="1" applyFont="1" applyFill="1" applyBorder="1" applyAlignment="1" applyProtection="1">
      <alignment horizontal="left" vertical="top" wrapText="1"/>
    </xf>
    <xf numFmtId="43" fontId="3" fillId="3" borderId="1" xfId="36" applyFont="1" applyFill="1" applyBorder="1" applyAlignment="1" applyProtection="1">
      <alignment horizontal="right" vertical="center" wrapText="1"/>
    </xf>
    <xf numFmtId="0" fontId="3" fillId="3" borderId="1" xfId="45" applyFont="1" applyFill="1" applyBorder="1" applyAlignment="1" applyProtection="1">
      <alignment horizontal="center" vertical="center"/>
    </xf>
    <xf numFmtId="0" fontId="7" fillId="3" borderId="1" xfId="45" applyFont="1" applyFill="1" applyBorder="1" applyAlignment="1" applyProtection="1">
      <alignment horizontal="right" vertical="top"/>
    </xf>
    <xf numFmtId="0" fontId="4" fillId="3" borderId="1" xfId="39" applyFont="1" applyFill="1" applyBorder="1" applyAlignment="1" applyProtection="1">
      <alignment horizontal="left" vertical="top" wrapText="1"/>
    </xf>
    <xf numFmtId="4" fontId="3" fillId="3" borderId="1" xfId="49" applyNumberFormat="1" applyFont="1" applyFill="1" applyBorder="1" applyAlignment="1" applyProtection="1">
      <alignment horizontal="center" vertical="center"/>
    </xf>
    <xf numFmtId="173" fontId="3" fillId="3" borderId="1" xfId="45" applyNumberFormat="1" applyFont="1" applyFill="1" applyBorder="1" applyAlignment="1" applyProtection="1">
      <alignment horizontal="center" vertical="center" wrapText="1"/>
    </xf>
    <xf numFmtId="0" fontId="3" fillId="3" borderId="1" xfId="40" applyFont="1" applyFill="1" applyBorder="1" applyAlignment="1" applyProtection="1">
      <alignment vertical="top" wrapText="1"/>
    </xf>
    <xf numFmtId="49" fontId="4" fillId="3" borderId="1" xfId="25" applyNumberFormat="1" applyFont="1" applyFill="1" applyBorder="1" applyAlignment="1" applyProtection="1">
      <alignment vertical="top" wrapText="1"/>
    </xf>
    <xf numFmtId="4" fontId="7" fillId="3" borderId="1" xfId="45" applyNumberFormat="1" applyFont="1" applyFill="1" applyBorder="1" applyAlignment="1" applyProtection="1">
      <alignment vertical="top"/>
    </xf>
    <xf numFmtId="4" fontId="7" fillId="3" borderId="1" xfId="45" applyNumberFormat="1" applyFont="1" applyFill="1" applyBorder="1" applyAlignment="1" applyProtection="1">
      <alignment horizontal="center" vertical="top"/>
    </xf>
    <xf numFmtId="0" fontId="3" fillId="3" borderId="1" xfId="45" applyFont="1" applyFill="1" applyBorder="1" applyAlignment="1" applyProtection="1">
      <alignment wrapText="1"/>
    </xf>
    <xf numFmtId="4" fontId="3" fillId="3" borderId="1" xfId="45" applyNumberFormat="1" applyFont="1" applyFill="1" applyBorder="1" applyProtection="1"/>
    <xf numFmtId="39" fontId="3" fillId="3" borderId="1" xfId="41" applyFont="1" applyFill="1" applyBorder="1" applyAlignment="1" applyProtection="1">
      <alignment horizontal="left" vertical="top" wrapText="1"/>
    </xf>
    <xf numFmtId="4" fontId="3" fillId="3" borderId="1" xfId="36" applyNumberFormat="1" applyFont="1" applyFill="1" applyBorder="1" applyAlignment="1" applyProtection="1">
      <alignment horizontal="right" vertical="center" wrapText="1"/>
    </xf>
    <xf numFmtId="4" fontId="3" fillId="3" borderId="1" xfId="45" applyNumberFormat="1" applyFont="1" applyFill="1" applyBorder="1" applyAlignment="1" applyProtection="1">
      <alignment horizontal="center" vertical="center" wrapText="1"/>
    </xf>
    <xf numFmtId="0" fontId="8" fillId="4" borderId="1" xfId="45" applyFont="1" applyFill="1" applyBorder="1" applyAlignment="1" applyProtection="1">
      <alignment horizontal="right" vertical="center"/>
    </xf>
    <xf numFmtId="0" fontId="8" fillId="4" borderId="1" xfId="45" applyFont="1" applyFill="1" applyBorder="1" applyAlignment="1" applyProtection="1">
      <alignment horizontal="center"/>
    </xf>
    <xf numFmtId="0" fontId="8" fillId="4" borderId="1" xfId="45" applyFont="1" applyFill="1" applyBorder="1" applyAlignment="1" applyProtection="1"/>
    <xf numFmtId="49" fontId="3" fillId="3" borderId="1" xfId="27" applyNumberFormat="1" applyFont="1" applyFill="1" applyBorder="1" applyAlignment="1" applyProtection="1">
      <alignment horizontal="right" vertical="center"/>
    </xf>
    <xf numFmtId="49" fontId="4" fillId="3" borderId="1" xfId="27" applyNumberFormat="1" applyFont="1" applyFill="1" applyBorder="1" applyAlignment="1" applyProtection="1">
      <alignment horizontal="center" vertical="top" wrapText="1"/>
    </xf>
    <xf numFmtId="173" fontId="3" fillId="3" borderId="1" xfId="27" applyNumberFormat="1" applyFont="1" applyFill="1" applyBorder="1" applyAlignment="1" applyProtection="1">
      <alignment horizontal="center" vertical="top"/>
    </xf>
    <xf numFmtId="4" fontId="3" fillId="3" borderId="1" xfId="27" applyNumberFormat="1" applyFont="1" applyFill="1" applyBorder="1" applyAlignment="1" applyProtection="1">
      <alignment horizontal="center" vertical="top"/>
    </xf>
    <xf numFmtId="0" fontId="4" fillId="3" borderId="1" xfId="30" applyNumberFormat="1" applyFont="1" applyFill="1" applyBorder="1" applyAlignment="1" applyProtection="1">
      <alignment horizontal="right" vertical="center" wrapText="1"/>
    </xf>
    <xf numFmtId="0" fontId="4" fillId="3" borderId="1" xfId="30" applyFont="1" applyFill="1" applyBorder="1" applyAlignment="1" applyProtection="1">
      <alignment vertical="top" wrapText="1"/>
    </xf>
    <xf numFmtId="4" fontId="3" fillId="3" borderId="1" xfId="30" applyNumberFormat="1" applyFont="1" applyFill="1" applyBorder="1" applyAlignment="1" applyProtection="1">
      <alignment horizontal="right" vertical="top" wrapText="1"/>
    </xf>
    <xf numFmtId="4" fontId="3" fillId="3" borderId="1" xfId="30" applyNumberFormat="1" applyFont="1" applyFill="1" applyBorder="1" applyAlignment="1" applyProtection="1">
      <alignment horizontal="center" vertical="top" wrapText="1"/>
    </xf>
    <xf numFmtId="0" fontId="3" fillId="3" borderId="1" xfId="30" applyNumberFormat="1" applyFont="1" applyFill="1" applyBorder="1" applyAlignment="1" applyProtection="1">
      <alignment horizontal="right" vertical="top" wrapText="1"/>
    </xf>
    <xf numFmtId="0" fontId="3" fillId="3" borderId="1" xfId="30" applyFont="1" applyFill="1" applyBorder="1" applyAlignment="1" applyProtection="1">
      <alignment vertical="top" wrapText="1"/>
    </xf>
    <xf numFmtId="4" fontId="3" fillId="3" borderId="1" xfId="30" applyNumberFormat="1" applyFont="1" applyFill="1" applyBorder="1" applyAlignment="1" applyProtection="1">
      <alignment horizontal="right" vertical="center" wrapText="1"/>
    </xf>
    <xf numFmtId="4" fontId="12" fillId="3" borderId="1" xfId="30" applyNumberFormat="1" applyFont="1" applyFill="1" applyBorder="1" applyAlignment="1" applyProtection="1">
      <alignment horizontal="center" vertical="center" wrapText="1"/>
    </xf>
    <xf numFmtId="4" fontId="3" fillId="3" borderId="1" xfId="33" applyNumberFormat="1" applyFont="1" applyFill="1" applyBorder="1" applyAlignment="1" applyProtection="1">
      <alignment horizontal="right" vertical="center" wrapText="1"/>
    </xf>
    <xf numFmtId="4" fontId="3" fillId="3" borderId="1" xfId="33" applyNumberFormat="1" applyFont="1" applyFill="1" applyBorder="1" applyAlignment="1" applyProtection="1">
      <alignment horizontal="center" vertical="center" wrapText="1"/>
    </xf>
    <xf numFmtId="0" fontId="4" fillId="3" borderId="1" xfId="45" applyFont="1" applyFill="1" applyBorder="1" applyAlignment="1" applyProtection="1">
      <alignment horizontal="center" vertical="top" wrapText="1"/>
    </xf>
    <xf numFmtId="4" fontId="3" fillId="3" borderId="1" xfId="28" applyNumberFormat="1" applyFont="1" applyFill="1" applyBorder="1" applyAlignment="1" applyProtection="1">
      <alignment horizontal="right" vertical="top" wrapText="1"/>
    </xf>
    <xf numFmtId="4" fontId="3" fillId="3" borderId="1" xfId="28" applyNumberFormat="1" applyFont="1" applyFill="1" applyBorder="1" applyAlignment="1" applyProtection="1">
      <alignment horizontal="center" vertical="top" wrapText="1"/>
    </xf>
    <xf numFmtId="0" fontId="4" fillId="4" borderId="5" xfId="45" applyFont="1" applyFill="1" applyBorder="1" applyAlignment="1" applyProtection="1">
      <alignment horizontal="center" vertical="top" wrapText="1"/>
    </xf>
    <xf numFmtId="0" fontId="3" fillId="4" borderId="1" xfId="45" applyFont="1" applyFill="1" applyBorder="1" applyAlignment="1" applyProtection="1">
      <alignment horizontal="right" vertical="center" wrapText="1"/>
    </xf>
    <xf numFmtId="0" fontId="4" fillId="4" borderId="1" xfId="45" applyFont="1" applyFill="1" applyBorder="1" applyAlignment="1" applyProtection="1">
      <alignment horizontal="center" vertical="top" wrapText="1"/>
    </xf>
    <xf numFmtId="0" fontId="3" fillId="3" borderId="1" xfId="30" applyNumberFormat="1" applyFont="1" applyFill="1" applyBorder="1" applyAlignment="1" applyProtection="1">
      <alignment horizontal="right" vertical="center" wrapText="1"/>
    </xf>
    <xf numFmtId="0" fontId="3" fillId="3" borderId="1" xfId="30" applyFont="1" applyFill="1" applyBorder="1" applyAlignment="1" applyProtection="1">
      <alignment horizontal="right" vertical="top" wrapText="1"/>
    </xf>
    <xf numFmtId="10" fontId="3" fillId="3" borderId="1" xfId="38" applyNumberFormat="1" applyFont="1" applyFill="1" applyBorder="1" applyAlignment="1" applyProtection="1">
      <alignment horizontal="right" vertical="top" wrapText="1"/>
    </xf>
    <xf numFmtId="0" fontId="3" fillId="3" borderId="1" xfId="45" applyFont="1" applyFill="1" applyBorder="1" applyAlignment="1" applyProtection="1">
      <alignment horizontal="right" vertical="top" wrapText="1"/>
    </xf>
    <xf numFmtId="10" fontId="3" fillId="3" borderId="1" xfId="45" applyNumberFormat="1" applyFont="1" applyFill="1" applyBorder="1" applyAlignment="1" applyProtection="1">
      <alignment horizontal="right" vertical="top" wrapText="1"/>
    </xf>
    <xf numFmtId="0" fontId="3" fillId="3" borderId="1" xfId="45" applyFont="1" applyFill="1" applyBorder="1" applyAlignment="1" applyProtection="1">
      <alignment horizontal="right"/>
    </xf>
    <xf numFmtId="10" fontId="3" fillId="3" borderId="1" xfId="50" applyNumberFormat="1" applyFont="1" applyFill="1" applyBorder="1" applyAlignment="1" applyProtection="1">
      <alignment vertical="top"/>
    </xf>
    <xf numFmtId="10" fontId="3" fillId="3" borderId="1" xfId="45" applyNumberFormat="1" applyFont="1" applyFill="1" applyBorder="1" applyAlignment="1" applyProtection="1">
      <alignment horizontal="center" vertical="top" wrapText="1"/>
    </xf>
    <xf numFmtId="0" fontId="4" fillId="3" borderId="1" xfId="45" applyFont="1" applyFill="1" applyBorder="1" applyAlignment="1" applyProtection="1">
      <alignment horizontal="right" vertical="top"/>
    </xf>
    <xf numFmtId="0" fontId="4" fillId="3" borderId="1" xfId="45" applyFont="1" applyFill="1" applyBorder="1" applyAlignment="1" applyProtection="1">
      <alignment vertical="top"/>
    </xf>
    <xf numFmtId="176" fontId="4" fillId="3" borderId="1" xfId="45" applyNumberFormat="1" applyFont="1" applyFill="1" applyBorder="1" applyAlignment="1" applyProtection="1">
      <alignment horizontal="center"/>
    </xf>
    <xf numFmtId="0" fontId="3" fillId="4" borderId="5" xfId="45" applyFont="1" applyFill="1" applyBorder="1" applyAlignment="1" applyProtection="1">
      <alignment horizontal="right" vertical="center" wrapText="1"/>
    </xf>
    <xf numFmtId="0" fontId="4" fillId="4" borderId="5" xfId="45" applyFont="1" applyFill="1" applyBorder="1" applyAlignment="1" applyProtection="1">
      <alignment horizontal="right" vertical="top" wrapText="1"/>
    </xf>
    <xf numFmtId="10" fontId="3" fillId="4" borderId="5" xfId="45" applyNumberFormat="1" applyFont="1" applyFill="1" applyBorder="1" applyAlignment="1" applyProtection="1">
      <alignment horizontal="right" vertical="top" wrapText="1"/>
    </xf>
    <xf numFmtId="10" fontId="3" fillId="4" borderId="5" xfId="45" applyNumberFormat="1" applyFont="1" applyFill="1" applyBorder="1" applyAlignment="1" applyProtection="1">
      <alignment horizontal="center" vertical="top" wrapText="1"/>
    </xf>
    <xf numFmtId="2" fontId="3" fillId="0" borderId="0" xfId="45" applyNumberFormat="1" applyFont="1" applyFill="1" applyBorder="1" applyAlignment="1" applyProtection="1">
      <alignment vertical="top"/>
    </xf>
    <xf numFmtId="0" fontId="3" fillId="0" borderId="0" xfId="45" applyNumberFormat="1" applyFont="1" applyFill="1" applyAlignment="1" applyProtection="1">
      <alignment vertical="center"/>
    </xf>
    <xf numFmtId="43" fontId="3" fillId="0" borderId="0" xfId="49" applyNumberFormat="1" applyFont="1" applyFill="1" applyBorder="1" applyAlignment="1" applyProtection="1">
      <alignment horizontal="right" vertical="top"/>
    </xf>
    <xf numFmtId="173" fontId="3" fillId="0" borderId="0" xfId="45" applyNumberFormat="1" applyFont="1" applyFill="1" applyBorder="1" applyAlignment="1" applyProtection="1">
      <alignment horizontal="center" vertical="top"/>
    </xf>
    <xf numFmtId="43" fontId="4" fillId="0" borderId="0" xfId="49" applyNumberFormat="1" applyFont="1" applyFill="1" applyBorder="1" applyAlignment="1" applyProtection="1">
      <alignment vertical="top"/>
    </xf>
    <xf numFmtId="2" fontId="3" fillId="0" borderId="0" xfId="50" applyNumberFormat="1" applyFont="1" applyFill="1" applyBorder="1" applyAlignment="1" applyProtection="1">
      <alignment horizontal="left" vertical="top"/>
    </xf>
    <xf numFmtId="0" fontId="3" fillId="0" borderId="0" xfId="50" applyFont="1" applyFill="1" applyBorder="1" applyAlignment="1" applyProtection="1">
      <alignment horizontal="left" vertical="top"/>
    </xf>
    <xf numFmtId="0" fontId="3" fillId="0" borderId="0" xfId="50" applyFont="1" applyFill="1" applyBorder="1" applyAlignment="1" applyProtection="1">
      <alignment horizontal="center" vertical="top"/>
    </xf>
    <xf numFmtId="0" fontId="3" fillId="3" borderId="0" xfId="45" applyFont="1" applyFill="1" applyAlignment="1" applyProtection="1">
      <alignment horizontal="right" vertical="center"/>
    </xf>
    <xf numFmtId="0" fontId="3" fillId="3" borderId="0" xfId="45" applyFont="1" applyFill="1" applyProtection="1"/>
    <xf numFmtId="0" fontId="3" fillId="3" borderId="0" xfId="45" applyFont="1" applyFill="1" applyAlignment="1" applyProtection="1">
      <alignment horizontal="right" wrapText="1"/>
    </xf>
    <xf numFmtId="0" fontId="3" fillId="3" borderId="0" xfId="45" applyFont="1" applyFill="1" applyAlignment="1" applyProtection="1"/>
    <xf numFmtId="4" fontId="3" fillId="3" borderId="0" xfId="45" applyNumberFormat="1" applyFont="1" applyFill="1" applyAlignment="1" applyProtection="1">
      <alignment horizontal="right" wrapText="1"/>
    </xf>
    <xf numFmtId="167" fontId="3" fillId="3" borderId="1" xfId="5" applyFont="1" applyFill="1" applyBorder="1" applyAlignment="1" applyProtection="1">
      <alignment horizontal="right" vertical="top" wrapText="1"/>
      <protection locked="0"/>
    </xf>
    <xf numFmtId="39" fontId="7" fillId="3" borderId="1" xfId="45" applyNumberFormat="1" applyFont="1" applyFill="1" applyBorder="1" applyAlignment="1" applyProtection="1">
      <alignment horizontal="right" vertical="center" wrapText="1"/>
      <protection locked="0"/>
    </xf>
    <xf numFmtId="4" fontId="3" fillId="3" borderId="1" xfId="45" applyNumberFormat="1" applyFont="1" applyFill="1" applyBorder="1" applyAlignment="1" applyProtection="1">
      <alignment horizontal="right" vertical="center" wrapText="1"/>
      <protection locked="0"/>
    </xf>
    <xf numFmtId="43" fontId="3" fillId="0" borderId="1" xfId="45" applyNumberFormat="1" applyFont="1" applyBorder="1" applyAlignment="1" applyProtection="1">
      <alignment horizontal="right" vertical="center" wrapText="1"/>
      <protection locked="0"/>
    </xf>
    <xf numFmtId="43" fontId="3" fillId="0" borderId="1" xfId="45" applyNumberFormat="1" applyFont="1" applyFill="1" applyBorder="1" applyAlignment="1" applyProtection="1">
      <alignment horizontal="right" vertical="center" wrapText="1"/>
      <protection locked="0"/>
    </xf>
    <xf numFmtId="43" fontId="3" fillId="3" borderId="1" xfId="45" applyNumberFormat="1" applyFont="1" applyFill="1" applyBorder="1" applyAlignment="1" applyProtection="1">
      <alignment horizontal="right" vertical="center" wrapText="1"/>
      <protection locked="0"/>
    </xf>
    <xf numFmtId="173" fontId="3" fillId="3" borderId="1" xfId="45" applyNumberFormat="1" applyFont="1" applyFill="1" applyBorder="1" applyAlignment="1" applyProtection="1">
      <alignment vertical="center"/>
      <protection locked="0"/>
    </xf>
    <xf numFmtId="39" fontId="7" fillId="3" borderId="4" xfId="45" applyNumberFormat="1" applyFont="1" applyFill="1" applyBorder="1" applyAlignment="1" applyProtection="1">
      <alignment horizontal="right" vertical="center" wrapText="1"/>
      <protection locked="0"/>
    </xf>
    <xf numFmtId="43" fontId="3" fillId="3" borderId="4" xfId="36" applyFont="1" applyFill="1" applyBorder="1" applyAlignment="1" applyProtection="1">
      <alignment horizontal="right" vertical="top" wrapText="1"/>
      <protection locked="0"/>
    </xf>
    <xf numFmtId="43" fontId="3" fillId="3" borderId="1" xfId="36" applyFont="1" applyFill="1" applyBorder="1" applyAlignment="1" applyProtection="1">
      <alignment horizontal="right" vertical="center" wrapText="1"/>
      <protection locked="0"/>
    </xf>
    <xf numFmtId="4" fontId="3" fillId="3" borderId="1" xfId="44" applyNumberFormat="1" applyFont="1" applyFill="1" applyBorder="1" applyAlignment="1" applyProtection="1">
      <alignment vertical="center"/>
      <protection locked="0"/>
    </xf>
    <xf numFmtId="4" fontId="3" fillId="3" borderId="1" xfId="49" applyNumberFormat="1" applyFont="1" applyFill="1" applyBorder="1" applyAlignment="1" applyProtection="1">
      <alignment horizontal="right" vertical="center" wrapText="1"/>
      <protection locked="0"/>
    </xf>
    <xf numFmtId="173" fontId="3" fillId="0" borderId="1" xfId="45" applyNumberFormat="1" applyFont="1" applyFill="1" applyBorder="1" applyAlignment="1" applyProtection="1">
      <alignment vertical="top" wrapText="1"/>
      <protection locked="0"/>
    </xf>
    <xf numFmtId="4" fontId="3" fillId="0" borderId="1" xfId="45" applyNumberFormat="1" applyFont="1" applyFill="1" applyBorder="1" applyProtection="1">
      <protection locked="0"/>
    </xf>
    <xf numFmtId="173" fontId="3" fillId="3" borderId="1" xfId="45" applyNumberFormat="1" applyFont="1" applyFill="1" applyBorder="1" applyAlignment="1" applyProtection="1">
      <alignment horizontal="right" vertical="center" wrapText="1"/>
      <protection locked="0"/>
    </xf>
    <xf numFmtId="0" fontId="8" fillId="4" borderId="1" xfId="45" applyFont="1" applyFill="1" applyBorder="1" applyAlignment="1" applyProtection="1">
      <protection locked="0"/>
    </xf>
    <xf numFmtId="39" fontId="8" fillId="4" borderId="1" xfId="45" applyNumberFormat="1" applyFont="1" applyFill="1" applyBorder="1" applyAlignment="1" applyProtection="1">
      <alignment vertical="center" wrapText="1"/>
      <protection locked="0"/>
    </xf>
    <xf numFmtId="4" fontId="3" fillId="3" borderId="1" xfId="27" applyNumberFormat="1" applyFont="1" applyFill="1" applyBorder="1" applyAlignment="1" applyProtection="1">
      <alignment horizontal="right" vertical="top"/>
      <protection locked="0"/>
    </xf>
    <xf numFmtId="4" fontId="4" fillId="3" borderId="1" xfId="27" applyNumberFormat="1" applyFont="1" applyFill="1" applyBorder="1" applyAlignment="1" applyProtection="1">
      <alignment horizontal="right" vertical="top"/>
      <protection locked="0"/>
    </xf>
    <xf numFmtId="4" fontId="3" fillId="3" borderId="1" xfId="30" applyNumberFormat="1" applyFont="1" applyFill="1" applyBorder="1" applyAlignment="1" applyProtection="1">
      <alignment vertical="top" wrapText="1"/>
      <protection locked="0"/>
    </xf>
    <xf numFmtId="4" fontId="3" fillId="3" borderId="1" xfId="30" applyNumberFormat="1" applyFont="1" applyFill="1" applyBorder="1" applyAlignment="1" applyProtection="1">
      <alignment vertical="center" wrapText="1"/>
      <protection locked="0"/>
    </xf>
    <xf numFmtId="4" fontId="3" fillId="3" borderId="1" xfId="28" applyNumberFormat="1" applyFont="1" applyFill="1" applyBorder="1" applyAlignment="1" applyProtection="1">
      <alignment horizontal="right" vertical="center" wrapText="1"/>
      <protection locked="0"/>
    </xf>
    <xf numFmtId="4" fontId="3" fillId="3" borderId="1" xfId="33" applyNumberFormat="1" applyFont="1" applyFill="1" applyBorder="1" applyAlignment="1" applyProtection="1">
      <alignment vertical="center" wrapText="1"/>
      <protection locked="0"/>
    </xf>
    <xf numFmtId="4" fontId="4" fillId="3" borderId="1" xfId="28" applyNumberFormat="1" applyFont="1" applyFill="1" applyBorder="1" applyAlignment="1" applyProtection="1">
      <alignment horizontal="right" vertical="top" wrapText="1"/>
      <protection locked="0"/>
    </xf>
    <xf numFmtId="4" fontId="3" fillId="3" borderId="0" xfId="28" applyNumberFormat="1" applyFont="1" applyFill="1" applyBorder="1" applyAlignment="1" applyProtection="1">
      <alignment horizontal="right" vertical="top" wrapText="1"/>
      <protection locked="0"/>
    </xf>
    <xf numFmtId="4" fontId="4" fillId="3" borderId="1" xfId="45" applyNumberFormat="1" applyFont="1" applyFill="1" applyBorder="1" applyAlignment="1" applyProtection="1">
      <alignment vertical="top" wrapText="1"/>
      <protection locked="0"/>
    </xf>
    <xf numFmtId="4" fontId="4" fillId="3" borderId="1" xfId="45" applyNumberFormat="1" applyFont="1" applyFill="1" applyBorder="1" applyProtection="1">
      <protection locked="0"/>
    </xf>
    <xf numFmtId="4" fontId="4" fillId="3" borderId="1" xfId="45" applyNumberFormat="1" applyFont="1" applyFill="1" applyBorder="1" applyAlignment="1" applyProtection="1">
      <alignment vertical="top"/>
      <protection locked="0"/>
    </xf>
    <xf numFmtId="4" fontId="4" fillId="4" borderId="5" xfId="45" applyNumberFormat="1" applyFont="1" applyFill="1" applyBorder="1" applyAlignment="1" applyProtection="1">
      <alignment vertical="top" wrapText="1"/>
      <protection locked="0"/>
    </xf>
    <xf numFmtId="4" fontId="3" fillId="3" borderId="1" xfId="30" applyNumberFormat="1" applyFont="1" applyFill="1" applyBorder="1" applyAlignment="1" applyProtection="1">
      <alignment horizontal="right" vertical="center" wrapText="1"/>
      <protection locked="0"/>
    </xf>
    <xf numFmtId="4" fontId="13" fillId="3" borderId="1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1" xfId="53" applyNumberFormat="1" applyFont="1" applyFill="1" applyBorder="1" applyAlignment="1" applyProtection="1">
      <alignment vertical="center"/>
      <protection locked="0"/>
    </xf>
    <xf numFmtId="4" fontId="3" fillId="0" borderId="1" xfId="45" applyNumberFormat="1" applyFont="1" applyFill="1" applyBorder="1" applyAlignment="1" applyProtection="1">
      <alignment vertical="center"/>
      <protection locked="0"/>
    </xf>
    <xf numFmtId="4" fontId="8" fillId="3" borderId="2" xfId="45" applyNumberFormat="1" applyFont="1" applyFill="1" applyBorder="1" applyAlignment="1" applyProtection="1">
      <alignment horizontal="right" wrapText="1"/>
      <protection locked="0"/>
    </xf>
    <xf numFmtId="43" fontId="14" fillId="3" borderId="1" xfId="45" applyNumberFormat="1" applyFont="1" applyFill="1" applyBorder="1" applyAlignment="1" applyProtection="1">
      <alignment vertical="center"/>
      <protection locked="0"/>
    </xf>
    <xf numFmtId="39" fontId="7" fillId="3" borderId="1" xfId="45" applyNumberFormat="1" applyFont="1" applyFill="1" applyBorder="1" applyAlignment="1" applyProtection="1">
      <alignment vertical="center"/>
      <protection locked="0"/>
    </xf>
    <xf numFmtId="43" fontId="3" fillId="3" borderId="1" xfId="45" applyNumberFormat="1" applyFont="1" applyFill="1" applyBorder="1" applyAlignment="1" applyProtection="1">
      <alignment vertical="center"/>
      <protection locked="0"/>
    </xf>
    <xf numFmtId="39" fontId="3" fillId="3" borderId="1" xfId="45" applyNumberFormat="1" applyFont="1" applyFill="1" applyBorder="1" applyAlignment="1" applyProtection="1">
      <alignment vertical="center"/>
      <protection locked="0"/>
    </xf>
    <xf numFmtId="0" fontId="15" fillId="3" borderId="1" xfId="45" applyFont="1" applyFill="1" applyBorder="1" applyAlignment="1" applyProtection="1">
      <alignment horizontal="right" wrapText="1"/>
      <protection locked="0"/>
    </xf>
    <xf numFmtId="43" fontId="13" fillId="3" borderId="1" xfId="45" applyNumberFormat="1" applyFont="1" applyFill="1" applyBorder="1" applyAlignment="1" applyProtection="1">
      <alignment horizontal="right" vertical="center" wrapText="1"/>
      <protection locked="0"/>
    </xf>
    <xf numFmtId="43" fontId="3" fillId="3" borderId="1" xfId="45" applyNumberFormat="1" applyFont="1" applyFill="1" applyBorder="1" applyAlignment="1" applyProtection="1">
      <alignment horizontal="center" vertical="center" wrapText="1"/>
      <protection locked="0"/>
    </xf>
    <xf numFmtId="4" fontId="8" fillId="3" borderId="1" xfId="45" applyNumberFormat="1" applyFont="1" applyFill="1" applyBorder="1" applyAlignment="1" applyProtection="1">
      <alignment horizontal="right" wrapText="1"/>
      <protection locked="0"/>
    </xf>
    <xf numFmtId="167" fontId="3" fillId="0" borderId="1" xfId="52" applyFont="1" applyFill="1" applyBorder="1" applyAlignment="1" applyProtection="1">
      <alignment horizontal="right" vertical="top" wrapText="1"/>
      <protection locked="0"/>
    </xf>
    <xf numFmtId="167" fontId="3" fillId="0" borderId="1" xfId="52" applyFont="1" applyFill="1" applyBorder="1" applyAlignment="1" applyProtection="1">
      <alignment horizontal="right" vertical="center" wrapText="1"/>
      <protection locked="0"/>
    </xf>
    <xf numFmtId="43" fontId="3" fillId="0" borderId="1" xfId="45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35" applyNumberFormat="1" applyFont="1" applyFill="1" applyBorder="1" applyAlignment="1" applyProtection="1">
      <alignment horizontal="right" vertical="center"/>
      <protection locked="0"/>
    </xf>
    <xf numFmtId="4" fontId="3" fillId="3" borderId="1" xfId="44" applyNumberFormat="1" applyFont="1" applyFill="1" applyBorder="1" applyAlignment="1" applyProtection="1">
      <alignment vertical="top"/>
      <protection locked="0"/>
    </xf>
    <xf numFmtId="0" fontId="8" fillId="3" borderId="1" xfId="45" applyFont="1" applyFill="1" applyBorder="1" applyAlignment="1" applyProtection="1">
      <alignment horizontal="center" vertical="center" wrapText="1"/>
    </xf>
    <xf numFmtId="43" fontId="3" fillId="3" borderId="1" xfId="45" applyNumberFormat="1" applyFont="1" applyFill="1" applyBorder="1" applyAlignment="1" applyProtection="1">
      <alignment horizontal="center"/>
    </xf>
    <xf numFmtId="0" fontId="8" fillId="3" borderId="1" xfId="45" applyFont="1" applyFill="1" applyBorder="1" applyAlignment="1" applyProtection="1">
      <alignment horizontal="left"/>
    </xf>
    <xf numFmtId="4" fontId="8" fillId="3" borderId="1" xfId="45" applyNumberFormat="1" applyFont="1" applyFill="1" applyBorder="1" applyAlignment="1" applyProtection="1">
      <alignment horizontal="center" vertical="center" wrapText="1"/>
    </xf>
    <xf numFmtId="0" fontId="3" fillId="3" borderId="1" xfId="51" applyFont="1" applyFill="1" applyBorder="1" applyAlignment="1" applyProtection="1">
      <alignment horizontal="left" vertical="center" wrapText="1"/>
    </xf>
    <xf numFmtId="0" fontId="8" fillId="3" borderId="1" xfId="45" applyFont="1" applyFill="1" applyBorder="1" applyAlignment="1" applyProtection="1">
      <alignment horizontal="right" vertical="top"/>
    </xf>
    <xf numFmtId="0" fontId="4" fillId="3" borderId="1" xfId="45" applyFont="1" applyFill="1" applyBorder="1" applyAlignment="1" applyProtection="1">
      <alignment vertical="top" wrapText="1"/>
    </xf>
    <xf numFmtId="0" fontId="8" fillId="0" borderId="1" xfId="45" applyFont="1" applyFill="1" applyBorder="1" applyAlignment="1" applyProtection="1">
      <alignment horizontal="right" vertical="top"/>
    </xf>
    <xf numFmtId="0" fontId="3" fillId="0" borderId="1" xfId="45" applyFont="1" applyFill="1" applyBorder="1" applyAlignment="1" applyProtection="1">
      <alignment horizontal="right" vertical="top"/>
    </xf>
    <xf numFmtId="167" fontId="3" fillId="0" borderId="4" xfId="52" applyFont="1" applyFill="1" applyBorder="1" applyAlignment="1" applyProtection="1">
      <alignment horizontal="center"/>
    </xf>
    <xf numFmtId="167" fontId="3" fillId="0" borderId="4" xfId="52" applyFont="1" applyFill="1" applyBorder="1" applyAlignment="1" applyProtection="1">
      <alignment horizontal="center" vertical="center"/>
    </xf>
    <xf numFmtId="39" fontId="3" fillId="0" borderId="1" xfId="45" applyNumberFormat="1" applyFont="1" applyFill="1" applyBorder="1" applyAlignment="1" applyProtection="1">
      <alignment wrapText="1"/>
    </xf>
    <xf numFmtId="0" fontId="3" fillId="0" borderId="1" xfId="45" applyFont="1" applyFill="1" applyBorder="1" applyAlignment="1" applyProtection="1">
      <alignment vertical="center" wrapText="1"/>
    </xf>
    <xf numFmtId="2" fontId="3" fillId="0" borderId="1" xfId="45" applyNumberFormat="1" applyFont="1" applyFill="1" applyBorder="1" applyAlignment="1" applyProtection="1">
      <alignment horizontal="right" vertical="top"/>
    </xf>
    <xf numFmtId="1" fontId="4" fillId="3" borderId="1" xfId="45" applyNumberFormat="1" applyFont="1" applyFill="1" applyBorder="1" applyAlignment="1" applyProtection="1">
      <alignment vertical="top"/>
    </xf>
    <xf numFmtId="0" fontId="3" fillId="3" borderId="1" xfId="45" applyFont="1" applyFill="1" applyBorder="1" applyAlignment="1" applyProtection="1">
      <alignment horizontal="left" vertical="center" wrapText="1"/>
    </xf>
    <xf numFmtId="0" fontId="4" fillId="3" borderId="1" xfId="45" applyNumberFormat="1" applyFont="1" applyFill="1" applyBorder="1" applyAlignment="1" applyProtection="1">
      <alignment vertical="top"/>
    </xf>
    <xf numFmtId="2" fontId="7" fillId="3" borderId="1" xfId="45" applyNumberFormat="1" applyFont="1" applyFill="1" applyBorder="1" applyAlignment="1" applyProtection="1">
      <alignment horizontal="right" vertical="top" wrapText="1"/>
    </xf>
    <xf numFmtId="0" fontId="7" fillId="3" borderId="1" xfId="45" applyFont="1" applyFill="1" applyBorder="1" applyAlignment="1" applyProtection="1">
      <alignment vertical="top" wrapText="1"/>
    </xf>
    <xf numFmtId="0" fontId="3" fillId="0" borderId="1" xfId="45" applyNumberFormat="1" applyFont="1" applyFill="1" applyBorder="1" applyAlignment="1" applyProtection="1">
      <alignment vertical="center" wrapText="1"/>
    </xf>
    <xf numFmtId="3" fontId="3" fillId="3" borderId="1" xfId="33" applyNumberFormat="1" applyFont="1" applyFill="1" applyBorder="1" applyAlignment="1" applyProtection="1">
      <alignment horizontal="right" vertical="top" wrapText="1"/>
    </xf>
    <xf numFmtId="0" fontId="3" fillId="0" borderId="0" xfId="45" applyFont="1" applyFill="1" applyBorder="1" applyProtection="1"/>
    <xf numFmtId="0" fontId="3" fillId="0" borderId="0" xfId="45" applyFont="1" applyFill="1" applyBorder="1" applyAlignment="1" applyProtection="1">
      <alignment horizontal="center"/>
    </xf>
    <xf numFmtId="4" fontId="3" fillId="0" borderId="0" xfId="35" applyNumberFormat="1" applyFont="1" applyFill="1" applyBorder="1" applyAlignment="1" applyProtection="1">
      <alignment horizontal="center"/>
    </xf>
    <xf numFmtId="2" fontId="7" fillId="3" borderId="5" xfId="45" applyNumberFormat="1" applyFont="1" applyFill="1" applyBorder="1" applyAlignment="1" applyProtection="1">
      <alignment horizontal="right" vertical="top"/>
    </xf>
    <xf numFmtId="0" fontId="3" fillId="3" borderId="5" xfId="45" applyFont="1" applyFill="1" applyBorder="1" applyAlignment="1" applyProtection="1">
      <alignment vertical="top" wrapText="1"/>
    </xf>
    <xf numFmtId="43" fontId="3" fillId="3" borderId="5" xfId="36" applyFont="1" applyFill="1" applyBorder="1" applyAlignment="1" applyProtection="1">
      <alignment horizontal="center" vertical="center" wrapText="1"/>
    </xf>
    <xf numFmtId="43" fontId="7" fillId="3" borderId="5" xfId="45" applyNumberFormat="1" applyFont="1" applyFill="1" applyBorder="1" applyAlignment="1" applyProtection="1">
      <alignment horizontal="center" vertical="center"/>
    </xf>
    <xf numFmtId="173" fontId="3" fillId="3" borderId="5" xfId="45" applyNumberFormat="1" applyFont="1" applyFill="1" applyBorder="1" applyProtection="1">
      <protection locked="0"/>
    </xf>
    <xf numFmtId="39" fontId="7" fillId="3" borderId="5" xfId="45" applyNumberFormat="1" applyFont="1" applyFill="1" applyBorder="1" applyAlignment="1" applyProtection="1">
      <alignment horizontal="right" vertical="center" wrapText="1"/>
      <protection locked="0"/>
    </xf>
    <xf numFmtId="178" fontId="3" fillId="3" borderId="5" xfId="45" applyNumberFormat="1" applyFont="1" applyFill="1" applyBorder="1" applyAlignment="1" applyProtection="1">
      <alignment horizontal="right" vertical="top" wrapText="1"/>
    </xf>
    <xf numFmtId="0" fontId="3" fillId="3" borderId="5" xfId="45" applyFont="1" applyFill="1" applyBorder="1" applyAlignment="1" applyProtection="1">
      <alignment horizontal="justify" vertical="top" wrapText="1"/>
    </xf>
    <xf numFmtId="167" fontId="3" fillId="3" borderId="5" xfId="5" applyFont="1" applyFill="1" applyBorder="1" applyAlignment="1" applyProtection="1">
      <alignment horizontal="right" vertical="center" wrapText="1"/>
    </xf>
    <xf numFmtId="167" fontId="3" fillId="3" borderId="5" xfId="5" applyFont="1" applyFill="1" applyBorder="1" applyAlignment="1" applyProtection="1">
      <alignment horizontal="center" vertical="center" wrapText="1"/>
    </xf>
    <xf numFmtId="167" fontId="3" fillId="0" borderId="5" xfId="5" applyFont="1" applyFill="1" applyBorder="1" applyAlignment="1" applyProtection="1">
      <alignment horizontal="right" vertical="center" wrapText="1"/>
      <protection locked="0"/>
    </xf>
    <xf numFmtId="167" fontId="3" fillId="3" borderId="5" xfId="5" applyFont="1" applyFill="1" applyBorder="1" applyAlignment="1" applyProtection="1">
      <alignment horizontal="right" vertical="center" wrapText="1"/>
      <protection locked="0"/>
    </xf>
    <xf numFmtId="2" fontId="7" fillId="3" borderId="5" xfId="45" applyNumberFormat="1" applyFont="1" applyFill="1" applyBorder="1" applyAlignment="1" applyProtection="1">
      <alignment horizontal="right" vertical="top" wrapText="1"/>
    </xf>
    <xf numFmtId="0" fontId="3" fillId="3" borderId="5" xfId="45" applyFont="1" applyFill="1" applyBorder="1" applyAlignment="1" applyProtection="1">
      <alignment horizontal="left" vertical="top" wrapText="1"/>
    </xf>
    <xf numFmtId="4" fontId="3" fillId="3" borderId="5" xfId="45" applyNumberFormat="1" applyFont="1" applyFill="1" applyBorder="1" applyAlignment="1" applyProtection="1">
      <alignment vertical="center"/>
    </xf>
    <xf numFmtId="173" fontId="3" fillId="3" borderId="5" xfId="45" applyNumberFormat="1" applyFont="1" applyFill="1" applyBorder="1" applyAlignment="1" applyProtection="1">
      <alignment vertical="center"/>
      <protection locked="0"/>
    </xf>
    <xf numFmtId="0" fontId="4" fillId="3" borderId="6" xfId="45" applyFont="1" applyFill="1" applyBorder="1" applyAlignment="1" applyProtection="1">
      <alignment horizontal="center" vertical="top"/>
    </xf>
    <xf numFmtId="0" fontId="4" fillId="3" borderId="0" xfId="45" applyFont="1" applyFill="1" applyBorder="1" applyAlignment="1" applyProtection="1">
      <alignment horizontal="center" vertical="top"/>
    </xf>
    <xf numFmtId="0" fontId="3" fillId="3" borderId="0" xfId="0" applyFont="1" applyFill="1" applyBorder="1" applyAlignment="1">
      <alignment horizontal="left" vertical="center" wrapText="1"/>
    </xf>
  </cellXfs>
  <cellStyles count="54">
    <cellStyle name="Comma 2" xfId="1"/>
    <cellStyle name="Comma 3" xfId="2"/>
    <cellStyle name="Comma_ANALISIS EL PUERTO" xfId="3"/>
    <cellStyle name="Euro" xfId="4"/>
    <cellStyle name="Millares" xfId="5" builtinId="3"/>
    <cellStyle name="Millares 10" xfId="36"/>
    <cellStyle name="Millares 11" xfId="6"/>
    <cellStyle name="Millares 11 2" xfId="52"/>
    <cellStyle name="Millares 13" xfId="7"/>
    <cellStyle name="Millares 13 2" xfId="53"/>
    <cellStyle name="Millares 2" xfId="8"/>
    <cellStyle name="Millares 2 2" xfId="9"/>
    <cellStyle name="Millares 2 2 2" xfId="10"/>
    <cellStyle name="Millares 2 3" xfId="11"/>
    <cellStyle name="Millares 2 4" xfId="34"/>
    <cellStyle name="Millares 2 4 2" xfId="42"/>
    <cellStyle name="Millares 2_XXXCopia de Pres. elab. no. 24-12  Terrm. ampliacion Ac. Monte Plata" xfId="12"/>
    <cellStyle name="Millares 3 3" xfId="31"/>
    <cellStyle name="Millares 3 3 2" xfId="35"/>
    <cellStyle name="Millares 3_111-12 ac neyba zona alta" xfId="13"/>
    <cellStyle name="Millares 4" xfId="32"/>
    <cellStyle name="Millares 4 2" xfId="14"/>
    <cellStyle name="Millares 5 3" xfId="15"/>
    <cellStyle name="Millares 5 3 2" xfId="29"/>
    <cellStyle name="Millares 5 3 3" xfId="49"/>
    <cellStyle name="Millares_estimado juana vicenta" xfId="28"/>
    <cellStyle name="Normal" xfId="0" builtinId="0"/>
    <cellStyle name="Normal 10" xfId="16"/>
    <cellStyle name="Normal 10 2" xfId="45"/>
    <cellStyle name="Normal 11 2" xfId="46"/>
    <cellStyle name="Normal 13 2" xfId="17"/>
    <cellStyle name="Normal 13 2 3" xfId="47"/>
    <cellStyle name="Normal 18" xfId="48"/>
    <cellStyle name="Normal 2" xfId="18"/>
    <cellStyle name="Normal 2 2 2" xfId="19"/>
    <cellStyle name="Normal 2 3" xfId="20"/>
    <cellStyle name="Normal 2 3 2" xfId="50"/>
    <cellStyle name="Normal 2 5" xfId="21"/>
    <cellStyle name="Normal 2_ANALISIS REC 3" xfId="22"/>
    <cellStyle name="Normal 3" xfId="23"/>
    <cellStyle name="Normal 4" xfId="24"/>
    <cellStyle name="Normal 45" xfId="40"/>
    <cellStyle name="Normal 5" xfId="39"/>
    <cellStyle name="Normal 54" xfId="43"/>
    <cellStyle name="Normal 54 2" xfId="51"/>
    <cellStyle name="Normal_158-09 TERMINACION AC. LA GINA" xfId="37"/>
    <cellStyle name="Normal_50-09 EXTENSION LINEA LA CUARENTA Y CABUYA 2" xfId="41"/>
    <cellStyle name="Normal_502-01 alcantarillado sanitario academia de entrenamiento policial de hatilloparte b" xfId="44"/>
    <cellStyle name="Normal_CARCAMO SAN PEDRO" xfId="33"/>
    <cellStyle name="Normal_Hoja1" xfId="25"/>
    <cellStyle name="Normal_Presupuesto Terminaciones Edificio Mantenimiento Nave I " xfId="30"/>
    <cellStyle name="Normal_rec 2 al 98-05 terminacion ac. la cueva de cevicos 2da. etapa ac. mult. guanabano- cruce de maguaca parte b y guanabano como ext. al ac. la cueva de cevico 1" xfId="27"/>
    <cellStyle name="Porcentaje 2" xfId="38"/>
    <cellStyle name="Porcentual 5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1476375</xdr:colOff>
      <xdr:row>177</xdr:row>
      <xdr:rowOff>57150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177</xdr:row>
      <xdr:rowOff>0</xdr:rowOff>
    </xdr:from>
    <xdr:to>
      <xdr:col>1</xdr:col>
      <xdr:colOff>1685925</xdr:colOff>
      <xdr:row>177</xdr:row>
      <xdr:rowOff>57150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 bwMode="auto">
        <a:xfrm>
          <a:off x="202882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142875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142875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133350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133350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133350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133350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133350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133350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142875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142875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133350</xdr:rowOff>
    </xdr:to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133350</xdr:rowOff>
    </xdr:to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133350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133350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133350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133350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11" name="Text Box 9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18" name="Text Box 8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19" name="Text Box 9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23" name="Text Box 9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24" name="Text Box 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25" name="Text Box 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31" name="Text Box 9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34" name="Text Box 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35" name="Text Box 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38" name="Text Box 8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39" name="Text Box 9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40" name="Text Box 8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41" name="Text Box 9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43" name="Text Box 9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45" name="Text Box 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46" name="Text Box 8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47" name="Text Box 9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49" name="Text Box 9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53" name="Text Box 9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54" name="Text Box 8">
          <a:extLst>
            <a:ext uri="{FF2B5EF4-FFF2-40B4-BE49-F238E27FC236}">
              <a16:creationId xmlns:a16="http://schemas.microsoft.com/office/drawing/2014/main" id="{00000000-0008-0000-0500-0000F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55" name="Text Box 9">
          <a:extLst>
            <a:ext uri="{FF2B5EF4-FFF2-40B4-BE49-F238E27FC236}">
              <a16:creationId xmlns:a16="http://schemas.microsoft.com/office/drawing/2014/main" id="{00000000-0008-0000-0500-0000F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500-0000F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00000000-0008-0000-0500-0000F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58" name="Text Box 8">
          <a:extLst>
            <a:ext uri="{FF2B5EF4-FFF2-40B4-BE49-F238E27FC236}">
              <a16:creationId xmlns:a16="http://schemas.microsoft.com/office/drawing/2014/main" id="{00000000-0008-0000-0500-0000F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59" name="Text Box 9">
          <a:extLst>
            <a:ext uri="{FF2B5EF4-FFF2-40B4-BE49-F238E27FC236}">
              <a16:creationId xmlns:a16="http://schemas.microsoft.com/office/drawing/2014/main" id="{00000000-0008-0000-0500-0000F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60" name="Text Box 8">
          <a:extLst>
            <a:ext uri="{FF2B5EF4-FFF2-40B4-BE49-F238E27FC236}">
              <a16:creationId xmlns:a16="http://schemas.microsoft.com/office/drawing/2014/main" id="{00000000-0008-0000-0500-0000F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61" name="Text Box 9">
          <a:extLst>
            <a:ext uri="{FF2B5EF4-FFF2-40B4-BE49-F238E27FC236}">
              <a16:creationId xmlns:a16="http://schemas.microsoft.com/office/drawing/2014/main" id="{00000000-0008-0000-0500-0000F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62" name="Text Box 8">
          <a:extLst>
            <a:ext uri="{FF2B5EF4-FFF2-40B4-BE49-F238E27FC236}">
              <a16:creationId xmlns:a16="http://schemas.microsoft.com/office/drawing/2014/main" id="{00000000-0008-0000-0500-0000F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00000000-0008-0000-0500-0000F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64" name="Text Box 8">
          <a:extLst>
            <a:ext uri="{FF2B5EF4-FFF2-40B4-BE49-F238E27FC236}">
              <a16:creationId xmlns:a16="http://schemas.microsoft.com/office/drawing/2014/main" id="{00000000-0008-0000-0500-0000F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65" name="Text Box 9">
          <a:extLst>
            <a:ext uri="{FF2B5EF4-FFF2-40B4-BE49-F238E27FC236}">
              <a16:creationId xmlns:a16="http://schemas.microsoft.com/office/drawing/2014/main" id="{00000000-0008-0000-0500-0000F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id="{00000000-0008-0000-0500-0000F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500-0000F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500-000000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500-000001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500-000002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500-000003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500-000004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500-000005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00000000-0008-0000-0500-000006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75" name="Text Box 9">
          <a:extLst>
            <a:ext uri="{FF2B5EF4-FFF2-40B4-BE49-F238E27FC236}">
              <a16:creationId xmlns:a16="http://schemas.microsoft.com/office/drawing/2014/main" id="{00000000-0008-0000-0500-000007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76" name="Text Box 8">
          <a:extLst>
            <a:ext uri="{FF2B5EF4-FFF2-40B4-BE49-F238E27FC236}">
              <a16:creationId xmlns:a16="http://schemas.microsoft.com/office/drawing/2014/main" id="{00000000-0008-0000-0500-000008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77" name="Text Box 9">
          <a:extLst>
            <a:ext uri="{FF2B5EF4-FFF2-40B4-BE49-F238E27FC236}">
              <a16:creationId xmlns:a16="http://schemas.microsoft.com/office/drawing/2014/main" id="{00000000-0008-0000-0500-000009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78" name="Text Box 8">
          <a:extLst>
            <a:ext uri="{FF2B5EF4-FFF2-40B4-BE49-F238E27FC236}">
              <a16:creationId xmlns:a16="http://schemas.microsoft.com/office/drawing/2014/main" id="{00000000-0008-0000-0500-00000A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79" name="Text Box 9">
          <a:extLst>
            <a:ext uri="{FF2B5EF4-FFF2-40B4-BE49-F238E27FC236}">
              <a16:creationId xmlns:a16="http://schemas.microsoft.com/office/drawing/2014/main" id="{00000000-0008-0000-0500-00000B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00000000-0008-0000-0500-00000C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00000000-0008-0000-0500-00000D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82" name="Text Box 8">
          <a:extLst>
            <a:ext uri="{FF2B5EF4-FFF2-40B4-BE49-F238E27FC236}">
              <a16:creationId xmlns:a16="http://schemas.microsoft.com/office/drawing/2014/main" id="{00000000-0008-0000-0500-00000E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83" name="Text Box 9">
          <a:extLst>
            <a:ext uri="{FF2B5EF4-FFF2-40B4-BE49-F238E27FC236}">
              <a16:creationId xmlns:a16="http://schemas.microsoft.com/office/drawing/2014/main" id="{00000000-0008-0000-0500-00000F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00000000-0008-0000-0500-000010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00000000-0008-0000-0500-000011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86" name="Text Box 8">
          <a:extLst>
            <a:ext uri="{FF2B5EF4-FFF2-40B4-BE49-F238E27FC236}">
              <a16:creationId xmlns:a16="http://schemas.microsoft.com/office/drawing/2014/main" id="{00000000-0008-0000-0500-000012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87" name="Text Box 9">
          <a:extLst>
            <a:ext uri="{FF2B5EF4-FFF2-40B4-BE49-F238E27FC236}">
              <a16:creationId xmlns:a16="http://schemas.microsoft.com/office/drawing/2014/main" id="{00000000-0008-0000-0500-000013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id="{00000000-0008-0000-0500-000014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id="{00000000-0008-0000-0500-000015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90" name="Text Box 8">
          <a:extLst>
            <a:ext uri="{FF2B5EF4-FFF2-40B4-BE49-F238E27FC236}">
              <a16:creationId xmlns:a16="http://schemas.microsoft.com/office/drawing/2014/main" id="{00000000-0008-0000-0500-000016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91" name="Text Box 9">
          <a:extLst>
            <a:ext uri="{FF2B5EF4-FFF2-40B4-BE49-F238E27FC236}">
              <a16:creationId xmlns:a16="http://schemas.microsoft.com/office/drawing/2014/main" id="{00000000-0008-0000-0500-000017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00000000-0008-0000-0500-000018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00000000-0008-0000-0500-000019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00000000-0008-0000-0500-00001A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00000000-0008-0000-0500-00001B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96" name="Text Box 8">
          <a:extLst>
            <a:ext uri="{FF2B5EF4-FFF2-40B4-BE49-F238E27FC236}">
              <a16:creationId xmlns:a16="http://schemas.microsoft.com/office/drawing/2014/main" id="{00000000-0008-0000-0500-00001C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97" name="Text Box 9">
          <a:extLst>
            <a:ext uri="{FF2B5EF4-FFF2-40B4-BE49-F238E27FC236}">
              <a16:creationId xmlns:a16="http://schemas.microsoft.com/office/drawing/2014/main" id="{00000000-0008-0000-0500-00001D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id="{00000000-0008-0000-0500-00001E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799" name="Text Box 9">
          <a:extLst>
            <a:ext uri="{FF2B5EF4-FFF2-40B4-BE49-F238E27FC236}">
              <a16:creationId xmlns:a16="http://schemas.microsoft.com/office/drawing/2014/main" id="{00000000-0008-0000-0500-00001F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800" name="Text Box 8">
          <a:extLst>
            <a:ext uri="{FF2B5EF4-FFF2-40B4-BE49-F238E27FC236}">
              <a16:creationId xmlns:a16="http://schemas.microsoft.com/office/drawing/2014/main" id="{00000000-0008-0000-0500-000020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801" name="Text Box 9">
          <a:extLst>
            <a:ext uri="{FF2B5EF4-FFF2-40B4-BE49-F238E27FC236}">
              <a16:creationId xmlns:a16="http://schemas.microsoft.com/office/drawing/2014/main" id="{00000000-0008-0000-0500-000021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802" name="Text Box 8">
          <a:extLst>
            <a:ext uri="{FF2B5EF4-FFF2-40B4-BE49-F238E27FC236}">
              <a16:creationId xmlns:a16="http://schemas.microsoft.com/office/drawing/2014/main" id="{00000000-0008-0000-0500-000022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803" name="Text Box 9">
          <a:extLst>
            <a:ext uri="{FF2B5EF4-FFF2-40B4-BE49-F238E27FC236}">
              <a16:creationId xmlns:a16="http://schemas.microsoft.com/office/drawing/2014/main" id="{00000000-0008-0000-0500-000023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804" name="Text Box 8">
          <a:extLst>
            <a:ext uri="{FF2B5EF4-FFF2-40B4-BE49-F238E27FC236}">
              <a16:creationId xmlns:a16="http://schemas.microsoft.com/office/drawing/2014/main" id="{00000000-0008-0000-0500-000024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805" name="Text Box 9">
          <a:extLst>
            <a:ext uri="{FF2B5EF4-FFF2-40B4-BE49-F238E27FC236}">
              <a16:creationId xmlns:a16="http://schemas.microsoft.com/office/drawing/2014/main" id="{00000000-0008-0000-0500-000025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806" name="Text Box 8">
          <a:extLst>
            <a:ext uri="{FF2B5EF4-FFF2-40B4-BE49-F238E27FC236}">
              <a16:creationId xmlns:a16="http://schemas.microsoft.com/office/drawing/2014/main" id="{00000000-0008-0000-0500-000026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807" name="Text Box 9">
          <a:extLst>
            <a:ext uri="{FF2B5EF4-FFF2-40B4-BE49-F238E27FC236}">
              <a16:creationId xmlns:a16="http://schemas.microsoft.com/office/drawing/2014/main" id="{00000000-0008-0000-0500-000027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808" name="Text Box 8">
          <a:extLst>
            <a:ext uri="{FF2B5EF4-FFF2-40B4-BE49-F238E27FC236}">
              <a16:creationId xmlns:a16="http://schemas.microsoft.com/office/drawing/2014/main" id="{00000000-0008-0000-0500-000028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809" name="Text Box 9">
          <a:extLst>
            <a:ext uri="{FF2B5EF4-FFF2-40B4-BE49-F238E27FC236}">
              <a16:creationId xmlns:a16="http://schemas.microsoft.com/office/drawing/2014/main" id="{00000000-0008-0000-0500-000029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id="{00000000-0008-0000-0500-00002A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811" name="Text Box 9">
          <a:extLst>
            <a:ext uri="{FF2B5EF4-FFF2-40B4-BE49-F238E27FC236}">
              <a16:creationId xmlns:a16="http://schemas.microsoft.com/office/drawing/2014/main" id="{00000000-0008-0000-0500-00002B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812" name="Text Box 8">
          <a:extLst>
            <a:ext uri="{FF2B5EF4-FFF2-40B4-BE49-F238E27FC236}">
              <a16:creationId xmlns:a16="http://schemas.microsoft.com/office/drawing/2014/main" id="{00000000-0008-0000-0500-00002C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00000000-0008-0000-0500-00002D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814" name="Text Box 8">
          <a:extLst>
            <a:ext uri="{FF2B5EF4-FFF2-40B4-BE49-F238E27FC236}">
              <a16:creationId xmlns:a16="http://schemas.microsoft.com/office/drawing/2014/main" id="{00000000-0008-0000-0500-00002E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815" name="Text Box 9">
          <a:extLst>
            <a:ext uri="{FF2B5EF4-FFF2-40B4-BE49-F238E27FC236}">
              <a16:creationId xmlns:a16="http://schemas.microsoft.com/office/drawing/2014/main" id="{00000000-0008-0000-0500-00002F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0500-000030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0000000-0008-0000-0500-000031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0000000-0008-0000-0500-000032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00000000-0008-0000-0500-000033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00000000-0008-0000-0500-000034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00000000-0008-0000-0500-000035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0000000-0008-0000-0500-000036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0000000-0008-0000-0500-000037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0000000-0008-0000-0500-000038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0000000-0008-0000-0500-000039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00000000-0008-0000-0500-00003A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0000000-0008-0000-0500-00003B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00000000-0008-0000-0500-00003C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000000-0008-0000-0500-00003D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0000000-0008-0000-0500-00003E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0000000-0008-0000-0500-00003F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0000000-0008-0000-0500-000040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0000000-0008-0000-0500-000041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0000000-0008-0000-0500-000042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00000000-0008-0000-0500-000043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00000000-0008-0000-0500-000044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00000000-0008-0000-0500-000045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00000000-0008-0000-0500-000046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0000000-0008-0000-0500-000047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00000000-0008-0000-0500-000048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00000000-0008-0000-0500-000049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0000000-0008-0000-0500-00004A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0000000-0008-0000-0500-00004B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00000000-0008-0000-0500-00004C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00000000-0008-0000-0500-00004D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0000000-0008-0000-0500-00004E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00000000-0008-0000-0500-00004F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00000000-0008-0000-0500-000050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0000000-0008-0000-0500-000051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00000000-0008-0000-0500-000052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00000000-0008-0000-0500-000053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0000000-0008-0000-0500-000054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0000000-0008-0000-0500-000055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00000000-0008-0000-0500-000056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00000000-0008-0000-0500-000057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00000000-0008-0000-0500-000058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00000000-0008-0000-0500-000059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00000000-0008-0000-0500-00005A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0000000-0008-0000-0500-00005B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00000000-0008-0000-0500-00005C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00000000-0008-0000-0500-00005D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00000000-0008-0000-0500-00005E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0000000-0008-0000-0500-00005F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0000000-0008-0000-0500-000060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00000000-0008-0000-0500-000061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0000000-0008-0000-0500-000062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00000000-0008-0000-0500-000063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00000000-0008-0000-0500-000064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00000000-0008-0000-0500-000065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0000000-0008-0000-0500-000066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00000000-0008-0000-0500-000067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00000000-0008-0000-0500-000068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00000000-0008-0000-0500-000069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00000000-0008-0000-0500-00006A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00000000-0008-0000-0500-00006B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00000000-0008-0000-0500-00006C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00000000-0008-0000-0500-00006D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0000000-0008-0000-0500-00006E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00000000-0008-0000-0500-00006F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00000000-0008-0000-0500-000070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00000000-0008-0000-0500-000071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00000000-0008-0000-0500-000072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00000000-0008-0000-0500-000073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00000000-0008-0000-0500-000074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00000000-0008-0000-0500-000075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00000000-0008-0000-0500-000076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142875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00000000-0008-0000-0500-000077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00000000-0008-0000-0500-000078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00000000-0008-0000-0500-000079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00000000-0008-0000-0500-00007A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00000000-0008-0000-0500-00007B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00000000-0008-0000-0500-00007C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00000000-0008-0000-0500-00007D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00000000-0008-0000-0500-00007E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00000000-0008-0000-0500-00007F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0000000-0008-0000-0500-000080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00000000-0008-0000-0500-000081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00000000-0008-0000-0500-000082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00000000-0008-0000-0500-000083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00000000-0008-0000-0500-000084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00000000-0008-0000-0500-000085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00000000-0008-0000-0500-000086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00000000-0008-0000-0500-000087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00000000-0008-0000-0500-000088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0000000-0008-0000-0500-000089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00000000-0008-0000-0500-00008A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00000000-0008-0000-0500-00008B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0000000-0008-0000-0500-00008C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00000000-0008-0000-0500-00008D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00000000-0008-0000-0500-00008E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00000000-0008-0000-0500-00008F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00000000-0008-0000-0500-000090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00000000-0008-0000-0500-000091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00000000-0008-0000-0500-000092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00000000-0008-0000-0500-000093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00000000-0008-0000-0500-000094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00000000-0008-0000-0500-000095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00000000-0008-0000-0500-000096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0000000-0008-0000-0500-000097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00000000-0008-0000-0500-000098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00000000-0008-0000-0500-000099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00000000-0008-0000-0500-00009A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00000000-0008-0000-0500-00009B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0000000-0008-0000-0500-00009C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00000000-0008-0000-0500-00009D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0000000-0008-0000-0500-00009E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00000000-0008-0000-0500-00009F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00000000-0008-0000-0500-0000A0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00000000-0008-0000-0500-0000A1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00000000-0008-0000-0500-0000A2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00000000-0008-0000-0500-0000A3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00000000-0008-0000-0500-0000A4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00000000-0008-0000-0500-0000A5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00000000-0008-0000-0500-0000A6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00000000-0008-0000-0500-0000A7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00000000-0008-0000-0500-0000A8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00000000-0008-0000-0500-0000A9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00000000-0008-0000-0500-0000AA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0000000-0008-0000-0500-0000AB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00000000-0008-0000-0500-0000AC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00000000-0008-0000-0500-0000AD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00000000-0008-0000-0500-0000AE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00000000-0008-0000-0500-0000AF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00000000-0008-0000-0500-0000B0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00000000-0008-0000-0500-0000B1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00000000-0008-0000-0500-0000B2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00000000-0008-0000-0500-0000B3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00000000-0008-0000-0500-0000B4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00000000-0008-0000-0500-0000B5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00000000-0008-0000-0500-0000B6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00000000-0008-0000-0500-0000B7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00000000-0008-0000-0500-0000B8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00000000-0008-0000-0500-0000B9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00000000-0008-0000-0500-0000BA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00000000-0008-0000-0500-0000BB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00000000-0008-0000-0500-0000BC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00000000-0008-0000-0500-0000BD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00000000-0008-0000-0500-0000BE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1381125</xdr:colOff>
      <xdr:row>154</xdr:row>
      <xdr:rowOff>142875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00000000-0008-0000-0500-0000BF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176</xdr:row>
      <xdr:rowOff>0</xdr:rowOff>
    </xdr:from>
    <xdr:to>
      <xdr:col>1</xdr:col>
      <xdr:colOff>1409700</xdr:colOff>
      <xdr:row>177</xdr:row>
      <xdr:rowOff>104775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00000000-0008-0000-0500-0000C0030000}"/>
            </a:ext>
          </a:extLst>
        </xdr:cNvPr>
        <xdr:cNvSpPr txBox="1">
          <a:spLocks noChangeArrowheads="1"/>
        </xdr:cNvSpPr>
      </xdr:nvSpPr>
      <xdr:spPr bwMode="auto">
        <a:xfrm>
          <a:off x="1819275" y="4185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176</xdr:row>
      <xdr:rowOff>0</xdr:rowOff>
    </xdr:from>
    <xdr:to>
      <xdr:col>1</xdr:col>
      <xdr:colOff>1409700</xdr:colOff>
      <xdr:row>177</xdr:row>
      <xdr:rowOff>104775</xdr:rowOff>
    </xdr:to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00000000-0008-0000-0500-0000C1030000}"/>
            </a:ext>
          </a:extLst>
        </xdr:cNvPr>
        <xdr:cNvSpPr txBox="1">
          <a:spLocks noChangeArrowheads="1"/>
        </xdr:cNvSpPr>
      </xdr:nvSpPr>
      <xdr:spPr bwMode="auto">
        <a:xfrm>
          <a:off x="1819275" y="4185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176</xdr:row>
      <xdr:rowOff>0</xdr:rowOff>
    </xdr:from>
    <xdr:to>
      <xdr:col>1</xdr:col>
      <xdr:colOff>1409700</xdr:colOff>
      <xdr:row>177</xdr:row>
      <xdr:rowOff>95250</xdr:rowOff>
    </xdr:to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00000000-0008-0000-0500-0000C2030000}"/>
            </a:ext>
          </a:extLst>
        </xdr:cNvPr>
        <xdr:cNvSpPr txBox="1">
          <a:spLocks noChangeArrowheads="1"/>
        </xdr:cNvSpPr>
      </xdr:nvSpPr>
      <xdr:spPr bwMode="auto">
        <a:xfrm>
          <a:off x="1819275" y="41852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176</xdr:row>
      <xdr:rowOff>0</xdr:rowOff>
    </xdr:from>
    <xdr:to>
      <xdr:col>1</xdr:col>
      <xdr:colOff>1409700</xdr:colOff>
      <xdr:row>177</xdr:row>
      <xdr:rowOff>95250</xdr:rowOff>
    </xdr:to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00000000-0008-0000-0500-0000C3030000}"/>
            </a:ext>
          </a:extLst>
        </xdr:cNvPr>
        <xdr:cNvSpPr txBox="1">
          <a:spLocks noChangeArrowheads="1"/>
        </xdr:cNvSpPr>
      </xdr:nvSpPr>
      <xdr:spPr bwMode="auto">
        <a:xfrm>
          <a:off x="1819275" y="41852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176</xdr:row>
      <xdr:rowOff>0</xdr:rowOff>
    </xdr:from>
    <xdr:to>
      <xdr:col>1</xdr:col>
      <xdr:colOff>1409700</xdr:colOff>
      <xdr:row>176</xdr:row>
      <xdr:rowOff>142875</xdr:rowOff>
    </xdr:to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00000000-0008-0000-0500-0000C4030000}"/>
            </a:ext>
          </a:extLst>
        </xdr:cNvPr>
        <xdr:cNvSpPr txBox="1">
          <a:spLocks noChangeArrowheads="1"/>
        </xdr:cNvSpPr>
      </xdr:nvSpPr>
      <xdr:spPr bwMode="auto">
        <a:xfrm>
          <a:off x="1819275" y="41852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176</xdr:row>
      <xdr:rowOff>0</xdr:rowOff>
    </xdr:from>
    <xdr:to>
      <xdr:col>1</xdr:col>
      <xdr:colOff>1409700</xdr:colOff>
      <xdr:row>176</xdr:row>
      <xdr:rowOff>142875</xdr:rowOff>
    </xdr:to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00000000-0008-0000-0500-0000C5030000}"/>
            </a:ext>
          </a:extLst>
        </xdr:cNvPr>
        <xdr:cNvSpPr txBox="1">
          <a:spLocks noChangeArrowheads="1"/>
        </xdr:cNvSpPr>
      </xdr:nvSpPr>
      <xdr:spPr bwMode="auto">
        <a:xfrm>
          <a:off x="1819275" y="41852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176</xdr:row>
      <xdr:rowOff>0</xdr:rowOff>
    </xdr:from>
    <xdr:to>
      <xdr:col>1</xdr:col>
      <xdr:colOff>1409700</xdr:colOff>
      <xdr:row>177</xdr:row>
      <xdr:rowOff>76200</xdr:rowOff>
    </xdr:to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00000000-0008-0000-0500-0000C6030000}"/>
            </a:ext>
          </a:extLst>
        </xdr:cNvPr>
        <xdr:cNvSpPr txBox="1">
          <a:spLocks noChangeArrowheads="1"/>
        </xdr:cNvSpPr>
      </xdr:nvSpPr>
      <xdr:spPr bwMode="auto">
        <a:xfrm>
          <a:off x="1819275" y="41852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176</xdr:row>
      <xdr:rowOff>0</xdr:rowOff>
    </xdr:from>
    <xdr:to>
      <xdr:col>1</xdr:col>
      <xdr:colOff>1409700</xdr:colOff>
      <xdr:row>177</xdr:row>
      <xdr:rowOff>76200</xdr:rowOff>
    </xdr:to>
    <xdr:sp macro="" textlink="">
      <xdr:nvSpPr>
        <xdr:cNvPr id="967" name="Text Box 9">
          <a:extLst>
            <a:ext uri="{FF2B5EF4-FFF2-40B4-BE49-F238E27FC236}">
              <a16:creationId xmlns:a16="http://schemas.microsoft.com/office/drawing/2014/main" id="{00000000-0008-0000-0500-0000C7030000}"/>
            </a:ext>
          </a:extLst>
        </xdr:cNvPr>
        <xdr:cNvSpPr txBox="1">
          <a:spLocks noChangeArrowheads="1"/>
        </xdr:cNvSpPr>
      </xdr:nvSpPr>
      <xdr:spPr bwMode="auto">
        <a:xfrm>
          <a:off x="1819275" y="41852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179</xdr:row>
      <xdr:rowOff>0</xdr:rowOff>
    </xdr:from>
    <xdr:to>
      <xdr:col>1</xdr:col>
      <xdr:colOff>3285153</xdr:colOff>
      <xdr:row>180</xdr:row>
      <xdr:rowOff>146435</xdr:rowOff>
    </xdr:to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00000000-0008-0000-0500-0000CB030000}"/>
            </a:ext>
          </a:extLst>
        </xdr:cNvPr>
        <xdr:cNvSpPr txBox="1">
          <a:spLocks noChangeArrowheads="1"/>
        </xdr:cNvSpPr>
      </xdr:nvSpPr>
      <xdr:spPr bwMode="auto">
        <a:xfrm>
          <a:off x="1819275" y="44605575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179</xdr:row>
      <xdr:rowOff>0</xdr:rowOff>
    </xdr:from>
    <xdr:to>
      <xdr:col>1</xdr:col>
      <xdr:colOff>3285153</xdr:colOff>
      <xdr:row>180</xdr:row>
      <xdr:rowOff>136910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00000000-0008-0000-0500-0000CC030000}"/>
            </a:ext>
          </a:extLst>
        </xdr:cNvPr>
        <xdr:cNvSpPr txBox="1">
          <a:spLocks noChangeArrowheads="1"/>
        </xdr:cNvSpPr>
      </xdr:nvSpPr>
      <xdr:spPr bwMode="auto">
        <a:xfrm>
          <a:off x="1819275" y="4460557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179</xdr:row>
      <xdr:rowOff>0</xdr:rowOff>
    </xdr:from>
    <xdr:to>
      <xdr:col>1</xdr:col>
      <xdr:colOff>3285153</xdr:colOff>
      <xdr:row>180</xdr:row>
      <xdr:rowOff>136910</xdr:rowOff>
    </xdr:to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00000000-0008-0000-0500-0000CD030000}"/>
            </a:ext>
          </a:extLst>
        </xdr:cNvPr>
        <xdr:cNvSpPr txBox="1">
          <a:spLocks noChangeArrowheads="1"/>
        </xdr:cNvSpPr>
      </xdr:nvSpPr>
      <xdr:spPr bwMode="auto">
        <a:xfrm>
          <a:off x="1819275" y="4460557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179</xdr:row>
      <xdr:rowOff>0</xdr:rowOff>
    </xdr:from>
    <xdr:to>
      <xdr:col>1</xdr:col>
      <xdr:colOff>3285153</xdr:colOff>
      <xdr:row>180</xdr:row>
      <xdr:rowOff>146435</xdr:rowOff>
    </xdr:to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0000000-0008-0000-0500-0000CE030000}"/>
            </a:ext>
          </a:extLst>
        </xdr:cNvPr>
        <xdr:cNvSpPr txBox="1">
          <a:spLocks noChangeArrowheads="1"/>
        </xdr:cNvSpPr>
      </xdr:nvSpPr>
      <xdr:spPr bwMode="auto">
        <a:xfrm>
          <a:off x="1819275" y="44605575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179</xdr:row>
      <xdr:rowOff>0</xdr:rowOff>
    </xdr:from>
    <xdr:to>
      <xdr:col>1</xdr:col>
      <xdr:colOff>3285153</xdr:colOff>
      <xdr:row>180</xdr:row>
      <xdr:rowOff>146435</xdr:rowOff>
    </xdr:to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00000000-0008-0000-0500-0000CF030000}"/>
            </a:ext>
          </a:extLst>
        </xdr:cNvPr>
        <xdr:cNvSpPr txBox="1">
          <a:spLocks noChangeArrowheads="1"/>
        </xdr:cNvSpPr>
      </xdr:nvSpPr>
      <xdr:spPr bwMode="auto">
        <a:xfrm>
          <a:off x="1819275" y="44605575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179</xdr:row>
      <xdr:rowOff>0</xdr:rowOff>
    </xdr:from>
    <xdr:to>
      <xdr:col>1</xdr:col>
      <xdr:colOff>3285153</xdr:colOff>
      <xdr:row>180</xdr:row>
      <xdr:rowOff>136910</xdr:rowOff>
    </xdr:to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00000000-0008-0000-0500-0000D0030000}"/>
            </a:ext>
          </a:extLst>
        </xdr:cNvPr>
        <xdr:cNvSpPr txBox="1">
          <a:spLocks noChangeArrowheads="1"/>
        </xdr:cNvSpPr>
      </xdr:nvSpPr>
      <xdr:spPr bwMode="auto">
        <a:xfrm>
          <a:off x="1819275" y="4460557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179</xdr:row>
      <xdr:rowOff>0</xdr:rowOff>
    </xdr:from>
    <xdr:to>
      <xdr:col>1</xdr:col>
      <xdr:colOff>3285153</xdr:colOff>
      <xdr:row>180</xdr:row>
      <xdr:rowOff>136910</xdr:rowOff>
    </xdr:to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00000000-0008-0000-0500-0000D1030000}"/>
            </a:ext>
          </a:extLst>
        </xdr:cNvPr>
        <xdr:cNvSpPr txBox="1">
          <a:spLocks noChangeArrowheads="1"/>
        </xdr:cNvSpPr>
      </xdr:nvSpPr>
      <xdr:spPr bwMode="auto">
        <a:xfrm>
          <a:off x="1819275" y="4460557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00000000-0008-0000-0500-0000D4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00000000-0008-0000-0500-0000D5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00000000-0008-0000-0500-0000D6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00000000-0008-0000-0500-0000D7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00000000-0008-0000-0500-0000D8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00000000-0008-0000-0500-0000D9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00000000-0008-0000-0500-0000DA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00000000-0008-0000-0500-0000DB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00000000-0008-0000-0500-0000DC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00000000-0008-0000-0500-0000DD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00000000-0008-0000-0500-0000DE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00000000-0008-0000-0500-0000DF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0000000-0008-0000-0500-0000E0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00000000-0008-0000-0500-0000E1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00000000-0008-0000-0500-0000E2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00000000-0008-0000-0500-0000E3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00000000-0008-0000-0500-0000E4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00000000-0008-0000-0500-0000E5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00000000-0008-0000-0500-0000E6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00000000-0008-0000-0500-0000E7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00000000-0008-0000-0500-0000E8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00000000-0008-0000-0500-0000E9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00000000-0008-0000-0500-0000EA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00000000-0008-0000-0500-0000EB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00000000-0008-0000-0500-0000EC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00000000-0008-0000-0500-0000ED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00000000-0008-0000-0500-0000EE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00000000-0008-0000-0500-0000EF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00000000-0008-0000-0500-0000F0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00000000-0008-0000-0500-0000F1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0000000-0008-0000-0500-0000F2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00000000-0008-0000-0500-0000F3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00000000-0008-0000-0500-0000F4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00000000-0008-0000-0500-0000F5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00000000-0008-0000-0500-0000F6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00000000-0008-0000-0500-0000F7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00000000-0008-0000-0500-0000F8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00000000-0008-0000-0500-0000F9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00000000-0008-0000-0500-0000FA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00000000-0008-0000-0500-0000FB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00000000-0008-0000-0500-0000FC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00000000-0008-0000-0500-0000FD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00000000-0008-0000-0500-0000FE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00000000-0008-0000-0500-0000FF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00000000-0008-0000-0500-000000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00000000-0008-0000-0500-000002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00000000-0008-0000-0500-000003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00000000-0008-0000-0500-000004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00000000-0008-0000-0500-000005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00000000-0008-0000-0500-000006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00000000-0008-0000-0500-000007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00000000-0008-0000-0500-000008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00000000-0008-0000-0500-000009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00000000-0008-0000-0500-00000A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00000000-0008-0000-0500-00000B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00000000-0008-0000-0500-00000C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00000000-0008-0000-0500-00000D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00000000-0008-0000-0500-00000E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500-00000F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00000000-0008-0000-0500-000010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00000000-0008-0000-0500-000011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00000000-0008-0000-0500-000012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00000000-0008-0000-0500-000013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00000000-0008-0000-0500-000014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00000000-0008-0000-0500-000015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0000000-0008-0000-0500-000016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00000000-0008-0000-0500-000017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00000000-0008-0000-0500-000018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00000000-0008-0000-0500-000019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00000000-0008-0000-0500-00001A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172</xdr:row>
      <xdr:rowOff>0</xdr:rowOff>
    </xdr:from>
    <xdr:ext cx="95250" cy="142875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00000000-0008-0000-0500-00001B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171</xdr:row>
      <xdr:rowOff>133350</xdr:rowOff>
    </xdr:from>
    <xdr:ext cx="95250" cy="142875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00000000-0008-0000-0500-00001C040000}"/>
            </a:ext>
          </a:extLst>
        </xdr:cNvPr>
        <xdr:cNvSpPr txBox="1">
          <a:spLocks noChangeArrowheads="1"/>
        </xdr:cNvSpPr>
      </xdr:nvSpPr>
      <xdr:spPr bwMode="auto">
        <a:xfrm>
          <a:off x="6457950" y="41176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171</xdr:row>
      <xdr:rowOff>133350</xdr:rowOff>
    </xdr:from>
    <xdr:ext cx="95250" cy="142875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00000000-0008-0000-0500-00001D040000}"/>
            </a:ext>
          </a:extLst>
        </xdr:cNvPr>
        <xdr:cNvSpPr txBox="1">
          <a:spLocks noChangeArrowheads="1"/>
        </xdr:cNvSpPr>
      </xdr:nvSpPr>
      <xdr:spPr bwMode="auto">
        <a:xfrm>
          <a:off x="6457950" y="41176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</sheetPr>
  <dimension ref="A1:F281"/>
  <sheetViews>
    <sheetView showGridLines="0" showZeros="0" tabSelected="1" view="pageBreakPreview" zoomScaleNormal="100" zoomScaleSheetLayoutView="100" workbookViewId="0">
      <selection activeCell="A6" sqref="A6:F6"/>
    </sheetView>
  </sheetViews>
  <sheetFormatPr baseColWidth="10" defaultColWidth="11.42578125" defaultRowHeight="12.75" x14ac:dyDescent="0.2"/>
  <cols>
    <col min="1" max="1" width="7.7109375" style="38" customWidth="1"/>
    <col min="2" max="2" width="52.28515625" style="39" customWidth="1"/>
    <col min="3" max="3" width="11.5703125" style="40" customWidth="1"/>
    <col min="4" max="4" width="6.85546875" style="41" customWidth="1"/>
    <col min="5" max="5" width="13.85546875" style="42" bestFit="1" customWidth="1"/>
    <col min="6" max="6" width="15" style="42" customWidth="1"/>
    <col min="7" max="16384" width="11.42578125" style="27"/>
  </cols>
  <sheetData>
    <row r="1" spans="1:6" x14ac:dyDescent="0.2">
      <c r="A1" s="254"/>
      <c r="B1" s="254"/>
      <c r="C1" s="254"/>
      <c r="D1" s="254"/>
      <c r="E1" s="254"/>
      <c r="F1" s="254"/>
    </row>
    <row r="2" spans="1:6" x14ac:dyDescent="0.2">
      <c r="A2" s="44"/>
      <c r="B2" s="45"/>
      <c r="C2" s="46"/>
      <c r="D2" s="47"/>
      <c r="E2" s="48"/>
      <c r="F2" s="254"/>
    </row>
    <row r="3" spans="1:6" x14ac:dyDescent="0.2">
      <c r="A3" s="49"/>
      <c r="B3" s="45"/>
      <c r="C3" s="46"/>
      <c r="D3" s="47"/>
      <c r="E3" s="48"/>
      <c r="F3" s="254"/>
    </row>
    <row r="4" spans="1:6" ht="29.25" customHeight="1" x14ac:dyDescent="0.2">
      <c r="A4" s="255" t="s">
        <v>145</v>
      </c>
      <c r="B4" s="255"/>
      <c r="C4" s="255"/>
      <c r="D4" s="255"/>
      <c r="E4" s="255"/>
      <c r="F4" s="255"/>
    </row>
    <row r="5" spans="1:6" x14ac:dyDescent="0.2">
      <c r="A5" s="49" t="s">
        <v>48</v>
      </c>
      <c r="B5" s="50"/>
      <c r="C5" s="46"/>
      <c r="D5" s="51" t="s">
        <v>46</v>
      </c>
      <c r="E5" s="52"/>
      <c r="F5" s="46"/>
    </row>
    <row r="6" spans="1:6" x14ac:dyDescent="0.2">
      <c r="A6" s="253"/>
      <c r="B6" s="253"/>
      <c r="C6" s="253"/>
      <c r="D6" s="253"/>
      <c r="E6" s="253"/>
      <c r="F6" s="253"/>
    </row>
    <row r="7" spans="1:6" x14ac:dyDescent="0.2">
      <c r="A7" s="53" t="s">
        <v>3</v>
      </c>
      <c r="B7" s="54" t="s">
        <v>1</v>
      </c>
      <c r="C7" s="55" t="s">
        <v>0</v>
      </c>
      <c r="D7" s="56" t="s">
        <v>7</v>
      </c>
      <c r="E7" s="55" t="s">
        <v>2</v>
      </c>
      <c r="F7" s="55" t="s">
        <v>4</v>
      </c>
    </row>
    <row r="8" spans="1:6" x14ac:dyDescent="0.2">
      <c r="A8" s="57"/>
      <c r="B8" s="58"/>
      <c r="C8" s="59"/>
      <c r="D8" s="60"/>
      <c r="E8" s="199"/>
      <c r="F8" s="199"/>
    </row>
    <row r="9" spans="1:6" x14ac:dyDescent="0.2">
      <c r="A9" s="213" t="s">
        <v>49</v>
      </c>
      <c r="B9" s="66" t="s">
        <v>123</v>
      </c>
      <c r="C9" s="63"/>
      <c r="D9" s="69"/>
      <c r="E9" s="200"/>
      <c r="F9" s="201"/>
    </row>
    <row r="10" spans="1:6" x14ac:dyDescent="0.2">
      <c r="A10" s="213"/>
      <c r="B10" s="66"/>
      <c r="C10" s="63"/>
      <c r="D10" s="69"/>
      <c r="E10" s="200"/>
      <c r="F10" s="201"/>
    </row>
    <row r="11" spans="1:6" x14ac:dyDescent="0.2">
      <c r="A11" s="67">
        <v>1</v>
      </c>
      <c r="B11" s="66" t="s">
        <v>52</v>
      </c>
      <c r="C11" s="63"/>
      <c r="D11" s="69"/>
      <c r="E11" s="200"/>
      <c r="F11" s="201"/>
    </row>
    <row r="12" spans="1:6" ht="25.5" x14ac:dyDescent="0.2">
      <c r="A12" s="90">
        <v>1.1000000000000001</v>
      </c>
      <c r="B12" s="92" t="s">
        <v>50</v>
      </c>
      <c r="C12" s="63">
        <v>6</v>
      </c>
      <c r="D12" s="91" t="s">
        <v>51</v>
      </c>
      <c r="E12" s="202"/>
      <c r="F12" s="203">
        <f>ROUND(C12*E12,2)</f>
        <v>0</v>
      </c>
    </row>
    <row r="13" spans="1:6" ht="25.5" x14ac:dyDescent="0.2">
      <c r="A13" s="90">
        <v>1.2</v>
      </c>
      <c r="B13" s="92" t="s">
        <v>54</v>
      </c>
      <c r="C13" s="63">
        <v>1</v>
      </c>
      <c r="D13" s="91" t="s">
        <v>51</v>
      </c>
      <c r="E13" s="202"/>
      <c r="F13" s="203">
        <f t="shared" ref="F13:F17" si="0">ROUND(C13*E13,2)</f>
        <v>0</v>
      </c>
    </row>
    <row r="14" spans="1:6" ht="25.5" x14ac:dyDescent="0.2">
      <c r="A14" s="90">
        <v>1.3</v>
      </c>
      <c r="B14" s="92" t="s">
        <v>53</v>
      </c>
      <c r="C14" s="63">
        <v>1</v>
      </c>
      <c r="D14" s="91" t="s">
        <v>6</v>
      </c>
      <c r="E14" s="177"/>
      <c r="F14" s="203">
        <f t="shared" si="0"/>
        <v>0</v>
      </c>
    </row>
    <row r="15" spans="1:6" x14ac:dyDescent="0.2">
      <c r="A15" s="90">
        <v>1.4</v>
      </c>
      <c r="B15" s="92" t="s">
        <v>55</v>
      </c>
      <c r="C15" s="63">
        <v>2</v>
      </c>
      <c r="D15" s="214" t="s">
        <v>6</v>
      </c>
      <c r="E15" s="202"/>
      <c r="F15" s="203">
        <f t="shared" si="0"/>
        <v>0</v>
      </c>
    </row>
    <row r="16" spans="1:6" x14ac:dyDescent="0.2">
      <c r="A16" s="90">
        <v>1.5</v>
      </c>
      <c r="B16" s="92" t="s">
        <v>56</v>
      </c>
      <c r="C16" s="63">
        <v>1</v>
      </c>
      <c r="D16" s="214" t="s">
        <v>6</v>
      </c>
      <c r="E16" s="202"/>
      <c r="F16" s="203">
        <f t="shared" si="0"/>
        <v>0</v>
      </c>
    </row>
    <row r="17" spans="1:6" x14ac:dyDescent="0.2">
      <c r="A17" s="90">
        <v>1.6</v>
      </c>
      <c r="B17" s="92" t="s">
        <v>124</v>
      </c>
      <c r="C17" s="63">
        <v>2</v>
      </c>
      <c r="D17" s="214" t="s">
        <v>6</v>
      </c>
      <c r="E17" s="202"/>
      <c r="F17" s="203">
        <f t="shared" si="0"/>
        <v>0</v>
      </c>
    </row>
    <row r="18" spans="1:6" x14ac:dyDescent="0.2">
      <c r="A18" s="67"/>
      <c r="B18" s="66"/>
      <c r="C18" s="63"/>
      <c r="D18" s="69"/>
      <c r="E18" s="200"/>
      <c r="F18" s="201"/>
    </row>
    <row r="19" spans="1:6" x14ac:dyDescent="0.2">
      <c r="A19" s="67"/>
      <c r="B19" s="66"/>
      <c r="C19" s="63"/>
      <c r="D19" s="69"/>
      <c r="E19" s="200"/>
      <c r="F19" s="201"/>
    </row>
    <row r="20" spans="1:6" x14ac:dyDescent="0.2">
      <c r="A20" s="61">
        <v>2</v>
      </c>
      <c r="B20" s="215" t="s">
        <v>15</v>
      </c>
      <c r="C20" s="63">
        <v>263.85000000000002</v>
      </c>
      <c r="D20" s="72" t="s">
        <v>5</v>
      </c>
      <c r="E20" s="166"/>
      <c r="F20" s="167">
        <f>ROUND(C20*E20,2)</f>
        <v>0</v>
      </c>
    </row>
    <row r="21" spans="1:6" x14ac:dyDescent="0.2">
      <c r="A21" s="61"/>
      <c r="B21" s="73"/>
      <c r="C21" s="163"/>
      <c r="D21" s="74"/>
      <c r="E21" s="204"/>
      <c r="F21" s="167">
        <f>ROUND(C20*E21,2)</f>
        <v>0</v>
      </c>
    </row>
    <row r="22" spans="1:6" x14ac:dyDescent="0.2">
      <c r="A22" s="67">
        <v>3</v>
      </c>
      <c r="B22" s="66" t="s">
        <v>8</v>
      </c>
      <c r="C22" s="63"/>
      <c r="D22" s="69"/>
      <c r="E22" s="205"/>
      <c r="F22" s="167">
        <f>ROUND(C22*E22,2)</f>
        <v>0</v>
      </c>
    </row>
    <row r="23" spans="1:6" x14ac:dyDescent="0.2">
      <c r="A23" s="67"/>
      <c r="B23" s="66"/>
      <c r="C23" s="63"/>
      <c r="D23" s="69"/>
      <c r="E23" s="205"/>
      <c r="F23" s="167"/>
    </row>
    <row r="24" spans="1:6" x14ac:dyDescent="0.2">
      <c r="A24" s="28">
        <v>3.1</v>
      </c>
      <c r="B24" s="75" t="s">
        <v>125</v>
      </c>
      <c r="C24" s="63"/>
      <c r="D24" s="76"/>
      <c r="E24" s="196"/>
      <c r="F24" s="168"/>
    </row>
    <row r="25" spans="1:6" x14ac:dyDescent="0.2">
      <c r="A25" s="30" t="s">
        <v>126</v>
      </c>
      <c r="B25" s="77" t="s">
        <v>77</v>
      </c>
      <c r="C25" s="63">
        <v>162.53</v>
      </c>
      <c r="D25" s="76" t="s">
        <v>9</v>
      </c>
      <c r="E25" s="31"/>
      <c r="F25" s="168">
        <f>ROUND(C25*E25,2)</f>
        <v>0</v>
      </c>
    </row>
    <row r="26" spans="1:6" ht="25.5" x14ac:dyDescent="0.2">
      <c r="A26" s="30" t="s">
        <v>127</v>
      </c>
      <c r="B26" s="77" t="s">
        <v>78</v>
      </c>
      <c r="C26" s="63">
        <v>69.66</v>
      </c>
      <c r="D26" s="76" t="s">
        <v>9</v>
      </c>
      <c r="E26" s="31"/>
      <c r="F26" s="168">
        <f>ROUND(C26*E26,2)</f>
        <v>0</v>
      </c>
    </row>
    <row r="27" spans="1:6" x14ac:dyDescent="0.2">
      <c r="A27" s="79">
        <v>3.2</v>
      </c>
      <c r="B27" s="80" t="s">
        <v>45</v>
      </c>
      <c r="C27" s="63">
        <v>184.7</v>
      </c>
      <c r="D27" s="69" t="s">
        <v>10</v>
      </c>
      <c r="E27" s="169"/>
      <c r="F27" s="167">
        <f t="shared" ref="F27:F34" si="1">ROUND(C27*E27,2)</f>
        <v>0</v>
      </c>
    </row>
    <row r="28" spans="1:6" ht="25.5" x14ac:dyDescent="0.2">
      <c r="A28" s="79">
        <v>3.3</v>
      </c>
      <c r="B28" s="81" t="s">
        <v>57</v>
      </c>
      <c r="C28" s="63">
        <v>21.11</v>
      </c>
      <c r="D28" s="69" t="s">
        <v>9</v>
      </c>
      <c r="E28" s="169"/>
      <c r="F28" s="167">
        <f t="shared" si="1"/>
        <v>0</v>
      </c>
    </row>
    <row r="29" spans="1:6" ht="38.25" x14ac:dyDescent="0.2">
      <c r="A29" s="83">
        <v>3.4</v>
      </c>
      <c r="B29" s="81" t="s">
        <v>99</v>
      </c>
      <c r="C29" s="84">
        <v>70.11</v>
      </c>
      <c r="D29" s="85" t="s">
        <v>9</v>
      </c>
      <c r="E29" s="2"/>
      <c r="F29" s="166">
        <f t="shared" si="1"/>
        <v>0</v>
      </c>
    </row>
    <row r="30" spans="1:6" ht="25.5" x14ac:dyDescent="0.2">
      <c r="A30" s="79">
        <v>3.5</v>
      </c>
      <c r="B30" s="99" t="s">
        <v>16</v>
      </c>
      <c r="C30" s="63">
        <v>194.76</v>
      </c>
      <c r="D30" s="69" t="s">
        <v>9</v>
      </c>
      <c r="E30" s="169"/>
      <c r="F30" s="167">
        <f t="shared" si="1"/>
        <v>0</v>
      </c>
    </row>
    <row r="31" spans="1:6" ht="25.5" x14ac:dyDescent="0.2">
      <c r="A31" s="79">
        <v>3.6</v>
      </c>
      <c r="B31" s="80" t="s">
        <v>58</v>
      </c>
      <c r="C31" s="63">
        <v>44.91</v>
      </c>
      <c r="D31" s="82" t="s">
        <v>9</v>
      </c>
      <c r="E31" s="169"/>
      <c r="F31" s="167">
        <f t="shared" si="1"/>
        <v>0</v>
      </c>
    </row>
    <row r="32" spans="1:6" x14ac:dyDescent="0.2">
      <c r="A32" s="67"/>
      <c r="B32" s="80"/>
      <c r="C32" s="63"/>
      <c r="D32" s="69"/>
      <c r="E32" s="171"/>
      <c r="F32" s="167">
        <f t="shared" si="1"/>
        <v>0</v>
      </c>
    </row>
    <row r="33" spans="1:6" x14ac:dyDescent="0.2">
      <c r="A33" s="67">
        <v>4</v>
      </c>
      <c r="B33" s="66" t="s">
        <v>62</v>
      </c>
      <c r="C33" s="63"/>
      <c r="D33" s="69"/>
      <c r="E33" s="171"/>
      <c r="F33" s="167">
        <f t="shared" si="1"/>
        <v>0</v>
      </c>
    </row>
    <row r="34" spans="1:6" ht="25.5" x14ac:dyDescent="0.2">
      <c r="A34" s="79">
        <v>4.0999999999999996</v>
      </c>
      <c r="B34" s="87" t="s">
        <v>60</v>
      </c>
      <c r="C34" s="63">
        <v>271.77</v>
      </c>
      <c r="D34" s="82" t="s">
        <v>5</v>
      </c>
      <c r="E34" s="206"/>
      <c r="F34" s="167">
        <f t="shared" si="1"/>
        <v>0</v>
      </c>
    </row>
    <row r="35" spans="1:6" x14ac:dyDescent="0.2">
      <c r="A35" s="61"/>
      <c r="B35" s="62"/>
      <c r="C35" s="63"/>
      <c r="D35" s="64"/>
      <c r="E35" s="207"/>
      <c r="F35" s="167"/>
    </row>
    <row r="36" spans="1:6" x14ac:dyDescent="0.2">
      <c r="A36" s="67">
        <v>5</v>
      </c>
      <c r="B36" s="66" t="s">
        <v>128</v>
      </c>
      <c r="C36" s="63"/>
      <c r="D36" s="69"/>
      <c r="E36" s="171"/>
      <c r="F36" s="167">
        <f>ROUND(C36*E36,2)</f>
        <v>0</v>
      </c>
    </row>
    <row r="37" spans="1:6" x14ac:dyDescent="0.2">
      <c r="A37" s="79">
        <v>5.0999999999999996</v>
      </c>
      <c r="B37" s="87" t="s">
        <v>61</v>
      </c>
      <c r="C37" s="63">
        <v>271.77</v>
      </c>
      <c r="D37" s="82" t="s">
        <v>5</v>
      </c>
      <c r="E37" s="206"/>
      <c r="F37" s="167">
        <f>ROUND(C37*E37,2)</f>
        <v>0</v>
      </c>
    </row>
    <row r="38" spans="1:6" x14ac:dyDescent="0.2">
      <c r="A38" s="61"/>
      <c r="B38" s="62"/>
      <c r="C38" s="63"/>
      <c r="D38" s="64"/>
      <c r="E38" s="207"/>
      <c r="F38" s="167"/>
    </row>
    <row r="39" spans="1:6" x14ac:dyDescent="0.2">
      <c r="A39" s="67">
        <v>6</v>
      </c>
      <c r="B39" s="103" t="s">
        <v>66</v>
      </c>
      <c r="C39" s="216"/>
      <c r="D39" s="64"/>
      <c r="E39" s="207"/>
      <c r="F39" s="167"/>
    </row>
    <row r="40" spans="1:6" ht="25.5" x14ac:dyDescent="0.2">
      <c r="A40" s="102">
        <f>A39+0.1</f>
        <v>6.1</v>
      </c>
      <c r="B40" s="88" t="s">
        <v>90</v>
      </c>
      <c r="C40" s="63">
        <v>1</v>
      </c>
      <c r="D40" s="82" t="s">
        <v>6</v>
      </c>
      <c r="E40" s="206"/>
      <c r="F40" s="167">
        <f t="shared" ref="F40:F48" si="2">ROUND(C40*E40,2)</f>
        <v>0</v>
      </c>
    </row>
    <row r="41" spans="1:6" ht="25.5" x14ac:dyDescent="0.2">
      <c r="A41" s="102">
        <f t="shared" ref="A41:A48" si="3">A40+0.1</f>
        <v>6.1999999999999993</v>
      </c>
      <c r="B41" s="88" t="s">
        <v>88</v>
      </c>
      <c r="C41" s="63">
        <v>1</v>
      </c>
      <c r="D41" s="82" t="s">
        <v>6</v>
      </c>
      <c r="E41" s="206"/>
      <c r="F41" s="167">
        <f t="shared" si="2"/>
        <v>0</v>
      </c>
    </row>
    <row r="42" spans="1:6" ht="25.5" x14ac:dyDescent="0.2">
      <c r="A42" s="102">
        <f t="shared" si="3"/>
        <v>6.2999999999999989</v>
      </c>
      <c r="B42" s="88" t="s">
        <v>89</v>
      </c>
      <c r="C42" s="63">
        <v>1</v>
      </c>
      <c r="D42" s="82" t="s">
        <v>6</v>
      </c>
      <c r="E42" s="206"/>
      <c r="F42" s="167">
        <f t="shared" si="2"/>
        <v>0</v>
      </c>
    </row>
    <row r="43" spans="1:6" ht="25.5" x14ac:dyDescent="0.2">
      <c r="A43" s="102">
        <f t="shared" si="3"/>
        <v>6.3999999999999986</v>
      </c>
      <c r="B43" s="88" t="s">
        <v>129</v>
      </c>
      <c r="C43" s="63">
        <v>1</v>
      </c>
      <c r="D43" s="82" t="s">
        <v>6</v>
      </c>
      <c r="E43" s="206"/>
      <c r="F43" s="167">
        <f t="shared" si="2"/>
        <v>0</v>
      </c>
    </row>
    <row r="44" spans="1:6" ht="25.5" x14ac:dyDescent="0.2">
      <c r="A44" s="102">
        <f t="shared" si="3"/>
        <v>6.4999999999999982</v>
      </c>
      <c r="B44" s="217" t="s">
        <v>130</v>
      </c>
      <c r="C44" s="63">
        <v>1</v>
      </c>
      <c r="D44" s="82" t="s">
        <v>6</v>
      </c>
      <c r="E44" s="206"/>
      <c r="F44" s="167">
        <f t="shared" si="2"/>
        <v>0</v>
      </c>
    </row>
    <row r="45" spans="1:6" x14ac:dyDescent="0.2">
      <c r="A45" s="102">
        <f t="shared" si="3"/>
        <v>6.5999999999999979</v>
      </c>
      <c r="B45" s="92" t="s">
        <v>64</v>
      </c>
      <c r="C45" s="63">
        <v>2</v>
      </c>
      <c r="D45" s="82" t="s">
        <v>6</v>
      </c>
      <c r="E45" s="206"/>
      <c r="F45" s="167">
        <f t="shared" si="2"/>
        <v>0</v>
      </c>
    </row>
    <row r="46" spans="1:6" x14ac:dyDescent="0.2">
      <c r="A46" s="102">
        <f t="shared" si="3"/>
        <v>6.6999999999999975</v>
      </c>
      <c r="B46" s="92" t="s">
        <v>63</v>
      </c>
      <c r="C46" s="63">
        <v>1</v>
      </c>
      <c r="D46" s="82" t="s">
        <v>6</v>
      </c>
      <c r="E46" s="206"/>
      <c r="F46" s="167">
        <f t="shared" si="2"/>
        <v>0</v>
      </c>
    </row>
    <row r="47" spans="1:6" x14ac:dyDescent="0.2">
      <c r="A47" s="102">
        <f t="shared" si="3"/>
        <v>6.7999999999999972</v>
      </c>
      <c r="B47" s="92" t="s">
        <v>56</v>
      </c>
      <c r="C47" s="63">
        <v>10</v>
      </c>
      <c r="D47" s="82" t="s">
        <v>6</v>
      </c>
      <c r="E47" s="206"/>
      <c r="F47" s="167">
        <f t="shared" si="2"/>
        <v>0</v>
      </c>
    </row>
    <row r="48" spans="1:6" x14ac:dyDescent="0.2">
      <c r="A48" s="102">
        <f t="shared" si="3"/>
        <v>6.8999999999999968</v>
      </c>
      <c r="B48" s="92" t="s">
        <v>55</v>
      </c>
      <c r="C48" s="63">
        <v>2</v>
      </c>
      <c r="D48" s="82" t="s">
        <v>6</v>
      </c>
      <c r="E48" s="206"/>
      <c r="F48" s="167">
        <f t="shared" si="2"/>
        <v>0</v>
      </c>
    </row>
    <row r="49" spans="1:6" x14ac:dyDescent="0.2">
      <c r="A49" s="237">
        <v>6.1</v>
      </c>
      <c r="B49" s="238" t="s">
        <v>124</v>
      </c>
      <c r="C49" s="239">
        <v>5</v>
      </c>
      <c r="D49" s="240" t="s">
        <v>6</v>
      </c>
      <c r="E49" s="241"/>
      <c r="F49" s="242">
        <f>ROUND(C49*E49,2)</f>
        <v>0</v>
      </c>
    </row>
    <row r="50" spans="1:6" x14ac:dyDescent="0.2">
      <c r="A50" s="102"/>
      <c r="B50" s="88"/>
      <c r="C50" s="63"/>
      <c r="D50" s="82"/>
      <c r="E50" s="206"/>
      <c r="F50" s="167"/>
    </row>
    <row r="51" spans="1:6" x14ac:dyDescent="0.2">
      <c r="A51" s="218">
        <v>7</v>
      </c>
      <c r="B51" s="219" t="s">
        <v>65</v>
      </c>
      <c r="C51" s="63"/>
      <c r="D51" s="82"/>
      <c r="E51" s="206"/>
      <c r="F51" s="167"/>
    </row>
    <row r="52" spans="1:6" ht="51" x14ac:dyDescent="0.2">
      <c r="A52" s="102">
        <v>7.1</v>
      </c>
      <c r="B52" s="99" t="s">
        <v>131</v>
      </c>
      <c r="C52" s="63">
        <v>1</v>
      </c>
      <c r="D52" s="82" t="s">
        <v>6</v>
      </c>
      <c r="E52" s="168"/>
      <c r="F52" s="167">
        <f t="shared" ref="F52:F53" si="4">ROUND(C52*E52,2)</f>
        <v>0</v>
      </c>
    </row>
    <row r="53" spans="1:6" ht="25.5" x14ac:dyDescent="0.2">
      <c r="A53" s="102">
        <v>7.2</v>
      </c>
      <c r="B53" s="87" t="s">
        <v>67</v>
      </c>
      <c r="C53" s="63">
        <v>1</v>
      </c>
      <c r="D53" s="82" t="s">
        <v>6</v>
      </c>
      <c r="E53" s="176"/>
      <c r="F53" s="167">
        <f t="shared" si="4"/>
        <v>0</v>
      </c>
    </row>
    <row r="54" spans="1:6" x14ac:dyDescent="0.2">
      <c r="A54" s="61"/>
      <c r="B54" s="217"/>
      <c r="C54" s="216"/>
      <c r="D54" s="64"/>
      <c r="E54" s="207"/>
      <c r="F54" s="167"/>
    </row>
    <row r="55" spans="1:6" x14ac:dyDescent="0.2">
      <c r="A55" s="32">
        <v>8</v>
      </c>
      <c r="B55" s="103" t="s">
        <v>132</v>
      </c>
      <c r="C55" s="216"/>
      <c r="D55" s="64"/>
      <c r="E55" s="207"/>
      <c r="F55" s="167"/>
    </row>
    <row r="56" spans="1:6" x14ac:dyDescent="0.2">
      <c r="A56" s="102">
        <v>8.1</v>
      </c>
      <c r="B56" s="87" t="s">
        <v>59</v>
      </c>
      <c r="C56" s="63">
        <v>271.77</v>
      </c>
      <c r="D56" s="82" t="s">
        <v>5</v>
      </c>
      <c r="E56" s="206"/>
      <c r="F56" s="167">
        <f>ROUND(C56*E56,2)</f>
        <v>0</v>
      </c>
    </row>
    <row r="57" spans="1:6" x14ac:dyDescent="0.2">
      <c r="A57" s="102"/>
      <c r="B57" s="87"/>
      <c r="C57" s="63"/>
      <c r="D57" s="82"/>
      <c r="E57" s="206"/>
      <c r="F57" s="167"/>
    </row>
    <row r="58" spans="1:6" ht="25.5" x14ac:dyDescent="0.2">
      <c r="A58" s="220">
        <v>9</v>
      </c>
      <c r="B58" s="5" t="s">
        <v>133</v>
      </c>
      <c r="C58" s="63"/>
      <c r="D58" s="82"/>
      <c r="E58" s="206"/>
      <c r="F58" s="167"/>
    </row>
    <row r="59" spans="1:6" x14ac:dyDescent="0.2">
      <c r="A59" s="221">
        <f>A58+0.1</f>
        <v>9.1</v>
      </c>
      <c r="B59" s="3" t="s">
        <v>81</v>
      </c>
      <c r="C59" s="63">
        <v>527.70000000000005</v>
      </c>
      <c r="D59" s="222" t="s">
        <v>5</v>
      </c>
      <c r="E59" s="208"/>
      <c r="F59" s="1">
        <f>ROUND(C59*E59,2)</f>
        <v>0</v>
      </c>
    </row>
    <row r="60" spans="1:6" x14ac:dyDescent="0.2">
      <c r="A60" s="221">
        <f t="shared" ref="A60:A67" si="5">A59+0.1</f>
        <v>9.1999999999999993</v>
      </c>
      <c r="B60" s="3" t="s">
        <v>82</v>
      </c>
      <c r="C60" s="63">
        <v>197.89</v>
      </c>
      <c r="D60" s="222" t="s">
        <v>10</v>
      </c>
      <c r="E60" s="208"/>
      <c r="F60" s="1">
        <f t="shared" ref="F60:F61" si="6">ROUND(C60*E60,2)</f>
        <v>0</v>
      </c>
    </row>
    <row r="61" spans="1:6" ht="25.5" x14ac:dyDescent="0.2">
      <c r="A61" s="221">
        <f t="shared" si="5"/>
        <v>9.2999999999999989</v>
      </c>
      <c r="B61" s="4" t="s">
        <v>83</v>
      </c>
      <c r="C61" s="63">
        <v>13.85</v>
      </c>
      <c r="D61" s="223" t="s">
        <v>9</v>
      </c>
      <c r="E61" s="209"/>
      <c r="F61" s="2">
        <f t="shared" si="6"/>
        <v>0</v>
      </c>
    </row>
    <row r="62" spans="1:6" ht="25.5" x14ac:dyDescent="0.2">
      <c r="A62" s="221">
        <f t="shared" si="5"/>
        <v>9.3999999999999986</v>
      </c>
      <c r="B62" s="224" t="s">
        <v>134</v>
      </c>
      <c r="C62" s="63">
        <v>39.58</v>
      </c>
      <c r="D62" s="7" t="s">
        <v>9</v>
      </c>
      <c r="E62" s="210"/>
      <c r="F62" s="1">
        <f>ROUND(E62*C62,2)</f>
        <v>0</v>
      </c>
    </row>
    <row r="63" spans="1:6" ht="25.5" x14ac:dyDescent="0.2">
      <c r="A63" s="221">
        <f t="shared" si="5"/>
        <v>9.4999999999999982</v>
      </c>
      <c r="B63" s="4" t="s">
        <v>135</v>
      </c>
      <c r="C63" s="63">
        <v>51.45</v>
      </c>
      <c r="D63" s="6" t="s">
        <v>9</v>
      </c>
      <c r="E63" s="210"/>
      <c r="F63" s="1">
        <f t="shared" ref="F63:F68" si="7">ROUND(E63*C63,2)</f>
        <v>0</v>
      </c>
    </row>
    <row r="64" spans="1:6" x14ac:dyDescent="0.2">
      <c r="A64" s="221">
        <f t="shared" si="5"/>
        <v>9.5999999999999979</v>
      </c>
      <c r="B64" s="224" t="s">
        <v>84</v>
      </c>
      <c r="C64" s="63">
        <v>47.49</v>
      </c>
      <c r="D64" s="7" t="s">
        <v>9</v>
      </c>
      <c r="E64" s="210"/>
      <c r="F64" s="1">
        <f t="shared" si="7"/>
        <v>0</v>
      </c>
    </row>
    <row r="65" spans="1:6" ht="25.5" x14ac:dyDescent="0.2">
      <c r="A65" s="221">
        <f t="shared" si="5"/>
        <v>9.6999999999999975</v>
      </c>
      <c r="B65" s="4" t="s">
        <v>85</v>
      </c>
      <c r="C65" s="63">
        <v>45.12</v>
      </c>
      <c r="D65" s="8" t="s">
        <v>9</v>
      </c>
      <c r="E65" s="210"/>
      <c r="F65" s="1">
        <f t="shared" si="7"/>
        <v>0</v>
      </c>
    </row>
    <row r="66" spans="1:6" x14ac:dyDescent="0.2">
      <c r="A66" s="221">
        <f t="shared" si="5"/>
        <v>9.7999999999999972</v>
      </c>
      <c r="B66" s="9" t="s">
        <v>95</v>
      </c>
      <c r="C66" s="63">
        <v>197.89</v>
      </c>
      <c r="D66" s="8" t="s">
        <v>10</v>
      </c>
      <c r="E66" s="197"/>
      <c r="F66" s="1">
        <f t="shared" si="7"/>
        <v>0</v>
      </c>
    </row>
    <row r="67" spans="1:6" ht="25.5" x14ac:dyDescent="0.2">
      <c r="A67" s="221">
        <f t="shared" si="5"/>
        <v>9.8999999999999968</v>
      </c>
      <c r="B67" s="225" t="s">
        <v>96</v>
      </c>
      <c r="C67" s="63">
        <v>197.89</v>
      </c>
      <c r="D67" s="6" t="s">
        <v>10</v>
      </c>
      <c r="E67" s="198"/>
      <c r="F67" s="2">
        <f t="shared" si="7"/>
        <v>0</v>
      </c>
    </row>
    <row r="68" spans="1:6" ht="25.5" x14ac:dyDescent="0.2">
      <c r="A68" s="226">
        <v>9.1</v>
      </c>
      <c r="B68" s="10" t="s">
        <v>87</v>
      </c>
      <c r="C68" s="11">
        <v>123.68</v>
      </c>
      <c r="D68" s="12" t="s">
        <v>86</v>
      </c>
      <c r="E68" s="210"/>
      <c r="F68" s="2">
        <f t="shared" si="7"/>
        <v>0</v>
      </c>
    </row>
    <row r="69" spans="1:6" x14ac:dyDescent="0.2">
      <c r="A69" s="61"/>
      <c r="B69" s="62"/>
      <c r="C69" s="63"/>
      <c r="D69" s="64"/>
      <c r="E69" s="207"/>
      <c r="F69" s="167"/>
    </row>
    <row r="70" spans="1:6" ht="38.25" x14ac:dyDescent="0.2">
      <c r="A70" s="227">
        <v>10</v>
      </c>
      <c r="B70" s="228" t="s">
        <v>80</v>
      </c>
      <c r="C70" s="63">
        <v>263.85000000000002</v>
      </c>
      <c r="D70" s="76" t="s">
        <v>5</v>
      </c>
      <c r="E70" s="211"/>
      <c r="F70" s="168">
        <f>+ROUND(C70*E70,2)</f>
        <v>0</v>
      </c>
    </row>
    <row r="71" spans="1:6" ht="63.75" x14ac:dyDescent="0.2">
      <c r="A71" s="227">
        <v>11</v>
      </c>
      <c r="B71" s="228" t="s">
        <v>79</v>
      </c>
      <c r="C71" s="63">
        <v>263.85000000000002</v>
      </c>
      <c r="D71" s="76" t="s">
        <v>5</v>
      </c>
      <c r="E71" s="211"/>
      <c r="F71" s="168">
        <f>+ROUND(C71*E71,2)</f>
        <v>0</v>
      </c>
    </row>
    <row r="72" spans="1:6" ht="38.25" x14ac:dyDescent="0.2">
      <c r="A72" s="229">
        <v>12</v>
      </c>
      <c r="B72" s="93" t="s">
        <v>44</v>
      </c>
      <c r="C72" s="63">
        <v>263.85000000000002</v>
      </c>
      <c r="D72" s="76" t="s">
        <v>5</v>
      </c>
      <c r="E72" s="211"/>
      <c r="F72" s="168">
        <f>+ROUND(C72*E72,2)</f>
        <v>0</v>
      </c>
    </row>
    <row r="73" spans="1:6" x14ac:dyDescent="0.2">
      <c r="A73" s="115"/>
      <c r="B73" s="116" t="s">
        <v>68</v>
      </c>
      <c r="C73" s="117"/>
      <c r="D73" s="117"/>
      <c r="E73" s="181"/>
      <c r="F73" s="182">
        <f>SUM(F12:F72)</f>
        <v>0</v>
      </c>
    </row>
    <row r="74" spans="1:6" x14ac:dyDescent="0.2">
      <c r="A74" s="61"/>
      <c r="B74" s="62"/>
      <c r="C74" s="65"/>
      <c r="D74" s="64"/>
      <c r="E74" s="207"/>
      <c r="F74" s="207"/>
    </row>
    <row r="75" spans="1:6" x14ac:dyDescent="0.2">
      <c r="A75" s="213" t="s">
        <v>69</v>
      </c>
      <c r="B75" s="66" t="s">
        <v>97</v>
      </c>
      <c r="C75" s="68"/>
      <c r="D75" s="69"/>
      <c r="E75" s="200"/>
      <c r="F75" s="201"/>
    </row>
    <row r="76" spans="1:6" x14ac:dyDescent="0.2">
      <c r="A76" s="67"/>
      <c r="B76" s="66"/>
      <c r="C76" s="68"/>
      <c r="D76" s="69"/>
      <c r="E76" s="200"/>
      <c r="F76" s="201"/>
    </row>
    <row r="77" spans="1:6" x14ac:dyDescent="0.2">
      <c r="A77" s="61">
        <v>1</v>
      </c>
      <c r="B77" s="70" t="s">
        <v>15</v>
      </c>
      <c r="C77" s="71">
        <v>3681.0900000000006</v>
      </c>
      <c r="D77" s="72" t="s">
        <v>5</v>
      </c>
      <c r="E77" s="166"/>
      <c r="F77" s="167">
        <f>ROUND(C77*E77,2)</f>
        <v>0</v>
      </c>
    </row>
    <row r="78" spans="1:6" x14ac:dyDescent="0.2">
      <c r="A78" s="61"/>
      <c r="B78" s="73"/>
      <c r="C78" s="74"/>
      <c r="D78" s="74"/>
      <c r="E78" s="204"/>
      <c r="F78" s="167">
        <f>ROUND(C78*E78,2)</f>
        <v>0</v>
      </c>
    </row>
    <row r="79" spans="1:6" x14ac:dyDescent="0.2">
      <c r="A79" s="67">
        <v>2</v>
      </c>
      <c r="B79" s="66" t="s">
        <v>8</v>
      </c>
      <c r="C79" s="68"/>
      <c r="D79" s="69"/>
      <c r="E79" s="205"/>
      <c r="F79" s="167">
        <f>ROUND(C79*E79,2)</f>
        <v>0</v>
      </c>
    </row>
    <row r="80" spans="1:6" x14ac:dyDescent="0.2">
      <c r="A80" s="67"/>
      <c r="B80" s="66"/>
      <c r="C80" s="68"/>
      <c r="D80" s="69"/>
      <c r="E80" s="205"/>
      <c r="F80" s="167"/>
    </row>
    <row r="81" spans="1:6" x14ac:dyDescent="0.2">
      <c r="A81" s="28">
        <v>2.1</v>
      </c>
      <c r="B81" s="75" t="s">
        <v>98</v>
      </c>
      <c r="C81" s="29"/>
      <c r="D81" s="76"/>
      <c r="E81" s="196"/>
      <c r="F81" s="168"/>
    </row>
    <row r="82" spans="1:6" x14ac:dyDescent="0.2">
      <c r="A82" s="30" t="s">
        <v>30</v>
      </c>
      <c r="B82" s="77" t="s">
        <v>77</v>
      </c>
      <c r="C82" s="71">
        <v>2027.61</v>
      </c>
      <c r="D82" s="76" t="s">
        <v>9</v>
      </c>
      <c r="E82" s="31"/>
      <c r="F82" s="168">
        <f>+ROUND(C82*E82,2)</f>
        <v>0</v>
      </c>
    </row>
    <row r="83" spans="1:6" ht="25.5" x14ac:dyDescent="0.2">
      <c r="A83" s="30" t="s">
        <v>31</v>
      </c>
      <c r="B83" s="77" t="s">
        <v>78</v>
      </c>
      <c r="C83" s="78">
        <v>868.97</v>
      </c>
      <c r="D83" s="76" t="s">
        <v>9</v>
      </c>
      <c r="E83" s="31"/>
      <c r="F83" s="168">
        <f>+ROUND(C83*E83,2)</f>
        <v>0</v>
      </c>
    </row>
    <row r="84" spans="1:6" x14ac:dyDescent="0.2">
      <c r="A84" s="79">
        <v>2.2000000000000002</v>
      </c>
      <c r="B84" s="80" t="s">
        <v>45</v>
      </c>
      <c r="C84" s="71">
        <v>2775.74</v>
      </c>
      <c r="D84" s="69" t="s">
        <v>10</v>
      </c>
      <c r="E84" s="169"/>
      <c r="F84" s="167">
        <f t="shared" ref="F84:F92" si="8">ROUND(C84*E84,2)</f>
        <v>0</v>
      </c>
    </row>
    <row r="85" spans="1:6" ht="25.5" x14ac:dyDescent="0.2">
      <c r="A85" s="79">
        <v>2.2999999999999998</v>
      </c>
      <c r="B85" s="81" t="s">
        <v>57</v>
      </c>
      <c r="C85" s="78">
        <v>277.57</v>
      </c>
      <c r="D85" s="82" t="s">
        <v>9</v>
      </c>
      <c r="E85" s="169"/>
      <c r="F85" s="167">
        <f t="shared" si="8"/>
        <v>0</v>
      </c>
    </row>
    <row r="86" spans="1:6" ht="38.25" x14ac:dyDescent="0.2">
      <c r="A86" s="243">
        <v>2.4</v>
      </c>
      <c r="B86" s="244" t="s">
        <v>99</v>
      </c>
      <c r="C86" s="245">
        <v>885.02</v>
      </c>
      <c r="D86" s="246" t="s">
        <v>9</v>
      </c>
      <c r="E86" s="247"/>
      <c r="F86" s="248">
        <f t="shared" si="8"/>
        <v>0</v>
      </c>
    </row>
    <row r="87" spans="1:6" ht="25.5" x14ac:dyDescent="0.2">
      <c r="A87" s="86">
        <v>2.5</v>
      </c>
      <c r="B87" s="80" t="s">
        <v>16</v>
      </c>
      <c r="C87" s="78">
        <v>2458.38</v>
      </c>
      <c r="D87" s="82" t="s">
        <v>9</v>
      </c>
      <c r="E87" s="169"/>
      <c r="F87" s="167">
        <f t="shared" si="8"/>
        <v>0</v>
      </c>
    </row>
    <row r="88" spans="1:6" ht="25.5" x14ac:dyDescent="0.2">
      <c r="A88" s="79">
        <v>2.6</v>
      </c>
      <c r="B88" s="80" t="s">
        <v>47</v>
      </c>
      <c r="C88" s="78">
        <v>525.84</v>
      </c>
      <c r="D88" s="82" t="s">
        <v>9</v>
      </c>
      <c r="E88" s="169"/>
      <c r="F88" s="167">
        <f t="shared" si="8"/>
        <v>0</v>
      </c>
    </row>
    <row r="89" spans="1:6" x14ac:dyDescent="0.2">
      <c r="A89" s="67"/>
      <c r="B89" s="80"/>
      <c r="C89" s="68"/>
      <c r="D89" s="69"/>
      <c r="E89" s="171"/>
      <c r="F89" s="167">
        <f t="shared" si="8"/>
        <v>0</v>
      </c>
    </row>
    <row r="90" spans="1:6" x14ac:dyDescent="0.2">
      <c r="A90" s="67">
        <v>3</v>
      </c>
      <c r="B90" s="66" t="s">
        <v>17</v>
      </c>
      <c r="C90" s="68"/>
      <c r="D90" s="69"/>
      <c r="E90" s="171"/>
      <c r="F90" s="167">
        <f t="shared" si="8"/>
        <v>0</v>
      </c>
    </row>
    <row r="91" spans="1:6" ht="25.5" x14ac:dyDescent="0.2">
      <c r="A91" s="79">
        <v>3.1</v>
      </c>
      <c r="B91" s="87" t="s">
        <v>70</v>
      </c>
      <c r="C91" s="68">
        <v>1183.0674000000001</v>
      </c>
      <c r="D91" s="82" t="s">
        <v>5</v>
      </c>
      <c r="E91" s="171"/>
      <c r="F91" s="167">
        <f t="shared" si="8"/>
        <v>0</v>
      </c>
    </row>
    <row r="92" spans="1:6" ht="25.5" x14ac:dyDescent="0.2">
      <c r="A92" s="79">
        <v>3.2</v>
      </c>
      <c r="B92" s="87" t="s">
        <v>71</v>
      </c>
      <c r="C92" s="68">
        <v>2861.5793999999996</v>
      </c>
      <c r="D92" s="82" t="s">
        <v>5</v>
      </c>
      <c r="E92" s="171"/>
      <c r="F92" s="167">
        <f t="shared" si="8"/>
        <v>0</v>
      </c>
    </row>
    <row r="93" spans="1:6" x14ac:dyDescent="0.2">
      <c r="A93" s="67"/>
      <c r="B93" s="80"/>
      <c r="C93" s="68"/>
      <c r="D93" s="69"/>
      <c r="E93" s="171"/>
      <c r="F93" s="167"/>
    </row>
    <row r="94" spans="1:6" x14ac:dyDescent="0.2">
      <c r="A94" s="67">
        <v>4</v>
      </c>
      <c r="B94" s="66" t="s">
        <v>100</v>
      </c>
      <c r="C94" s="68"/>
      <c r="D94" s="69"/>
      <c r="E94" s="171"/>
      <c r="F94" s="167">
        <f t="shared" ref="F94:F127" si="9">ROUND(C94*E94,2)</f>
        <v>0</v>
      </c>
    </row>
    <row r="95" spans="1:6" x14ac:dyDescent="0.2">
      <c r="A95" s="86">
        <v>4.0999999999999996</v>
      </c>
      <c r="B95" s="87" t="s">
        <v>72</v>
      </c>
      <c r="C95" s="68">
        <v>1183.07</v>
      </c>
      <c r="D95" s="69" t="s">
        <v>5</v>
      </c>
      <c r="E95" s="171"/>
      <c r="F95" s="167">
        <f t="shared" si="9"/>
        <v>0</v>
      </c>
    </row>
    <row r="96" spans="1:6" x14ac:dyDescent="0.2">
      <c r="A96" s="86">
        <v>4.2</v>
      </c>
      <c r="B96" s="87" t="s">
        <v>73</v>
      </c>
      <c r="C96" s="68">
        <v>2861.58</v>
      </c>
      <c r="D96" s="69" t="s">
        <v>5</v>
      </c>
      <c r="E96" s="171"/>
      <c r="F96" s="167">
        <f t="shared" si="9"/>
        <v>0</v>
      </c>
    </row>
    <row r="97" spans="1:6" x14ac:dyDescent="0.2">
      <c r="A97" s="86"/>
      <c r="B97" s="80"/>
      <c r="C97" s="68"/>
      <c r="D97" s="69"/>
      <c r="E97" s="171"/>
      <c r="F97" s="167">
        <f t="shared" si="9"/>
        <v>0</v>
      </c>
    </row>
    <row r="98" spans="1:6" x14ac:dyDescent="0.2">
      <c r="A98" s="67">
        <v>5</v>
      </c>
      <c r="B98" s="66" t="s">
        <v>101</v>
      </c>
      <c r="C98" s="68"/>
      <c r="D98" s="69"/>
      <c r="E98" s="171"/>
      <c r="F98" s="167">
        <f t="shared" si="9"/>
        <v>0</v>
      </c>
    </row>
    <row r="99" spans="1:6" ht="25.5" x14ac:dyDescent="0.2">
      <c r="A99" s="79">
        <f>A98+0.1</f>
        <v>5.0999999999999996</v>
      </c>
      <c r="B99" s="88" t="s">
        <v>102</v>
      </c>
      <c r="C99" s="89">
        <v>1</v>
      </c>
      <c r="D99" s="82" t="s">
        <v>6</v>
      </c>
      <c r="E99" s="171"/>
      <c r="F99" s="167">
        <f t="shared" si="9"/>
        <v>0</v>
      </c>
    </row>
    <row r="100" spans="1:6" ht="25.5" x14ac:dyDescent="0.2">
      <c r="A100" s="79">
        <f t="shared" ref="A100:A107" si="10">A99+0.1</f>
        <v>5.1999999999999993</v>
      </c>
      <c r="B100" s="88" t="s">
        <v>103</v>
      </c>
      <c r="C100" s="89">
        <v>1</v>
      </c>
      <c r="D100" s="82" t="s">
        <v>6</v>
      </c>
      <c r="E100" s="171"/>
      <c r="F100" s="167">
        <f t="shared" si="9"/>
        <v>0</v>
      </c>
    </row>
    <row r="101" spans="1:6" ht="25.5" x14ac:dyDescent="0.2">
      <c r="A101" s="79">
        <f t="shared" si="10"/>
        <v>5.2999999999999989</v>
      </c>
      <c r="B101" s="88" t="s">
        <v>136</v>
      </c>
      <c r="C101" s="89">
        <v>3</v>
      </c>
      <c r="D101" s="82" t="s">
        <v>6</v>
      </c>
      <c r="E101" s="171"/>
      <c r="F101" s="167">
        <f t="shared" si="9"/>
        <v>0</v>
      </c>
    </row>
    <row r="102" spans="1:6" ht="25.5" x14ac:dyDescent="0.2">
      <c r="A102" s="79">
        <f t="shared" si="10"/>
        <v>5.3999999999999986</v>
      </c>
      <c r="B102" s="88" t="s">
        <v>93</v>
      </c>
      <c r="C102" s="89">
        <v>1</v>
      </c>
      <c r="D102" s="82" t="s">
        <v>6</v>
      </c>
      <c r="E102" s="171"/>
      <c r="F102" s="167">
        <f t="shared" si="9"/>
        <v>0</v>
      </c>
    </row>
    <row r="103" spans="1:6" ht="25.5" x14ac:dyDescent="0.2">
      <c r="A103" s="79">
        <f t="shared" si="10"/>
        <v>5.4999999999999982</v>
      </c>
      <c r="B103" s="88" t="s">
        <v>104</v>
      </c>
      <c r="C103" s="89">
        <v>2</v>
      </c>
      <c r="D103" s="82" t="s">
        <v>6</v>
      </c>
      <c r="E103" s="171"/>
      <c r="F103" s="167">
        <f t="shared" si="9"/>
        <v>0</v>
      </c>
    </row>
    <row r="104" spans="1:6" ht="25.5" x14ac:dyDescent="0.2">
      <c r="A104" s="79">
        <f t="shared" si="10"/>
        <v>5.5999999999999979</v>
      </c>
      <c r="B104" s="88" t="s">
        <v>137</v>
      </c>
      <c r="C104" s="89">
        <v>1</v>
      </c>
      <c r="D104" s="82" t="s">
        <v>6</v>
      </c>
      <c r="E104" s="171"/>
      <c r="F104" s="167">
        <f t="shared" si="9"/>
        <v>0</v>
      </c>
    </row>
    <row r="105" spans="1:6" ht="25.5" x14ac:dyDescent="0.2">
      <c r="A105" s="79">
        <f t="shared" si="10"/>
        <v>5.6999999999999975</v>
      </c>
      <c r="B105" s="88" t="s">
        <v>138</v>
      </c>
      <c r="C105" s="89">
        <v>2</v>
      </c>
      <c r="D105" s="82" t="s">
        <v>6</v>
      </c>
      <c r="E105" s="171"/>
      <c r="F105" s="167">
        <f t="shared" si="9"/>
        <v>0</v>
      </c>
    </row>
    <row r="106" spans="1:6" ht="25.5" x14ac:dyDescent="0.2">
      <c r="A106" s="79">
        <f t="shared" si="10"/>
        <v>5.7999999999999972</v>
      </c>
      <c r="B106" s="88" t="s">
        <v>94</v>
      </c>
      <c r="C106" s="89">
        <v>2</v>
      </c>
      <c r="D106" s="82" t="s">
        <v>6</v>
      </c>
      <c r="E106" s="171"/>
      <c r="F106" s="167">
        <f t="shared" si="9"/>
        <v>0</v>
      </c>
    </row>
    <row r="107" spans="1:6" ht="25.5" x14ac:dyDescent="0.2">
      <c r="A107" s="79">
        <f t="shared" si="10"/>
        <v>5.8999999999999968</v>
      </c>
      <c r="B107" s="88" t="s">
        <v>92</v>
      </c>
      <c r="C107" s="89">
        <v>3</v>
      </c>
      <c r="D107" s="82" t="s">
        <v>6</v>
      </c>
      <c r="E107" s="171"/>
      <c r="F107" s="167">
        <f t="shared" si="9"/>
        <v>0</v>
      </c>
    </row>
    <row r="108" spans="1:6" ht="25.5" x14ac:dyDescent="0.2">
      <c r="A108" s="230">
        <v>5.0999999999999996</v>
      </c>
      <c r="B108" s="88" t="s">
        <v>105</v>
      </c>
      <c r="C108" s="89">
        <v>1</v>
      </c>
      <c r="D108" s="82" t="s">
        <v>6</v>
      </c>
      <c r="E108" s="171"/>
      <c r="F108" s="167">
        <f t="shared" si="9"/>
        <v>0</v>
      </c>
    </row>
    <row r="109" spans="1:6" ht="25.5" x14ac:dyDescent="0.2">
      <c r="A109" s="230">
        <v>5.0999999999999996</v>
      </c>
      <c r="B109" s="88" t="s">
        <v>91</v>
      </c>
      <c r="C109" s="89">
        <v>1</v>
      </c>
      <c r="D109" s="82" t="s">
        <v>6</v>
      </c>
      <c r="E109" s="171"/>
      <c r="F109" s="167">
        <f t="shared" si="9"/>
        <v>0</v>
      </c>
    </row>
    <row r="110" spans="1:6" ht="25.5" x14ac:dyDescent="0.2">
      <c r="A110" s="231">
        <v>5.1100000000000003</v>
      </c>
      <c r="B110" s="88" t="s">
        <v>139</v>
      </c>
      <c r="C110" s="89">
        <v>2</v>
      </c>
      <c r="D110" s="82" t="s">
        <v>6</v>
      </c>
      <c r="E110" s="171"/>
      <c r="F110" s="167">
        <f t="shared" si="9"/>
        <v>0</v>
      </c>
    </row>
    <row r="111" spans="1:6" ht="25.5" x14ac:dyDescent="0.2">
      <c r="A111" s="79">
        <v>5.12</v>
      </c>
      <c r="B111" s="88" t="s">
        <v>106</v>
      </c>
      <c r="C111" s="89">
        <v>3</v>
      </c>
      <c r="D111" s="82" t="s">
        <v>6</v>
      </c>
      <c r="E111" s="171"/>
      <c r="F111" s="167">
        <f t="shared" si="9"/>
        <v>0</v>
      </c>
    </row>
    <row r="112" spans="1:6" ht="25.5" x14ac:dyDescent="0.2">
      <c r="A112" s="79">
        <v>5.13</v>
      </c>
      <c r="B112" s="88" t="s">
        <v>140</v>
      </c>
      <c r="C112" s="89">
        <v>3</v>
      </c>
      <c r="D112" s="82" t="s">
        <v>6</v>
      </c>
      <c r="E112" s="171"/>
      <c r="F112" s="167">
        <f t="shared" si="9"/>
        <v>0</v>
      </c>
    </row>
    <row r="113" spans="1:6" ht="25.5" x14ac:dyDescent="0.2">
      <c r="A113" s="79">
        <v>5.14</v>
      </c>
      <c r="B113" s="88" t="s">
        <v>109</v>
      </c>
      <c r="C113" s="89">
        <v>1</v>
      </c>
      <c r="D113" s="82" t="s">
        <v>6</v>
      </c>
      <c r="E113" s="171"/>
      <c r="F113" s="167">
        <f t="shared" si="9"/>
        <v>0</v>
      </c>
    </row>
    <row r="114" spans="1:6" ht="25.5" x14ac:dyDescent="0.2">
      <c r="A114" s="79">
        <v>5.15</v>
      </c>
      <c r="B114" s="88" t="s">
        <v>107</v>
      </c>
      <c r="C114" s="89">
        <v>8</v>
      </c>
      <c r="D114" s="82" t="s">
        <v>6</v>
      </c>
      <c r="E114" s="171"/>
      <c r="F114" s="167">
        <f t="shared" si="9"/>
        <v>0</v>
      </c>
    </row>
    <row r="115" spans="1:6" ht="25.5" x14ac:dyDescent="0.2">
      <c r="A115" s="79"/>
      <c r="B115" s="88" t="s">
        <v>108</v>
      </c>
      <c r="C115" s="89">
        <v>1</v>
      </c>
      <c r="D115" s="82" t="s">
        <v>6</v>
      </c>
      <c r="E115" s="171"/>
      <c r="F115" s="167">
        <f t="shared" si="9"/>
        <v>0</v>
      </c>
    </row>
    <row r="116" spans="1:6" ht="25.5" x14ac:dyDescent="0.2">
      <c r="A116" s="79">
        <v>5.16</v>
      </c>
      <c r="B116" s="92" t="s">
        <v>112</v>
      </c>
      <c r="C116" s="89">
        <v>3</v>
      </c>
      <c r="D116" s="82" t="s">
        <v>6</v>
      </c>
      <c r="E116" s="171"/>
      <c r="F116" s="167">
        <f t="shared" si="9"/>
        <v>0</v>
      </c>
    </row>
    <row r="117" spans="1:6" ht="25.5" x14ac:dyDescent="0.2">
      <c r="A117" s="79">
        <v>5.17</v>
      </c>
      <c r="B117" s="88" t="s">
        <v>110</v>
      </c>
      <c r="C117" s="89">
        <v>4</v>
      </c>
      <c r="D117" s="82" t="s">
        <v>6</v>
      </c>
      <c r="E117" s="171"/>
      <c r="F117" s="167">
        <f t="shared" si="9"/>
        <v>0</v>
      </c>
    </row>
    <row r="118" spans="1:6" ht="25.5" x14ac:dyDescent="0.2">
      <c r="A118" s="79">
        <v>5.18</v>
      </c>
      <c r="B118" s="88" t="s">
        <v>111</v>
      </c>
      <c r="C118" s="89">
        <v>9</v>
      </c>
      <c r="D118" s="82" t="s">
        <v>6</v>
      </c>
      <c r="E118" s="171"/>
      <c r="F118" s="167">
        <f t="shared" si="9"/>
        <v>0</v>
      </c>
    </row>
    <row r="119" spans="1:6" ht="25.5" x14ac:dyDescent="0.2">
      <c r="A119" s="79">
        <v>5.19</v>
      </c>
      <c r="B119" s="88" t="s">
        <v>141</v>
      </c>
      <c r="C119" s="89">
        <v>1</v>
      </c>
      <c r="D119" s="82" t="s">
        <v>6</v>
      </c>
      <c r="E119" s="171"/>
      <c r="F119" s="167">
        <f t="shared" si="9"/>
        <v>0</v>
      </c>
    </row>
    <row r="120" spans="1:6" x14ac:dyDescent="0.2">
      <c r="A120" s="230">
        <v>5.2</v>
      </c>
      <c r="B120" s="88" t="s">
        <v>64</v>
      </c>
      <c r="C120" s="89">
        <v>73</v>
      </c>
      <c r="D120" s="82" t="s">
        <v>6</v>
      </c>
      <c r="E120" s="171"/>
      <c r="F120" s="167">
        <f t="shared" si="9"/>
        <v>0</v>
      </c>
    </row>
    <row r="121" spans="1:6" x14ac:dyDescent="0.2">
      <c r="A121" s="230">
        <v>5.21</v>
      </c>
      <c r="B121" s="88" t="s">
        <v>63</v>
      </c>
      <c r="C121" s="89">
        <v>32</v>
      </c>
      <c r="D121" s="82" t="s">
        <v>6</v>
      </c>
      <c r="E121" s="171"/>
      <c r="F121" s="167">
        <f t="shared" si="9"/>
        <v>0</v>
      </c>
    </row>
    <row r="122" spans="1:6" x14ac:dyDescent="0.2">
      <c r="A122" s="249">
        <v>5.22</v>
      </c>
      <c r="B122" s="250" t="s">
        <v>113</v>
      </c>
      <c r="C122" s="251">
        <v>53</v>
      </c>
      <c r="D122" s="240" t="s">
        <v>6</v>
      </c>
      <c r="E122" s="252"/>
      <c r="F122" s="242">
        <f t="shared" si="9"/>
        <v>0</v>
      </c>
    </row>
    <row r="123" spans="1:6" x14ac:dyDescent="0.2">
      <c r="A123" s="86"/>
      <c r="B123" s="93"/>
      <c r="C123" s="68"/>
      <c r="D123" s="82"/>
      <c r="E123" s="172"/>
      <c r="F123" s="173"/>
    </row>
    <row r="124" spans="1:6" x14ac:dyDescent="0.2">
      <c r="A124" s="94">
        <v>6</v>
      </c>
      <c r="B124" s="95" t="s">
        <v>114</v>
      </c>
      <c r="C124" s="96"/>
      <c r="D124" s="97"/>
      <c r="E124" s="20"/>
      <c r="F124" s="174"/>
    </row>
    <row r="125" spans="1:6" ht="51" x14ac:dyDescent="0.2">
      <c r="A125" s="98">
        <v>6.1</v>
      </c>
      <c r="B125" s="99" t="s">
        <v>142</v>
      </c>
      <c r="C125" s="100">
        <v>2</v>
      </c>
      <c r="D125" s="101" t="s">
        <v>6</v>
      </c>
      <c r="E125" s="168"/>
      <c r="F125" s="175">
        <f>ROUND(C125*E125,2)</f>
        <v>0</v>
      </c>
    </row>
    <row r="126" spans="1:6" ht="25.5" x14ac:dyDescent="0.2">
      <c r="A126" s="98">
        <v>6.2</v>
      </c>
      <c r="B126" s="87" t="s">
        <v>67</v>
      </c>
      <c r="C126" s="100">
        <v>2</v>
      </c>
      <c r="D126" s="101" t="s">
        <v>6</v>
      </c>
      <c r="E126" s="212"/>
      <c r="F126" s="175">
        <f>ROUND(C126*E126,2)</f>
        <v>0</v>
      </c>
    </row>
    <row r="127" spans="1:6" x14ac:dyDescent="0.2">
      <c r="A127" s="86"/>
      <c r="B127" s="80"/>
      <c r="C127" s="68"/>
      <c r="D127" s="69"/>
      <c r="E127" s="170"/>
      <c r="F127" s="167">
        <f t="shared" si="9"/>
        <v>0</v>
      </c>
    </row>
    <row r="128" spans="1:6" x14ac:dyDescent="0.2">
      <c r="A128" s="67">
        <v>7</v>
      </c>
      <c r="B128" s="232" t="s">
        <v>143</v>
      </c>
      <c r="C128" s="68">
        <v>2</v>
      </c>
      <c r="D128" s="69" t="s">
        <v>6</v>
      </c>
      <c r="E128" s="171"/>
      <c r="F128" s="167">
        <f>ROUND(C128*E128,2)</f>
        <v>0</v>
      </c>
    </row>
    <row r="129" spans="1:6" x14ac:dyDescent="0.2">
      <c r="A129" s="86"/>
      <c r="B129" s="80"/>
      <c r="C129" s="68"/>
      <c r="D129" s="69"/>
      <c r="E129" s="170"/>
      <c r="F129" s="167"/>
    </row>
    <row r="130" spans="1:6" x14ac:dyDescent="0.2">
      <c r="A130" s="32">
        <v>8</v>
      </c>
      <c r="B130" s="103" t="s">
        <v>144</v>
      </c>
      <c r="C130" s="29"/>
      <c r="D130" s="104"/>
      <c r="E130" s="31"/>
      <c r="F130" s="168">
        <f>+ROUND(C130*E130,2)</f>
        <v>0</v>
      </c>
    </row>
    <row r="131" spans="1:6" x14ac:dyDescent="0.2">
      <c r="A131" s="33">
        <f>A130+0.1</f>
        <v>8.1</v>
      </c>
      <c r="B131" s="93" t="s">
        <v>32</v>
      </c>
      <c r="C131" s="29">
        <v>250</v>
      </c>
      <c r="D131" s="105" t="s">
        <v>115</v>
      </c>
      <c r="E131" s="177"/>
      <c r="F131" s="168">
        <f t="shared" ref="F131:F144" si="11">+ROUND(C131*E131,2)</f>
        <v>0</v>
      </c>
    </row>
    <row r="132" spans="1:6" ht="25.5" x14ac:dyDescent="0.2">
      <c r="A132" s="33">
        <f t="shared" ref="A132:A139" si="12">A131+0.1</f>
        <v>8.1999999999999993</v>
      </c>
      <c r="B132" s="93" t="s">
        <v>33</v>
      </c>
      <c r="C132" s="29">
        <v>1500</v>
      </c>
      <c r="D132" s="101" t="s">
        <v>5</v>
      </c>
      <c r="E132" s="177"/>
      <c r="F132" s="168">
        <f t="shared" si="11"/>
        <v>0</v>
      </c>
    </row>
    <row r="133" spans="1:6" x14ac:dyDescent="0.2">
      <c r="A133" s="33">
        <f t="shared" si="12"/>
        <v>8.2999999999999989</v>
      </c>
      <c r="B133" s="93" t="s">
        <v>34</v>
      </c>
      <c r="C133" s="29">
        <v>290</v>
      </c>
      <c r="D133" s="101" t="s">
        <v>115</v>
      </c>
      <c r="E133" s="177"/>
      <c r="F133" s="168">
        <f t="shared" si="11"/>
        <v>0</v>
      </c>
    </row>
    <row r="134" spans="1:6" x14ac:dyDescent="0.2">
      <c r="A134" s="33">
        <f t="shared" si="12"/>
        <v>8.3999999999999986</v>
      </c>
      <c r="B134" s="93" t="s">
        <v>35</v>
      </c>
      <c r="C134" s="29">
        <v>290</v>
      </c>
      <c r="D134" s="101" t="s">
        <v>115</v>
      </c>
      <c r="E134" s="177"/>
      <c r="F134" s="168">
        <f t="shared" si="11"/>
        <v>0</v>
      </c>
    </row>
    <row r="135" spans="1:6" x14ac:dyDescent="0.2">
      <c r="A135" s="33">
        <f t="shared" si="12"/>
        <v>8.4999999999999982</v>
      </c>
      <c r="B135" s="88" t="s">
        <v>36</v>
      </c>
      <c r="C135" s="29">
        <v>290</v>
      </c>
      <c r="D135" s="101" t="s">
        <v>115</v>
      </c>
      <c r="E135" s="177"/>
      <c r="F135" s="168">
        <f t="shared" si="11"/>
        <v>0</v>
      </c>
    </row>
    <row r="136" spans="1:6" x14ac:dyDescent="0.2">
      <c r="A136" s="33">
        <f t="shared" si="12"/>
        <v>8.5999999999999979</v>
      </c>
      <c r="B136" s="88" t="s">
        <v>37</v>
      </c>
      <c r="C136" s="29">
        <v>290</v>
      </c>
      <c r="D136" s="101" t="s">
        <v>115</v>
      </c>
      <c r="E136" s="177"/>
      <c r="F136" s="168">
        <f t="shared" si="11"/>
        <v>0</v>
      </c>
    </row>
    <row r="137" spans="1:6" x14ac:dyDescent="0.2">
      <c r="A137" s="33">
        <f t="shared" si="12"/>
        <v>8.6999999999999975</v>
      </c>
      <c r="B137" s="88" t="s">
        <v>38</v>
      </c>
      <c r="C137" s="29">
        <v>290</v>
      </c>
      <c r="D137" s="101" t="s">
        <v>115</v>
      </c>
      <c r="E137" s="177"/>
      <c r="F137" s="168">
        <f t="shared" si="11"/>
        <v>0</v>
      </c>
    </row>
    <row r="138" spans="1:6" x14ac:dyDescent="0.2">
      <c r="A138" s="33">
        <f t="shared" si="12"/>
        <v>8.7999999999999972</v>
      </c>
      <c r="B138" s="88" t="s">
        <v>116</v>
      </c>
      <c r="C138" s="29">
        <v>290</v>
      </c>
      <c r="D138" s="101" t="s">
        <v>5</v>
      </c>
      <c r="E138" s="177"/>
      <c r="F138" s="168">
        <f t="shared" si="11"/>
        <v>0</v>
      </c>
    </row>
    <row r="139" spans="1:6" x14ac:dyDescent="0.2">
      <c r="A139" s="33">
        <f t="shared" si="12"/>
        <v>8.8999999999999968</v>
      </c>
      <c r="B139" s="88" t="s">
        <v>39</v>
      </c>
      <c r="C139" s="29">
        <v>290</v>
      </c>
      <c r="D139" s="101" t="s">
        <v>115</v>
      </c>
      <c r="E139" s="177"/>
      <c r="F139" s="168">
        <f t="shared" si="11"/>
        <v>0</v>
      </c>
    </row>
    <row r="140" spans="1:6" x14ac:dyDescent="0.2">
      <c r="A140" s="34">
        <v>8.1</v>
      </c>
      <c r="B140" s="88" t="s">
        <v>40</v>
      </c>
      <c r="C140" s="29">
        <v>290</v>
      </c>
      <c r="D140" s="101" t="s">
        <v>115</v>
      </c>
      <c r="E140" s="177"/>
      <c r="F140" s="168">
        <f t="shared" si="11"/>
        <v>0</v>
      </c>
    </row>
    <row r="141" spans="1:6" x14ac:dyDescent="0.2">
      <c r="A141" s="34">
        <v>8.11</v>
      </c>
      <c r="B141" s="88" t="s">
        <v>41</v>
      </c>
      <c r="C141" s="29">
        <v>290</v>
      </c>
      <c r="D141" s="101" t="s">
        <v>115</v>
      </c>
      <c r="E141" s="177"/>
      <c r="F141" s="168">
        <f t="shared" si="11"/>
        <v>0</v>
      </c>
    </row>
    <row r="142" spans="1:6" x14ac:dyDescent="0.2">
      <c r="A142" s="34">
        <v>8.1199999999999992</v>
      </c>
      <c r="B142" s="88" t="s">
        <v>42</v>
      </c>
      <c r="C142" s="29">
        <v>495</v>
      </c>
      <c r="D142" s="101" t="s">
        <v>9</v>
      </c>
      <c r="E142" s="177"/>
      <c r="F142" s="168">
        <f t="shared" si="11"/>
        <v>0</v>
      </c>
    </row>
    <row r="143" spans="1:6" x14ac:dyDescent="0.2">
      <c r="A143" s="34">
        <v>8.1300000000000008</v>
      </c>
      <c r="B143" s="88" t="s">
        <v>43</v>
      </c>
      <c r="C143" s="29">
        <v>290</v>
      </c>
      <c r="D143" s="101" t="s">
        <v>115</v>
      </c>
      <c r="E143" s="177"/>
      <c r="F143" s="168">
        <f t="shared" si="11"/>
        <v>0</v>
      </c>
    </row>
    <row r="144" spans="1:6" x14ac:dyDescent="0.2">
      <c r="A144" s="35"/>
      <c r="B144" s="106"/>
      <c r="C144" s="29"/>
      <c r="D144" s="104"/>
      <c r="E144" s="31"/>
      <c r="F144" s="168">
        <f t="shared" si="11"/>
        <v>0</v>
      </c>
    </row>
    <row r="145" spans="1:6" x14ac:dyDescent="0.2">
      <c r="A145" s="36">
        <v>9</v>
      </c>
      <c r="B145" s="107" t="s">
        <v>117</v>
      </c>
      <c r="C145" s="108"/>
      <c r="D145" s="109"/>
      <c r="E145" s="21"/>
      <c r="F145" s="167">
        <f>ROUND(C145*E145,2)</f>
        <v>0</v>
      </c>
    </row>
    <row r="146" spans="1:6" x14ac:dyDescent="0.2">
      <c r="A146" s="33">
        <f t="shared" ref="A146:A147" si="13">A145+0.1</f>
        <v>9.1</v>
      </c>
      <c r="B146" s="80" t="s">
        <v>18</v>
      </c>
      <c r="C146" s="89">
        <v>1183.07</v>
      </c>
      <c r="D146" s="109" t="s">
        <v>5</v>
      </c>
      <c r="E146" s="178"/>
      <c r="F146" s="167">
        <f t="shared" ref="F146:F147" si="14">ROUND(C146*E146,2)</f>
        <v>0</v>
      </c>
    </row>
    <row r="147" spans="1:6" x14ac:dyDescent="0.2">
      <c r="A147" s="33">
        <f t="shared" si="13"/>
        <v>9.1999999999999993</v>
      </c>
      <c r="B147" s="80" t="s">
        <v>19</v>
      </c>
      <c r="C147" s="89">
        <v>56</v>
      </c>
      <c r="D147" s="109" t="s">
        <v>5</v>
      </c>
      <c r="E147" s="178"/>
      <c r="F147" s="167">
        <f t="shared" si="14"/>
        <v>0</v>
      </c>
    </row>
    <row r="148" spans="1:6" x14ac:dyDescent="0.2">
      <c r="A148" s="86"/>
      <c r="B148" s="110"/>
      <c r="C148" s="111"/>
      <c r="D148" s="97"/>
      <c r="E148" s="179"/>
      <c r="F148" s="167"/>
    </row>
    <row r="149" spans="1:6" ht="38.25" x14ac:dyDescent="0.2">
      <c r="A149" s="37">
        <v>12</v>
      </c>
      <c r="B149" s="112" t="s">
        <v>44</v>
      </c>
      <c r="C149" s="113">
        <v>1</v>
      </c>
      <c r="D149" s="114" t="s">
        <v>115</v>
      </c>
      <c r="E149" s="180"/>
      <c r="F149" s="175">
        <f>ROUND(C149*E149,2)</f>
        <v>0</v>
      </c>
    </row>
    <row r="150" spans="1:6" x14ac:dyDescent="0.2">
      <c r="A150" s="115"/>
      <c r="B150" s="116" t="s">
        <v>74</v>
      </c>
      <c r="C150" s="117"/>
      <c r="D150" s="117"/>
      <c r="E150" s="181"/>
      <c r="F150" s="182">
        <f>SUM(F77:F149)</f>
        <v>0</v>
      </c>
    </row>
    <row r="151" spans="1:6" x14ac:dyDescent="0.2">
      <c r="A151" s="118"/>
      <c r="B151" s="119"/>
      <c r="C151" s="120"/>
      <c r="D151" s="121"/>
      <c r="E151" s="183"/>
      <c r="F151" s="184"/>
    </row>
    <row r="152" spans="1:6" x14ac:dyDescent="0.2">
      <c r="A152" s="122" t="s">
        <v>75</v>
      </c>
      <c r="B152" s="123" t="s">
        <v>11</v>
      </c>
      <c r="C152" s="124"/>
      <c r="D152" s="125"/>
      <c r="E152" s="185"/>
      <c r="F152" s="185">
        <f>C152*E152</f>
        <v>0</v>
      </c>
    </row>
    <row r="153" spans="1:6" ht="38.25" x14ac:dyDescent="0.2">
      <c r="A153" s="126">
        <v>1</v>
      </c>
      <c r="B153" s="127" t="s">
        <v>12</v>
      </c>
      <c r="C153" s="195"/>
      <c r="D153" s="129" t="s">
        <v>13</v>
      </c>
      <c r="E153" s="186"/>
      <c r="F153" s="187">
        <f>ROUND((C153*E153),2)</f>
        <v>0</v>
      </c>
    </row>
    <row r="154" spans="1:6" x14ac:dyDescent="0.2">
      <c r="A154" s="126"/>
      <c r="B154" s="127"/>
      <c r="C154" s="128"/>
      <c r="D154" s="129"/>
      <c r="E154" s="186"/>
      <c r="F154" s="187"/>
    </row>
    <row r="155" spans="1:6" ht="63.75" x14ac:dyDescent="0.2">
      <c r="A155" s="233">
        <v>2</v>
      </c>
      <c r="B155" s="88" t="s">
        <v>14</v>
      </c>
      <c r="C155" s="130">
        <v>1</v>
      </c>
      <c r="D155" s="131" t="s">
        <v>6</v>
      </c>
      <c r="E155" s="188"/>
      <c r="F155" s="187">
        <f>ROUND((C155*E155),2)</f>
        <v>0</v>
      </c>
    </row>
    <row r="156" spans="1:6" x14ac:dyDescent="0.2">
      <c r="A156" s="13"/>
      <c r="B156" s="14" t="s">
        <v>76</v>
      </c>
      <c r="C156" s="14"/>
      <c r="D156" s="14"/>
      <c r="E156" s="22"/>
      <c r="F156" s="182">
        <f>SUBTOTAL(9,F153:F155)</f>
        <v>0</v>
      </c>
    </row>
    <row r="157" spans="1:6" x14ac:dyDescent="0.2">
      <c r="A157" s="90"/>
      <c r="B157" s="132"/>
      <c r="C157" s="133"/>
      <c r="D157" s="134"/>
      <c r="E157" s="189"/>
      <c r="F157" s="189"/>
    </row>
    <row r="158" spans="1:6" x14ac:dyDescent="0.2">
      <c r="A158" s="15"/>
      <c r="B158" s="135" t="s">
        <v>20</v>
      </c>
      <c r="C158" s="16"/>
      <c r="D158" s="17"/>
      <c r="E158" s="23"/>
      <c r="F158" s="24">
        <f>F73+F150+F156</f>
        <v>0</v>
      </c>
    </row>
    <row r="159" spans="1:6" x14ac:dyDescent="0.2">
      <c r="A159" s="136"/>
      <c r="B159" s="137" t="s">
        <v>20</v>
      </c>
      <c r="C159" s="18"/>
      <c r="D159" s="19"/>
      <c r="E159" s="25">
        <v>0</v>
      </c>
      <c r="F159" s="25">
        <f>F158</f>
        <v>0</v>
      </c>
    </row>
    <row r="160" spans="1:6" x14ac:dyDescent="0.2">
      <c r="A160" s="90"/>
      <c r="B160" s="132"/>
      <c r="C160" s="133"/>
      <c r="D160" s="134"/>
      <c r="E160" s="189"/>
      <c r="F160" s="190"/>
    </row>
    <row r="161" spans="1:6" x14ac:dyDescent="0.2">
      <c r="A161" s="90"/>
      <c r="B161" s="132" t="s">
        <v>21</v>
      </c>
      <c r="C161" s="133"/>
      <c r="D161" s="134"/>
      <c r="E161" s="189"/>
      <c r="F161" s="189"/>
    </row>
    <row r="162" spans="1:6" x14ac:dyDescent="0.2">
      <c r="A162" s="138"/>
      <c r="B162" s="139" t="s">
        <v>22</v>
      </c>
      <c r="C162" s="140">
        <v>0.1</v>
      </c>
      <c r="D162" s="125"/>
      <c r="E162" s="185"/>
      <c r="F162" s="185">
        <f t="shared" ref="F162:F168" si="15">ROUND(($F$159*C162),2)</f>
        <v>0</v>
      </c>
    </row>
    <row r="163" spans="1:6" x14ac:dyDescent="0.2">
      <c r="A163" s="138"/>
      <c r="B163" s="139" t="s">
        <v>23</v>
      </c>
      <c r="C163" s="140">
        <v>0.03</v>
      </c>
      <c r="D163" s="125"/>
      <c r="E163" s="185"/>
      <c r="F163" s="185">
        <f t="shared" si="15"/>
        <v>0</v>
      </c>
    </row>
    <row r="164" spans="1:6" x14ac:dyDescent="0.2">
      <c r="A164" s="138"/>
      <c r="B164" s="139" t="s">
        <v>118</v>
      </c>
      <c r="C164" s="140">
        <v>0.04</v>
      </c>
      <c r="D164" s="125"/>
      <c r="E164" s="185"/>
      <c r="F164" s="185">
        <f t="shared" si="15"/>
        <v>0</v>
      </c>
    </row>
    <row r="165" spans="1:6" x14ac:dyDescent="0.2">
      <c r="A165" s="138"/>
      <c r="B165" s="141" t="s">
        <v>119</v>
      </c>
      <c r="C165" s="140">
        <v>0.05</v>
      </c>
      <c r="D165" s="125"/>
      <c r="E165" s="185"/>
      <c r="F165" s="185">
        <f t="shared" si="15"/>
        <v>0</v>
      </c>
    </row>
    <row r="166" spans="1:6" x14ac:dyDescent="0.2">
      <c r="A166" s="138"/>
      <c r="B166" s="139" t="s">
        <v>24</v>
      </c>
      <c r="C166" s="140">
        <v>0.04</v>
      </c>
      <c r="D166" s="125"/>
      <c r="E166" s="185"/>
      <c r="F166" s="185">
        <f t="shared" si="15"/>
        <v>0</v>
      </c>
    </row>
    <row r="167" spans="1:6" x14ac:dyDescent="0.2">
      <c r="A167" s="138"/>
      <c r="B167" s="139" t="s">
        <v>25</v>
      </c>
      <c r="C167" s="140">
        <v>0.01</v>
      </c>
      <c r="D167" s="125"/>
      <c r="E167" s="185"/>
      <c r="F167" s="185">
        <f t="shared" si="15"/>
        <v>0</v>
      </c>
    </row>
    <row r="168" spans="1:6" x14ac:dyDescent="0.2">
      <c r="A168" s="138"/>
      <c r="B168" s="141" t="s">
        <v>26</v>
      </c>
      <c r="C168" s="142">
        <v>1E-3</v>
      </c>
      <c r="D168" s="125"/>
      <c r="E168" s="185"/>
      <c r="F168" s="185">
        <f t="shared" si="15"/>
        <v>0</v>
      </c>
    </row>
    <row r="169" spans="1:6" x14ac:dyDescent="0.2">
      <c r="A169" s="138"/>
      <c r="B169" s="141" t="s">
        <v>120</v>
      </c>
      <c r="C169" s="142">
        <v>0.18</v>
      </c>
      <c r="D169" s="125"/>
      <c r="E169" s="185"/>
      <c r="F169" s="185">
        <f>ROUND(($F$162*C169),2)</f>
        <v>0</v>
      </c>
    </row>
    <row r="170" spans="1:6" x14ac:dyDescent="0.2">
      <c r="A170" s="138"/>
      <c r="B170" s="141" t="s">
        <v>121</v>
      </c>
      <c r="C170" s="142">
        <v>0.1</v>
      </c>
      <c r="D170" s="125"/>
      <c r="E170" s="185"/>
      <c r="F170" s="185">
        <f>ROUND(($F$159*C170),2)</f>
        <v>0</v>
      </c>
    </row>
    <row r="171" spans="1:6" x14ac:dyDescent="0.2">
      <c r="A171" s="138"/>
      <c r="B171" s="141" t="s">
        <v>27</v>
      </c>
      <c r="C171" s="142">
        <v>0.05</v>
      </c>
      <c r="D171" s="125"/>
      <c r="E171" s="185"/>
      <c r="F171" s="185">
        <f>ROUND(($F$159*C171),2)</f>
        <v>0</v>
      </c>
    </row>
    <row r="172" spans="1:6" x14ac:dyDescent="0.2">
      <c r="A172" s="138"/>
      <c r="B172" s="143" t="s">
        <v>122</v>
      </c>
      <c r="C172" s="144">
        <v>1.4999999999999999E-2</v>
      </c>
      <c r="D172" s="125"/>
      <c r="E172" s="185"/>
      <c r="F172" s="185">
        <f>ROUND(($F$159*C172),2)</f>
        <v>0</v>
      </c>
    </row>
    <row r="173" spans="1:6" x14ac:dyDescent="0.2">
      <c r="A173" s="138"/>
      <c r="B173" s="139"/>
      <c r="C173" s="142"/>
      <c r="D173" s="125"/>
      <c r="E173" s="185"/>
      <c r="F173" s="185"/>
    </row>
    <row r="174" spans="1:6" x14ac:dyDescent="0.2">
      <c r="A174" s="90"/>
      <c r="B174" s="132" t="s">
        <v>28</v>
      </c>
      <c r="C174" s="142"/>
      <c r="D174" s="145"/>
      <c r="E174" s="166"/>
      <c r="F174" s="191">
        <f>SUM(F162:F171)</f>
        <v>0</v>
      </c>
    </row>
    <row r="175" spans="1:6" x14ac:dyDescent="0.2">
      <c r="A175" s="94"/>
      <c r="B175" s="146"/>
      <c r="C175" s="147"/>
      <c r="D175" s="148"/>
      <c r="E175" s="192"/>
      <c r="F175" s="193"/>
    </row>
    <row r="176" spans="1:6" x14ac:dyDescent="0.2">
      <c r="A176" s="149"/>
      <c r="B176" s="150" t="s">
        <v>29</v>
      </c>
      <c r="C176" s="151"/>
      <c r="D176" s="152"/>
      <c r="E176" s="26"/>
      <c r="F176" s="194">
        <f>F174+F159</f>
        <v>0</v>
      </c>
    </row>
    <row r="177" spans="1:6" x14ac:dyDescent="0.2">
      <c r="A177" s="153"/>
      <c r="B177" s="154"/>
      <c r="C177" s="155"/>
      <c r="D177" s="156"/>
      <c r="E177" s="155"/>
      <c r="F177" s="157"/>
    </row>
    <row r="178" spans="1:6" x14ac:dyDescent="0.2">
      <c r="A178" s="158"/>
      <c r="B178" s="159"/>
      <c r="C178" s="160"/>
      <c r="D178" s="160"/>
      <c r="E178" s="160"/>
      <c r="F178" s="160"/>
    </row>
    <row r="179" spans="1:6" x14ac:dyDescent="0.2">
      <c r="A179" s="161"/>
      <c r="B179" s="162"/>
      <c r="C179" s="163"/>
      <c r="D179" s="164"/>
      <c r="E179" s="165"/>
      <c r="F179" s="165"/>
    </row>
    <row r="180" spans="1:6" x14ac:dyDescent="0.2">
      <c r="A180" s="234"/>
      <c r="B180" s="234"/>
      <c r="C180" s="235"/>
      <c r="D180" s="235"/>
      <c r="E180" s="236"/>
      <c r="F180" s="236"/>
    </row>
    <row r="193" spans="2:6" s="38" customFormat="1" ht="15.75" customHeight="1" x14ac:dyDescent="0.2">
      <c r="B193" s="39"/>
      <c r="C193" s="40"/>
      <c r="D193" s="41"/>
      <c r="E193" s="42"/>
      <c r="F193" s="42"/>
    </row>
    <row r="254" spans="2:6" s="38" customFormat="1" ht="7.5" customHeight="1" x14ac:dyDescent="0.2">
      <c r="B254" s="39"/>
      <c r="C254" s="40"/>
      <c r="D254" s="41"/>
      <c r="E254" s="42"/>
      <c r="F254" s="42"/>
    </row>
    <row r="260" spans="2:6" s="38" customFormat="1" ht="9" customHeight="1" x14ac:dyDescent="0.2">
      <c r="B260" s="39"/>
      <c r="C260" s="40"/>
      <c r="D260" s="41"/>
      <c r="E260" s="42"/>
      <c r="F260" s="42"/>
    </row>
    <row r="280" spans="1:6" s="43" customFormat="1" ht="13.5" customHeight="1" x14ac:dyDescent="0.2">
      <c r="A280" s="38"/>
      <c r="B280" s="39"/>
      <c r="C280" s="40"/>
      <c r="D280" s="41"/>
      <c r="E280" s="42"/>
      <c r="F280" s="42"/>
    </row>
    <row r="281" spans="1:6" s="43" customFormat="1" ht="13.5" customHeight="1" x14ac:dyDescent="0.2">
      <c r="A281" s="38"/>
      <c r="B281" s="39"/>
      <c r="C281" s="40"/>
      <c r="D281" s="41"/>
      <c r="E281" s="42"/>
      <c r="F281" s="42"/>
    </row>
  </sheetData>
  <sheetProtection algorithmName="SHA-512" hashValue="6maO22NlMBGX8HpKO0wIdPZhGHCSXtNYXUe7MlZcyiGmge+HNU8RYNcd819F7zJwUSZNvEKc8l62Hns+OkBOKg==" saltValue="qzj2ZmDuDvSGHXnjNCRtnA==" spinCount="100000" sheet="1" objects="1" scenarios="1"/>
  <autoFilter ref="A7:F155"/>
  <mergeCells count="4">
    <mergeCell ref="A6:F6"/>
    <mergeCell ref="A1:F1"/>
    <mergeCell ref="F2:F3"/>
    <mergeCell ref="A4:F4"/>
  </mergeCells>
  <dataValidations count="1">
    <dataValidation type="list" allowBlank="1" showInputMessage="1" showErrorMessage="1" sqref="B5:B6 B1:B3">
      <formula1>$B$1:$B$8</formula1>
    </dataValidation>
  </dataValidations>
  <printOptions horizontalCentered="1"/>
  <pageMargins left="0.19685039370078741" right="0.19685039370078741" top="0.19685039370078741" bottom="0.19685039370078741" header="0.31496062992125984" footer="0"/>
  <pageSetup scale="85" orientation="portrait" r:id="rId1"/>
  <headerFooter alignWithMargins="0">
    <oddFooter>&amp;C&amp;9Página &amp;P de &amp;N</oddFooter>
  </headerFooter>
  <rowBreaks count="4" manualBreakCount="4">
    <brk id="49" max="5" man="1"/>
    <brk id="86" max="5" man="1"/>
    <brk id="122" max="5" man="1"/>
    <brk id="15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VILLA GUERRERO (LOTE 4)</vt:lpstr>
      <vt:lpstr>'VILLA GUERRERO (LOTE 4)'!Área_de_impresión</vt:lpstr>
      <vt:lpstr>'VILLA GUERRERO (LOTE 4)'!Títulos_a_imprimir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Leibnitz Gerardo Antonio Domínguez Dalmasi</cp:lastModifiedBy>
  <cp:lastPrinted>2020-10-23T18:30:40Z</cp:lastPrinted>
  <dcterms:created xsi:type="dcterms:W3CDTF">2008-02-19T10:28:27Z</dcterms:created>
  <dcterms:modified xsi:type="dcterms:W3CDTF">2020-11-03T19:53:59Z</dcterms:modified>
</cp:coreProperties>
</file>