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s-fs-05\docs_compartidos$\Ingenieria\Evaluacion y Costo\Documentos Compartidos Evaluacion y Costo\MAYRASSIS BELLO\2020\PRESUPUESTOS\ZONA VI\EL SEIBO\VILLA PROGRESO\"/>
    </mc:Choice>
  </mc:AlternateContent>
  <bookViews>
    <workbookView xWindow="0" yWindow="2910" windowWidth="2295" windowHeight="1110" tabRatio="733"/>
  </bookViews>
  <sheets>
    <sheet name="VILLA PROGRESO-LOTE 7" sheetId="6" r:id="rId1"/>
  </sheets>
  <definedNames>
    <definedName name="_xlnm._FilterDatabase" localSheetId="0" hidden="1">'VILLA PROGRESO-LOTE 7'!$A$7:$F$95</definedName>
    <definedName name="_xlnm.Print_Area" localSheetId="0">'VILLA PROGRESO-LOTE 7'!$A$1:$F$116</definedName>
    <definedName name="_xlnm.Print_Titles" localSheetId="0">'VILLA PROGRESO-LOTE 7'!$4:$7</definedName>
  </definedNames>
  <calcPr calcId="162913"/>
</workbook>
</file>

<file path=xl/calcChain.xml><?xml version="1.0" encoding="utf-8"?>
<calcChain xmlns="http://schemas.openxmlformats.org/spreadsheetml/2006/main">
  <c r="F90" i="6" l="1"/>
  <c r="F78" i="6" l="1"/>
  <c r="F87" i="6" l="1"/>
  <c r="F86" i="6"/>
  <c r="F83" i="6"/>
  <c r="F82" i="6"/>
  <c r="F81" i="6"/>
  <c r="F89" i="6"/>
  <c r="F55" i="6" l="1"/>
  <c r="F60" i="6" l="1"/>
  <c r="F61" i="6"/>
  <c r="F62" i="6"/>
  <c r="F63" i="6"/>
  <c r="F64" i="6"/>
  <c r="F65" i="6"/>
  <c r="F66" i="6"/>
  <c r="F67" i="6"/>
  <c r="F68" i="6"/>
  <c r="F69" i="6"/>
  <c r="F70" i="6"/>
  <c r="F71" i="6"/>
  <c r="F59" i="6"/>
  <c r="F51" i="6" l="1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56" i="6" l="1"/>
  <c r="F54" i="6"/>
  <c r="F76" i="6" l="1"/>
  <c r="F32" i="6" l="1"/>
  <c r="F24" i="6"/>
  <c r="F95" i="6" l="1"/>
  <c r="F93" i="6"/>
  <c r="F92" i="6"/>
  <c r="F96" i="6" l="1"/>
  <c r="F21" i="6"/>
  <c r="F73" i="6" l="1"/>
  <c r="F29" i="6"/>
  <c r="F25" i="6"/>
  <c r="F14" i="6"/>
  <c r="F13" i="6"/>
  <c r="F27" i="6" l="1"/>
  <c r="F26" i="6"/>
  <c r="F19" i="6"/>
  <c r="F12" i="6"/>
  <c r="F20" i="6"/>
  <c r="F17" i="6" l="1"/>
  <c r="F30" i="6"/>
  <c r="F31" i="6"/>
  <c r="F18" i="6"/>
  <c r="F33" i="6"/>
  <c r="F74" i="6" l="1"/>
  <c r="F75" i="6"/>
  <c r="F23" i="6"/>
  <c r="F22" i="6"/>
  <c r="F98" i="6" l="1"/>
  <c r="F99" i="6" s="1"/>
  <c r="F109" i="6" s="1"/>
  <c r="F112" i="6" l="1"/>
  <c r="F110" i="6"/>
  <c r="F104" i="6"/>
  <c r="F108" i="6"/>
  <c r="F102" i="6"/>
  <c r="F111" i="6"/>
  <c r="F107" i="6"/>
  <c r="F103" i="6"/>
  <c r="F105" i="6"/>
  <c r="F106" i="6"/>
  <c r="F114" i="6" l="1"/>
  <c r="F116" i="6" s="1"/>
</calcChain>
</file>

<file path=xl/sharedStrings.xml><?xml version="1.0" encoding="utf-8"?>
<sst xmlns="http://schemas.openxmlformats.org/spreadsheetml/2006/main" count="158" uniqueCount="104">
  <si>
    <t>CANTIDAD</t>
  </si>
  <si>
    <t>D E S C R I P C I O N</t>
  </si>
  <si>
    <t>P.U. (RD$)</t>
  </si>
  <si>
    <t>PART.</t>
  </si>
  <si>
    <t>VALOR (RD$)</t>
  </si>
  <si>
    <t>M</t>
  </si>
  <si>
    <t>U</t>
  </si>
  <si>
    <t>UND.</t>
  </si>
  <si>
    <t>MOVIMIENTO DE TIERRA</t>
  </si>
  <si>
    <t>M3</t>
  </si>
  <si>
    <t>M2</t>
  </si>
  <si>
    <t>VARIOS</t>
  </si>
  <si>
    <t>CAMPAMENTO (INC  ALQUILER DE CASA  O SOLAR, FURGON OFICINA, ALMACEN Y ALQUILER BANOS MOVILES)</t>
  </si>
  <si>
    <t>MESES</t>
  </si>
  <si>
    <t>VALLA ANUNCIANDO OBRA 16' X 8' IMPRESION FULL COLOR CONTENIENDO LOGO DE INAPA, NOMBRE DE PROYECTO Y CONTRATISTA. ESTRUCTURA EN TUBOS GALVANIZADOS 1 1/2"X 1 1/2" Y SOPORTES EN TUBO CUAD. 4" X 4"</t>
  </si>
  <si>
    <t>REPLANTEO</t>
  </si>
  <si>
    <t>RELLENO COMPACTADO C/EQUIPO EN CAPAS DE 0.20 M</t>
  </si>
  <si>
    <t>SUMINISTRO DE TUBERIA:</t>
  </si>
  <si>
    <t>DE Ø 4"  PVC SDR-26  C/ J.G.</t>
  </si>
  <si>
    <t>DE Ø 3"  PVC SDR-26  C/ J.G.</t>
  </si>
  <si>
    <t>COLOCACION DE TUBERIA:</t>
  </si>
  <si>
    <t>SUMINISTRO Y COLOCACION DE PIEZAS ESPECIALES</t>
  </si>
  <si>
    <t>PRUEBA HIDROSTATICA</t>
  </si>
  <si>
    <t>SUB-TOTAL GENERAL</t>
  </si>
  <si>
    <t>GASTOS INDIRECTOS</t>
  </si>
  <si>
    <t>HONORARIOS PROFESIONALES</t>
  </si>
  <si>
    <t>GASTOS ADMINISTRATIVOS</t>
  </si>
  <si>
    <t>GASTOS DE TRANSPORTE</t>
  </si>
  <si>
    <t>LEY 6-86</t>
  </si>
  <si>
    <t>CODIA</t>
  </si>
  <si>
    <t>IMPREVISTOS</t>
  </si>
  <si>
    <t>TOTAL GASTOS INDIRECTOS</t>
  </si>
  <si>
    <t xml:space="preserve">TOTAL A EJECUTAR </t>
  </si>
  <si>
    <t>2.1.1</t>
  </si>
  <si>
    <t>2.1.2</t>
  </si>
  <si>
    <t>COLLARIN EN POLIETILENO Ø3" (ABRAZADERA)</t>
  </si>
  <si>
    <t>UD</t>
  </si>
  <si>
    <t>TUBERIA DE POLIETILENO DE ALTA DENSIDAD Ø1/2" INTERNO L=6.00M (PROMEDIO)</t>
  </si>
  <si>
    <t>ADAPTADOR  MACHO Ø1/2" ROSCADO A MANGUERA</t>
  </si>
  <si>
    <t>ADAPTADOR  HEMBRA Ø1/2" ROSCADO A MANGUERA</t>
  </si>
  <si>
    <t>LLAVE DE PASO DE 1/2"</t>
  </si>
  <si>
    <t>VALVULA CHECK DE 1/2" BRONCE</t>
  </si>
  <si>
    <t>CAJA DE ACOMETIDA PLASTICA EN POLIETILENO 10"</t>
  </si>
  <si>
    <t>ANCLAJES DE H.S. FC' 180 KG/CM2</t>
  </si>
  <si>
    <t>CEMENTO SOLVENTE Y TEFLON</t>
  </si>
  <si>
    <t xml:space="preserve">TAPON HEMBRA 1/2" PVC  </t>
  </si>
  <si>
    <t>EXCAVACION Y TAPADO A MANO</t>
  </si>
  <si>
    <t>MANO DE OBRA PLOMERO</t>
  </si>
  <si>
    <t xml:space="preserve">NIVELACION EN ZANJA </t>
  </si>
  <si>
    <t>SUMINISTRO Y COLOCACION DE VALVULAS</t>
  </si>
  <si>
    <t>Zona : VI</t>
  </si>
  <si>
    <t xml:space="preserve">BOTE DE MATERIAL CON CAMION D= 5 KM (INCLUYE ESPARCIMIENTO) </t>
  </si>
  <si>
    <t xml:space="preserve">Ubicación: PROV. EL SEIBO </t>
  </si>
  <si>
    <t>A</t>
  </si>
  <si>
    <t>SUMINISTRO Y COLOCACION ASIENTO DE ARENA (INCLUYE ACARREO INTERNO)</t>
  </si>
  <si>
    <t xml:space="preserve">JUNTA MECANICA TIPO DRESSER DE Ø4" 150 PSI </t>
  </si>
  <si>
    <t xml:space="preserve">JUNTA MECANICA TIPO DRESSER DE Ø3" 150 PSI </t>
  </si>
  <si>
    <t>CAJA TELESCOPICA P/VALVULAS (INCL. BASE Y TAPA DE H.S.)</t>
  </si>
  <si>
    <t>DE Ø 4"  PVC SDR-26  C/ J.G. +2% PÉRDIDA POR CAMPANA</t>
  </si>
  <si>
    <t>DE Ø 3"  PVC SDR-26  C/ J.G. + 2% PÉRDIDA POR CAMPANA</t>
  </si>
  <si>
    <t>DE Ø 3"  PVC SDR-26  C/ J.G. + 2% DESP.</t>
  </si>
  <si>
    <t xml:space="preserve">CODO 3" X 30° ACERO SCH-80 C/PROTECCION ANTICORROSIVA </t>
  </si>
  <si>
    <t xml:space="preserve">CODO 3" X 35° ACERO SCH-80 C/PROTECCION ANTICORROSIVA </t>
  </si>
  <si>
    <t xml:space="preserve">CODO 3" X 45° ACERO SCH-80 C/PROTECCION ANTICORROSIVA </t>
  </si>
  <si>
    <t xml:space="preserve">CODO 3" X 50° ACERO SCH-80 C/PROTECCION ANTICORROSIVA </t>
  </si>
  <si>
    <t xml:space="preserve">CODO 3" X 70° ACERO SCH-80 C/PROTECCION ANTICORROSIVA </t>
  </si>
  <si>
    <t xml:space="preserve">CODO 3" X 90° ACERO SCH-80 C/PROTECCION ANTICORROSIVA </t>
  </si>
  <si>
    <t xml:space="preserve">CODO 4" X 25° ACERO SCH-80 C/PROTECCION ANTICORROSIVA </t>
  </si>
  <si>
    <t xml:space="preserve">CODO 4" X 20° ACERO SCH-80 C/PROTECCION ANTICORROSIVA </t>
  </si>
  <si>
    <t xml:space="preserve">CODO 4" X 90° ACERO SCH-80 C/PROTECCION ANTICORROSIVA </t>
  </si>
  <si>
    <t xml:space="preserve">CRUZ 4" X 3" ACERO SCH-80 C/PROTECCION ANTICORROSIVA </t>
  </si>
  <si>
    <t xml:space="preserve">TEE 4" X 3" ACERO SCH-80 C/PROTECCION ANTICORROSIVA </t>
  </si>
  <si>
    <t xml:space="preserve">TEE 3" X 3" ACERO SCH-80 C/PROTECCION ANTICORROSIVA </t>
  </si>
  <si>
    <t xml:space="preserve">TEE 4" X 4" ACERO SCH-80 C/PROTECCION ANTICORROSIVA </t>
  </si>
  <si>
    <t xml:space="preserve">REDUCCIÓN 4" X 3" ACERO SCH-80 C/PROTECCION ANTICORROSIVA </t>
  </si>
  <si>
    <t xml:space="preserve">TAPÓN DE Ø3" ACERO SCH-80 C/PROTECCION ANTICORROSIVA </t>
  </si>
  <si>
    <t xml:space="preserve">MATERIAL COMPACTO C/EQUIPO 70% </t>
  </si>
  <si>
    <t xml:space="preserve">MATERIAL ROCA DURA C/EQUIPO 30% (INCLUYE EXTRACCION DE ROCA)  </t>
  </si>
  <si>
    <t>ACOMETIDAS URBANAS Ø3"(55 UNIDADES)</t>
  </si>
  <si>
    <t>SUB-TOTAL  A</t>
  </si>
  <si>
    <t>B</t>
  </si>
  <si>
    <t>SUB-TOTAL B</t>
  </si>
  <si>
    <t>SUMINISTRO Y COLOCACIÓN DE HIDRANTES</t>
  </si>
  <si>
    <t xml:space="preserve">SEGUROS, PÓLIZA Y FIANZAS </t>
  </si>
  <si>
    <t>SUPERVISIÓN DE LA OBRA</t>
  </si>
  <si>
    <t>OPERACIÓN Y MANTENIMIENTO INAPA</t>
  </si>
  <si>
    <t>MEDIDA DE COMPENSACIÓN AMBIENTAL</t>
  </si>
  <si>
    <t>ANCLAJE EN HORMIGON SIMPLE PARA PIEZA</t>
  </si>
  <si>
    <t>TUBERIA 1/2"  SCH 40 PVC LONGITUD L=1.00M (PROMEDIO)</t>
  </si>
  <si>
    <t xml:space="preserve">LIMPIEZA FINAL (OBREROS, CAMION  Y HERRAMIENTAS MENORES) CON TRAMOS DE ALTA PENDIENTE </t>
  </si>
  <si>
    <t>DEMOLICIÓN DE:</t>
  </si>
  <si>
    <t>ACERA DE 0.80 M</t>
  </si>
  <si>
    <t>CONTEN</t>
  </si>
  <si>
    <t>BOTE DE MATERIAL DEMOLIDO CON CAMION D=5 KM</t>
  </si>
  <si>
    <t>REPOSICIÓN DE:</t>
  </si>
  <si>
    <t>HIDRANTE DE Ø6" PLATILLADO, EN TUBERIA DE Ø4"</t>
  </si>
  <si>
    <t>EXCAVACIÓN CON CLASIFICACION (1,871.68 M3)</t>
  </si>
  <si>
    <t>DE Ø 4"  PVC SDR-26  C/ J.G. +2% DESP.</t>
  </si>
  <si>
    <t>RED DE DISTRIBUCIÓN</t>
  </si>
  <si>
    <t xml:space="preserve">VALVULA DE COMPUERTA Ø4" H.F. PLATILLADA COMPLETA 150 PSI  (INCL.: VALVULA PLATILLADA, TORNILLOS,  JUNTA DE GOMA,  NIPLE PLATILLADO, JUNTA MECANICA TIPO DRESSER ) </t>
  </si>
  <si>
    <t xml:space="preserve">VALVULA DE COMPUERTA Ø3" H.F. PLATILLADA COMPLETA 150 PSI  (INCL.: VALVULA PLATILLADA, TORNILLOS,  JUNTA DE GOMA,  NIPLE PLATILLADO, JUNTA MECANICA TIPO DRESSER ) </t>
  </si>
  <si>
    <t xml:space="preserve"> ITBIS A HONORARIOS PROFESIONALES (LEY 07-2007)</t>
  </si>
  <si>
    <t>SUMINISTRO MATERIAL DE MINA PARA RELLENO DIST. PROM=10 KM</t>
  </si>
  <si>
    <t>Obra: AMPLIACIÓN REDES ACUEDUCTO EL SEIBO, REDES VILLA PROGRESO PERIFERIA (LOTE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</si>
</sst>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(* #,##0.00_);_(* \(#,##0.00\);_(* &quot;-&quot;??_);_(@_)"/>
    <numFmt numFmtId="164" formatCode="#,##0.00\ &quot;€&quot;;[Red]\-#,##0.00\ &quot;€&quot;"/>
    <numFmt numFmtId="165" formatCode="_-* #,##0\ &quot;€&quot;_-;\-* #,##0\ &quot;€&quot;_-;_-* &quot;-&quot;\ &quot;€&quot;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* #,##0.00_-;\-* #,##0.00_-;_-* &quot;-&quot;??_-;_-@_-"/>
    <numFmt numFmtId="169" formatCode="0.000"/>
    <numFmt numFmtId="170" formatCode="&quot;$&quot;#,##0.00;\-&quot;$&quot;#,##0.00"/>
    <numFmt numFmtId="171" formatCode="&quot;$&quot;#,##0.00;[Red]\-&quot;$&quot;#,##0.00"/>
    <numFmt numFmtId="172" formatCode="_-* #,##0.00\ _P_t_s_-;\-* #,##0.00\ _P_t_s_-;_-* &quot;-&quot;??\ _P_t_s_-;_-@_-"/>
    <numFmt numFmtId="173" formatCode="#,##0.00;[Red]#,##0.00"/>
    <numFmt numFmtId="174" formatCode="#,##0;\-#,##0"/>
    <numFmt numFmtId="175" formatCode="#,##0.0;\-#,##0.0"/>
    <numFmt numFmtId="176" formatCode="0.0%"/>
    <numFmt numFmtId="177" formatCode="#,##0.00;\-#,##0.00"/>
    <numFmt numFmtId="178" formatCode="0.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Courier"/>
      <family val="3"/>
    </font>
    <font>
      <sz val="10"/>
      <name val="MS Sans Serif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6">
    <xf numFmtId="0" fontId="0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9" fillId="0" borderId="0"/>
    <xf numFmtId="39" fontId="8" fillId="0" borderId="0"/>
    <xf numFmtId="9" fontId="4" fillId="0" borderId="0" applyFont="0" applyFill="0" applyBorder="0" applyAlignment="0" applyProtection="0"/>
    <xf numFmtId="39" fontId="8" fillId="0" borderId="0"/>
    <xf numFmtId="172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9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9" fontId="8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39" fontId="8" fillId="0" borderId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</cellStyleXfs>
  <cellXfs count="198">
    <xf numFmtId="0" fontId="0" fillId="0" borderId="0" xfId="0"/>
    <xf numFmtId="43" fontId="2" fillId="3" borderId="0" xfId="36" applyFont="1" applyFill="1" applyBorder="1" applyAlignment="1">
      <alignment horizontal="right" vertical="top" wrapText="1"/>
    </xf>
    <xf numFmtId="43" fontId="2" fillId="3" borderId="0" xfId="36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0" fillId="3" borderId="0" xfId="0" applyFill="1"/>
    <xf numFmtId="4" fontId="4" fillId="3" borderId="0" xfId="0" applyNumberFormat="1" applyFont="1" applyFill="1" applyAlignment="1">
      <alignment horizontal="right" wrapText="1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/>
    <xf numFmtId="0" fontId="4" fillId="3" borderId="0" xfId="0" applyFont="1" applyFill="1" applyAlignment="1">
      <alignment horizontal="right" wrapText="1"/>
    </xf>
    <xf numFmtId="0" fontId="4" fillId="3" borderId="0" xfId="0" applyFont="1" applyFill="1" applyAlignment="1"/>
    <xf numFmtId="0" fontId="7" fillId="4" borderId="3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4" fontId="7" fillId="4" borderId="3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/>
    </xf>
    <xf numFmtId="4" fontId="12" fillId="0" borderId="1" xfId="15" applyNumberFormat="1" applyFont="1" applyFill="1" applyBorder="1" applyAlignment="1" applyProtection="1">
      <alignment horizontal="right" vertical="center" wrapText="1"/>
      <protection locked="0"/>
    </xf>
    <xf numFmtId="4" fontId="2" fillId="0" borderId="1" xfId="15" applyNumberFormat="1" applyFont="1" applyFill="1" applyBorder="1" applyAlignment="1" applyProtection="1">
      <alignment horizontal="right" vertical="center" wrapText="1"/>
      <protection locked="0"/>
    </xf>
    <xf numFmtId="167" fontId="0" fillId="3" borderId="0" xfId="5" applyFont="1" applyFill="1"/>
    <xf numFmtId="9" fontId="0" fillId="3" borderId="0" xfId="0" applyNumberFormat="1" applyFill="1"/>
    <xf numFmtId="0" fontId="2" fillId="3" borderId="0" xfId="0" applyFont="1" applyFill="1"/>
    <xf numFmtId="43" fontId="0" fillId="3" borderId="0" xfId="0" applyNumberFormat="1" applyFill="1"/>
    <xf numFmtId="0" fontId="12" fillId="3" borderId="0" xfId="0" applyFont="1" applyFill="1"/>
    <xf numFmtId="167" fontId="2" fillId="3" borderId="0" xfId="5" applyFont="1" applyFill="1"/>
    <xf numFmtId="0" fontId="7" fillId="0" borderId="2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right" wrapText="1"/>
    </xf>
    <xf numFmtId="4" fontId="7" fillId="0" borderId="2" xfId="0" applyNumberFormat="1" applyFont="1" applyFill="1" applyBorder="1" applyAlignment="1">
      <alignment horizontal="center"/>
    </xf>
    <xf numFmtId="175" fontId="3" fillId="0" borderId="1" xfId="37" applyNumberFormat="1" applyFont="1" applyFill="1" applyBorder="1" applyAlignment="1" applyProtection="1">
      <alignment horizontal="right" vertical="center"/>
    </xf>
    <xf numFmtId="4" fontId="2" fillId="0" borderId="1" xfId="15" applyNumberFormat="1" applyFont="1" applyFill="1" applyBorder="1" applyAlignment="1" applyProtection="1">
      <alignment horizontal="right" vertical="center" wrapText="1"/>
    </xf>
    <xf numFmtId="175" fontId="2" fillId="0" borderId="1" xfId="37" applyNumberFormat="1" applyFont="1" applyFill="1" applyBorder="1" applyAlignment="1" applyProtection="1">
      <alignment horizontal="right" vertical="top"/>
    </xf>
    <xf numFmtId="167" fontId="2" fillId="0" borderId="1" xfId="5" applyFont="1" applyFill="1" applyBorder="1" applyAlignment="1" applyProtection="1">
      <alignment horizontal="right" vertical="center" wrapText="1"/>
      <protection locked="0"/>
    </xf>
    <xf numFmtId="174" fontId="3" fillId="0" borderId="1" xfId="0" applyNumberFormat="1" applyFont="1" applyFill="1" applyBorder="1" applyAlignment="1" applyProtection="1">
      <alignment horizontal="right" vertical="center"/>
    </xf>
    <xf numFmtId="175" fontId="2" fillId="0" borderId="1" xfId="0" applyNumberFormat="1" applyFont="1" applyFill="1" applyBorder="1" applyAlignment="1" applyProtection="1">
      <alignment horizontal="right" vertical="top"/>
    </xf>
    <xf numFmtId="177" fontId="2" fillId="0" borderId="1" xfId="0" applyNumberFormat="1" applyFont="1" applyFill="1" applyBorder="1" applyAlignment="1" applyProtection="1">
      <alignment horizontal="right" vertical="top"/>
    </xf>
    <xf numFmtId="175" fontId="2" fillId="0" borderId="1" xfId="0" applyNumberFormat="1" applyFont="1" applyFill="1" applyBorder="1" applyAlignment="1" applyProtection="1">
      <alignment horizontal="right" vertical="center"/>
    </xf>
    <xf numFmtId="174" fontId="3" fillId="0" borderId="1" xfId="0" applyNumberFormat="1" applyFont="1" applyFill="1" applyBorder="1" applyAlignment="1" applyProtection="1">
      <alignment horizontal="right" vertical="center" wrapText="1"/>
    </xf>
    <xf numFmtId="175" fontId="2" fillId="0" borderId="1" xfId="0" applyNumberFormat="1" applyFont="1" applyFill="1" applyBorder="1" applyAlignment="1" applyProtection="1">
      <alignment horizontal="right" vertical="center" wrapText="1"/>
    </xf>
    <xf numFmtId="175" fontId="2" fillId="0" borderId="4" xfId="0" applyNumberFormat="1" applyFont="1" applyFill="1" applyBorder="1" applyAlignment="1" applyProtection="1">
      <alignment horizontal="right" vertical="center" wrapText="1"/>
    </xf>
    <xf numFmtId="174" fontId="2" fillId="0" borderId="1" xfId="0" applyNumberFormat="1" applyFont="1" applyFill="1" applyBorder="1" applyAlignment="1" applyProtection="1">
      <alignment horizontal="right" vertical="top" wrapText="1"/>
    </xf>
    <xf numFmtId="0" fontId="7" fillId="0" borderId="1" xfId="0" applyFont="1" applyFill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center" vertical="center"/>
    </xf>
    <xf numFmtId="43" fontId="2" fillId="0" borderId="1" xfId="36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vertical="center" wrapText="1"/>
    </xf>
    <xf numFmtId="4" fontId="6" fillId="0" borderId="1" xfId="0" applyNumberFormat="1" applyFont="1" applyFill="1" applyBorder="1" applyAlignment="1" applyProtection="1">
      <alignment vertical="center"/>
    </xf>
    <xf numFmtId="43" fontId="6" fillId="0" borderId="1" xfId="0" applyNumberFormat="1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 applyProtection="1">
      <alignment horizontal="left"/>
    </xf>
    <xf numFmtId="4" fontId="6" fillId="0" borderId="1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left" vertical="center" wrapText="1"/>
    </xf>
    <xf numFmtId="4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" fontId="6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right" vertical="top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justify" vertical="top" wrapText="1"/>
    </xf>
    <xf numFmtId="178" fontId="2" fillId="0" borderId="1" xfId="0" applyNumberFormat="1" applyFont="1" applyFill="1" applyBorder="1" applyAlignment="1" applyProtection="1">
      <alignment horizontal="right" vertical="top" wrapText="1"/>
    </xf>
    <xf numFmtId="167" fontId="2" fillId="0" borderId="1" xfId="5" applyFont="1" applyFill="1" applyBorder="1" applyAlignment="1" applyProtection="1">
      <alignment horizontal="right" vertical="center" wrapText="1"/>
    </xf>
    <xf numFmtId="167" fontId="2" fillId="0" borderId="1" xfId="5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right" vertical="center" wrapText="1"/>
    </xf>
    <xf numFmtId="43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vertical="top" wrapText="1"/>
    </xf>
    <xf numFmtId="0" fontId="6" fillId="0" borderId="4" xfId="0" applyFont="1" applyFill="1" applyBorder="1" applyAlignment="1" applyProtection="1">
      <alignment horizontal="right" vertical="center" wrapText="1"/>
    </xf>
    <xf numFmtId="0" fontId="2" fillId="0" borderId="4" xfId="0" applyFont="1" applyFill="1" applyBorder="1" applyAlignment="1" applyProtection="1">
      <alignment vertical="top" wrapText="1"/>
    </xf>
    <xf numFmtId="4" fontId="6" fillId="0" borderId="4" xfId="0" applyNumberFormat="1" applyFont="1" applyFill="1" applyBorder="1" applyAlignment="1" applyProtection="1">
      <alignment vertical="center"/>
    </xf>
    <xf numFmtId="43" fontId="6" fillId="0" borderId="4" xfId="0" applyNumberFormat="1" applyFont="1" applyFill="1" applyBorder="1" applyAlignment="1" applyProtection="1">
      <alignment horizontal="center" vertical="center"/>
    </xf>
    <xf numFmtId="2" fontId="6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left" vertical="top" wrapText="1"/>
    </xf>
    <xf numFmtId="43" fontId="2" fillId="0" borderId="1" xfId="36" applyFont="1" applyFill="1" applyBorder="1" applyAlignment="1" applyProtection="1">
      <alignment horizontal="right" vertical="top" wrapText="1"/>
    </xf>
    <xf numFmtId="0" fontId="2" fillId="0" borderId="1" xfId="0" applyFont="1" applyFill="1" applyBorder="1" applyAlignment="1" applyProtection="1">
      <alignment horizontal="center" vertical="top"/>
    </xf>
    <xf numFmtId="0" fontId="2" fillId="0" borderId="1" xfId="0" applyFont="1" applyFill="1" applyBorder="1" applyAlignment="1" applyProtection="1">
      <alignment horizontal="right" vertical="top"/>
    </xf>
    <xf numFmtId="0" fontId="6" fillId="0" borderId="1" xfId="0" applyNumberFormat="1" applyFont="1" applyFill="1" applyBorder="1" applyAlignment="1" applyProtection="1">
      <alignment horizontal="left" vertical="top" wrapText="1"/>
    </xf>
    <xf numFmtId="43" fontId="2" fillId="0" borderId="1" xfId="36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39" applyFont="1" applyFill="1" applyBorder="1" applyAlignment="1" applyProtection="1">
      <alignment horizontal="left" vertical="top" wrapText="1"/>
    </xf>
    <xf numFmtId="4" fontId="2" fillId="0" borderId="1" xfId="15" applyNumberFormat="1" applyFont="1" applyFill="1" applyBorder="1" applyAlignment="1" applyProtection="1">
      <alignment horizontal="center" vertical="center"/>
    </xf>
    <xf numFmtId="173" fontId="2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top" wrapText="1"/>
    </xf>
    <xf numFmtId="4" fontId="15" fillId="0" borderId="1" xfId="15" applyNumberFormat="1" applyFont="1" applyFill="1" applyBorder="1" applyAlignment="1" applyProtection="1">
      <alignment horizontal="right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vertical="top" wrapText="1"/>
    </xf>
    <xf numFmtId="0" fontId="2" fillId="0" borderId="1" xfId="40" applyFont="1" applyFill="1" applyBorder="1" applyAlignment="1" applyProtection="1">
      <alignment vertical="top" wrapText="1"/>
    </xf>
    <xf numFmtId="49" fontId="3" fillId="0" borderId="1" xfId="25" applyNumberFormat="1" applyFont="1" applyFill="1" applyBorder="1" applyAlignment="1" applyProtection="1">
      <alignment vertical="top" wrapText="1"/>
    </xf>
    <xf numFmtId="4" fontId="6" fillId="0" borderId="1" xfId="0" applyNumberFormat="1" applyFont="1" applyFill="1" applyBorder="1" applyAlignment="1" applyProtection="1">
      <alignment vertical="top"/>
    </xf>
    <xf numFmtId="4" fontId="6" fillId="0" borderId="1" xfId="0" applyNumberFormat="1" applyFont="1" applyFill="1" applyBorder="1" applyAlignment="1" applyProtection="1">
      <alignment horizontal="center" vertical="top"/>
    </xf>
    <xf numFmtId="4" fontId="2" fillId="0" borderId="1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 wrapText="1"/>
    </xf>
    <xf numFmtId="4" fontId="2" fillId="0" borderId="4" xfId="0" applyNumberFormat="1" applyFont="1" applyFill="1" applyBorder="1" applyAlignment="1" applyProtection="1">
      <alignment vertical="center"/>
    </xf>
    <xf numFmtId="4" fontId="6" fillId="0" borderId="4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wrapText="1"/>
    </xf>
    <xf numFmtId="4" fontId="2" fillId="0" borderId="1" xfId="0" applyNumberFormat="1" applyFont="1" applyFill="1" applyBorder="1" applyProtection="1"/>
    <xf numFmtId="39" fontId="2" fillId="0" borderId="1" xfId="41" applyFont="1" applyFill="1" applyBorder="1" applyAlignment="1" applyProtection="1">
      <alignment horizontal="left" vertical="top" wrapText="1"/>
    </xf>
    <xf numFmtId="4" fontId="2" fillId="0" borderId="1" xfId="36" applyNumberFormat="1" applyFont="1" applyFill="1" applyBorder="1" applyAlignment="1" applyProtection="1">
      <alignment horizontal="right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right" vertical="center"/>
    </xf>
    <xf numFmtId="0" fontId="7" fillId="4" borderId="1" xfId="0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/>
    <xf numFmtId="49" fontId="2" fillId="0" borderId="1" xfId="27" applyNumberFormat="1" applyFont="1" applyFill="1" applyBorder="1" applyAlignment="1" applyProtection="1">
      <alignment horizontal="right" vertical="center"/>
    </xf>
    <xf numFmtId="49" fontId="3" fillId="0" borderId="1" xfId="27" applyNumberFormat="1" applyFont="1" applyFill="1" applyBorder="1" applyAlignment="1" applyProtection="1">
      <alignment horizontal="center" vertical="top" wrapText="1"/>
    </xf>
    <xf numFmtId="173" fontId="2" fillId="0" borderId="1" xfId="27" applyNumberFormat="1" applyFont="1" applyFill="1" applyBorder="1" applyAlignment="1" applyProtection="1">
      <alignment horizontal="center" vertical="top"/>
    </xf>
    <xf numFmtId="4" fontId="2" fillId="0" borderId="1" xfId="27" applyNumberFormat="1" applyFont="1" applyFill="1" applyBorder="1" applyAlignment="1" applyProtection="1">
      <alignment horizontal="center" vertical="top"/>
    </xf>
    <xf numFmtId="0" fontId="3" fillId="0" borderId="1" xfId="30" applyNumberFormat="1" applyFont="1" applyFill="1" applyBorder="1" applyAlignment="1" applyProtection="1">
      <alignment horizontal="right" vertical="center" wrapText="1"/>
    </xf>
    <xf numFmtId="0" fontId="3" fillId="0" borderId="1" xfId="30" applyFont="1" applyFill="1" applyBorder="1" applyAlignment="1" applyProtection="1">
      <alignment vertical="top" wrapText="1"/>
    </xf>
    <xf numFmtId="4" fontId="2" fillId="0" borderId="1" xfId="30" applyNumberFormat="1" applyFont="1" applyFill="1" applyBorder="1" applyAlignment="1" applyProtection="1">
      <alignment horizontal="right" vertical="top" wrapText="1"/>
    </xf>
    <xf numFmtId="4" fontId="2" fillId="0" borderId="1" xfId="30" applyNumberFormat="1" applyFont="1" applyFill="1" applyBorder="1" applyAlignment="1" applyProtection="1">
      <alignment horizontal="center" vertical="top" wrapText="1"/>
    </xf>
    <xf numFmtId="0" fontId="2" fillId="0" borderId="1" xfId="30" applyNumberFormat="1" applyFont="1" applyFill="1" applyBorder="1" applyAlignment="1" applyProtection="1">
      <alignment horizontal="right" vertical="top" wrapText="1"/>
    </xf>
    <xf numFmtId="0" fontId="2" fillId="0" borderId="1" xfId="30" applyFont="1" applyFill="1" applyBorder="1" applyAlignment="1" applyProtection="1">
      <alignment vertical="top" wrapText="1"/>
    </xf>
    <xf numFmtId="4" fontId="2" fillId="0" borderId="1" xfId="30" applyNumberFormat="1" applyFont="1" applyFill="1" applyBorder="1" applyAlignment="1" applyProtection="1">
      <alignment horizontal="right" vertical="center" wrapText="1"/>
    </xf>
    <xf numFmtId="4" fontId="11" fillId="0" borderId="1" xfId="30" applyNumberFormat="1" applyFont="1" applyFill="1" applyBorder="1" applyAlignment="1" applyProtection="1">
      <alignment horizontal="center" vertical="center" wrapText="1"/>
    </xf>
    <xf numFmtId="3" fontId="2" fillId="0" borderId="1" xfId="33" applyNumberFormat="1" applyFont="1" applyFill="1" applyBorder="1" applyAlignment="1" applyProtection="1">
      <alignment horizontal="right" vertical="top" wrapText="1"/>
    </xf>
    <xf numFmtId="4" fontId="2" fillId="0" borderId="1" xfId="33" applyNumberFormat="1" applyFont="1" applyFill="1" applyBorder="1" applyAlignment="1" applyProtection="1">
      <alignment horizontal="right" vertical="center" wrapText="1"/>
    </xf>
    <xf numFmtId="4" fontId="2" fillId="0" borderId="1" xfId="33" applyNumberFormat="1" applyFont="1" applyFill="1" applyBorder="1" applyAlignment="1" applyProtection="1">
      <alignment horizontal="center" vertical="center" wrapText="1"/>
    </xf>
    <xf numFmtId="4" fontId="3" fillId="4" borderId="1" xfId="28" applyNumberFormat="1" applyFont="1" applyFill="1" applyBorder="1" applyAlignment="1" applyProtection="1">
      <alignment horizontal="right" vertical="center" wrapText="1"/>
    </xf>
    <xf numFmtId="4" fontId="3" fillId="4" borderId="1" xfId="28" applyNumberFormat="1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 applyProtection="1">
      <alignment horizontal="right" vertical="center" wrapText="1"/>
    </xf>
    <xf numFmtId="0" fontId="3" fillId="3" borderId="1" xfId="0" applyFont="1" applyFill="1" applyBorder="1" applyAlignment="1" applyProtection="1">
      <alignment horizontal="center" vertical="top" wrapText="1"/>
    </xf>
    <xf numFmtId="4" fontId="2" fillId="3" borderId="1" xfId="28" applyNumberFormat="1" applyFont="1" applyFill="1" applyBorder="1" applyAlignment="1" applyProtection="1">
      <alignment horizontal="right" vertical="top" wrapText="1"/>
    </xf>
    <xf numFmtId="4" fontId="2" fillId="3" borderId="1" xfId="28" applyNumberFormat="1" applyFont="1" applyFill="1" applyBorder="1" applyAlignment="1" applyProtection="1">
      <alignment horizontal="center" vertical="top" wrapText="1"/>
    </xf>
    <xf numFmtId="4" fontId="2" fillId="4" borderId="4" xfId="28" applyNumberFormat="1" applyFont="1" applyFill="1" applyBorder="1" applyAlignment="1" applyProtection="1">
      <alignment horizontal="right" vertical="center" wrapText="1"/>
    </xf>
    <xf numFmtId="0" fontId="3" fillId="4" borderId="4" xfId="0" applyFont="1" applyFill="1" applyBorder="1" applyAlignment="1" applyProtection="1">
      <alignment horizontal="center" vertical="top" wrapText="1"/>
    </xf>
    <xf numFmtId="4" fontId="2" fillId="4" borderId="4" xfId="28" applyNumberFormat="1" applyFont="1" applyFill="1" applyBorder="1" applyAlignment="1" applyProtection="1">
      <alignment horizontal="right" vertical="top" wrapText="1"/>
    </xf>
    <xf numFmtId="4" fontId="2" fillId="4" borderId="4" xfId="28" applyNumberFormat="1" applyFont="1" applyFill="1" applyBorder="1" applyAlignment="1" applyProtection="1">
      <alignment horizontal="center" vertical="top" wrapText="1"/>
    </xf>
    <xf numFmtId="0" fontId="2" fillId="4" borderId="1" xfId="0" applyFont="1" applyFill="1" applyBorder="1" applyAlignment="1" applyProtection="1">
      <alignment horizontal="right" vertical="center" wrapText="1"/>
    </xf>
    <xf numFmtId="0" fontId="3" fillId="4" borderId="1" xfId="0" applyFont="1" applyFill="1" applyBorder="1" applyAlignment="1" applyProtection="1">
      <alignment horizontal="center" vertical="top" wrapText="1"/>
    </xf>
    <xf numFmtId="4" fontId="2" fillId="4" borderId="1" xfId="28" applyNumberFormat="1" applyFont="1" applyFill="1" applyBorder="1" applyAlignment="1" applyProtection="1">
      <alignment horizontal="right" vertical="top" wrapText="1"/>
    </xf>
    <xf numFmtId="4" fontId="2" fillId="4" borderId="1" xfId="28" applyNumberFormat="1" applyFont="1" applyFill="1" applyBorder="1" applyAlignment="1" applyProtection="1">
      <alignment horizontal="center" vertical="top" wrapText="1"/>
    </xf>
    <xf numFmtId="0" fontId="2" fillId="3" borderId="1" xfId="30" applyNumberFormat="1" applyFont="1" applyFill="1" applyBorder="1" applyAlignment="1" applyProtection="1">
      <alignment horizontal="right" vertical="center" wrapText="1"/>
    </xf>
    <xf numFmtId="0" fontId="2" fillId="3" borderId="1" xfId="30" applyFont="1" applyFill="1" applyBorder="1" applyAlignment="1" applyProtection="1">
      <alignment horizontal="right" vertical="top" wrapText="1"/>
    </xf>
    <xf numFmtId="10" fontId="2" fillId="3" borderId="1" xfId="38" applyNumberFormat="1" applyFont="1" applyFill="1" applyBorder="1" applyAlignment="1" applyProtection="1">
      <alignment horizontal="right" vertical="top" wrapText="1"/>
    </xf>
    <xf numFmtId="4" fontId="2" fillId="3" borderId="1" xfId="30" applyNumberFormat="1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 applyProtection="1">
      <alignment horizontal="right" vertical="top" wrapText="1"/>
    </xf>
    <xf numFmtId="10" fontId="2" fillId="3" borderId="1" xfId="0" applyNumberFormat="1" applyFont="1" applyFill="1" applyBorder="1" applyAlignment="1" applyProtection="1">
      <alignment horizontal="right" vertical="top" wrapText="1"/>
    </xf>
    <xf numFmtId="178" fontId="2" fillId="3" borderId="1" xfId="20" applyNumberFormat="1" applyFont="1" applyFill="1" applyBorder="1" applyAlignment="1" applyProtection="1">
      <alignment horizontal="right" vertical="top"/>
    </xf>
    <xf numFmtId="0" fontId="3" fillId="3" borderId="1" xfId="0" applyFont="1" applyFill="1" applyBorder="1" applyAlignment="1" applyProtection="1">
      <alignment horizontal="right" vertical="top" wrapText="1"/>
    </xf>
    <xf numFmtId="10" fontId="2" fillId="3" borderId="1" xfId="0" applyNumberFormat="1" applyFont="1" applyFill="1" applyBorder="1" applyAlignment="1" applyProtection="1">
      <alignment horizontal="center" vertical="top" wrapText="1"/>
    </xf>
    <xf numFmtId="0" fontId="3" fillId="3" borderId="1" xfId="0" applyFont="1" applyFill="1" applyBorder="1" applyAlignment="1" applyProtection="1">
      <alignment horizontal="right" vertical="center"/>
    </xf>
    <xf numFmtId="0" fontId="3" fillId="3" borderId="1" xfId="0" applyFont="1" applyFill="1" applyBorder="1" applyAlignment="1" applyProtection="1">
      <alignment horizontal="right" vertical="top"/>
    </xf>
    <xf numFmtId="0" fontId="3" fillId="3" borderId="1" xfId="0" applyFont="1" applyFill="1" applyBorder="1" applyAlignment="1" applyProtection="1">
      <alignment vertical="top"/>
    </xf>
    <xf numFmtId="176" fontId="3" fillId="3" borderId="1" xfId="0" applyNumberFormat="1" applyFont="1" applyFill="1" applyBorder="1" applyAlignment="1" applyProtection="1">
      <alignment horizontal="center"/>
    </xf>
    <xf numFmtId="0" fontId="2" fillId="4" borderId="4" xfId="0" applyFont="1" applyFill="1" applyBorder="1" applyAlignment="1" applyProtection="1">
      <alignment horizontal="right" vertical="center" wrapText="1"/>
    </xf>
    <xf numFmtId="0" fontId="3" fillId="4" borderId="4" xfId="0" applyFont="1" applyFill="1" applyBorder="1" applyAlignment="1" applyProtection="1">
      <alignment horizontal="right" vertical="top" wrapText="1"/>
    </xf>
    <xf numFmtId="10" fontId="2" fillId="4" borderId="4" xfId="0" applyNumberFormat="1" applyFont="1" applyFill="1" applyBorder="1" applyAlignment="1" applyProtection="1">
      <alignment horizontal="right" vertical="top" wrapText="1"/>
    </xf>
    <xf numFmtId="10" fontId="2" fillId="4" borderId="4" xfId="0" applyNumberFormat="1" applyFont="1" applyFill="1" applyBorder="1" applyAlignment="1" applyProtection="1">
      <alignment horizontal="center" vertical="top" wrapText="1"/>
    </xf>
    <xf numFmtId="4" fontId="7" fillId="0" borderId="1" xfId="0" applyNumberFormat="1" applyFont="1" applyFill="1" applyBorder="1" applyAlignment="1" applyProtection="1">
      <alignment horizontal="right" wrapText="1"/>
      <protection locked="0"/>
    </xf>
    <xf numFmtId="43" fontId="13" fillId="0" borderId="1" xfId="0" applyNumberFormat="1" applyFont="1" applyFill="1" applyBorder="1" applyAlignment="1" applyProtection="1">
      <alignment vertical="center"/>
      <protection locked="0"/>
    </xf>
    <xf numFmtId="39" fontId="6" fillId="0" borderId="1" xfId="0" applyNumberFormat="1" applyFont="1" applyFill="1" applyBorder="1" applyAlignment="1" applyProtection="1">
      <alignment vertical="center"/>
      <protection locked="0"/>
    </xf>
    <xf numFmtId="43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39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1" xfId="0" applyFont="1" applyFill="1" applyBorder="1" applyAlignment="1" applyProtection="1">
      <alignment horizontal="right" wrapText="1"/>
      <protection locked="0"/>
    </xf>
    <xf numFmtId="43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43" fontId="2" fillId="0" borderId="4" xfId="0" applyNumberFormat="1" applyFont="1" applyFill="1" applyBorder="1" applyAlignment="1" applyProtection="1">
      <alignment horizontal="right" vertical="center" wrapText="1"/>
      <protection locked="0"/>
    </xf>
    <xf numFmtId="39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173" fontId="2" fillId="0" borderId="1" xfId="0" applyNumberFormat="1" applyFont="1" applyFill="1" applyBorder="1" applyAlignment="1" applyProtection="1">
      <alignment vertical="center"/>
      <protection locked="0"/>
    </xf>
    <xf numFmtId="43" fontId="2" fillId="0" borderId="1" xfId="36" applyFont="1" applyFill="1" applyBorder="1" applyAlignment="1" applyProtection="1">
      <alignment horizontal="right" vertical="top" wrapText="1"/>
      <protection locked="0"/>
    </xf>
    <xf numFmtId="43" fontId="2" fillId="0" borderId="1" xfId="36" applyFont="1" applyFill="1" applyBorder="1" applyAlignment="1" applyProtection="1">
      <alignment horizontal="right" vertical="center" wrapText="1"/>
      <protection locked="0"/>
    </xf>
    <xf numFmtId="4" fontId="12" fillId="0" borderId="1" xfId="44" applyNumberFormat="1" applyFont="1" applyFill="1" applyBorder="1" applyAlignment="1" applyProtection="1">
      <alignment vertical="top"/>
      <protection locked="0"/>
    </xf>
    <xf numFmtId="4" fontId="15" fillId="0" borderId="1" xfId="15" applyNumberFormat="1" applyFont="1" applyFill="1" applyBorder="1" applyAlignment="1" applyProtection="1">
      <alignment horizontal="right" vertical="center" wrapText="1"/>
      <protection locked="0"/>
    </xf>
    <xf numFmtId="4" fontId="15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" xfId="35" applyNumberFormat="1" applyFont="1" applyFill="1" applyBorder="1" applyAlignment="1" applyProtection="1">
      <alignment vertical="top"/>
      <protection locked="0"/>
    </xf>
    <xf numFmtId="173" fontId="2" fillId="0" borderId="1" xfId="0" applyNumberFormat="1" applyFont="1" applyFill="1" applyBorder="1" applyAlignment="1" applyProtection="1">
      <alignment vertical="top" wrapText="1"/>
      <protection locked="0"/>
    </xf>
    <xf numFmtId="173" fontId="2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" xfId="0" applyNumberFormat="1" applyFont="1" applyFill="1" applyBorder="1" applyProtection="1">
      <protection locked="0"/>
    </xf>
    <xf numFmtId="173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1" xfId="0" applyFont="1" applyFill="1" applyBorder="1" applyAlignment="1" applyProtection="1">
      <protection locked="0"/>
    </xf>
    <xf numFmtId="39" fontId="7" fillId="4" borderId="1" xfId="0" applyNumberFormat="1" applyFont="1" applyFill="1" applyBorder="1" applyAlignment="1" applyProtection="1">
      <alignment vertical="center" wrapText="1"/>
      <protection locked="0"/>
    </xf>
    <xf numFmtId="4" fontId="2" fillId="0" borderId="1" xfId="27" applyNumberFormat="1" applyFont="1" applyFill="1" applyBorder="1" applyAlignment="1" applyProtection="1">
      <alignment horizontal="right" vertical="top"/>
      <protection locked="0"/>
    </xf>
    <xf numFmtId="4" fontId="3" fillId="0" borderId="1" xfId="27" applyNumberFormat="1" applyFont="1" applyFill="1" applyBorder="1" applyAlignment="1" applyProtection="1">
      <alignment horizontal="right" vertical="top"/>
      <protection locked="0"/>
    </xf>
    <xf numFmtId="4" fontId="2" fillId="0" borderId="1" xfId="30" applyNumberFormat="1" applyFont="1" applyFill="1" applyBorder="1" applyAlignment="1" applyProtection="1">
      <alignment vertical="top" wrapText="1"/>
      <protection locked="0"/>
    </xf>
    <xf numFmtId="4" fontId="2" fillId="0" borderId="1" xfId="30" applyNumberFormat="1" applyFont="1" applyFill="1" applyBorder="1" applyAlignment="1" applyProtection="1">
      <alignment vertical="center" wrapText="1"/>
      <protection locked="0"/>
    </xf>
    <xf numFmtId="4" fontId="2" fillId="0" borderId="1" xfId="28" applyNumberFormat="1" applyFont="1" applyFill="1" applyBorder="1" applyAlignment="1" applyProtection="1">
      <alignment horizontal="right" vertical="center" wrapText="1"/>
      <protection locked="0"/>
    </xf>
    <xf numFmtId="4" fontId="2" fillId="0" borderId="1" xfId="33" applyNumberFormat="1" applyFont="1" applyFill="1" applyBorder="1" applyAlignment="1" applyProtection="1">
      <alignment vertical="center" wrapText="1"/>
      <protection locked="0"/>
    </xf>
    <xf numFmtId="4" fontId="3" fillId="4" borderId="1" xfId="28" applyNumberFormat="1" applyFont="1" applyFill="1" applyBorder="1" applyAlignment="1" applyProtection="1">
      <alignment horizontal="center" vertical="top" wrapText="1"/>
      <protection locked="0"/>
    </xf>
    <xf numFmtId="4" fontId="3" fillId="3" borderId="1" xfId="28" applyNumberFormat="1" applyFont="1" applyFill="1" applyBorder="1" applyAlignment="1" applyProtection="1">
      <alignment horizontal="right" vertical="top" wrapText="1"/>
      <protection locked="0"/>
    </xf>
    <xf numFmtId="4" fontId="3" fillId="4" borderId="4" xfId="28" applyNumberFormat="1" applyFont="1" applyFill="1" applyBorder="1" applyAlignment="1" applyProtection="1">
      <alignment horizontal="right" vertical="top" wrapText="1"/>
      <protection locked="0"/>
    </xf>
    <xf numFmtId="4" fontId="3" fillId="4" borderId="4" xfId="32" applyNumberFormat="1" applyFont="1" applyFill="1" applyBorder="1" applyAlignment="1" applyProtection="1">
      <alignment vertical="top" wrapText="1"/>
      <protection locked="0"/>
    </xf>
    <xf numFmtId="4" fontId="3" fillId="4" borderId="1" xfId="28" applyNumberFormat="1" applyFont="1" applyFill="1" applyBorder="1" applyAlignment="1" applyProtection="1">
      <alignment horizontal="right" vertical="top" wrapText="1"/>
      <protection locked="0"/>
    </xf>
    <xf numFmtId="4" fontId="2" fillId="3" borderId="6" xfId="28" applyNumberFormat="1" applyFont="1" applyFill="1" applyBorder="1" applyAlignment="1" applyProtection="1">
      <alignment horizontal="right" vertical="top" wrapText="1"/>
      <protection locked="0"/>
    </xf>
    <xf numFmtId="4" fontId="2" fillId="3" borderId="1" xfId="30" applyNumberFormat="1" applyFont="1" applyFill="1" applyBorder="1" applyAlignment="1" applyProtection="1">
      <alignment vertical="top" wrapText="1"/>
      <protection locked="0"/>
    </xf>
    <xf numFmtId="167" fontId="2" fillId="3" borderId="1" xfId="5" applyFont="1" applyFill="1" applyBorder="1" applyAlignment="1" applyProtection="1">
      <alignment horizontal="right" vertical="top" wrapText="1"/>
      <protection locked="0"/>
    </xf>
    <xf numFmtId="4" fontId="3" fillId="3" borderId="1" xfId="0" applyNumberFormat="1" applyFont="1" applyFill="1" applyBorder="1" applyAlignment="1" applyProtection="1">
      <alignment vertical="top" wrapText="1"/>
      <protection locked="0"/>
    </xf>
    <xf numFmtId="4" fontId="3" fillId="3" borderId="1" xfId="0" applyNumberFormat="1" applyFont="1" applyFill="1" applyBorder="1" applyProtection="1">
      <protection locked="0"/>
    </xf>
    <xf numFmtId="4" fontId="3" fillId="3" borderId="1" xfId="0" applyNumberFormat="1" applyFont="1" applyFill="1" applyBorder="1" applyAlignment="1" applyProtection="1">
      <alignment vertical="top"/>
      <protection locked="0"/>
    </xf>
    <xf numFmtId="167" fontId="2" fillId="4" borderId="4" xfId="5" applyFont="1" applyFill="1" applyBorder="1" applyAlignment="1" applyProtection="1">
      <alignment horizontal="right" vertical="top" wrapText="1"/>
      <protection locked="0"/>
    </xf>
    <xf numFmtId="4" fontId="3" fillId="4" borderId="4" xfId="0" applyNumberFormat="1" applyFont="1" applyFill="1" applyBorder="1" applyAlignment="1" applyProtection="1">
      <alignment vertical="top" wrapText="1"/>
      <protection locked="0"/>
    </xf>
    <xf numFmtId="4" fontId="2" fillId="0" borderId="1" xfId="30" applyNumberFormat="1" applyFont="1" applyFill="1" applyBorder="1" applyAlignment="1" applyProtection="1">
      <alignment horizontal="right" vertical="center" wrapText="1"/>
      <protection locked="0"/>
    </xf>
    <xf numFmtId="0" fontId="3" fillId="3" borderId="5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left" vertical="center" wrapText="1"/>
    </xf>
  </cellXfs>
  <cellStyles count="46">
    <cellStyle name="Comma 2" xfId="1"/>
    <cellStyle name="Comma 3" xfId="2"/>
    <cellStyle name="Comma_ANALISIS EL PUERTO" xfId="3"/>
    <cellStyle name="Euro" xfId="4"/>
    <cellStyle name="Millares" xfId="5" builtinId="3"/>
    <cellStyle name="Millares 10" xfId="36"/>
    <cellStyle name="Millares 11" xfId="6"/>
    <cellStyle name="Millares 13" xfId="7"/>
    <cellStyle name="Millares 2" xfId="8"/>
    <cellStyle name="Millares 2 2" xfId="9"/>
    <cellStyle name="Millares 2 2 2" xfId="10"/>
    <cellStyle name="Millares 2 3" xfId="11"/>
    <cellStyle name="Millares 2 4" xfId="34"/>
    <cellStyle name="Millares 2 4 2" xfId="42"/>
    <cellStyle name="Millares 2_XXXCopia de Pres. elab. no. 24-12  Terrm. ampliacion Ac. Monte Plata" xfId="12"/>
    <cellStyle name="Millares 3 3" xfId="31"/>
    <cellStyle name="Millares 3 3 2" xfId="35"/>
    <cellStyle name="Millares 3_111-12 ac neyba zona alta" xfId="13"/>
    <cellStyle name="Millares 4" xfId="32"/>
    <cellStyle name="Millares 4 2" xfId="14"/>
    <cellStyle name="Millares 5 3" xfId="15"/>
    <cellStyle name="Millares 5 3 2" xfId="29"/>
    <cellStyle name="Millares_estimado juana vicenta" xfId="28"/>
    <cellStyle name="Normal" xfId="0" builtinId="0"/>
    <cellStyle name="Normal 10" xfId="16"/>
    <cellStyle name="Normal 10 2" xfId="45"/>
    <cellStyle name="Normal 13 2" xfId="17"/>
    <cellStyle name="Normal 2" xfId="18"/>
    <cellStyle name="Normal 2 2 2" xfId="19"/>
    <cellStyle name="Normal 2 3" xfId="20"/>
    <cellStyle name="Normal 2 5" xfId="21"/>
    <cellStyle name="Normal 2_ANALISIS REC 3" xfId="22"/>
    <cellStyle name="Normal 3" xfId="23"/>
    <cellStyle name="Normal 4" xfId="24"/>
    <cellStyle name="Normal 45" xfId="40"/>
    <cellStyle name="Normal 5" xfId="39"/>
    <cellStyle name="Normal 54" xfId="43"/>
    <cellStyle name="Normal_158-09 TERMINACION AC. LA GINA" xfId="37"/>
    <cellStyle name="Normal_50-09 EXTENSION LINEA LA CUARENTA Y CABUYA 2" xfId="41"/>
    <cellStyle name="Normal_502-01 alcantarillado sanitario academia de entrenamiento policial de hatilloparte b" xfId="44"/>
    <cellStyle name="Normal_CARCAMO SAN PEDRO" xfId="33"/>
    <cellStyle name="Normal_Hoja1" xfId="25"/>
    <cellStyle name="Normal_Presupuesto Terminaciones Edificio Mantenimiento Nave I " xfId="30"/>
    <cellStyle name="Normal_rec 2 al 98-05 terminacion ac. la cueva de cevicos 2da. etapa ac. mult. guanabano- cruce de maguaca parte b y guanabano como ext. al ac. la cueva de cevico 1" xfId="27"/>
    <cellStyle name="Porcentaje 2" xfId="38"/>
    <cellStyle name="Porcentual 5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2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2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3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3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4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4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4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5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5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5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5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5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5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5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5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6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6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6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6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6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6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6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6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7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7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7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7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7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7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1476375</xdr:colOff>
      <xdr:row>116</xdr:row>
      <xdr:rowOff>57150</xdr:rowOff>
    </xdr:to>
    <xdr:sp macro="" textlink="">
      <xdr:nvSpPr>
        <xdr:cNvPr id="8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1514475</xdr:colOff>
      <xdr:row>116</xdr:row>
      <xdr:rowOff>0</xdr:rowOff>
    </xdr:from>
    <xdr:to>
      <xdr:col>1</xdr:col>
      <xdr:colOff>1685925</xdr:colOff>
      <xdr:row>116</xdr:row>
      <xdr:rowOff>57150</xdr:rowOff>
    </xdr:to>
    <xdr:sp macro="" textlink="">
      <xdr:nvSpPr>
        <xdr:cNvPr id="81" name="Text Box 9"/>
        <xdr:cNvSpPr txBox="1">
          <a:spLocks noChangeArrowheads="1"/>
        </xdr:cNvSpPr>
      </xdr:nvSpPr>
      <xdr:spPr bwMode="auto">
        <a:xfrm>
          <a:off x="2028825" y="64865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114300</xdr:rowOff>
    </xdr:to>
    <xdr:sp macro="" textlink="">
      <xdr:nvSpPr>
        <xdr:cNvPr id="82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114300</xdr:rowOff>
    </xdr:to>
    <xdr:sp macro="" textlink="">
      <xdr:nvSpPr>
        <xdr:cNvPr id="83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114300</xdr:rowOff>
    </xdr:to>
    <xdr:sp macro="" textlink="">
      <xdr:nvSpPr>
        <xdr:cNvPr id="84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114300</xdr:rowOff>
    </xdr:to>
    <xdr:sp macro="" textlink="">
      <xdr:nvSpPr>
        <xdr:cNvPr id="85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114300</xdr:rowOff>
    </xdr:to>
    <xdr:sp macro="" textlink="">
      <xdr:nvSpPr>
        <xdr:cNvPr id="88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114300</xdr:rowOff>
    </xdr:to>
    <xdr:sp macro="" textlink="">
      <xdr:nvSpPr>
        <xdr:cNvPr id="89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90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91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92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85725</xdr:rowOff>
    </xdr:to>
    <xdr:sp macro="" textlink="">
      <xdr:nvSpPr>
        <xdr:cNvPr id="94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85725</xdr:rowOff>
    </xdr:to>
    <xdr:sp macro="" textlink="">
      <xdr:nvSpPr>
        <xdr:cNvPr id="95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142875</xdr:rowOff>
    </xdr:to>
    <xdr:sp macro="" textlink="">
      <xdr:nvSpPr>
        <xdr:cNvPr id="96" name="Text Box 8"/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142875</xdr:rowOff>
    </xdr:to>
    <xdr:sp macro="" textlink="">
      <xdr:nvSpPr>
        <xdr:cNvPr id="97" name="Text Box 9"/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133350</xdr:rowOff>
    </xdr:to>
    <xdr:sp macro="" textlink="">
      <xdr:nvSpPr>
        <xdr:cNvPr id="98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133350</xdr:rowOff>
    </xdr:to>
    <xdr:sp macro="" textlink="">
      <xdr:nvSpPr>
        <xdr:cNvPr id="99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100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102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103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85725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85725</xdr:rowOff>
    </xdr:to>
    <xdr:sp macro="" textlink="">
      <xdr:nvSpPr>
        <xdr:cNvPr id="105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76200</xdr:rowOff>
    </xdr:to>
    <xdr:sp macro="" textlink="">
      <xdr:nvSpPr>
        <xdr:cNvPr id="106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76200</xdr:rowOff>
    </xdr:to>
    <xdr:sp macro="" textlink="">
      <xdr:nvSpPr>
        <xdr:cNvPr id="107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11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11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112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1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1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1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1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1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1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1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2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2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123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124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125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126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127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128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129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130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3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3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135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3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3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3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4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4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4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4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4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4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146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147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14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14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15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15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116</xdr:row>
      <xdr:rowOff>152400</xdr:rowOff>
    </xdr:to>
    <xdr:sp macro="" textlink="">
      <xdr:nvSpPr>
        <xdr:cNvPr id="152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116</xdr:row>
      <xdr:rowOff>152400</xdr:rowOff>
    </xdr:to>
    <xdr:sp macro="" textlink="">
      <xdr:nvSpPr>
        <xdr:cNvPr id="153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116</xdr:row>
      <xdr:rowOff>152400</xdr:rowOff>
    </xdr:to>
    <xdr:sp macro="" textlink="">
      <xdr:nvSpPr>
        <xdr:cNvPr id="154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116</xdr:row>
      <xdr:rowOff>152400</xdr:rowOff>
    </xdr:to>
    <xdr:sp macro="" textlink="">
      <xdr:nvSpPr>
        <xdr:cNvPr id="155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156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5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5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5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6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6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6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6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6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6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6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167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168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169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170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171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172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173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7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7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7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7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7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8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8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8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8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184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185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18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18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18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18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19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19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19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19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9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196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9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9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19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20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20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20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20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20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20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207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208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209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210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211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212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116</xdr:row>
      <xdr:rowOff>152400</xdr:rowOff>
    </xdr:to>
    <xdr:sp macro="" textlink="">
      <xdr:nvSpPr>
        <xdr:cNvPr id="213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116</xdr:row>
      <xdr:rowOff>152400</xdr:rowOff>
    </xdr:to>
    <xdr:sp macro="" textlink="">
      <xdr:nvSpPr>
        <xdr:cNvPr id="214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116</xdr:row>
      <xdr:rowOff>152400</xdr:rowOff>
    </xdr:to>
    <xdr:sp macro="" textlink="">
      <xdr:nvSpPr>
        <xdr:cNvPr id="215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116</xdr:row>
      <xdr:rowOff>152400</xdr:rowOff>
    </xdr:to>
    <xdr:sp macro="" textlink="">
      <xdr:nvSpPr>
        <xdr:cNvPr id="216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217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21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21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22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22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22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22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22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22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22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22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228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229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23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23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23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23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23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23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23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23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23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23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24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24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24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24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24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24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24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24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24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25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25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25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25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25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25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25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25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25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25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26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26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26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26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26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26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26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26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26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27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27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272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273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274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275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276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277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278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279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280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281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85725</xdr:rowOff>
    </xdr:to>
    <xdr:sp macro="" textlink="">
      <xdr:nvSpPr>
        <xdr:cNvPr id="282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85725</xdr:rowOff>
    </xdr:to>
    <xdr:sp macro="" textlink="">
      <xdr:nvSpPr>
        <xdr:cNvPr id="283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76200</xdr:rowOff>
    </xdr:to>
    <xdr:sp macro="" textlink="">
      <xdr:nvSpPr>
        <xdr:cNvPr id="284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76200</xdr:rowOff>
    </xdr:to>
    <xdr:sp macro="" textlink="">
      <xdr:nvSpPr>
        <xdr:cNvPr id="285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133350</xdr:rowOff>
    </xdr:to>
    <xdr:sp macro="" textlink="">
      <xdr:nvSpPr>
        <xdr:cNvPr id="286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133350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123825</xdr:rowOff>
    </xdr:to>
    <xdr:sp macro="" textlink="">
      <xdr:nvSpPr>
        <xdr:cNvPr id="288" name="Text Box 8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123825</xdr:rowOff>
    </xdr:to>
    <xdr:sp macro="" textlink="">
      <xdr:nvSpPr>
        <xdr:cNvPr id="289" name="Text Box 9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290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291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85725</xdr:rowOff>
    </xdr:to>
    <xdr:sp macro="" textlink="">
      <xdr:nvSpPr>
        <xdr:cNvPr id="292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85725</xdr:rowOff>
    </xdr:to>
    <xdr:sp macro="" textlink="">
      <xdr:nvSpPr>
        <xdr:cNvPr id="293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76200</xdr:rowOff>
    </xdr:to>
    <xdr:sp macro="" textlink="">
      <xdr:nvSpPr>
        <xdr:cNvPr id="294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76200</xdr:rowOff>
    </xdr:to>
    <xdr:sp macro="" textlink="">
      <xdr:nvSpPr>
        <xdr:cNvPr id="295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66675</xdr:rowOff>
    </xdr:to>
    <xdr:sp macro="" textlink="">
      <xdr:nvSpPr>
        <xdr:cNvPr id="296" name="Text Box 8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66675</xdr:rowOff>
    </xdr:to>
    <xdr:sp macro="" textlink="">
      <xdr:nvSpPr>
        <xdr:cNvPr id="297" name="Text Box 9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29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29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30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30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302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0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0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0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0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0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0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0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1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1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313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314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315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316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317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319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320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321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322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2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2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325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2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2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2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2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3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3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3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3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3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3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336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337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33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34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34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116</xdr:row>
      <xdr:rowOff>152400</xdr:rowOff>
    </xdr:to>
    <xdr:sp macro="" textlink="">
      <xdr:nvSpPr>
        <xdr:cNvPr id="342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116</xdr:row>
      <xdr:rowOff>152400</xdr:rowOff>
    </xdr:to>
    <xdr:sp macro="" textlink="">
      <xdr:nvSpPr>
        <xdr:cNvPr id="343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116</xdr:row>
      <xdr:rowOff>152400</xdr:rowOff>
    </xdr:to>
    <xdr:sp macro="" textlink="">
      <xdr:nvSpPr>
        <xdr:cNvPr id="344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116</xdr:row>
      <xdr:rowOff>152400</xdr:rowOff>
    </xdr:to>
    <xdr:sp macro="" textlink="">
      <xdr:nvSpPr>
        <xdr:cNvPr id="345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346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4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4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5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5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5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5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5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5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5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357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358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359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360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361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362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363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364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366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367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368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85725</xdr:rowOff>
    </xdr:to>
    <xdr:sp macro="" textlink="">
      <xdr:nvSpPr>
        <xdr:cNvPr id="369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85725</xdr:rowOff>
    </xdr:to>
    <xdr:sp macro="" textlink="">
      <xdr:nvSpPr>
        <xdr:cNvPr id="370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76200</xdr:rowOff>
    </xdr:to>
    <xdr:sp macro="" textlink="">
      <xdr:nvSpPr>
        <xdr:cNvPr id="371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76200</xdr:rowOff>
    </xdr:to>
    <xdr:sp macro="" textlink="">
      <xdr:nvSpPr>
        <xdr:cNvPr id="372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133350</xdr:rowOff>
    </xdr:to>
    <xdr:sp macro="" textlink="">
      <xdr:nvSpPr>
        <xdr:cNvPr id="373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133350</xdr:rowOff>
    </xdr:to>
    <xdr:sp macro="" textlink="">
      <xdr:nvSpPr>
        <xdr:cNvPr id="374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123825</xdr:rowOff>
    </xdr:to>
    <xdr:sp macro="" textlink="">
      <xdr:nvSpPr>
        <xdr:cNvPr id="375" name="Text Box 8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123825</xdr:rowOff>
    </xdr:to>
    <xdr:sp macro="" textlink="">
      <xdr:nvSpPr>
        <xdr:cNvPr id="376" name="Text Box 9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377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378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85725</xdr:rowOff>
    </xdr:to>
    <xdr:sp macro="" textlink="">
      <xdr:nvSpPr>
        <xdr:cNvPr id="379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85725</xdr:rowOff>
    </xdr:to>
    <xdr:sp macro="" textlink="">
      <xdr:nvSpPr>
        <xdr:cNvPr id="380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76200</xdr:rowOff>
    </xdr:to>
    <xdr:sp macro="" textlink="">
      <xdr:nvSpPr>
        <xdr:cNvPr id="381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76200</xdr:rowOff>
    </xdr:to>
    <xdr:sp macro="" textlink="">
      <xdr:nvSpPr>
        <xdr:cNvPr id="382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66675</xdr:rowOff>
    </xdr:to>
    <xdr:sp macro="" textlink="">
      <xdr:nvSpPr>
        <xdr:cNvPr id="383" name="Text Box 8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66675</xdr:rowOff>
    </xdr:to>
    <xdr:sp macro="" textlink="">
      <xdr:nvSpPr>
        <xdr:cNvPr id="384" name="Text Box 9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385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386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387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388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389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9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9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9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9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9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9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9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9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39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400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401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40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40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40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40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40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40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40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40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41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412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41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41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41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41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41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41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42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42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42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423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424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425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426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427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428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116</xdr:row>
      <xdr:rowOff>152400</xdr:rowOff>
    </xdr:to>
    <xdr:sp macro="" textlink="">
      <xdr:nvSpPr>
        <xdr:cNvPr id="429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116</xdr:row>
      <xdr:rowOff>152400</xdr:rowOff>
    </xdr:to>
    <xdr:sp macro="" textlink="">
      <xdr:nvSpPr>
        <xdr:cNvPr id="430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116</xdr:row>
      <xdr:rowOff>152400</xdr:rowOff>
    </xdr:to>
    <xdr:sp macro="" textlink="">
      <xdr:nvSpPr>
        <xdr:cNvPr id="431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116</xdr:row>
      <xdr:rowOff>152400</xdr:rowOff>
    </xdr:to>
    <xdr:sp macro="" textlink="">
      <xdr:nvSpPr>
        <xdr:cNvPr id="432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433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43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43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43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43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43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43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44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44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44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44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444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445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114300</xdr:rowOff>
    </xdr:to>
    <xdr:sp macro="" textlink="">
      <xdr:nvSpPr>
        <xdr:cNvPr id="446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114300</xdr:rowOff>
    </xdr:to>
    <xdr:sp macro="" textlink="">
      <xdr:nvSpPr>
        <xdr:cNvPr id="447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114300</xdr:rowOff>
    </xdr:to>
    <xdr:sp macro="" textlink="">
      <xdr:nvSpPr>
        <xdr:cNvPr id="448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114300</xdr:rowOff>
    </xdr:to>
    <xdr:sp macro="" textlink="">
      <xdr:nvSpPr>
        <xdr:cNvPr id="449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450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451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114300</xdr:rowOff>
    </xdr:to>
    <xdr:sp macro="" textlink="">
      <xdr:nvSpPr>
        <xdr:cNvPr id="452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114300</xdr:rowOff>
    </xdr:to>
    <xdr:sp macro="" textlink="">
      <xdr:nvSpPr>
        <xdr:cNvPr id="453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454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455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456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457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85725</xdr:rowOff>
    </xdr:to>
    <xdr:sp macro="" textlink="">
      <xdr:nvSpPr>
        <xdr:cNvPr id="458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85725</xdr:rowOff>
    </xdr:to>
    <xdr:sp macro="" textlink="">
      <xdr:nvSpPr>
        <xdr:cNvPr id="459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142875</xdr:rowOff>
    </xdr:to>
    <xdr:sp macro="" textlink="">
      <xdr:nvSpPr>
        <xdr:cNvPr id="460" name="Text Box 8"/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142875</xdr:rowOff>
    </xdr:to>
    <xdr:sp macro="" textlink="">
      <xdr:nvSpPr>
        <xdr:cNvPr id="461" name="Text Box 9"/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133350</xdr:rowOff>
    </xdr:to>
    <xdr:sp macro="" textlink="">
      <xdr:nvSpPr>
        <xdr:cNvPr id="462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133350</xdr:rowOff>
    </xdr:to>
    <xdr:sp macro="" textlink="">
      <xdr:nvSpPr>
        <xdr:cNvPr id="463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465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466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467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85725</xdr:rowOff>
    </xdr:to>
    <xdr:sp macro="" textlink="">
      <xdr:nvSpPr>
        <xdr:cNvPr id="468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85725</xdr:rowOff>
    </xdr:to>
    <xdr:sp macro="" textlink="">
      <xdr:nvSpPr>
        <xdr:cNvPr id="469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76200</xdr:rowOff>
    </xdr:to>
    <xdr:sp macro="" textlink="">
      <xdr:nvSpPr>
        <xdr:cNvPr id="470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76200</xdr:rowOff>
    </xdr:to>
    <xdr:sp macro="" textlink="">
      <xdr:nvSpPr>
        <xdr:cNvPr id="471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47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47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47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47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47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47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47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48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48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48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48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48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48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48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48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48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49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49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49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49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49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49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49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49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49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49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50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50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50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50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50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50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50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50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50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50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51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9525</xdr:rowOff>
    </xdr:to>
    <xdr:sp macro="" textlink="">
      <xdr:nvSpPr>
        <xdr:cNvPr id="51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512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513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514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515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516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517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518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519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520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521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85725</xdr:rowOff>
    </xdr:to>
    <xdr:sp macro="" textlink="">
      <xdr:nvSpPr>
        <xdr:cNvPr id="522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85725</xdr:rowOff>
    </xdr:to>
    <xdr:sp macro="" textlink="">
      <xdr:nvSpPr>
        <xdr:cNvPr id="523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76200</xdr:rowOff>
    </xdr:to>
    <xdr:sp macro="" textlink="">
      <xdr:nvSpPr>
        <xdr:cNvPr id="524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76200</xdr:rowOff>
    </xdr:to>
    <xdr:sp macro="" textlink="">
      <xdr:nvSpPr>
        <xdr:cNvPr id="525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133350</xdr:rowOff>
    </xdr:to>
    <xdr:sp macro="" textlink="">
      <xdr:nvSpPr>
        <xdr:cNvPr id="526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133350</xdr:rowOff>
    </xdr:to>
    <xdr:sp macro="" textlink="">
      <xdr:nvSpPr>
        <xdr:cNvPr id="527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123825</xdr:rowOff>
    </xdr:to>
    <xdr:sp macro="" textlink="">
      <xdr:nvSpPr>
        <xdr:cNvPr id="528" name="Text Box 8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123825</xdr:rowOff>
    </xdr:to>
    <xdr:sp macro="" textlink="">
      <xdr:nvSpPr>
        <xdr:cNvPr id="529" name="Text Box 9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530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531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85725</xdr:rowOff>
    </xdr:to>
    <xdr:sp macro="" textlink="">
      <xdr:nvSpPr>
        <xdr:cNvPr id="532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85725</xdr:rowOff>
    </xdr:to>
    <xdr:sp macro="" textlink="">
      <xdr:nvSpPr>
        <xdr:cNvPr id="533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76200</xdr:rowOff>
    </xdr:to>
    <xdr:sp macro="" textlink="">
      <xdr:nvSpPr>
        <xdr:cNvPr id="534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76200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66675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66675</xdr:rowOff>
    </xdr:to>
    <xdr:sp macro="" textlink="">
      <xdr:nvSpPr>
        <xdr:cNvPr id="537" name="Text Box 9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53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53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54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54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54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54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54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54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546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547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548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549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550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551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552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553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555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85725</xdr:rowOff>
    </xdr:to>
    <xdr:sp macro="" textlink="">
      <xdr:nvSpPr>
        <xdr:cNvPr id="556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85725</xdr:rowOff>
    </xdr:to>
    <xdr:sp macro="" textlink="">
      <xdr:nvSpPr>
        <xdr:cNvPr id="557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76200</xdr:rowOff>
    </xdr:to>
    <xdr:sp macro="" textlink="">
      <xdr:nvSpPr>
        <xdr:cNvPr id="558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76200</xdr:rowOff>
    </xdr:to>
    <xdr:sp macro="" textlink="">
      <xdr:nvSpPr>
        <xdr:cNvPr id="559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133350</xdr:rowOff>
    </xdr:to>
    <xdr:sp macro="" textlink="">
      <xdr:nvSpPr>
        <xdr:cNvPr id="560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133350</xdr:rowOff>
    </xdr:to>
    <xdr:sp macro="" textlink="">
      <xdr:nvSpPr>
        <xdr:cNvPr id="561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123825</xdr:rowOff>
    </xdr:to>
    <xdr:sp macro="" textlink="">
      <xdr:nvSpPr>
        <xdr:cNvPr id="562" name="Text Box 8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123825</xdr:rowOff>
    </xdr:to>
    <xdr:sp macro="" textlink="">
      <xdr:nvSpPr>
        <xdr:cNvPr id="563" name="Text Box 9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564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565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85725</xdr:rowOff>
    </xdr:to>
    <xdr:sp macro="" textlink="">
      <xdr:nvSpPr>
        <xdr:cNvPr id="566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85725</xdr:rowOff>
    </xdr:to>
    <xdr:sp macro="" textlink="">
      <xdr:nvSpPr>
        <xdr:cNvPr id="567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76200</xdr:rowOff>
    </xdr:to>
    <xdr:sp macro="" textlink="">
      <xdr:nvSpPr>
        <xdr:cNvPr id="568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76200</xdr:rowOff>
    </xdr:to>
    <xdr:sp macro="" textlink="">
      <xdr:nvSpPr>
        <xdr:cNvPr id="569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66675</xdr:rowOff>
    </xdr:to>
    <xdr:sp macro="" textlink="">
      <xdr:nvSpPr>
        <xdr:cNvPr id="570" name="Text Box 8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66675</xdr:rowOff>
    </xdr:to>
    <xdr:sp macro="" textlink="">
      <xdr:nvSpPr>
        <xdr:cNvPr id="571" name="Text Box 9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57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57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57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57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57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57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57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57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58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58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58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58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58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58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58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58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58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58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59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59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59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59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59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59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59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59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59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0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0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0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0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0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0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0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0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0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1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1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1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1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1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1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1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1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1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1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2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2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2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2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2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2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2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2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2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3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3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3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3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3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3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3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3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3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3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4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4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4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4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4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64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4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4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4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4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5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5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5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5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5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5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5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5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5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5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6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6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6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6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6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6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6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6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6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6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7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7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7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7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7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7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7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7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7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7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8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8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8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8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8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8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8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8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8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8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9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9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9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9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9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9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9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9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9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69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0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0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0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0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0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0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0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0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0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0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1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1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1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1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1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1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1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1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1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1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2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2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2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2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2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2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2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2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2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2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3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3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3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3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3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3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3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3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3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3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4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4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4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4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4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4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4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4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4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4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5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5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5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5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5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5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5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5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5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6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6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6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0</xdr:rowOff>
    </xdr:to>
    <xdr:sp macro="" textlink="">
      <xdr:nvSpPr>
        <xdr:cNvPr id="76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6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6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6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6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6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6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7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7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7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7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7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7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7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7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7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7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8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8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8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8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8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8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8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8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8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8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9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9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9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9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9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9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9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9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9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79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80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80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80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80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80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80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80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80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80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80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81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81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81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81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81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0</xdr:rowOff>
    </xdr:to>
    <xdr:sp macro="" textlink="">
      <xdr:nvSpPr>
        <xdr:cNvPr id="81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1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1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1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1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2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2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2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2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2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2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2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2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2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2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3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3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3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3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3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3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3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3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3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3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4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4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4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4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4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4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4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4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4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4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5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5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5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5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5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5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5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5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5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5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6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6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6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6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6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6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6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6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6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6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7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7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7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7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7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7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7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7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7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7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8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8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8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8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8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8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8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116</xdr:row>
      <xdr:rowOff>142875</xdr:rowOff>
    </xdr:to>
    <xdr:sp macro="" textlink="">
      <xdr:nvSpPr>
        <xdr:cNvPr id="88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88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88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89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89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89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89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89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89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89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89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89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89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0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0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0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0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0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0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0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0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0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0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1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1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1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1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1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1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1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1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1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1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2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2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2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2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2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2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2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2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2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2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3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3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3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3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3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3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3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3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3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3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4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4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4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4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4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4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4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4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4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4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5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5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5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5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5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5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5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5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5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1381125</xdr:colOff>
      <xdr:row>94</xdr:row>
      <xdr:rowOff>142875</xdr:rowOff>
    </xdr:to>
    <xdr:sp macro="" textlink="">
      <xdr:nvSpPr>
        <xdr:cNvPr id="95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960" name="Text Box 8"/>
        <xdr:cNvSpPr txBox="1">
          <a:spLocks noChangeArrowheads="1"/>
        </xdr:cNvSpPr>
      </xdr:nvSpPr>
      <xdr:spPr bwMode="auto">
        <a:xfrm>
          <a:off x="1933575" y="151923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104775</xdr:rowOff>
    </xdr:to>
    <xdr:sp macro="" textlink="">
      <xdr:nvSpPr>
        <xdr:cNvPr id="961" name="Text Box 9"/>
        <xdr:cNvSpPr txBox="1">
          <a:spLocks noChangeArrowheads="1"/>
        </xdr:cNvSpPr>
      </xdr:nvSpPr>
      <xdr:spPr bwMode="auto">
        <a:xfrm>
          <a:off x="1933575" y="151923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962" name="Text Box 8"/>
        <xdr:cNvSpPr txBox="1">
          <a:spLocks noChangeArrowheads="1"/>
        </xdr:cNvSpPr>
      </xdr:nvSpPr>
      <xdr:spPr bwMode="auto">
        <a:xfrm>
          <a:off x="1933575" y="151923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95250</xdr:rowOff>
    </xdr:to>
    <xdr:sp macro="" textlink="">
      <xdr:nvSpPr>
        <xdr:cNvPr id="963" name="Text Box 9"/>
        <xdr:cNvSpPr txBox="1">
          <a:spLocks noChangeArrowheads="1"/>
        </xdr:cNvSpPr>
      </xdr:nvSpPr>
      <xdr:spPr bwMode="auto">
        <a:xfrm>
          <a:off x="1933575" y="151923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964" name="Text Box 8"/>
        <xdr:cNvSpPr txBox="1">
          <a:spLocks noChangeArrowheads="1"/>
        </xdr:cNvSpPr>
      </xdr:nvSpPr>
      <xdr:spPr bwMode="auto">
        <a:xfrm>
          <a:off x="1933575" y="151923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116</xdr:row>
      <xdr:rowOff>142875</xdr:rowOff>
    </xdr:to>
    <xdr:sp macro="" textlink="">
      <xdr:nvSpPr>
        <xdr:cNvPr id="965" name="Text Box 9"/>
        <xdr:cNvSpPr txBox="1">
          <a:spLocks noChangeArrowheads="1"/>
        </xdr:cNvSpPr>
      </xdr:nvSpPr>
      <xdr:spPr bwMode="auto">
        <a:xfrm>
          <a:off x="1933575" y="151923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76200</xdr:rowOff>
    </xdr:to>
    <xdr:sp macro="" textlink="">
      <xdr:nvSpPr>
        <xdr:cNvPr id="966" name="Text Box 8"/>
        <xdr:cNvSpPr txBox="1">
          <a:spLocks noChangeArrowheads="1"/>
        </xdr:cNvSpPr>
      </xdr:nvSpPr>
      <xdr:spPr bwMode="auto">
        <a:xfrm>
          <a:off x="1933575" y="15192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1409700</xdr:colOff>
      <xdr:row>117</xdr:row>
      <xdr:rowOff>76200</xdr:rowOff>
    </xdr:to>
    <xdr:sp macro="" textlink="">
      <xdr:nvSpPr>
        <xdr:cNvPr id="967" name="Text Box 9"/>
        <xdr:cNvSpPr txBox="1">
          <a:spLocks noChangeArrowheads="1"/>
        </xdr:cNvSpPr>
      </xdr:nvSpPr>
      <xdr:spPr bwMode="auto">
        <a:xfrm>
          <a:off x="1933575" y="15192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3285153</xdr:colOff>
      <xdr:row>117</xdr:row>
      <xdr:rowOff>146435</xdr:rowOff>
    </xdr:to>
    <xdr:sp macro="" textlink="">
      <xdr:nvSpPr>
        <xdr:cNvPr id="976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3285153</xdr:colOff>
      <xdr:row>117</xdr:row>
      <xdr:rowOff>136910</xdr:rowOff>
    </xdr:to>
    <xdr:sp macro="" textlink="">
      <xdr:nvSpPr>
        <xdr:cNvPr id="977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3285153</xdr:colOff>
      <xdr:row>117</xdr:row>
      <xdr:rowOff>136910</xdr:rowOff>
    </xdr:to>
    <xdr:sp macro="" textlink="">
      <xdr:nvSpPr>
        <xdr:cNvPr id="978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3285153</xdr:colOff>
      <xdr:row>117</xdr:row>
      <xdr:rowOff>146435</xdr:rowOff>
    </xdr:to>
    <xdr:sp macro="" textlink="">
      <xdr:nvSpPr>
        <xdr:cNvPr id="979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3285153</xdr:colOff>
      <xdr:row>117</xdr:row>
      <xdr:rowOff>146435</xdr:rowOff>
    </xdr:to>
    <xdr:sp macro="" textlink="">
      <xdr:nvSpPr>
        <xdr:cNvPr id="980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3285153</xdr:colOff>
      <xdr:row>117</xdr:row>
      <xdr:rowOff>136910</xdr:rowOff>
    </xdr:to>
    <xdr:sp macro="" textlink="">
      <xdr:nvSpPr>
        <xdr:cNvPr id="981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3285153</xdr:colOff>
      <xdr:row>117</xdr:row>
      <xdr:rowOff>136910</xdr:rowOff>
    </xdr:to>
    <xdr:sp macro="" textlink="">
      <xdr:nvSpPr>
        <xdr:cNvPr id="982" name="Text Box 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4:J210"/>
  <sheetViews>
    <sheetView showGridLines="0" showZeros="0" tabSelected="1" view="pageBreakPreview" zoomScaleNormal="100" zoomScaleSheetLayoutView="100" workbookViewId="0">
      <selection activeCell="I30" sqref="I30"/>
    </sheetView>
  </sheetViews>
  <sheetFormatPr baseColWidth="10" defaultRowHeight="12.75" x14ac:dyDescent="0.2"/>
  <cols>
    <col min="1" max="1" width="7.7109375" style="9" customWidth="1"/>
    <col min="2" max="2" width="52.28515625" style="10" customWidth="1"/>
    <col min="3" max="3" width="11.5703125" style="11" customWidth="1"/>
    <col min="4" max="4" width="6.85546875" style="12" customWidth="1"/>
    <col min="5" max="5" width="13.85546875" style="8" bestFit="1" customWidth="1"/>
    <col min="6" max="6" width="15" style="8" customWidth="1"/>
    <col min="7" max="7" width="12.85546875" style="7" bestFit="1" customWidth="1"/>
    <col min="8" max="16384" width="11.42578125" style="7"/>
  </cols>
  <sheetData>
    <row r="4" spans="1:7" ht="12.75" customHeight="1" x14ac:dyDescent="0.2">
      <c r="A4" s="197" t="s">
        <v>103</v>
      </c>
      <c r="B4" s="197"/>
      <c r="C4" s="197"/>
      <c r="D4" s="197"/>
      <c r="E4" s="197"/>
      <c r="F4" s="197"/>
    </row>
    <row r="5" spans="1:7" x14ac:dyDescent="0.2">
      <c r="A5" s="5" t="s">
        <v>52</v>
      </c>
      <c r="B5" s="2"/>
      <c r="C5" s="1"/>
      <c r="D5" s="3" t="s">
        <v>50</v>
      </c>
      <c r="E5" s="4"/>
      <c r="F5" s="1"/>
    </row>
    <row r="6" spans="1:7" x14ac:dyDescent="0.2">
      <c r="A6" s="196"/>
      <c r="B6" s="196"/>
      <c r="C6" s="196"/>
      <c r="D6" s="196"/>
      <c r="E6" s="196"/>
      <c r="F6" s="196"/>
    </row>
    <row r="7" spans="1:7" x14ac:dyDescent="0.2">
      <c r="A7" s="13" t="s">
        <v>3</v>
      </c>
      <c r="B7" s="14" t="s">
        <v>1</v>
      </c>
      <c r="C7" s="15" t="s">
        <v>0</v>
      </c>
      <c r="D7" s="16" t="s">
        <v>7</v>
      </c>
      <c r="E7" s="15" t="s">
        <v>2</v>
      </c>
      <c r="F7" s="15" t="s">
        <v>4</v>
      </c>
    </row>
    <row r="8" spans="1:7" x14ac:dyDescent="0.2">
      <c r="A8" s="25"/>
      <c r="B8" s="26"/>
      <c r="C8" s="27"/>
      <c r="D8" s="28"/>
      <c r="E8" s="27"/>
      <c r="F8" s="27"/>
    </row>
    <row r="9" spans="1:7" x14ac:dyDescent="0.2">
      <c r="A9" s="41"/>
      <c r="B9" s="42"/>
      <c r="C9" s="43"/>
      <c r="D9" s="44"/>
      <c r="E9" s="153"/>
      <c r="F9" s="153"/>
    </row>
    <row r="10" spans="1:7" x14ac:dyDescent="0.2">
      <c r="A10" s="45" t="s">
        <v>53</v>
      </c>
      <c r="B10" s="46" t="s">
        <v>98</v>
      </c>
      <c r="C10" s="47"/>
      <c r="D10" s="48"/>
      <c r="E10" s="154"/>
      <c r="F10" s="155"/>
    </row>
    <row r="11" spans="1:7" x14ac:dyDescent="0.2">
      <c r="A11" s="49"/>
      <c r="B11" s="46"/>
      <c r="C11" s="47"/>
      <c r="D11" s="48"/>
      <c r="E11" s="154"/>
      <c r="F11" s="155"/>
    </row>
    <row r="12" spans="1:7" x14ac:dyDescent="0.2">
      <c r="A12" s="41">
        <v>1</v>
      </c>
      <c r="B12" s="50" t="s">
        <v>15</v>
      </c>
      <c r="C12" s="51">
        <v>2524.16</v>
      </c>
      <c r="D12" s="52" t="s">
        <v>5</v>
      </c>
      <c r="E12" s="156"/>
      <c r="F12" s="157">
        <f>ROUND(C12*E12,2)</f>
        <v>0</v>
      </c>
      <c r="G12" s="22"/>
    </row>
    <row r="13" spans="1:7" x14ac:dyDescent="0.2">
      <c r="A13" s="41"/>
      <c r="B13" s="53"/>
      <c r="C13" s="54"/>
      <c r="D13" s="54"/>
      <c r="E13" s="158"/>
      <c r="F13" s="157">
        <f>ROUND(C13*E13,2)</f>
        <v>0</v>
      </c>
      <c r="G13" s="22"/>
    </row>
    <row r="14" spans="1:7" x14ac:dyDescent="0.2">
      <c r="A14" s="49">
        <v>2</v>
      </c>
      <c r="B14" s="46" t="s">
        <v>8</v>
      </c>
      <c r="C14" s="47"/>
      <c r="D14" s="48"/>
      <c r="E14" s="159"/>
      <c r="F14" s="157">
        <f>ROUND(C14*E14,2)</f>
        <v>0</v>
      </c>
      <c r="G14" s="22"/>
    </row>
    <row r="15" spans="1:7" x14ac:dyDescent="0.2">
      <c r="A15" s="49"/>
      <c r="B15" s="46"/>
      <c r="C15" s="47"/>
      <c r="D15" s="48"/>
      <c r="E15" s="159"/>
      <c r="F15" s="157"/>
      <c r="G15" s="22"/>
    </row>
    <row r="16" spans="1:7" x14ac:dyDescent="0.2">
      <c r="A16" s="29">
        <v>2.1</v>
      </c>
      <c r="B16" s="55" t="s">
        <v>96</v>
      </c>
      <c r="C16" s="30"/>
      <c r="D16" s="56"/>
      <c r="E16" s="17"/>
      <c r="F16" s="160"/>
      <c r="G16" s="22"/>
    </row>
    <row r="17" spans="1:10" x14ac:dyDescent="0.2">
      <c r="A17" s="31" t="s">
        <v>33</v>
      </c>
      <c r="B17" s="57" t="s">
        <v>76</v>
      </c>
      <c r="C17" s="51">
        <v>1310.18</v>
      </c>
      <c r="D17" s="56" t="s">
        <v>9</v>
      </c>
      <c r="E17" s="18"/>
      <c r="F17" s="160">
        <f>+ROUND(C17*E17,2)</f>
        <v>0</v>
      </c>
      <c r="G17" s="22"/>
      <c r="H17" s="22"/>
    </row>
    <row r="18" spans="1:10" ht="25.5" x14ac:dyDescent="0.2">
      <c r="A18" s="31" t="s">
        <v>34</v>
      </c>
      <c r="B18" s="57" t="s">
        <v>77</v>
      </c>
      <c r="C18" s="58">
        <v>561.5</v>
      </c>
      <c r="D18" s="56" t="s">
        <v>9</v>
      </c>
      <c r="E18" s="18"/>
      <c r="F18" s="160">
        <f>+ROUND(C18*E18,2)</f>
        <v>0</v>
      </c>
      <c r="G18" s="22"/>
    </row>
    <row r="19" spans="1:10" x14ac:dyDescent="0.2">
      <c r="A19" s="59">
        <v>2.2000000000000002</v>
      </c>
      <c r="B19" s="60" t="s">
        <v>48</v>
      </c>
      <c r="C19" s="51">
        <v>1697.51</v>
      </c>
      <c r="D19" s="48" t="s">
        <v>10</v>
      </c>
      <c r="E19" s="156"/>
      <c r="F19" s="157">
        <f t="shared" ref="F19:F27" si="0">ROUND(C19*E19,2)</f>
        <v>0</v>
      </c>
      <c r="G19" s="22"/>
    </row>
    <row r="20" spans="1:10" ht="25.5" x14ac:dyDescent="0.2">
      <c r="A20" s="59">
        <v>2.2999999999999998</v>
      </c>
      <c r="B20" s="61" t="s">
        <v>54</v>
      </c>
      <c r="C20" s="51">
        <v>176.69</v>
      </c>
      <c r="D20" s="48" t="s">
        <v>9</v>
      </c>
      <c r="E20" s="156"/>
      <c r="F20" s="157">
        <f t="shared" si="0"/>
        <v>0</v>
      </c>
      <c r="G20" s="22"/>
    </row>
    <row r="21" spans="1:10" ht="25.5" x14ac:dyDescent="0.2">
      <c r="A21" s="62">
        <v>2.4</v>
      </c>
      <c r="B21" s="61" t="s">
        <v>102</v>
      </c>
      <c r="C21" s="63">
        <v>673.81</v>
      </c>
      <c r="D21" s="64" t="s">
        <v>9</v>
      </c>
      <c r="E21" s="32"/>
      <c r="F21" s="32">
        <f t="shared" si="0"/>
        <v>0</v>
      </c>
      <c r="G21" s="22"/>
    </row>
    <row r="22" spans="1:10" ht="25.5" x14ac:dyDescent="0.2">
      <c r="A22" s="65">
        <v>2.5</v>
      </c>
      <c r="B22" s="60" t="s">
        <v>16</v>
      </c>
      <c r="C22" s="51">
        <v>1590.22</v>
      </c>
      <c r="D22" s="48" t="s">
        <v>9</v>
      </c>
      <c r="E22" s="156"/>
      <c r="F22" s="157">
        <f t="shared" si="0"/>
        <v>0</v>
      </c>
      <c r="G22" s="22"/>
    </row>
    <row r="23" spans="1:10" ht="25.5" x14ac:dyDescent="0.2">
      <c r="A23" s="59">
        <v>2.6</v>
      </c>
      <c r="B23" s="60" t="s">
        <v>51</v>
      </c>
      <c r="C23" s="51">
        <v>1067.71</v>
      </c>
      <c r="D23" s="66" t="s">
        <v>9</v>
      </c>
      <c r="E23" s="156"/>
      <c r="F23" s="157">
        <f t="shared" si="0"/>
        <v>0</v>
      </c>
      <c r="G23" s="22"/>
      <c r="H23" s="22"/>
      <c r="J23" s="22"/>
    </row>
    <row r="24" spans="1:10" x14ac:dyDescent="0.2">
      <c r="A24" s="49"/>
      <c r="B24" s="60"/>
      <c r="C24" s="47"/>
      <c r="D24" s="48"/>
      <c r="E24" s="156"/>
      <c r="F24" s="157">
        <f t="shared" si="0"/>
        <v>0</v>
      </c>
      <c r="G24" s="22"/>
    </row>
    <row r="25" spans="1:10" x14ac:dyDescent="0.2">
      <c r="A25" s="49">
        <v>3</v>
      </c>
      <c r="B25" s="46" t="s">
        <v>17</v>
      </c>
      <c r="C25" s="47"/>
      <c r="D25" s="48"/>
      <c r="E25" s="156"/>
      <c r="F25" s="157">
        <f t="shared" si="0"/>
        <v>0</v>
      </c>
      <c r="G25" s="22"/>
    </row>
    <row r="26" spans="1:10" ht="25.5" x14ac:dyDescent="0.2">
      <c r="A26" s="65">
        <v>3.1</v>
      </c>
      <c r="B26" s="67" t="s">
        <v>58</v>
      </c>
      <c r="C26" s="47">
        <v>1158.8499999999999</v>
      </c>
      <c r="D26" s="66" t="s">
        <v>5</v>
      </c>
      <c r="E26" s="156"/>
      <c r="F26" s="157">
        <f t="shared" si="0"/>
        <v>0</v>
      </c>
      <c r="G26" s="22"/>
      <c r="H26" s="19"/>
      <c r="I26" s="19"/>
    </row>
    <row r="27" spans="1:10" ht="25.5" x14ac:dyDescent="0.2">
      <c r="A27" s="65">
        <v>3.2</v>
      </c>
      <c r="B27" s="67" t="s">
        <v>59</v>
      </c>
      <c r="C27" s="47">
        <v>1415.79</v>
      </c>
      <c r="D27" s="66" t="s">
        <v>5</v>
      </c>
      <c r="E27" s="156"/>
      <c r="F27" s="157">
        <f t="shared" si="0"/>
        <v>0</v>
      </c>
      <c r="G27" s="22"/>
      <c r="H27" s="19"/>
      <c r="I27" s="19"/>
    </row>
    <row r="28" spans="1:10" x14ac:dyDescent="0.2">
      <c r="A28" s="49"/>
      <c r="B28" s="60"/>
      <c r="C28" s="47"/>
      <c r="D28" s="48"/>
      <c r="E28" s="156"/>
      <c r="F28" s="157"/>
      <c r="G28" s="22"/>
    </row>
    <row r="29" spans="1:10" x14ac:dyDescent="0.2">
      <c r="A29" s="49">
        <v>4</v>
      </c>
      <c r="B29" s="46" t="s">
        <v>20</v>
      </c>
      <c r="C29" s="47"/>
      <c r="D29" s="48"/>
      <c r="E29" s="156"/>
      <c r="F29" s="157">
        <f t="shared" ref="F29:F51" si="1">ROUND(C29*E29,2)</f>
        <v>0</v>
      </c>
      <c r="G29" s="22"/>
    </row>
    <row r="30" spans="1:10" x14ac:dyDescent="0.2">
      <c r="A30" s="65">
        <v>4.0999999999999996</v>
      </c>
      <c r="B30" s="67" t="s">
        <v>97</v>
      </c>
      <c r="C30" s="47">
        <v>1158.8499999999999</v>
      </c>
      <c r="D30" s="48" t="s">
        <v>5</v>
      </c>
      <c r="E30" s="156"/>
      <c r="F30" s="157">
        <f t="shared" si="1"/>
        <v>0</v>
      </c>
      <c r="G30" s="22"/>
    </row>
    <row r="31" spans="1:10" x14ac:dyDescent="0.2">
      <c r="A31" s="65">
        <v>4.2</v>
      </c>
      <c r="B31" s="67" t="s">
        <v>60</v>
      </c>
      <c r="C31" s="47">
        <v>1415.79</v>
      </c>
      <c r="D31" s="48" t="s">
        <v>5</v>
      </c>
      <c r="E31" s="156"/>
      <c r="F31" s="157">
        <f t="shared" si="1"/>
        <v>0</v>
      </c>
      <c r="G31" s="22"/>
    </row>
    <row r="32" spans="1:10" x14ac:dyDescent="0.2">
      <c r="A32" s="65"/>
      <c r="B32" s="60"/>
      <c r="C32" s="47"/>
      <c r="D32" s="48"/>
      <c r="E32" s="156"/>
      <c r="F32" s="157">
        <f t="shared" si="1"/>
        <v>0</v>
      </c>
      <c r="G32" s="22"/>
    </row>
    <row r="33" spans="1:7" x14ac:dyDescent="0.2">
      <c r="A33" s="49">
        <v>5</v>
      </c>
      <c r="B33" s="46" t="s">
        <v>21</v>
      </c>
      <c r="C33" s="47"/>
      <c r="D33" s="48"/>
      <c r="E33" s="156"/>
      <c r="F33" s="157">
        <f t="shared" si="1"/>
        <v>0</v>
      </c>
      <c r="G33" s="22"/>
    </row>
    <row r="34" spans="1:7" ht="25.5" x14ac:dyDescent="0.2">
      <c r="A34" s="65">
        <v>5.0999999999999996</v>
      </c>
      <c r="B34" s="68" t="s">
        <v>61</v>
      </c>
      <c r="C34" s="47">
        <v>2</v>
      </c>
      <c r="D34" s="66" t="s">
        <v>6</v>
      </c>
      <c r="E34" s="156"/>
      <c r="F34" s="157">
        <f t="shared" si="1"/>
        <v>0</v>
      </c>
      <c r="G34" s="22"/>
    </row>
    <row r="35" spans="1:7" ht="25.5" x14ac:dyDescent="0.2">
      <c r="A35" s="65">
        <v>5.2</v>
      </c>
      <c r="B35" s="68" t="s">
        <v>62</v>
      </c>
      <c r="C35" s="47">
        <v>1</v>
      </c>
      <c r="D35" s="66" t="s">
        <v>6</v>
      </c>
      <c r="E35" s="156"/>
      <c r="F35" s="157">
        <f t="shared" si="1"/>
        <v>0</v>
      </c>
      <c r="G35" s="22"/>
    </row>
    <row r="36" spans="1:7" ht="25.5" x14ac:dyDescent="0.2">
      <c r="A36" s="65">
        <v>5.3</v>
      </c>
      <c r="B36" s="68" t="s">
        <v>63</v>
      </c>
      <c r="C36" s="47">
        <v>2</v>
      </c>
      <c r="D36" s="66" t="s">
        <v>6</v>
      </c>
      <c r="E36" s="156"/>
      <c r="F36" s="157">
        <f t="shared" si="1"/>
        <v>0</v>
      </c>
      <c r="G36" s="22"/>
    </row>
    <row r="37" spans="1:7" ht="25.5" x14ac:dyDescent="0.2">
      <c r="A37" s="65">
        <v>5.4</v>
      </c>
      <c r="B37" s="68" t="s">
        <v>64</v>
      </c>
      <c r="C37" s="47">
        <v>1</v>
      </c>
      <c r="D37" s="66" t="s">
        <v>6</v>
      </c>
      <c r="E37" s="156"/>
      <c r="F37" s="157">
        <f t="shared" si="1"/>
        <v>0</v>
      </c>
      <c r="G37" s="22"/>
    </row>
    <row r="38" spans="1:7" ht="25.5" x14ac:dyDescent="0.2">
      <c r="A38" s="65">
        <v>5.5</v>
      </c>
      <c r="B38" s="68" t="s">
        <v>65</v>
      </c>
      <c r="C38" s="47">
        <v>1</v>
      </c>
      <c r="D38" s="66" t="s">
        <v>6</v>
      </c>
      <c r="E38" s="156"/>
      <c r="F38" s="157">
        <f t="shared" si="1"/>
        <v>0</v>
      </c>
      <c r="G38" s="22"/>
    </row>
    <row r="39" spans="1:7" ht="25.5" x14ac:dyDescent="0.2">
      <c r="A39" s="65">
        <v>5.6</v>
      </c>
      <c r="B39" s="68" t="s">
        <v>66</v>
      </c>
      <c r="C39" s="47">
        <v>3</v>
      </c>
      <c r="D39" s="66" t="s">
        <v>6</v>
      </c>
      <c r="E39" s="156"/>
      <c r="F39" s="157">
        <f t="shared" si="1"/>
        <v>0</v>
      </c>
      <c r="G39" s="22"/>
    </row>
    <row r="40" spans="1:7" ht="25.5" x14ac:dyDescent="0.2">
      <c r="A40" s="65">
        <v>5.7</v>
      </c>
      <c r="B40" s="68" t="s">
        <v>68</v>
      </c>
      <c r="C40" s="47">
        <v>1</v>
      </c>
      <c r="D40" s="66" t="s">
        <v>6</v>
      </c>
      <c r="E40" s="156"/>
      <c r="F40" s="157">
        <f t="shared" si="1"/>
        <v>0</v>
      </c>
      <c r="G40" s="22"/>
    </row>
    <row r="41" spans="1:7" ht="25.5" x14ac:dyDescent="0.2">
      <c r="A41" s="65">
        <v>5.8</v>
      </c>
      <c r="B41" s="68" t="s">
        <v>67</v>
      </c>
      <c r="C41" s="47">
        <v>2</v>
      </c>
      <c r="D41" s="66" t="s">
        <v>6</v>
      </c>
      <c r="E41" s="156"/>
      <c r="F41" s="157">
        <f t="shared" si="1"/>
        <v>0</v>
      </c>
      <c r="G41" s="22"/>
    </row>
    <row r="42" spans="1:7" ht="25.5" x14ac:dyDescent="0.2">
      <c r="A42" s="69">
        <v>5.9</v>
      </c>
      <c r="B42" s="70" t="s">
        <v>69</v>
      </c>
      <c r="C42" s="71">
        <v>1</v>
      </c>
      <c r="D42" s="72" t="s">
        <v>6</v>
      </c>
      <c r="E42" s="161"/>
      <c r="F42" s="162">
        <f t="shared" si="1"/>
        <v>0</v>
      </c>
      <c r="G42" s="22"/>
    </row>
    <row r="43" spans="1:7" ht="25.5" x14ac:dyDescent="0.2">
      <c r="A43" s="73">
        <v>5.0999999999999996</v>
      </c>
      <c r="B43" s="68" t="s">
        <v>70</v>
      </c>
      <c r="C43" s="47">
        <v>5</v>
      </c>
      <c r="D43" s="66" t="s">
        <v>6</v>
      </c>
      <c r="E43" s="156"/>
      <c r="F43" s="157">
        <f t="shared" si="1"/>
        <v>0</v>
      </c>
      <c r="G43" s="22"/>
    </row>
    <row r="44" spans="1:7" ht="25.5" x14ac:dyDescent="0.2">
      <c r="A44" s="65">
        <v>5.1100000000000003</v>
      </c>
      <c r="B44" s="68" t="s">
        <v>72</v>
      </c>
      <c r="C44" s="47">
        <v>2</v>
      </c>
      <c r="D44" s="66" t="s">
        <v>6</v>
      </c>
      <c r="E44" s="156"/>
      <c r="F44" s="157">
        <f t="shared" si="1"/>
        <v>0</v>
      </c>
      <c r="G44" s="22"/>
    </row>
    <row r="45" spans="1:7" ht="25.5" x14ac:dyDescent="0.2">
      <c r="A45" s="65">
        <v>5.12</v>
      </c>
      <c r="B45" s="68" t="s">
        <v>71</v>
      </c>
      <c r="C45" s="47">
        <v>5</v>
      </c>
      <c r="D45" s="66" t="s">
        <v>6</v>
      </c>
      <c r="E45" s="156"/>
      <c r="F45" s="157">
        <f t="shared" si="1"/>
        <v>0</v>
      </c>
      <c r="G45" s="22"/>
    </row>
    <row r="46" spans="1:7" ht="25.5" x14ac:dyDescent="0.2">
      <c r="A46" s="65">
        <v>5.13</v>
      </c>
      <c r="B46" s="68" t="s">
        <v>73</v>
      </c>
      <c r="C46" s="47">
        <v>3</v>
      </c>
      <c r="D46" s="66" t="s">
        <v>6</v>
      </c>
      <c r="E46" s="156"/>
      <c r="F46" s="157">
        <f t="shared" si="1"/>
        <v>0</v>
      </c>
      <c r="G46" s="22"/>
    </row>
    <row r="47" spans="1:7" ht="25.5" x14ac:dyDescent="0.2">
      <c r="A47" s="65">
        <v>5.14</v>
      </c>
      <c r="B47" s="68" t="s">
        <v>74</v>
      </c>
      <c r="C47" s="47">
        <v>2</v>
      </c>
      <c r="D47" s="66" t="s">
        <v>6</v>
      </c>
      <c r="E47" s="156"/>
      <c r="F47" s="157">
        <f t="shared" si="1"/>
        <v>0</v>
      </c>
      <c r="G47" s="22"/>
    </row>
    <row r="48" spans="1:7" x14ac:dyDescent="0.2">
      <c r="A48" s="65">
        <v>5.15</v>
      </c>
      <c r="B48" s="68" t="s">
        <v>56</v>
      </c>
      <c r="C48" s="47">
        <v>39</v>
      </c>
      <c r="D48" s="66" t="s">
        <v>6</v>
      </c>
      <c r="E48" s="156"/>
      <c r="F48" s="157">
        <f t="shared" si="1"/>
        <v>0</v>
      </c>
      <c r="G48" s="22"/>
    </row>
    <row r="49" spans="1:7" x14ac:dyDescent="0.2">
      <c r="A49" s="65">
        <v>5.16</v>
      </c>
      <c r="B49" s="68" t="s">
        <v>55</v>
      </c>
      <c r="C49" s="47">
        <v>35</v>
      </c>
      <c r="D49" s="66" t="s">
        <v>6</v>
      </c>
      <c r="E49" s="156"/>
      <c r="F49" s="157">
        <f t="shared" si="1"/>
        <v>0</v>
      </c>
      <c r="G49" s="22"/>
    </row>
    <row r="50" spans="1:7" ht="25.5" x14ac:dyDescent="0.2">
      <c r="A50" s="65">
        <v>5.17</v>
      </c>
      <c r="B50" s="74" t="s">
        <v>75</v>
      </c>
      <c r="C50" s="47">
        <v>5</v>
      </c>
      <c r="D50" s="66" t="s">
        <v>6</v>
      </c>
      <c r="E50" s="156"/>
      <c r="F50" s="157">
        <f t="shared" si="1"/>
        <v>0</v>
      </c>
      <c r="G50" s="22"/>
    </row>
    <row r="51" spans="1:7" x14ac:dyDescent="0.2">
      <c r="A51" s="65">
        <v>5.18</v>
      </c>
      <c r="B51" s="75" t="s">
        <v>87</v>
      </c>
      <c r="C51" s="47">
        <v>36</v>
      </c>
      <c r="D51" s="66" t="s">
        <v>6</v>
      </c>
      <c r="E51" s="163"/>
      <c r="F51" s="157">
        <f t="shared" si="1"/>
        <v>0</v>
      </c>
      <c r="G51" s="22"/>
    </row>
    <row r="52" spans="1:7" x14ac:dyDescent="0.2">
      <c r="A52" s="65"/>
      <c r="B52" s="67"/>
      <c r="C52" s="47"/>
      <c r="D52" s="48"/>
      <c r="E52" s="156"/>
      <c r="F52" s="157"/>
      <c r="G52" s="22"/>
    </row>
    <row r="53" spans="1:7" x14ac:dyDescent="0.2">
      <c r="A53" s="76">
        <v>6</v>
      </c>
      <c r="B53" s="77" t="s">
        <v>49</v>
      </c>
      <c r="C53" s="78"/>
      <c r="D53" s="79"/>
      <c r="E53" s="164"/>
      <c r="F53" s="164"/>
      <c r="G53" s="22"/>
    </row>
    <row r="54" spans="1:7" ht="51" x14ac:dyDescent="0.2">
      <c r="A54" s="80">
        <v>6.1</v>
      </c>
      <c r="B54" s="81" t="s">
        <v>99</v>
      </c>
      <c r="C54" s="82">
        <v>4</v>
      </c>
      <c r="D54" s="83" t="s">
        <v>6</v>
      </c>
      <c r="E54" s="156"/>
      <c r="F54" s="165">
        <f>ROUND(C54*E54,2)</f>
        <v>0</v>
      </c>
      <c r="G54" s="22"/>
    </row>
    <row r="55" spans="1:7" ht="51" x14ac:dyDescent="0.2">
      <c r="A55" s="80">
        <v>6.2</v>
      </c>
      <c r="B55" s="81" t="s">
        <v>100</v>
      </c>
      <c r="C55" s="82">
        <v>3</v>
      </c>
      <c r="D55" s="83" t="s">
        <v>6</v>
      </c>
      <c r="E55" s="156"/>
      <c r="F55" s="165">
        <f>ROUND(C55*E55,2)</f>
        <v>0</v>
      </c>
      <c r="G55" s="22"/>
    </row>
    <row r="56" spans="1:7" ht="25.5" x14ac:dyDescent="0.2">
      <c r="A56" s="80">
        <v>6.3</v>
      </c>
      <c r="B56" s="67" t="s">
        <v>57</v>
      </c>
      <c r="C56" s="82">
        <v>7</v>
      </c>
      <c r="D56" s="83" t="s">
        <v>6</v>
      </c>
      <c r="E56" s="156"/>
      <c r="F56" s="165">
        <f>ROUND(C56*E56,2)</f>
        <v>0</v>
      </c>
      <c r="G56" s="22"/>
    </row>
    <row r="57" spans="1:7" x14ac:dyDescent="0.2">
      <c r="A57" s="80"/>
      <c r="B57" s="67"/>
      <c r="C57" s="82"/>
      <c r="D57" s="83"/>
      <c r="E57" s="166"/>
      <c r="F57" s="165"/>
      <c r="G57" s="22"/>
    </row>
    <row r="58" spans="1:7" x14ac:dyDescent="0.2">
      <c r="A58" s="33">
        <v>7</v>
      </c>
      <c r="B58" s="84" t="s">
        <v>78</v>
      </c>
      <c r="C58" s="30"/>
      <c r="D58" s="85"/>
      <c r="E58" s="18"/>
      <c r="F58" s="160">
        <v>0</v>
      </c>
      <c r="G58" s="22"/>
    </row>
    <row r="59" spans="1:7" x14ac:dyDescent="0.2">
      <c r="A59" s="34">
        <v>7.1</v>
      </c>
      <c r="B59" s="75" t="s">
        <v>35</v>
      </c>
      <c r="C59" s="30">
        <v>55</v>
      </c>
      <c r="D59" s="86" t="s">
        <v>36</v>
      </c>
      <c r="E59" s="18"/>
      <c r="F59" s="160">
        <f>ROUND(C59*E59,2)</f>
        <v>0</v>
      </c>
      <c r="G59" s="22"/>
    </row>
    <row r="60" spans="1:7" ht="25.5" x14ac:dyDescent="0.2">
      <c r="A60" s="34">
        <v>7.2</v>
      </c>
      <c r="B60" s="87" t="s">
        <v>37</v>
      </c>
      <c r="C60" s="88">
        <v>330</v>
      </c>
      <c r="D60" s="89" t="s">
        <v>5</v>
      </c>
      <c r="E60" s="167"/>
      <c r="F60" s="168">
        <f t="shared" ref="F60:F71" si="2">ROUND(C60*E60,2)</f>
        <v>0</v>
      </c>
      <c r="G60" s="22"/>
    </row>
    <row r="61" spans="1:7" x14ac:dyDescent="0.2">
      <c r="A61" s="34">
        <v>7.3</v>
      </c>
      <c r="B61" s="75" t="s">
        <v>38</v>
      </c>
      <c r="C61" s="30">
        <v>55</v>
      </c>
      <c r="D61" s="83" t="s">
        <v>36</v>
      </c>
      <c r="E61" s="18"/>
      <c r="F61" s="160">
        <f t="shared" si="2"/>
        <v>0</v>
      </c>
      <c r="G61" s="22"/>
    </row>
    <row r="62" spans="1:7" x14ac:dyDescent="0.2">
      <c r="A62" s="34">
        <v>7.4</v>
      </c>
      <c r="B62" s="75" t="s">
        <v>39</v>
      </c>
      <c r="C62" s="30">
        <v>55</v>
      </c>
      <c r="D62" s="83" t="s">
        <v>36</v>
      </c>
      <c r="E62" s="18"/>
      <c r="F62" s="160">
        <f t="shared" si="2"/>
        <v>0</v>
      </c>
      <c r="G62" s="22"/>
    </row>
    <row r="63" spans="1:7" x14ac:dyDescent="0.2">
      <c r="A63" s="34">
        <v>7.5</v>
      </c>
      <c r="B63" s="68" t="s">
        <v>40</v>
      </c>
      <c r="C63" s="30">
        <v>55</v>
      </c>
      <c r="D63" s="83" t="s">
        <v>36</v>
      </c>
      <c r="E63" s="18"/>
      <c r="F63" s="160">
        <f t="shared" si="2"/>
        <v>0</v>
      </c>
      <c r="G63" s="22"/>
    </row>
    <row r="64" spans="1:7" x14ac:dyDescent="0.2">
      <c r="A64" s="34">
        <v>7.6</v>
      </c>
      <c r="B64" s="68" t="s">
        <v>41</v>
      </c>
      <c r="C64" s="30">
        <v>55</v>
      </c>
      <c r="D64" s="83" t="s">
        <v>36</v>
      </c>
      <c r="E64" s="18"/>
      <c r="F64" s="160">
        <f t="shared" si="2"/>
        <v>0</v>
      </c>
      <c r="G64" s="22"/>
    </row>
    <row r="65" spans="1:9" x14ac:dyDescent="0.2">
      <c r="A65" s="34">
        <v>7.7</v>
      </c>
      <c r="B65" s="68" t="s">
        <v>42</v>
      </c>
      <c r="C65" s="30">
        <v>55</v>
      </c>
      <c r="D65" s="83" t="s">
        <v>6</v>
      </c>
      <c r="E65" s="18"/>
      <c r="F65" s="160">
        <f t="shared" si="2"/>
        <v>0</v>
      </c>
      <c r="G65" s="22"/>
    </row>
    <row r="66" spans="1:9" ht="25.5" x14ac:dyDescent="0.2">
      <c r="A66" s="34">
        <v>7.8</v>
      </c>
      <c r="B66" s="90" t="s">
        <v>88</v>
      </c>
      <c r="C66" s="88">
        <v>55</v>
      </c>
      <c r="D66" s="89" t="s">
        <v>5</v>
      </c>
      <c r="E66" s="167"/>
      <c r="F66" s="160">
        <f t="shared" si="2"/>
        <v>0</v>
      </c>
      <c r="G66" s="22"/>
    </row>
    <row r="67" spans="1:9" x14ac:dyDescent="0.2">
      <c r="A67" s="34">
        <v>7.9</v>
      </c>
      <c r="B67" s="68" t="s">
        <v>43</v>
      </c>
      <c r="C67" s="30">
        <v>55</v>
      </c>
      <c r="D67" s="83" t="s">
        <v>36</v>
      </c>
      <c r="E67" s="18"/>
      <c r="F67" s="160">
        <f t="shared" si="2"/>
        <v>0</v>
      </c>
      <c r="G67" s="22"/>
    </row>
    <row r="68" spans="1:9" x14ac:dyDescent="0.2">
      <c r="A68" s="35">
        <v>7.1</v>
      </c>
      <c r="B68" s="68" t="s">
        <v>44</v>
      </c>
      <c r="C68" s="30">
        <v>55</v>
      </c>
      <c r="D68" s="83" t="s">
        <v>36</v>
      </c>
      <c r="E68" s="18"/>
      <c r="F68" s="160">
        <f t="shared" si="2"/>
        <v>0</v>
      </c>
      <c r="G68" s="22"/>
    </row>
    <row r="69" spans="1:9" x14ac:dyDescent="0.2">
      <c r="A69" s="35">
        <v>7.11</v>
      </c>
      <c r="B69" s="68" t="s">
        <v>45</v>
      </c>
      <c r="C69" s="30">
        <v>55</v>
      </c>
      <c r="D69" s="83" t="s">
        <v>36</v>
      </c>
      <c r="E69" s="18"/>
      <c r="F69" s="160">
        <f t="shared" si="2"/>
        <v>0</v>
      </c>
      <c r="G69" s="22"/>
    </row>
    <row r="70" spans="1:9" x14ac:dyDescent="0.2">
      <c r="A70" s="35">
        <v>7.12</v>
      </c>
      <c r="B70" s="68" t="s">
        <v>46</v>
      </c>
      <c r="C70" s="30">
        <v>108.9</v>
      </c>
      <c r="D70" s="83" t="s">
        <v>9</v>
      </c>
      <c r="E70" s="18"/>
      <c r="F70" s="160">
        <f t="shared" si="2"/>
        <v>0</v>
      </c>
      <c r="G70" s="22"/>
    </row>
    <row r="71" spans="1:9" x14ac:dyDescent="0.2">
      <c r="A71" s="35">
        <v>7.13</v>
      </c>
      <c r="B71" s="68" t="s">
        <v>47</v>
      </c>
      <c r="C71" s="30">
        <v>55</v>
      </c>
      <c r="D71" s="83" t="s">
        <v>36</v>
      </c>
      <c r="E71" s="18"/>
      <c r="F71" s="160">
        <f t="shared" si="2"/>
        <v>0</v>
      </c>
      <c r="G71" s="22"/>
    </row>
    <row r="72" spans="1:9" x14ac:dyDescent="0.2">
      <c r="A72" s="36"/>
      <c r="B72" s="91"/>
      <c r="C72" s="30"/>
      <c r="D72" s="85"/>
      <c r="E72" s="18"/>
      <c r="F72" s="160"/>
      <c r="G72" s="22"/>
    </row>
    <row r="73" spans="1:9" x14ac:dyDescent="0.2">
      <c r="A73" s="37">
        <v>8</v>
      </c>
      <c r="B73" s="92" t="s">
        <v>22</v>
      </c>
      <c r="C73" s="93"/>
      <c r="D73" s="94"/>
      <c r="E73" s="169"/>
      <c r="F73" s="157">
        <f>ROUND(C73*E73,2)</f>
        <v>0</v>
      </c>
      <c r="G73" s="22"/>
    </row>
    <row r="74" spans="1:9" x14ac:dyDescent="0.2">
      <c r="A74" s="38">
        <v>8.1</v>
      </c>
      <c r="B74" s="60" t="s">
        <v>18</v>
      </c>
      <c r="C74" s="95">
        <v>1158.8499999999999</v>
      </c>
      <c r="D74" s="94" t="s">
        <v>5</v>
      </c>
      <c r="E74" s="170"/>
      <c r="F74" s="157">
        <f t="shared" ref="F74:F76" si="3">ROUND(C74*E74,2)</f>
        <v>0</v>
      </c>
      <c r="G74" s="22"/>
    </row>
    <row r="75" spans="1:9" x14ac:dyDescent="0.2">
      <c r="A75" s="38">
        <v>8.1999999999999993</v>
      </c>
      <c r="B75" s="60" t="s">
        <v>19</v>
      </c>
      <c r="C75" s="95">
        <v>1415.79</v>
      </c>
      <c r="D75" s="94" t="s">
        <v>5</v>
      </c>
      <c r="E75" s="170"/>
      <c r="F75" s="157">
        <f t="shared" si="3"/>
        <v>0</v>
      </c>
      <c r="G75" s="22"/>
    </row>
    <row r="76" spans="1:9" x14ac:dyDescent="0.2">
      <c r="A76" s="38"/>
      <c r="B76" s="60"/>
      <c r="C76" s="93"/>
      <c r="D76" s="94"/>
      <c r="E76" s="170"/>
      <c r="F76" s="157">
        <f t="shared" si="3"/>
        <v>0</v>
      </c>
      <c r="G76" s="22"/>
    </row>
    <row r="77" spans="1:9" x14ac:dyDescent="0.2">
      <c r="A77" s="37">
        <v>9</v>
      </c>
      <c r="B77" s="92" t="s">
        <v>82</v>
      </c>
      <c r="C77" s="93"/>
      <c r="D77" s="94"/>
      <c r="E77" s="170"/>
      <c r="F77" s="157"/>
      <c r="G77" s="22"/>
    </row>
    <row r="78" spans="1:9" x14ac:dyDescent="0.2">
      <c r="A78" s="39">
        <v>9.1</v>
      </c>
      <c r="B78" s="96" t="s">
        <v>95</v>
      </c>
      <c r="C78" s="97">
        <v>2</v>
      </c>
      <c r="D78" s="98" t="s">
        <v>6</v>
      </c>
      <c r="E78" s="171"/>
      <c r="F78" s="162">
        <f>ROUND(C78*E78,2)</f>
        <v>0</v>
      </c>
      <c r="G78" s="22"/>
    </row>
    <row r="79" spans="1:9" x14ac:dyDescent="0.2">
      <c r="A79" s="38"/>
      <c r="B79" s="60"/>
      <c r="C79" s="93"/>
      <c r="D79" s="94"/>
      <c r="E79" s="170"/>
      <c r="F79" s="157"/>
      <c r="G79" s="22"/>
      <c r="H79" s="20"/>
      <c r="I79" s="21"/>
    </row>
    <row r="80" spans="1:9" x14ac:dyDescent="0.2">
      <c r="A80" s="37">
        <v>10</v>
      </c>
      <c r="B80" s="46" t="s">
        <v>90</v>
      </c>
      <c r="C80" s="95"/>
      <c r="D80" s="94"/>
      <c r="E80" s="170"/>
      <c r="F80" s="157"/>
      <c r="G80" s="22"/>
    </row>
    <row r="81" spans="1:8" x14ac:dyDescent="0.2">
      <c r="A81" s="38">
        <v>10.1</v>
      </c>
      <c r="B81" s="60" t="s">
        <v>91</v>
      </c>
      <c r="C81" s="95">
        <v>0.44</v>
      </c>
      <c r="D81" s="94" t="s">
        <v>9</v>
      </c>
      <c r="E81" s="170"/>
      <c r="F81" s="157">
        <f>ROUND(C81*E81,2)</f>
        <v>0</v>
      </c>
      <c r="G81" s="22"/>
      <c r="H81" s="19"/>
    </row>
    <row r="82" spans="1:8" x14ac:dyDescent="0.2">
      <c r="A82" s="38">
        <v>10.199999999999999</v>
      </c>
      <c r="B82" s="60" t="s">
        <v>92</v>
      </c>
      <c r="C82" s="95">
        <v>0.55000000000000004</v>
      </c>
      <c r="D82" s="94" t="s">
        <v>9</v>
      </c>
      <c r="E82" s="170"/>
      <c r="F82" s="157">
        <f t="shared" ref="F82:F83" si="4">ROUND(C82*E82,2)</f>
        <v>0</v>
      </c>
      <c r="G82" s="22"/>
      <c r="H82" s="19"/>
    </row>
    <row r="83" spans="1:8" x14ac:dyDescent="0.2">
      <c r="A83" s="38">
        <v>10.3</v>
      </c>
      <c r="B83" s="60" t="s">
        <v>93</v>
      </c>
      <c r="C83" s="95">
        <v>1.24</v>
      </c>
      <c r="D83" s="94" t="s">
        <v>9</v>
      </c>
      <c r="E83" s="170"/>
      <c r="F83" s="157">
        <f t="shared" si="4"/>
        <v>0</v>
      </c>
      <c r="G83" s="22"/>
      <c r="H83" s="19"/>
    </row>
    <row r="84" spans="1:8" x14ac:dyDescent="0.2">
      <c r="A84" s="38"/>
      <c r="B84" s="60"/>
      <c r="C84" s="95"/>
      <c r="D84" s="94"/>
      <c r="E84" s="170"/>
      <c r="F84" s="157"/>
      <c r="G84" s="22"/>
      <c r="H84" s="19"/>
    </row>
    <row r="85" spans="1:8" x14ac:dyDescent="0.2">
      <c r="A85" s="37">
        <v>11</v>
      </c>
      <c r="B85" s="46" t="s">
        <v>94</v>
      </c>
      <c r="C85" s="95"/>
      <c r="D85" s="94"/>
      <c r="E85" s="170"/>
      <c r="F85" s="157"/>
      <c r="G85" s="22"/>
      <c r="H85" s="19"/>
    </row>
    <row r="86" spans="1:8" x14ac:dyDescent="0.2">
      <c r="A86" s="38">
        <v>11.1</v>
      </c>
      <c r="B86" s="60" t="s">
        <v>91</v>
      </c>
      <c r="C86" s="95">
        <v>4.4000000000000004</v>
      </c>
      <c r="D86" s="94" t="s">
        <v>10</v>
      </c>
      <c r="E86" s="170"/>
      <c r="F86" s="157">
        <f>ROUND(C86*E86,2)</f>
        <v>0</v>
      </c>
      <c r="G86" s="22"/>
      <c r="H86" s="19"/>
    </row>
    <row r="87" spans="1:8" x14ac:dyDescent="0.2">
      <c r="A87" s="65">
        <v>11.2</v>
      </c>
      <c r="B87" s="99" t="s">
        <v>92</v>
      </c>
      <c r="C87" s="100">
        <v>5.5</v>
      </c>
      <c r="D87" s="79" t="s">
        <v>5</v>
      </c>
      <c r="E87" s="172"/>
      <c r="F87" s="157">
        <f>ROUND(C87*E87,2)</f>
        <v>0</v>
      </c>
      <c r="G87" s="22"/>
      <c r="H87" s="19"/>
    </row>
    <row r="88" spans="1:8" x14ac:dyDescent="0.2">
      <c r="A88" s="38"/>
      <c r="B88" s="60"/>
      <c r="C88" s="93"/>
      <c r="D88" s="94"/>
      <c r="E88" s="170"/>
      <c r="F88" s="157"/>
      <c r="G88" s="22"/>
    </row>
    <row r="89" spans="1:8" ht="28.5" customHeight="1" x14ac:dyDescent="0.2">
      <c r="A89" s="40">
        <v>12</v>
      </c>
      <c r="B89" s="101" t="s">
        <v>89</v>
      </c>
      <c r="C89" s="102">
        <v>1</v>
      </c>
      <c r="D89" s="103" t="s">
        <v>6</v>
      </c>
      <c r="E89" s="173"/>
      <c r="F89" s="165">
        <f>ROUND(C89*E89,2)</f>
        <v>0</v>
      </c>
      <c r="G89" s="22"/>
    </row>
    <row r="90" spans="1:8" x14ac:dyDescent="0.2">
      <c r="A90" s="104"/>
      <c r="B90" s="105" t="s">
        <v>79</v>
      </c>
      <c r="C90" s="106"/>
      <c r="D90" s="106"/>
      <c r="E90" s="174"/>
      <c r="F90" s="175">
        <f>SUM(F12:F89)</f>
        <v>0</v>
      </c>
      <c r="G90" s="22"/>
    </row>
    <row r="91" spans="1:8" x14ac:dyDescent="0.2">
      <c r="A91" s="107"/>
      <c r="B91" s="108"/>
      <c r="C91" s="109"/>
      <c r="D91" s="110"/>
      <c r="E91" s="176"/>
      <c r="F91" s="177"/>
    </row>
    <row r="92" spans="1:8" x14ac:dyDescent="0.2">
      <c r="A92" s="111" t="s">
        <v>80</v>
      </c>
      <c r="B92" s="112" t="s">
        <v>11</v>
      </c>
      <c r="C92" s="113"/>
      <c r="D92" s="114"/>
      <c r="E92" s="178"/>
      <c r="F92" s="178">
        <f>C92*E92</f>
        <v>0</v>
      </c>
    </row>
    <row r="93" spans="1:8" ht="38.25" x14ac:dyDescent="0.2">
      <c r="A93" s="115">
        <v>1</v>
      </c>
      <c r="B93" s="116" t="s">
        <v>12</v>
      </c>
      <c r="C93" s="195"/>
      <c r="D93" s="118" t="s">
        <v>13</v>
      </c>
      <c r="E93" s="179"/>
      <c r="F93" s="180">
        <f>ROUND((C93*E93),2)</f>
        <v>0</v>
      </c>
      <c r="G93" s="19"/>
    </row>
    <row r="94" spans="1:8" x14ac:dyDescent="0.2">
      <c r="A94" s="115"/>
      <c r="B94" s="116"/>
      <c r="C94" s="117"/>
      <c r="D94" s="118"/>
      <c r="E94" s="179"/>
      <c r="F94" s="180"/>
      <c r="G94" s="19"/>
    </row>
    <row r="95" spans="1:8" s="23" customFormat="1" ht="63.75" x14ac:dyDescent="0.2">
      <c r="A95" s="119">
        <v>2</v>
      </c>
      <c r="B95" s="68" t="s">
        <v>14</v>
      </c>
      <c r="C95" s="120">
        <v>1</v>
      </c>
      <c r="D95" s="121" t="s">
        <v>6</v>
      </c>
      <c r="E95" s="181"/>
      <c r="F95" s="180">
        <f>ROUND((C95*E95),2)</f>
        <v>0</v>
      </c>
      <c r="G95" s="24"/>
    </row>
    <row r="96" spans="1:8" x14ac:dyDescent="0.2">
      <c r="A96" s="122"/>
      <c r="B96" s="123" t="s">
        <v>81</v>
      </c>
      <c r="C96" s="123"/>
      <c r="D96" s="123"/>
      <c r="E96" s="182"/>
      <c r="F96" s="175">
        <f>SUBTOTAL(9,F93:F95)</f>
        <v>0</v>
      </c>
      <c r="G96" s="19"/>
    </row>
    <row r="97" spans="1:7" x14ac:dyDescent="0.2">
      <c r="A97" s="124"/>
      <c r="B97" s="125"/>
      <c r="C97" s="126"/>
      <c r="D97" s="127"/>
      <c r="E97" s="183"/>
      <c r="F97" s="183"/>
    </row>
    <row r="98" spans="1:7" x14ac:dyDescent="0.2">
      <c r="A98" s="128"/>
      <c r="B98" s="129" t="s">
        <v>23</v>
      </c>
      <c r="C98" s="130"/>
      <c r="D98" s="131"/>
      <c r="E98" s="184"/>
      <c r="F98" s="185">
        <f>F90+F96</f>
        <v>0</v>
      </c>
      <c r="G98" s="22"/>
    </row>
    <row r="99" spans="1:7" x14ac:dyDescent="0.2">
      <c r="A99" s="132"/>
      <c r="B99" s="133" t="s">
        <v>23</v>
      </c>
      <c r="C99" s="134"/>
      <c r="D99" s="135"/>
      <c r="E99" s="186"/>
      <c r="F99" s="186">
        <f>F98</f>
        <v>0</v>
      </c>
    </row>
    <row r="100" spans="1:7" x14ac:dyDescent="0.2">
      <c r="A100" s="124"/>
      <c r="B100" s="125"/>
      <c r="C100" s="126"/>
      <c r="D100" s="127"/>
      <c r="E100" s="183"/>
      <c r="F100" s="187"/>
    </row>
    <row r="101" spans="1:7" x14ac:dyDescent="0.2">
      <c r="A101" s="124"/>
      <c r="B101" s="125" t="s">
        <v>24</v>
      </c>
      <c r="C101" s="126"/>
      <c r="D101" s="127"/>
      <c r="E101" s="183"/>
      <c r="F101" s="183"/>
    </row>
    <row r="102" spans="1:7" x14ac:dyDescent="0.2">
      <c r="A102" s="136"/>
      <c r="B102" s="137" t="s">
        <v>25</v>
      </c>
      <c r="C102" s="138">
        <v>0.1</v>
      </c>
      <c r="D102" s="139"/>
      <c r="E102" s="188"/>
      <c r="F102" s="188">
        <f>ROUND(($F$99*C102),2)</f>
        <v>0</v>
      </c>
    </row>
    <row r="103" spans="1:7" x14ac:dyDescent="0.2">
      <c r="A103" s="136"/>
      <c r="B103" s="137" t="s">
        <v>26</v>
      </c>
      <c r="C103" s="138">
        <v>0.03</v>
      </c>
      <c r="D103" s="139"/>
      <c r="E103" s="188"/>
      <c r="F103" s="188">
        <f>ROUND(($F$99*C103),2)</f>
        <v>0</v>
      </c>
    </row>
    <row r="104" spans="1:7" x14ac:dyDescent="0.2">
      <c r="A104" s="136"/>
      <c r="B104" s="137" t="s">
        <v>83</v>
      </c>
      <c r="C104" s="138">
        <v>0.04</v>
      </c>
      <c r="D104" s="139"/>
      <c r="E104" s="188"/>
      <c r="F104" s="188">
        <f>ROUND(($F$99*C104),2)</f>
        <v>0</v>
      </c>
    </row>
    <row r="105" spans="1:7" x14ac:dyDescent="0.2">
      <c r="A105" s="136"/>
      <c r="B105" s="140" t="s">
        <v>84</v>
      </c>
      <c r="C105" s="138">
        <v>0.05</v>
      </c>
      <c r="D105" s="139"/>
      <c r="E105" s="188"/>
      <c r="F105" s="188">
        <f t="shared" ref="F105:F106" si="5">ROUND(($F$99*C105),2)</f>
        <v>0</v>
      </c>
    </row>
    <row r="106" spans="1:7" x14ac:dyDescent="0.2">
      <c r="A106" s="136"/>
      <c r="B106" s="137" t="s">
        <v>27</v>
      </c>
      <c r="C106" s="138">
        <v>0.04</v>
      </c>
      <c r="D106" s="139"/>
      <c r="E106" s="188"/>
      <c r="F106" s="188">
        <f t="shared" si="5"/>
        <v>0</v>
      </c>
    </row>
    <row r="107" spans="1:7" x14ac:dyDescent="0.2">
      <c r="A107" s="136"/>
      <c r="B107" s="137" t="s">
        <v>28</v>
      </c>
      <c r="C107" s="138">
        <v>0.01</v>
      </c>
      <c r="D107" s="139"/>
      <c r="E107" s="188"/>
      <c r="F107" s="188">
        <f>ROUND(($F$99*C107),2)</f>
        <v>0</v>
      </c>
    </row>
    <row r="108" spans="1:7" x14ac:dyDescent="0.2">
      <c r="A108" s="136"/>
      <c r="B108" s="140" t="s">
        <v>29</v>
      </c>
      <c r="C108" s="141">
        <v>1E-3</v>
      </c>
      <c r="D108" s="139"/>
      <c r="E108" s="188"/>
      <c r="F108" s="188">
        <f>ROUND(($F$99*C108),2)</f>
        <v>0</v>
      </c>
    </row>
    <row r="109" spans="1:7" x14ac:dyDescent="0.2">
      <c r="A109" s="136"/>
      <c r="B109" s="142" t="s">
        <v>101</v>
      </c>
      <c r="C109" s="141">
        <v>1.7999999999999999E-2</v>
      </c>
      <c r="D109" s="139"/>
      <c r="E109" s="188"/>
      <c r="F109" s="188">
        <f>ROUND(($F$99*C109),2)</f>
        <v>0</v>
      </c>
      <c r="G109" s="19"/>
    </row>
    <row r="110" spans="1:7" x14ac:dyDescent="0.2">
      <c r="A110" s="136"/>
      <c r="B110" s="140" t="s">
        <v>85</v>
      </c>
      <c r="C110" s="141">
        <v>0.1</v>
      </c>
      <c r="D110" s="139"/>
      <c r="E110" s="188"/>
      <c r="F110" s="188">
        <f>ROUND(($F$99*C110),2)</f>
        <v>0</v>
      </c>
    </row>
    <row r="111" spans="1:7" x14ac:dyDescent="0.2">
      <c r="A111" s="136"/>
      <c r="B111" s="140" t="s">
        <v>30</v>
      </c>
      <c r="C111" s="141">
        <v>0.05</v>
      </c>
      <c r="D111" s="139"/>
      <c r="E111" s="188"/>
      <c r="F111" s="188">
        <f>ROUND(($F$99*C111),2)</f>
        <v>0</v>
      </c>
    </row>
    <row r="112" spans="1:7" x14ac:dyDescent="0.2">
      <c r="A112" s="136"/>
      <c r="B112" s="137" t="s">
        <v>86</v>
      </c>
      <c r="C112" s="141">
        <v>1.4999999999999999E-2</v>
      </c>
      <c r="D112" s="139"/>
      <c r="E112" s="188"/>
      <c r="F112" s="188">
        <f>ROUND(C112*$F$99,2)</f>
        <v>0</v>
      </c>
    </row>
    <row r="113" spans="1:6" x14ac:dyDescent="0.2">
      <c r="A113" s="136"/>
      <c r="B113" s="137"/>
      <c r="C113" s="141"/>
      <c r="D113" s="139"/>
      <c r="E113" s="188"/>
      <c r="F113" s="188"/>
    </row>
    <row r="114" spans="1:6" x14ac:dyDescent="0.2">
      <c r="A114" s="124"/>
      <c r="B114" s="143" t="s">
        <v>31</v>
      </c>
      <c r="C114" s="141"/>
      <c r="D114" s="144"/>
      <c r="E114" s="189"/>
      <c r="F114" s="190">
        <f>SUM(F102:F112)</f>
        <v>0</v>
      </c>
    </row>
    <row r="115" spans="1:6" x14ac:dyDescent="0.2">
      <c r="A115" s="145"/>
      <c r="B115" s="146"/>
      <c r="C115" s="147"/>
      <c r="D115" s="148"/>
      <c r="E115" s="191"/>
      <c r="F115" s="192"/>
    </row>
    <row r="116" spans="1:6" x14ac:dyDescent="0.2">
      <c r="A116" s="149"/>
      <c r="B116" s="150" t="s">
        <v>32</v>
      </c>
      <c r="C116" s="151"/>
      <c r="D116" s="152"/>
      <c r="E116" s="193"/>
      <c r="F116" s="194">
        <f>F114+F99</f>
        <v>0</v>
      </c>
    </row>
    <row r="122" spans="1:6" ht="15.75" customHeight="1" x14ac:dyDescent="0.2"/>
    <row r="183" ht="7.5" customHeight="1" x14ac:dyDescent="0.2"/>
    <row r="189" ht="9" customHeight="1" x14ac:dyDescent="0.2"/>
    <row r="209" spans="1:6" s="6" customFormat="1" ht="13.5" customHeight="1" x14ac:dyDescent="0.2">
      <c r="A209" s="9"/>
      <c r="B209" s="10"/>
      <c r="C209" s="11"/>
      <c r="D209" s="12"/>
      <c r="E209" s="8"/>
      <c r="F209" s="8"/>
    </row>
    <row r="210" spans="1:6" s="6" customFormat="1" ht="13.5" customHeight="1" x14ac:dyDescent="0.2">
      <c r="A210" s="9"/>
      <c r="B210" s="10"/>
      <c r="C210" s="11"/>
      <c r="D210" s="12"/>
      <c r="E210" s="8"/>
      <c r="F210" s="8"/>
    </row>
  </sheetData>
  <sheetProtection algorithmName="SHA-512" hashValue="5UVtJUBqFfNzdHV4ivogHT+UO5jOz04cTWN9L9Wlnyf5H352PrMXgTfiR0bE3gI2neAlKZ8TXuV/EzE4fE5dnw==" saltValue="9ImkOuZgFt5sa5y7MtmVeQ==" spinCount="100000" sheet="1" objects="1" scenarios="1"/>
  <autoFilter ref="A7:F95"/>
  <mergeCells count="2">
    <mergeCell ref="A6:F6"/>
    <mergeCell ref="A4:F4"/>
  </mergeCells>
  <dataValidations disablePrompts="1" count="1">
    <dataValidation type="list" allowBlank="1" showInputMessage="1" showErrorMessage="1" sqref="B5:B6">
      <formula1>$B$4:$B$8</formula1>
    </dataValidation>
  </dataValidations>
  <printOptions horizontalCentered="1"/>
  <pageMargins left="0.19685039370078741" right="0.19685039370078741" top="0.19685039370078741" bottom="0.19685039370078741" header="0.31496062992125984" footer="0"/>
  <pageSetup scale="98" orientation="portrait" r:id="rId1"/>
  <headerFooter alignWithMargins="0">
    <oddFooter>&amp;C&amp;9Página &amp;P de &amp;N</oddFooter>
  </headerFooter>
  <rowBreaks count="3" manualBreakCount="3">
    <brk id="42" max="5" man="1"/>
    <brk id="78" max="5" man="1"/>
    <brk id="9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VILLA PROGRESO-LOTE 7</vt:lpstr>
      <vt:lpstr>'VILLA PROGRESO-LOTE 7'!Área_de_impresión</vt:lpstr>
      <vt:lpstr>'VILLA PROGRESO-LOTE 7'!Títulos_a_imprimir</vt:lpstr>
    </vt:vector>
  </TitlesOfParts>
  <Company>sdo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 1</dc:creator>
  <cp:lastModifiedBy>Leibnitz Gerardo Antonio Domínguez Dalmasi</cp:lastModifiedBy>
  <cp:lastPrinted>2020-10-22T19:48:43Z</cp:lastPrinted>
  <dcterms:created xsi:type="dcterms:W3CDTF">2008-02-19T10:28:27Z</dcterms:created>
  <dcterms:modified xsi:type="dcterms:W3CDTF">2020-11-03T19:53:16Z</dcterms:modified>
</cp:coreProperties>
</file>