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Lista de Partidas" sheetId="1" r:id="rId4"/>
  </sheets>
</workbook>
</file>

<file path=xl/sharedStrings.xml><?xml version="1.0" encoding="utf-8"?>
<sst xmlns="http://schemas.openxmlformats.org/spreadsheetml/2006/main" uniqueCount="607">
  <si>
    <r>
      <rPr>
        <sz val="9"/>
        <color indexed="8"/>
        <rFont val="Arial"/>
      </rPr>
      <t xml:space="preserve">Obra: </t>
    </r>
    <r>
      <rPr>
        <b val="1"/>
        <sz val="9"/>
        <color indexed="8"/>
        <rFont val="Arial"/>
      </rPr>
      <t>HABILITACIÓN SALA PARA IMPLEMENTACIÓN DEL SISTEMA DE ANÁLISIS Y MONITOREO DE ACUEDUCTOS Y ALCANTARILLADOS, EN LA SEDE CENTRAL DEL INAPA, DISTRITO NACIONAL</t>
    </r>
  </si>
  <si>
    <t>SNIP:</t>
  </si>
  <si>
    <r>
      <rPr>
        <sz val="9"/>
        <color indexed="8"/>
        <rFont val="Arial"/>
      </rPr>
      <t xml:space="preserve">Ubicación: </t>
    </r>
    <r>
      <rPr>
        <b val="1"/>
        <sz val="9"/>
        <color indexed="8"/>
        <rFont val="Arial"/>
      </rPr>
      <t xml:space="preserve">PROVINCIA SANTO DOMINGO </t>
    </r>
  </si>
  <si>
    <t>Zona:</t>
  </si>
  <si>
    <t>IV</t>
  </si>
  <si>
    <t>Nº</t>
  </si>
  <si>
    <t>DESCRIPCIÓN</t>
  </si>
  <si>
    <t>CANTIDAD</t>
  </si>
  <si>
    <t>UNIDAD</t>
  </si>
  <si>
    <t>P.U. (RD$)</t>
  </si>
  <si>
    <t>VALOR (RD$)</t>
  </si>
  <si>
    <t>A</t>
  </si>
  <si>
    <t>READECUACION DEL AREA EN EL CUARTO NIVEL</t>
  </si>
  <si>
    <t>PRELIMINARES</t>
  </si>
  <si>
    <t>Uso de brigada para la desmolición muros de sheetrock , cubículos de oficinas , pisos y zócalos (1,091.94 M²)</t>
  </si>
  <si>
    <t>horas</t>
  </si>
  <si>
    <t>Desmonte plafones</t>
  </si>
  <si>
    <t>M²</t>
  </si>
  <si>
    <t xml:space="preserve">Desmonte  divisiones existentes de  Vidrio  </t>
  </si>
  <si>
    <r>
      <rPr>
        <sz val="9"/>
        <color indexed="8"/>
        <rFont val="Arial"/>
      </rPr>
      <t>P</t>
    </r>
    <r>
      <rPr>
        <sz val="9"/>
        <color indexed="8"/>
        <rFont val="Calibri"/>
      </rPr>
      <t>²</t>
    </r>
  </si>
  <si>
    <t xml:space="preserve">Desmonte  ventanas y puertas </t>
  </si>
  <si>
    <t>PA</t>
  </si>
  <si>
    <t>Desmonte  aparatos sanitarios (Lavamanos, inodoros y Orinales)</t>
  </si>
  <si>
    <t>Ud</t>
  </si>
  <si>
    <t>Bote de material inservible producto de la demolición y  desmonte, (Incluye bajada de material y  esparcimiento en botadero)</t>
  </si>
  <si>
    <t>Viajes</t>
  </si>
  <si>
    <t>Embalaje de cristales para su almacenamiento</t>
  </si>
  <si>
    <t>P.A.</t>
  </si>
  <si>
    <t>Traslado Materiales (cristales)  Almacen de INAPA  Km-18, autopista Duarte</t>
  </si>
  <si>
    <t>PISOS Y REVESTIMIENTOS EN AREAS EXISTENTES</t>
  </si>
  <si>
    <t>Porcelanato  0.60 X 1.20 (Color Light Grey, Estilo Mate)</t>
  </si>
  <si>
    <r>
      <rPr>
        <sz val="9"/>
        <color indexed="8"/>
        <rFont val="Arial"/>
      </rPr>
      <t>M</t>
    </r>
    <r>
      <rPr>
        <sz val="9"/>
        <color indexed="8"/>
        <rFont val="Calibri"/>
      </rPr>
      <t>²</t>
    </r>
  </si>
  <si>
    <t xml:space="preserve">Porcelanato   0.20 X 1.20  (Color Natural , Estilo Antideslizante)  </t>
  </si>
  <si>
    <t>Porcelanato 0.30 x 0.60  (Color Grey, Estilo Antieslip ) (Baño y Entrada)</t>
  </si>
  <si>
    <t>Zocalos de  0.10 X 0.60m (Color Madera) (Presentar muestra en la propuesta tecnica)</t>
  </si>
  <si>
    <t>M</t>
  </si>
  <si>
    <t xml:space="preserve">Revestimiento de Paredes 0.60x1.20 (Color Light Grey) </t>
  </si>
  <si>
    <t>Revestimiento de Paredes Baño 0.30x0.90  Metaldeck White Leed (Baño Ejecutivo)</t>
  </si>
  <si>
    <t>SUMINISTRO Y COLOCACIÓN DE:</t>
  </si>
  <si>
    <t>Muros Divisorios planchas   a dos caras en  Sheetrock    1/2"  estructura en metal de 3 5/8"  Cal. 25  Altura Normal Ajustable hasta fondo de losa (Masilla Joint Compound Usg Level 3, Aislante Acustico R-11 Para Muros De 3", (Uso de enlante de Madera de Pino Tratado de 1" X3"  X10' donde se requiera)</t>
  </si>
  <si>
    <t>Fasias en Plancha a 2 C en  Sheetrock    1/2"  estructura en metal de 3 5/8"  Cal. 25  Altura Normal Ajustable hasta fondo de losa (Masilla Joint Compound USG Level 3)</t>
  </si>
  <si>
    <t>Muros de Baño  Plancha Mold Tough   1/2"  estructura en metal de 3 5/8"  Cal. 25  Altura Normal Ajustable hasta fondo de losa (Masilla Joint Compound USG Level 3, Aislante Acustico R-11 Para Muros De 3", (Uso de enlante de Madera de Pino Tratado de 1" X3"  X10' donde se requiera)</t>
  </si>
  <si>
    <t>Techos Lisos   Plancha en  Sheetrock    1/2"  estructura en metal 2 1/2" @ Cal. 25  Altura Normal Ajustable hasta fondo de losa (Masilla Joint Compound USG Level 3,)</t>
  </si>
  <si>
    <t>Plafon Comercial 2' x 2' Sin Biselado</t>
  </si>
  <si>
    <t>Soporte de refuersos en  muros en plywood de 3/4" * 4' * 8"  de Pino Tratado y bandeada a un ancho de 16"</t>
  </si>
  <si>
    <t>Revestimiento Muros en Paneles de madera (color a Definir) (Recibidor y Oficina principal) (Presentar muestra en la propuesta técnica)</t>
  </si>
  <si>
    <t xml:space="preserve">PINTURA </t>
  </si>
  <si>
    <t>Pintura acrílica superior en muros y techo (Dos manos) (incluye primer)</t>
  </si>
  <si>
    <t>VENTANAS Y PUERTAS</t>
  </si>
  <si>
    <t>Paños fijos en cristal templado de 3/8”, con moldura de acero inoxidable</t>
  </si>
  <si>
    <t>Puertas flotantes 0.90 x 2.10 m cristal templado de 3/8”</t>
  </si>
  <si>
    <t>UD</t>
  </si>
  <si>
    <t>Puertas RF 90 cortafuego 1.00 x 2.10 m</t>
  </si>
  <si>
    <t>Barra antipático de embutir, certificada</t>
  </si>
  <si>
    <t>Cerradura antipanico cf-60</t>
  </si>
  <si>
    <t>Ventanas Aluminio Y Vidrio insulado 0.82 X 1.45 (67 % proyectada y 33 % vidrio fijo)</t>
  </si>
  <si>
    <t>Ventanas Aluminio Y Vidrio insulado 0.82 X 0.75 (67 % proyectada y 33 % vidrio fijo)</t>
  </si>
  <si>
    <t>Ventanas P-65 de 0.82 x 1.45 m</t>
  </si>
  <si>
    <t>Ventanas P-65 de 1.46 x 075 m</t>
  </si>
  <si>
    <t>Puertas tipo everdoor color madera con jambas</t>
  </si>
  <si>
    <t>Mamparas y puertas en arco inoxidable IASI 304-4 entamborado, separador de inodoro con bisagras y cerradura inoxidables heavy duty medidas 1.20 x 1.10 x 1.90 cm</t>
  </si>
  <si>
    <t>Separador de Urinarios en acero inoxidable IASI 340-4 entamborado medidas 1.52 x 0.45 cm</t>
  </si>
  <si>
    <t>Espejos biselados de 2.86 x 1, 0.50 x 1.00m</t>
  </si>
  <si>
    <t>Remoción de vidrio existentes y traslado al almacen del km 18</t>
  </si>
  <si>
    <t>PORTAJE (SUMINISTRO E INSTALACION INCLUYE CERRADURA)</t>
  </si>
  <si>
    <t xml:space="preserve"> Puertas  P-01 Con Revestimiento de Madera sin Jamba 2.4 H </t>
  </si>
  <si>
    <t xml:space="preserve"> Puertas P-02  Madera Con Paños Interiores Y Jamba  2.4 H</t>
  </si>
  <si>
    <t xml:space="preserve"> Puertas P-03   Madera Con Vidrio Martillado 2.4 H </t>
  </si>
  <si>
    <t xml:space="preserve">Puertas P-04 Puerta Flotante De Cristal Con Pivote Y Jamba </t>
  </si>
  <si>
    <t>Puertas P-05 Madera Con Vidrio Martillado 2.1 H</t>
  </si>
  <si>
    <t>Puertas P-06   Doble Puertas Madera Y Jamba 2.1H</t>
  </si>
  <si>
    <t xml:space="preserve">Puertas P-07  Madera Con Paños Interiores Y Jamba 2.1 H </t>
  </si>
  <si>
    <t>Puertas P-08 Metal Y Jamba De Metal 2.1 H</t>
  </si>
  <si>
    <t>Puertas P-09 Con Revestimiento De Madera Sin Jamba 2.1 H</t>
  </si>
  <si>
    <t>Puertas P-10  Puerta De Emergencia</t>
  </si>
  <si>
    <t>Barra Antipanico De Embutir Certificada</t>
  </si>
  <si>
    <t>Cerradura Antipanico Cf-80</t>
  </si>
  <si>
    <t xml:space="preserve">SUMINISTRO Y COLOCACIÓN DE INSTALACIONES SANITARIAS </t>
  </si>
  <si>
    <t xml:space="preserve"> Baño Ejecutivo</t>
  </si>
  <si>
    <t>8.1.1</t>
  </si>
  <si>
    <t xml:space="preserve">Inodoro completo </t>
  </si>
  <si>
    <t>8.1.2</t>
  </si>
  <si>
    <t>Lavamanos (incluye mezcladora y  Mueble)</t>
  </si>
  <si>
    <t>8.1.3</t>
  </si>
  <si>
    <t>Ducha</t>
  </si>
  <si>
    <t>8.1.4</t>
  </si>
  <si>
    <t>Calentador De Agua De Linea</t>
  </si>
  <si>
    <t>8.1.5</t>
  </si>
  <si>
    <t>Suministro Sifon Decorativo</t>
  </si>
  <si>
    <t>8.1.6</t>
  </si>
  <si>
    <t xml:space="preserve">Rejillas Piso </t>
  </si>
  <si>
    <t>8.1.7</t>
  </si>
  <si>
    <t>Tuberias Y Piezas Para Conexion Con Baño Existente</t>
  </si>
  <si>
    <t>Pa</t>
  </si>
  <si>
    <t>8.1.8</t>
  </si>
  <si>
    <t>Mampara Cristal Templado</t>
  </si>
  <si>
    <t>8.1.9</t>
  </si>
  <si>
    <t>Accesorios</t>
  </si>
  <si>
    <t xml:space="preserve"> Baño Piso Metaldeck </t>
  </si>
  <si>
    <t>8.2.1</t>
  </si>
  <si>
    <t>8.2.2</t>
  </si>
  <si>
    <t>Lavamanos (incluye mezcladoras automáticas )</t>
  </si>
  <si>
    <t>8.2.3</t>
  </si>
  <si>
    <t>Accesorios de baño</t>
  </si>
  <si>
    <t>8.2.4</t>
  </si>
  <si>
    <t>Espejos Biselados</t>
  </si>
  <si>
    <t>8.2.5</t>
  </si>
  <si>
    <t>Desague De Piso</t>
  </si>
  <si>
    <t>8.2.6</t>
  </si>
  <si>
    <t>Dispensadores De Papel Toalla</t>
  </si>
  <si>
    <t>8.2.7</t>
  </si>
  <si>
    <t>Dispensadores De Papel Rollo</t>
  </si>
  <si>
    <t>8.2.8</t>
  </si>
  <si>
    <t>Dispensadores De Jabon</t>
  </si>
  <si>
    <t>8.2.9</t>
  </si>
  <si>
    <t>Ventilacion De 3"</t>
  </si>
  <si>
    <t>8.2.10</t>
  </si>
  <si>
    <t>Descarga en 3" Pvc</t>
  </si>
  <si>
    <t>Ml</t>
  </si>
  <si>
    <t>8.2.11</t>
  </si>
  <si>
    <t>Descarga en 2" Pvc</t>
  </si>
  <si>
    <t>8.2.12</t>
  </si>
  <si>
    <t>De Agua Potable 1" Ppr</t>
  </si>
  <si>
    <t>8.2.13</t>
  </si>
  <si>
    <t>De Llaves De Paso De 1"</t>
  </si>
  <si>
    <t xml:space="preserve"> Baños Entrada</t>
  </si>
  <si>
    <t>8.3.1</t>
  </si>
  <si>
    <t>8.3.2</t>
  </si>
  <si>
    <t>Mueble Lavamanos (3Lavamanos) Incluye mezcladora automáticas</t>
  </si>
  <si>
    <t>8.3.3</t>
  </si>
  <si>
    <t>Accesorios Baño</t>
  </si>
  <si>
    <t>8.3.4</t>
  </si>
  <si>
    <t>Suministro Llaves De Paso</t>
  </si>
  <si>
    <t>8.3.5</t>
  </si>
  <si>
    <t>Sifon Decorativo</t>
  </si>
  <si>
    <t>8.3.6</t>
  </si>
  <si>
    <t>8.3.7</t>
  </si>
  <si>
    <t>Urinales</t>
  </si>
  <si>
    <t>Conexión a existente</t>
  </si>
  <si>
    <t>8.4.1</t>
  </si>
  <si>
    <t>Exacavacion En Roca</t>
  </si>
  <si>
    <t>M³</t>
  </si>
  <si>
    <t>8.4.2</t>
  </si>
  <si>
    <t>Registros Sanitarios</t>
  </si>
  <si>
    <t>Trampa De Grasa</t>
  </si>
  <si>
    <t xml:space="preserve">Tuberias Y Piezas Para Conexion </t>
  </si>
  <si>
    <t>INSTALACIONES ELECTRICAS EN AREAS EXISTENTES INCLUYE BAÑOS</t>
  </si>
  <si>
    <t>INSTALACION ELECTRICA PRINCIPAL</t>
  </si>
  <si>
    <t>9.1.1</t>
  </si>
  <si>
    <t>Enclosed Breaker 200A 3Ø 120/208V NEMA-1</t>
  </si>
  <si>
    <t>9.1.2</t>
  </si>
  <si>
    <t>Enclosed Breaker 150A 3Ø 120/208V NEMA-1</t>
  </si>
  <si>
    <t>9.1.3</t>
  </si>
  <si>
    <t xml:space="preserve">Panel de Distribución de Aire Acondicionado PAA 120/208V 3Ø NEMA-3R con: 3-Brk 60/2, 2-Brk 50/2, 4-Brk 40/2 y 2-Brk 20/2.  </t>
  </si>
  <si>
    <t>9.1.4</t>
  </si>
  <si>
    <t xml:space="preserve">Panel de Distribución (PA) de 42 Circutos 3Ø 120/208V con: 4-Brk 20/2 y 30-Brk 20/1  </t>
  </si>
  <si>
    <t>9.1.5</t>
  </si>
  <si>
    <t xml:space="preserve">Panel de Distribución (PU) de 30 Circutos 3Ø 120/208V con: 20-Brk 20/1  </t>
  </si>
  <si>
    <t>9.1.6</t>
  </si>
  <si>
    <t>Unidad By Pass UPS 150A 1Ø 120V NEMA-1</t>
  </si>
  <si>
    <t>9.1.7</t>
  </si>
  <si>
    <t>Alimentación desde Panel Board en el 3er Piso hasta Panel PAA formado por: 3-No.3/0 THW-f y 1-No.4 THW-t en 2"Ø EMT</t>
  </si>
  <si>
    <t>PL</t>
  </si>
  <si>
    <t>9.1.8</t>
  </si>
  <si>
    <t>Alimentación desde Panel Board en el 3er Piso hasta Panel PA formado por: 3-No.1/0 THW-f, 1-No.2 THW-n y 1-No.4 THW-t en 2"Ø EMT</t>
  </si>
  <si>
    <t>9.1.9</t>
  </si>
  <si>
    <t>Alimentación desde Panel Board en el 3er Piso hasta By-Pass UPS formado por: 3-No.1/0 THW-f, 1-No.2 THW-n y 1-No.4 THW-t en 2"Ø EMT</t>
  </si>
  <si>
    <t>9.1.10</t>
  </si>
  <si>
    <t>Alimentación desde By-Pass UPS hasta UPS-Panel UPS (PU) formado por: 3-No.1/0 THW-f, 1-No.2 THW-n y 1-No.4 THW-t en 2"Ø EMT</t>
  </si>
  <si>
    <t>9.1.11</t>
  </si>
  <si>
    <t>Alimentación Unidad Aire Acondicionado de 5.0 Tons. y 4.0 Tons. formado por: 2-No.6 THW-f y 1-No.10 THW-t en 1"Ø EMT-BX LT</t>
  </si>
  <si>
    <t>9.1.12</t>
  </si>
  <si>
    <t>Alimentación Unidad Aire Acondicionado de 3.0 Tons. formado por: 2-No.8 THW-f y 1-No.12 THW-t en ¾"Ø EMT-BX LT</t>
  </si>
  <si>
    <t>9.1.13</t>
  </si>
  <si>
    <t>Alimentación Unidad Aire Acondicionado de 2.0 Tons. formado por: 2-No.12 THW-f y 1-No.14 THW-t en ¾"Ø EMT-BX LT</t>
  </si>
  <si>
    <t>9.1.14</t>
  </si>
  <si>
    <t xml:space="preserve">Unidad UPS de 20 KVA / 20KW  120/208V 3Ø </t>
  </si>
  <si>
    <t>9.1.15</t>
  </si>
  <si>
    <t>Acometida Teléfono en 2 x 2"Ø EMT</t>
  </si>
  <si>
    <t>9.1.16</t>
  </si>
  <si>
    <t>Materiales Varios</t>
  </si>
  <si>
    <t>9.1.17</t>
  </si>
  <si>
    <t>Mano de Obra (Desmantelamiento)</t>
  </si>
  <si>
    <t>9.1.18</t>
  </si>
  <si>
    <t>Mano de Obra (Instalación)</t>
  </si>
  <si>
    <t>SALIDAS DE USO GENERAL</t>
  </si>
  <si>
    <t>9.2.1</t>
  </si>
  <si>
    <t>Luminaria LED 24" x 24" 40W 4100°K</t>
  </si>
  <si>
    <t>9.2.2</t>
  </si>
  <si>
    <t>Luminaria LED 8"Ø 18W</t>
  </si>
  <si>
    <t>9.2.3</t>
  </si>
  <si>
    <t>Luminaria LED 4"Ø 10W</t>
  </si>
  <si>
    <t>9.2.4</t>
  </si>
  <si>
    <t>Luminaria Lineal 1.2 x 0.1 LED 40W para Empotrar</t>
  </si>
  <si>
    <t>9.2.5</t>
  </si>
  <si>
    <t>Luminaria Tipo Cinta LED 50/50 75W</t>
  </si>
  <si>
    <t>9.2.6</t>
  </si>
  <si>
    <t>Luminaria Salida</t>
  </si>
  <si>
    <t>9.2.7</t>
  </si>
  <si>
    <t>Lampara de Emergencia</t>
  </si>
  <si>
    <t>9.2.8</t>
  </si>
  <si>
    <t>Salida Luz de Techo</t>
  </si>
  <si>
    <t>9.2.9</t>
  </si>
  <si>
    <t xml:space="preserve">Salida Interruptor Sencillo </t>
  </si>
  <si>
    <t>9.2.10</t>
  </si>
  <si>
    <t xml:space="preserve">Salida Interruptor Sencillo Dimmer </t>
  </si>
  <si>
    <t>9.2.11</t>
  </si>
  <si>
    <t xml:space="preserve">Salida Interruptor Doble </t>
  </si>
  <si>
    <t>9.2.12</t>
  </si>
  <si>
    <t xml:space="preserve">Salida Tomacorriente 110V </t>
  </si>
  <si>
    <t>9.2.13</t>
  </si>
  <si>
    <t>Salida Tomacorriente 110V  UPS</t>
  </si>
  <si>
    <t>9.2.14</t>
  </si>
  <si>
    <t xml:space="preserve">Salida Data/Voz (Solo Canalizacíon) </t>
  </si>
  <si>
    <t>9.2.15</t>
  </si>
  <si>
    <t>Salida Letrero</t>
  </si>
  <si>
    <t>9.2.16</t>
  </si>
  <si>
    <t>Salida CCTV (Solo Canalización)</t>
  </si>
  <si>
    <t>9.2.17</t>
  </si>
  <si>
    <t>Salida Alarma (Solo Canalización)</t>
  </si>
  <si>
    <t>9.2.18</t>
  </si>
  <si>
    <t>Salida Termostato</t>
  </si>
  <si>
    <t>9.2.19</t>
  </si>
  <si>
    <t>Salida Extractor</t>
  </si>
  <si>
    <t>9.2.20</t>
  </si>
  <si>
    <t>Salida Control de Acceso</t>
  </si>
  <si>
    <t>9.2.21</t>
  </si>
  <si>
    <t>9.2.22</t>
  </si>
  <si>
    <t xml:space="preserve">Instalaciones Electricas Provisionales </t>
  </si>
  <si>
    <t>9.2.23</t>
  </si>
  <si>
    <t>Mano de Obra (Instalación Luminarias)</t>
  </si>
  <si>
    <t>9.2.24</t>
  </si>
  <si>
    <t>Mano de Obra (Salidas)</t>
  </si>
  <si>
    <t>9.2.25</t>
  </si>
  <si>
    <t>SISTEMA DATA</t>
  </si>
  <si>
    <t xml:space="preserve">Puntos de Cableado Estructurado. 
Se requiere que el cableado sea certificado por el fabricante como categoría 6, 24 AWG solid copper.
Se requiere que el cable posea una frecuencia máxima alcanzable de 250MHz.
Se requiere que el cable cumpla con el estándar ANSI/TIA-568.2-D (reemplaza la 568-C.2 la cual también es permitida)
Se requiere que el cable sea compatible con los estándar POE:
-802.3af
-802.3at
Cada salida debe incluir Jack Cat. 6, Face Plate, Patch Cord de 3 Pies Cat 6 , Patch Cord de 7 Pies Cat.6. Estos elementos para cableado estructurado deben de ser de la misma marca.  </t>
  </si>
  <si>
    <t xml:space="preserve">Certificación de Salidas de DATA Cat. No.6. Entregable en digital. </t>
  </si>
  <si>
    <t>Organizador de Cables 2RU Cable Manager horizontal con Cubierta Doble Bisagra, solo en parte delantera.</t>
  </si>
  <si>
    <t>Patch Panel    24 Puertos Cat. 6 
Puertos: 24
Categoría Cat 6
Estilo o tipo: Flat performance
Color: Negro
Tipo de identificación: etiquetas adhesivas (Label adhesive)</t>
  </si>
  <si>
    <t xml:space="preserve">Rack de Servidor de 42U, profundidad 600mm x 1070mm </t>
  </si>
  <si>
    <t xml:space="preserve">Switch  24 Puertos POE GB Ethernet 24 GE POE  4X 10G SFP+, L2 Smart Switch US Cable. Capacidad para POE en sus 24 puertos. </t>
  </si>
  <si>
    <t>Sistema de Seguridad / SECURITY APPLIANCE UTM / 1 año 24 x 7  Unified (UTM) Protection, mínimo 16 interfaces GE RJ45 Ports, 8 x GE SFP slot, 4 x 10GE SFP+ slots. Incluye: Hardware Unit, 24x7, Advanced Hardware Replacement (NBD), Firmware y General Upgrades, VPN, Traffic Management, UTM Services Bundle (Application Control, IPS, AV, Botnet IP/Domain, Mobile Malware Service, Web Filtering, Antispam, Cloud including Virus Outbreak and Content Disarm &amp; Reconstruct Services). La marca para la solución ofertada debe figurar en el cuadrante de GARTNER</t>
  </si>
  <si>
    <t>El oferente debe de realizar el servicio de Implementación SECURITY APPLIANCE UTM, Filtro de navegación, Firewall perimetral, IPS, DLP, Antivirus, flujo de trafico, etc.</t>
  </si>
  <si>
    <t>PDU para Rack, 10 Salidas, Entrada: 100V, 120V, Tipo de Enchufe: NEMA 5-15P, Longitud del Cable: 12 Pies, Salida: 120V, Conexiones de Salida: NEMA 5-15R, de 20 amperes.</t>
  </si>
  <si>
    <t>Access Point WiFi 6 2x2 Marca ofertada para esta solucion debe estar incluida en el cuadrante de GARTNER</t>
  </si>
  <si>
    <t>Servidor Server INTEL XEON, al menos 2.4 GHZ, 16C/32 Threads, 10.4GT/s, 24M CACHE, TURBO, HT (135W) / 64GB RAM RDIMM(4x16GB), 3200MT/S, DUAL RANK / 3 x 2TB HDD 7.2K SATA 6GB, 512N, 3.5 / , Debe incluir tarjeta para arreglo de discos (RAID), / NO OS, 36 meses de Garantía. Marca ofertada para esta solución debe estar incluida en el cuadrante de GARTNER</t>
  </si>
  <si>
    <t>Window Server 2022 Standard - 16 Core License Pack</t>
  </si>
  <si>
    <t>Servicio de Instalación de Window Server 2022, Configuración y puesta en marcha.</t>
  </si>
  <si>
    <t>Mano de Obra (Instalación de Cableado, Conectorización y Etiquetado)</t>
  </si>
  <si>
    <t>SISTEMA CCTV (15 CAMARAS)</t>
  </si>
  <si>
    <t>Unidad NVR  de 16-ch con 16 ptos Poe, Salida HDMI 1080P, entrada y salida de audio, Puerto de Red 10/100/1000, Soporte de Grabación de 6MP. Incluye 2 x discos SATA de 4TB para video vigilancia. Compatibilidad con plataforma HikCentral, la cual actualmente esta instalada en el edificio de la instalacion.</t>
  </si>
  <si>
    <t xml:space="preserve">Cámara IP  Lente Fijo 2.8mm de 2MP, Poe, con IR integrado. </t>
  </si>
  <si>
    <t xml:space="preserve">Cámara IP  Lente Fijo 2.8mm de 4MP (2K), Poe, con IR integrado. </t>
  </si>
  <si>
    <t>10 Gbps SFP  Cable, Passive, 30 AWG Cable assembly 1.2 Mts</t>
  </si>
  <si>
    <t xml:space="preserve"> Control de Acceso  (1 Puerta). Incluye: Panel de Control de Acceso (1 a 4 Puertas según el Caso), Cerradura Magnética 600 Lb, Brackets LZ, Lector de Tarjeta de proximidad,huella y reconocimiento facial, Botón de salida y Botón Salida Auxiliar, Cables para Conexión. Compatible con ZKTECO ( Marca de la Solución implementada en el resto del edificio, con licenciamiento)</t>
  </si>
  <si>
    <t>Mano de Obra (Instalación de Cableado, Conexión y Etiquetado)</t>
  </si>
  <si>
    <t>CLIMATIZACION</t>
  </si>
  <si>
    <t>EQUIPOS (Alta Eficiencia  )</t>
  </si>
  <si>
    <t>12.1.1</t>
  </si>
  <si>
    <t xml:space="preserve">Unidad de Aire Acondicionado tipo Split casette en plafon de 60,000 BTU con Fan Coil Inverter de Alta Eficiencia SEER-18  </t>
  </si>
  <si>
    <t>12.1.2</t>
  </si>
  <si>
    <t xml:space="preserve">Unidad de Aire Acondicionado tipo Split casette en plafon de 48,000 BTU con Fan Coil Inverter de Alta Eficiencia SEER-18  </t>
  </si>
  <si>
    <t>12.1.3</t>
  </si>
  <si>
    <t xml:space="preserve">Unidad de Aire Acondicionado tipo Split casette en plafon de 36,000 BTU con Fan Coil Inverter de Alta Eficiencia SEER-18  </t>
  </si>
  <si>
    <t>12.1.4</t>
  </si>
  <si>
    <t xml:space="preserve">Unidad de Aire Acondicionado tipo Split casette en plafon de 24,000 BTU con Fan Coil Inverter de Alta Eficiencia SEER-18 </t>
  </si>
  <si>
    <t>12.1.5</t>
  </si>
  <si>
    <t xml:space="preserve">Unidad de Aire Acondicionado tipo Split casette en plafon de 24,000 BTU con Consola de Pared Inverter de Alta Eficiencia SEER-18  </t>
  </si>
  <si>
    <t>DUCTOS</t>
  </si>
  <si>
    <t>12.2.1</t>
  </si>
  <si>
    <t>Plancha P3</t>
  </si>
  <si>
    <t>12.2.2</t>
  </si>
  <si>
    <t>Difusor de Suministro 96" x 3 Slot</t>
  </si>
  <si>
    <t>12.2.3</t>
  </si>
  <si>
    <t>Difusor de Suministro 72" x 3 Slot</t>
  </si>
  <si>
    <t>12.2.4</t>
  </si>
  <si>
    <t>Difusor JS 14" x 14"</t>
  </si>
  <si>
    <t>12.2.5</t>
  </si>
  <si>
    <t>Difusor JS 12" x 12"</t>
  </si>
  <si>
    <t>12.2.6</t>
  </si>
  <si>
    <t>Difusor JS 10" x 10"</t>
  </si>
  <si>
    <t>12.2.7</t>
  </si>
  <si>
    <t>Rejilla de Retorno RF 24" x 24"</t>
  </si>
  <si>
    <t>12.2.8</t>
  </si>
  <si>
    <t>Rejilla de Retorno RA 16" x 16"</t>
  </si>
  <si>
    <t>12.2.9</t>
  </si>
  <si>
    <t>Rejilla de Retorno RA 12" x 12"</t>
  </si>
  <si>
    <t>12.2.10</t>
  </si>
  <si>
    <t>Ducto Flexible de Ø 12"</t>
  </si>
  <si>
    <t>12.2.11</t>
  </si>
  <si>
    <t>Ducto Flexible de Ø 10"</t>
  </si>
  <si>
    <t>12.2.12</t>
  </si>
  <si>
    <t>Ducto Flexible de Ø 8"</t>
  </si>
  <si>
    <t>12.2.13</t>
  </si>
  <si>
    <t>Fijaciones (Clavos + Fulminantes)</t>
  </si>
  <si>
    <t>12.2.14</t>
  </si>
  <si>
    <t>Materiales Varios (Zinc, Abrazaderas, etc.)</t>
  </si>
  <si>
    <t>12.2.15</t>
  </si>
  <si>
    <t>Mano de Obra</t>
  </si>
  <si>
    <t>INSTALACION MECANICA</t>
  </si>
  <si>
    <t>12.3.1</t>
  </si>
  <si>
    <t>Tubería de Cobre Ø ⅜"</t>
  </si>
  <si>
    <t>12.3.2</t>
  </si>
  <si>
    <t>Tubería de Cobre Ø ⅝"</t>
  </si>
  <si>
    <t>12.3.3</t>
  </si>
  <si>
    <t>Tubería de Cobre Ø ¾"</t>
  </si>
  <si>
    <t>12.3.4</t>
  </si>
  <si>
    <t>Vascocel de Ø ⅜"</t>
  </si>
  <si>
    <t>12.3.5</t>
  </si>
  <si>
    <t>Vascocel de Ø ⅝"</t>
  </si>
  <si>
    <t>12.3.6</t>
  </si>
  <si>
    <t>Vascocel de Ø ¾"</t>
  </si>
  <si>
    <t>12.3.7</t>
  </si>
  <si>
    <t>Refrigerante R-410a</t>
  </si>
  <si>
    <t>LB</t>
  </si>
  <si>
    <t>12.3.8</t>
  </si>
  <si>
    <t>Soldadura (Oxigeno, Acetileno, etc.)</t>
  </si>
  <si>
    <t>12.3.9</t>
  </si>
  <si>
    <t>Materiales Varios (Codos, Abrazaderas, etc.)</t>
  </si>
  <si>
    <t>12.3.10</t>
  </si>
  <si>
    <t>12.3.11</t>
  </si>
  <si>
    <t>CONTROLES</t>
  </si>
  <si>
    <t>12.4.1</t>
  </si>
  <si>
    <t>Alambre de Goma 14/3</t>
  </si>
  <si>
    <t>12.4.2</t>
  </si>
  <si>
    <t>Cable de Control Blindado 16/3</t>
  </si>
  <si>
    <t>12.4.3</t>
  </si>
  <si>
    <t>Materiales Varios (Conectores, Tape, etc.)</t>
  </si>
  <si>
    <t>12.4.4</t>
  </si>
  <si>
    <t>OTROS</t>
  </si>
  <si>
    <t>12.5.1</t>
  </si>
  <si>
    <t>Drenaje</t>
  </si>
  <si>
    <t>12.5.2</t>
  </si>
  <si>
    <t>Uretano para sellar pasantes</t>
  </si>
  <si>
    <t>12.5.3</t>
  </si>
  <si>
    <t>Base Unidad Evaporadora</t>
  </si>
  <si>
    <t>12.5.4</t>
  </si>
  <si>
    <t>Base Unidades Condensadoras</t>
  </si>
  <si>
    <t>12.5.5</t>
  </si>
  <si>
    <t>Servicio de Grúa</t>
  </si>
  <si>
    <t>ESTRUCTURA METALICA</t>
  </si>
  <si>
    <t>ELEMENTO PERIMETRAL PARA SOPORTE DE VIGAS</t>
  </si>
  <si>
    <t>13.1.1</t>
  </si>
  <si>
    <t>Suministro e Instalacion de C8''x11.5# en todo el perimetro del area de 9.22mts x 1.67mts</t>
  </si>
  <si>
    <t>13.1.2</t>
  </si>
  <si>
    <t>Suministro e Instalacion de Vigas Transversales W6''x12# para soporte de Metaldeck.</t>
  </si>
  <si>
    <t>13.1.3</t>
  </si>
  <si>
    <t>Suministro e Instalacion de Placas, tornilleria y soldadura</t>
  </si>
  <si>
    <t>13.1.4</t>
  </si>
  <si>
    <t>Suministro e Instalacion de Guarderdas perimetrales para vaceado de hormigon sobre metaldeck en angulares L4''x4''x1/4''</t>
  </si>
  <si>
    <t>13.1.5</t>
  </si>
  <si>
    <t>Suministro e Instalacion de Metaldeck Cal. 22 de 2'' + conectores a cortante en C3''x4.1#</t>
  </si>
  <si>
    <t>13.1.6</t>
  </si>
  <si>
    <t xml:space="preserve">Suministro y colocacion de malla electrosoldada + vaceado de hormigon f'c=210kg/cM². </t>
  </si>
  <si>
    <t>13.1.7</t>
  </si>
  <si>
    <t>Suministro e Instalacion de Plataforma (extension de descanso de escalera metalica) en tola corrugada de 3/16'' de hierro negro con terminacion en pintura anticorrosiva calidad superior.</t>
  </si>
  <si>
    <t xml:space="preserve">  EQUIPAMIENTO Y MOBILIARIO</t>
  </si>
  <si>
    <t>De Oficinas</t>
  </si>
  <si>
    <t>14.1.1</t>
  </si>
  <si>
    <t>Escritorio En Forma De L  De 71”X80”Color Brown/Oak (Derecho)</t>
  </si>
  <si>
    <t>14.1.2</t>
  </si>
  <si>
    <t>Escritorio Con Su Extension De 31"X71"Color Brown / Frente Gris</t>
  </si>
  <si>
    <t>14.1.3</t>
  </si>
  <si>
    <t xml:space="preserve">Credenza De 16”X63”Color Gris/Brown </t>
  </si>
  <si>
    <t>14.1.4</t>
  </si>
  <si>
    <t>Estante Mod.Ma3 De 16”X63”X63”De Altura Color Gris/Brown</t>
  </si>
  <si>
    <t>14.1.5</t>
  </si>
  <si>
    <t>Mueble Bajo De 16”X31” Color Gris/Brown</t>
  </si>
  <si>
    <t>14.1.6</t>
  </si>
  <si>
    <t>Mesa Escritorio De 31’x71” Color Gris/Brown</t>
  </si>
  <si>
    <t>14.1.7</t>
  </si>
  <si>
    <t>Mesa Escritorio De 31’x63” Color Gris/Brown</t>
  </si>
  <si>
    <t>14.1.8</t>
  </si>
  <si>
    <t>Mesa Escritorio De 24”X55”Color Gris/Brown</t>
  </si>
  <si>
    <t>14.1.9</t>
  </si>
  <si>
    <t>Frente Color Gris Para Escritorio  De 54"</t>
  </si>
  <si>
    <t>14.1.10</t>
  </si>
  <si>
    <t>Mesa Escritorio De 24”X48”Color Gris/Brown</t>
  </si>
  <si>
    <t>14.1.11</t>
  </si>
  <si>
    <t>Mesa De Conferencia  De 48”X126” Color Gris /Brown</t>
  </si>
  <si>
    <t>14.1.12</t>
  </si>
  <si>
    <t>Mesa De Conferencia Ac24 De 48”X94” Color Gris/Brown</t>
  </si>
  <si>
    <t>14.1.13</t>
  </si>
  <si>
    <t>Mueble Auxiliar Ap4 De 16”X48” Color Gris/Brown</t>
  </si>
  <si>
    <t>14.1.14</t>
  </si>
  <si>
    <t>Estacion Para 2 Personas De 48”X48” Color Gris/Brown</t>
  </si>
  <si>
    <t>14.1.15</t>
  </si>
  <si>
    <t>Modulo Rodante De 2 Gavetas Color Gris/Brown</t>
  </si>
  <si>
    <t>14.1.16</t>
  </si>
  <si>
    <t>Counter Mj2 De 30”X83” Color Gris/Brown</t>
  </si>
  <si>
    <t>14.1.17</t>
  </si>
  <si>
    <t xml:space="preserve">Sillon Ejecutivo Tapizado En Piel Negra Con Cabezal </t>
  </si>
  <si>
    <t>14.1.18</t>
  </si>
  <si>
    <t>Sillon Semi Ejecutivo Tapizado En Piel Negra</t>
  </si>
  <si>
    <t>14.1.19</t>
  </si>
  <si>
    <t>Sillon Ejecutivo Tapizado Piel Genuina Negro</t>
  </si>
  <si>
    <t>14.1.20</t>
  </si>
  <si>
    <t>Sillon Semi Ejectivo Tapizado Pvc Negro</t>
  </si>
  <si>
    <t>14.1.21</t>
  </si>
  <si>
    <t>Sillon Ejecutivo  Tapizado Pvc Negro</t>
  </si>
  <si>
    <t>14.1.22</t>
  </si>
  <si>
    <t>Sillon Semi Ejec. Tapizado Completo Negro Base Aluminio</t>
  </si>
  <si>
    <t>14.1.23</t>
  </si>
  <si>
    <t>Butaca Respaldo Y Fondo En Pu Negro</t>
  </si>
  <si>
    <t>14.1.24</t>
  </si>
  <si>
    <t>Sillon Ejecutivo Tapizado En Pvc Negro</t>
  </si>
  <si>
    <t>14.1.25</t>
  </si>
  <si>
    <t>Butaca Espera Respaldo En Mesh Color Negro/Fondo Tapizado Pu Color Negro Estructura Metalica Color Negra</t>
  </si>
  <si>
    <t>14.1.26</t>
  </si>
  <si>
    <t>Sillon Tecnico Fondo Tapizado En Tela Negra-Respaldo Mesh Negro -Soporte Lumbar- Mecanismo Central- Altura Ajustable</t>
  </si>
  <si>
    <t>14.1.27</t>
  </si>
  <si>
    <t>Panel Plateado Mod.G De1.20 Mts*1.05 Mts Altura</t>
  </si>
  <si>
    <t>14.1.28</t>
  </si>
  <si>
    <t>Panel Plateado Mod.G De.70 Mts*1.05 Mts De Altura</t>
  </si>
  <si>
    <t>14.1.29</t>
  </si>
  <si>
    <t>Pieza De Union En L Mod.G De 1.05 Mts De Altura</t>
  </si>
  <si>
    <t>14.1.30</t>
  </si>
  <si>
    <t>Pieza De Union En T Mod.G De 1.05 Mts De Altura</t>
  </si>
  <si>
    <t>14.1.31</t>
  </si>
  <si>
    <t>Pieza De Terminacion Mod.G De 1.05 Mts De Altura</t>
  </si>
  <si>
    <t>14.1.32</t>
  </si>
  <si>
    <t>Tope  De 24‘’*48’’color Gris</t>
  </si>
  <si>
    <t>14.1.33</t>
  </si>
  <si>
    <t>Pieza Para Soporte De Tope Para Estacion Mod.G Modulo Rodante 3 Gavetas Modulo Rodante Metal 3 Gtas Color Silver Color Negro/Fondo Tapizado Pu Color Negro Estructura Metalica Color Negra</t>
  </si>
  <si>
    <t>De Lobby y Area Ejecutiva</t>
  </si>
  <si>
    <t>14.2.1</t>
  </si>
  <si>
    <t>Sofá Estacionario 2 Asientos Tapizado Piel Negra</t>
  </si>
  <si>
    <t>14.2.2</t>
  </si>
  <si>
    <t>Sofá Estacionario 2 Asientos C/ Frente Tapizado Piel Negra</t>
  </si>
  <si>
    <t>14.2.3</t>
  </si>
  <si>
    <t>Butaca Estacionaria Tapizada C/ Frente Piel Ocre Y Patas Negras</t>
  </si>
  <si>
    <t>14.2.4</t>
  </si>
  <si>
    <t>Mesa De Centro Top Cerámica Ocre Patas Negras</t>
  </si>
  <si>
    <t>14.2.5</t>
  </si>
  <si>
    <t>De Cocina</t>
  </si>
  <si>
    <t>14.3.1</t>
  </si>
  <si>
    <t>Suministro De Muebles Hidrófugos Y Equipamiento De Cocinas</t>
  </si>
  <si>
    <t>14.3.2</t>
  </si>
  <si>
    <t>Mueble Hidrófugo Bajo De 1 Puerta 0.381x0.60x0.76</t>
  </si>
  <si>
    <t>14.3.3</t>
  </si>
  <si>
    <t>Mueble Hidrófugo Bajo Fregadero De 2 Puertas 0.91x0.60x0.76</t>
  </si>
  <si>
    <t>14.3.4</t>
  </si>
  <si>
    <t>Mueble Hidrófugo Bajo De 1 Puerta 0.30x0.60x0.76 Pull Out</t>
  </si>
  <si>
    <t>14.3.5</t>
  </si>
  <si>
    <t>Mueble Hidrófugo Bajo De 3 Puertas 1 Falsa 0.76x0.60x0.76 Para Placa</t>
  </si>
  <si>
    <t>14.3.6</t>
  </si>
  <si>
    <t>14.3.7</t>
  </si>
  <si>
    <t xml:space="preserve">Nevera Puerta Francesa Acero Inox.  0.91          </t>
  </si>
  <si>
    <t>14.3.8</t>
  </si>
  <si>
    <t>Mueble Hidrófugo Tall Unit 0.60x0.60x2.032</t>
  </si>
  <si>
    <t>14.3.9</t>
  </si>
  <si>
    <t>Mueble Hidrófugo Bajo De 3 Puertas 1 Falsa 0.76x0.60x0.76 Para Placa (2 unidades)</t>
  </si>
  <si>
    <t>14.3.10</t>
  </si>
  <si>
    <t>Mueble Hidrófugos Pared De 3 Gavetas 0.381x0.37x0.76</t>
  </si>
  <si>
    <t>14.3.11</t>
  </si>
  <si>
    <t>Mueble Hidrófugo Pared De 2 Puertas 0.91x0.37x0.76</t>
  </si>
  <si>
    <t>14.3.12</t>
  </si>
  <si>
    <t>Extractor De Grasa Con Filtro</t>
  </si>
  <si>
    <t>14.3.13</t>
  </si>
  <si>
    <t>Muebles Hidrófugo Sobre Nevera .9144x0.37x0.381</t>
  </si>
  <si>
    <t>14.3.14</t>
  </si>
  <si>
    <t>Mueble Hidrófugo Pared De 2 Puertas 0.91x0.37x0.76 (2 unidades)</t>
  </si>
  <si>
    <t>14.3.15</t>
  </si>
  <si>
    <t>Placa Electrica De Induccion 4 Hornillas Para Mueble Placa</t>
  </si>
  <si>
    <t>14.3.16</t>
  </si>
  <si>
    <t>Mesa De Comedor 2.10x 1.00 Mismo Color Que Cocina. 2 Unidades</t>
  </si>
  <si>
    <t>14.3.17</t>
  </si>
  <si>
    <t>Sillas De Comedor 12 unidades</t>
  </si>
  <si>
    <r>
      <rPr>
        <b val="1"/>
        <sz val="9"/>
        <color indexed="12"/>
        <rFont val="Arial"/>
      </rPr>
      <t>Nota ITEM 14.3</t>
    </r>
    <r>
      <rPr>
        <sz val="9"/>
        <color indexed="8"/>
        <rFont val="Arial"/>
      </rPr>
      <t>: Muebles incluyen bisagras amortiguador de puertas, tiradores, patas, zocalos, fillers para terminacion (rellenos en los lados),paneles de terminacion, moldura de terminacion bajo muebles de pared para ocultar luces, Iluminacion debajo gabinetes y patas para muebles. La Terminacion de la cocina es color blanco</t>
    </r>
  </si>
  <si>
    <t>14.3.18</t>
  </si>
  <si>
    <t>Tope De Granito Negro-Verde</t>
  </si>
  <si>
    <t>14.3.19</t>
  </si>
  <si>
    <t>Transporte</t>
  </si>
  <si>
    <t>14.3.20</t>
  </si>
  <si>
    <t>Instalacion</t>
  </si>
  <si>
    <t>Alquiler de baños portatiles(# meses)</t>
  </si>
  <si>
    <t>Uso de vestimenta y EPP (equipos de proteccion personal)</t>
  </si>
  <si>
    <t>Acondicionamiento almacen</t>
  </si>
  <si>
    <t>Limpieza General y Final</t>
  </si>
  <si>
    <t>SUB TOTAL FASE A</t>
  </si>
  <si>
    <t>B</t>
  </si>
  <si>
    <t>READECUACION DEL AREA EN EL PRIMER  NIVEL  (PARA BAJAR PARTE DE FINANZAS DESDE EL 4to. NIVEL)</t>
  </si>
  <si>
    <t>Uso de brigada para la desmolición muros de sheetrock , cubículos de oficinas (128 M²)</t>
  </si>
  <si>
    <t xml:space="preserve">Desmonte  visores de madera y  vidrio  </t>
  </si>
  <si>
    <t>Desmonte  aparatos sanitarios (Lavamanos, inodoros, etc.)</t>
  </si>
  <si>
    <t>Cerrar hueco de 60 cm X 210 cm con bloques de 20 cm (fachada sur primer nivel)</t>
  </si>
  <si>
    <t>Pulido y brillado de piso existente</t>
  </si>
  <si>
    <t>Colocación de zocalos de vinyl</t>
  </si>
  <si>
    <r>
      <rPr>
        <sz val="9"/>
        <color indexed="8"/>
        <rFont val="Arial"/>
      </rPr>
      <t>Muros Divisorios en cristal flotante templado de 3/8</t>
    </r>
    <r>
      <rPr>
        <sz val="9"/>
        <color indexed="8"/>
        <rFont val="Calibri"/>
      </rPr>
      <t>"</t>
    </r>
  </si>
  <si>
    <t xml:space="preserve"> Puertas en MDF 100 cm X 210 cm</t>
  </si>
  <si>
    <t xml:space="preserve"> Puertas en MDF 80 cm X 210 cm</t>
  </si>
  <si>
    <t>Puertas flotante de cristal templado</t>
  </si>
  <si>
    <t>Puertas Puerta comercial aluminio y cristal 85 cm X 210 cm + un paño fijo de 108 cm X 210 cm</t>
  </si>
  <si>
    <t>Paño fijo de  tipo comercial 194 cm X 210 cm</t>
  </si>
  <si>
    <t>SALIDAS ELECTRICAS DE USO GENERAL</t>
  </si>
  <si>
    <t>9.1</t>
  </si>
  <si>
    <t>9.2</t>
  </si>
  <si>
    <t>9.3</t>
  </si>
  <si>
    <t>9.4</t>
  </si>
  <si>
    <t xml:space="preserve"> Baño primer nivel area de finanzas</t>
  </si>
  <si>
    <t xml:space="preserve">Unidad de Aire Acondicionado tipo Split de pared de 12,000 BTU  Inverter de Alta Eficiencia SEER-18  </t>
  </si>
  <si>
    <t>SUB TOTAL FASE B</t>
  </si>
  <si>
    <t>C</t>
  </si>
  <si>
    <t>SALÓN DE SITUACIONES</t>
  </si>
  <si>
    <t>Muros Dobles Plancha  a 2 C en  Sheetrock    1/2"  Est. 3 5/8" @ Cal. 25  Altura Normal Ajustable (Masilla Joint Compound Usg Level 3, Aislante Acustico R-11 Para Muros De 3", Enlante De Madera Pino Tratado De 1" *3"  *10' )</t>
  </si>
  <si>
    <t>EQUIPAMIENTO Y MOBILIARIO ACUSTICO</t>
  </si>
  <si>
    <t>LUMINARIA</t>
  </si>
  <si>
    <t>2.1.1</t>
  </si>
  <si>
    <t>Tira LED 70 DE 5mts/ Iluminación MET 3000K con certificación IP20 24V-30W</t>
  </si>
  <si>
    <t>2.1.2</t>
  </si>
  <si>
    <t>Transformador 24V  DC - 300 W no dimeable, con protección contra cambios de voltaje.</t>
  </si>
  <si>
    <t>2.1.3</t>
  </si>
  <si>
    <t>Transformador 24V  DC - 36 W a 8.0 AMP no dimeable, con protección contra cambios de voltaje.</t>
  </si>
  <si>
    <t>2.1.4</t>
  </si>
  <si>
    <t>Lampara recesada GU10 cuadrada con entrada de bombillo a dos puertos</t>
  </si>
  <si>
    <t>2.1.5</t>
  </si>
  <si>
    <t>Bombillo GU10 a dos puertos, con luz de 3000K 6W Dimeable</t>
  </si>
  <si>
    <t>2.1.6</t>
  </si>
  <si>
    <t>Lámpara contrahuella LED con luz de 3000K 2.5W a 24V</t>
  </si>
  <si>
    <t>2.1.7</t>
  </si>
  <si>
    <t>Perfil de aluminio a Microaluminio de 2.5 mts</t>
  </si>
  <si>
    <t>2.1.8</t>
  </si>
  <si>
    <t>Cable de goma AWG 12/2</t>
  </si>
  <si>
    <t>ML</t>
  </si>
  <si>
    <t>2.1.9</t>
  </si>
  <si>
    <t xml:space="preserve">Materiales Menores Sistema </t>
  </si>
  <si>
    <t>2.1.10</t>
  </si>
  <si>
    <t xml:space="preserve"> Instalacion y Certificación</t>
  </si>
  <si>
    <t>SISTEMA DE MEDICION CAUDAL</t>
  </si>
  <si>
    <t>Dispositivo Medidor de Flujo Electro-Magnetico por insercion, Bateria de 10 años, Velocidad de medicion 20 mil x segundo a 5 decimas x segundo</t>
  </si>
  <si>
    <t>Medidor de Caudal Industrial con comunicación remota 3G, Bateria de 10 años, Capacidad de Actulizacion remota, Antena bajo tierra de alta conectividad. Certificacion IP68.</t>
  </si>
  <si>
    <t>Programación e integración</t>
  </si>
  <si>
    <t>Mano de obra de instalación medidores</t>
  </si>
  <si>
    <t>SISTEMA DE CONTROL</t>
  </si>
  <si>
    <t>Pantalla de 98" con resolución 4K, resolución 3840 x 2160 nativo o superior, Contraste 1300:1 nativo o superior, Aspecto 16:9, al menos 3 Entradas HDMI, al menos 1 Entrada Display Port, Sensor de Luz de Ambiente Integrado y Programable. Control externo mediante LAN (100MB). Diseñado para operar 24/7.</t>
  </si>
  <si>
    <t xml:space="preserve">Pantalla de 86" 4K, Pantalla Digital Interactiva 4K , Pantalla de 30 toques o superior,  Android Player 11 o superior Integrado, WiFi doble banda, Bluetooh, 3 puertos USB, Tecnologia de infrarrojos, Duplicacion de Pantalla o Debe soportar screen mirroring via WIFI o LAN. Lector de Tarjeta Micro SD o Memoria USB. Al menos 3 entradas HDMI. </t>
  </si>
  <si>
    <t>Pantalla de 55" o 65" con resolución 4K, Pantalla Digital Interactiva, Pantalla de  40 toques,  Android Player 11 Integrado o superior, WiFi doble banda, Bluetooh, 3 puertos USB, Tecnologia de infrarrojos, Duplicacion de Pantalla. Camara integrada, altavoz integrado. 8 GB de memoria ram o superior. 128 GB de almacenamiento o superior. Tecnologia LED. 3 entradas HDMI, Conectividad LAN (1000 mbps)</t>
  </si>
  <si>
    <t>CPU de al menos 2.9 GHz con 8 núcleos (cores) o superior "Intel Core i7 de 12va Generación o superior,Memoria Cache 8 MB o superior",32GB de memoria RAM DDR4 o superior, capacidad de expandirse a 64GB o más. Almacenamiento disco SSD 1TB o superior.Minimo una (1) tarjeta de red integrada Ethernet LAN 10/100/1000, Debe incluir una tarjeta inalambrica interna que cumpla con Wi-Fi 6 (802.11ax), Wi-Fi 5 (802.11ac), Wi-Fi 4 (802.11n), Tarjeta grafica DDR 5, mínimo de 6 GB, El equipo minimo debe contener minimo dos (2) puertos USB 3.1 o superior, minimo dos (2) USB 2.0 o superior. Debe incluir mouse y teclado USB en idiomas Ingles o Español  Debe incluir minimo 1 conector de video HDMI y/o Display Port, Debe tener capacidad minimo de WoL (Wake on LAN) y PXE., Debe incluir sistema operativo Windows 10 o superior 64 bits licencia OEM. Debe incluir pantalla minimo 24", LED de la misma marca del ordenador, caracteristicas: Relacion de aspecto 16:9, Full HD (1080p 1920x1080 60Hz.Tiempo de garantia tres (3) años en piezas y servicios 24/5.</t>
  </si>
  <si>
    <t xml:space="preserve">Monitor 24" Resolucion 1920 x 1080, Curvatura 1000r, Contraste 3,000:1, Brillo 250 cd/m, Angulo de Vista 178 /178, </t>
  </si>
  <si>
    <t>Camara PTZ 20x. Capacidad para 3G/HD/SD-SDI &amp; HDMI Salida and NDI (Black)    20x Optical Zoom o superior   
Resolucion 4k, Pan/Tilt Speed of 90°/Sec, ±175° Pan Range, -30 to 90° Tilt Range    IP Live Preview   
Incluir base de metal + base de pared.</t>
  </si>
  <si>
    <t>Matriz Software/hardware del Control del Salón Matriz
Procesador Gráfico 4x2 8 inputs HDMI x 8 inputs IP  -  CPU Intel Multi Cores  
Sistema Operativo Windows 10, 64 bit Profesional. Mínimo Memoria 4GB</t>
  </si>
  <si>
    <t>Solución Múltiples Conexiones perifericas para Montaje en Mesa
Montura de mesa con solucion de conexion, Entradas de HDMI, 3.5mm,  RJ-45, 15-pin HD, Entrada 110v AC, Cubierta - Tapa desplegable neumática.</t>
  </si>
  <si>
    <t xml:space="preserve">Consola de Audio
Núcleo de 8 canales para audio local I/O channels   
Capacidad para 64x64 network I/O channels with 8x8 Software-based    
Licenciamiento incluido    
Dos puertos LAN    
Capacidad para manejar telefonía VOIP   </t>
  </si>
  <si>
    <t xml:space="preserve">Camara PTZ-12x
Capacidad PoE y AV-to-USB Bridging.     
12x Optical Zoom, con grado de vision de  72°   
Resolucion HDMI 1080p60,     
Auto focus y Auto balance de modos blancos   
Incluir base de metal + base de pared.    
Resolucion de 1080p a 60 HZ, o superior.   </t>
  </si>
  <si>
    <t xml:space="preserve"> Base de Metal para Camara PTZ ofertada.</t>
  </si>
  <si>
    <t xml:space="preserve">Bocina de Plafón 30 watts
4.5" Bocina de plafon de dos vias, 70/100V transformador with 16Ω bypass, 150° conical DMT coverage, 30 watts, Rango 70HZ-20Hz, </t>
  </si>
  <si>
    <t>Power de audio de 2 canales
Amplificador, Capacidad de 260 watts/ch a 8 Ω, 425 watts/ch at 4Ω, 700 watts/ch at 2Ω    Entrada de Impedancia 10k ohms unbalance , 20k phms balanceado.</t>
  </si>
  <si>
    <t xml:space="preserve">Un (1) Panel Táctil
Resolución minima de 800 x 600 o superior    Panel táctil de minimo 8.0”con accesorio de conexion de montaje en mesa incluido   
Brillo 400Nits o superior    Modelos de alimentación de CA: 100 a 240 V CA; cable de alimentación de AC incluido   
Conectores de entrada: HD-15, HDMI, DisplayPort, DVI-I; cable de vídeo VGA estándar incluido. Entradas compatibles mediante adaptador opcional    Tiempo de garantia minima de un (1) año   </t>
  </si>
  <si>
    <t xml:space="preserve">Un (1) Network Switch Audio
Switch para control de audio y video con 8 puertos POE+    Capacidad de al menos 125 watt. Capacidad para 10 puertos. </t>
  </si>
  <si>
    <t>Licencia perpetua Software para la creación de panel para control de usuario. Debe de incluir una licencia para creacion de paneles de control de usuario.</t>
  </si>
  <si>
    <t xml:space="preserve">Dos (2) Arreglo de micrófonos para video conferencia
Arreglo de microfonos optimizados para conferencias.    Al menos 28 capsulas para escuchar a cualquier persona que hable en la sala.    
Automatic Beamforming Technology    2 x  Interfaces with RJ 45 Outputs, 3-Pin Terminal for Analog Audio Output, RJ45 Ethernet for Network Control.   </t>
  </si>
  <si>
    <t xml:space="preserve">Gabinete de Piso 42U Completo con Ruedas y puerta Metal Perforada. Sistema de Ventilacion y Corriente integrado. </t>
  </si>
  <si>
    <t>Un (1) Switch 48 Puertos
48-Port Gigabit PoE+      Switch with SFP, 48 x Gigabit Ethernet Ports, 24 x 30W PoE+.    
4 x Gigabit SFP Ports, 216 Gb/s Switching Capacity o superior    740W Power Budget.   
Administrable capa 2 y capa 3. 
La solucion ofertada para los switch debe figurar en el cuadrante de GARTNER.</t>
  </si>
  <si>
    <r>
      <rPr>
        <sz val="9"/>
        <color indexed="8"/>
        <rFont val="Arial"/>
      </rPr>
      <t>Dos (2) Switch 24 Puertos</t>
    </r>
    <r>
      <rPr>
        <b val="1"/>
        <sz val="9"/>
        <color indexed="8"/>
        <rFont val="Arial"/>
      </rPr>
      <t xml:space="preserve">
</t>
    </r>
    <r>
      <rPr>
        <sz val="9"/>
        <color indexed="8"/>
        <rFont val="Arial"/>
      </rPr>
      <t xml:space="preserve">24 x Gigabit Ethernet Ports    2 x 10 GbE Uplink Ports   
</t>
    </r>
    <r>
      <rPr>
        <sz val="9"/>
        <color indexed="8"/>
        <rFont val="Arial"/>
      </rPr>
      <t>4 x 10 GbE SFP+ Expansion Slots    Estos Switchs deben ser administrables capa 2 y Capa 3</t>
    </r>
    <r>
      <rPr>
        <b val="1"/>
        <sz val="9"/>
        <color indexed="8"/>
        <rFont val="Arial"/>
      </rPr>
      <t xml:space="preserve">   </t>
    </r>
  </si>
  <si>
    <t xml:space="preserve">Un (1) Switch de Producción para Televisión
4K Live    
2-Channel Mezclador de Audio   
8-Channel Switcher    
Re-Sincronizador de los canales de entrada   
HD and UHD Signal-Compatible to 2160p60    
UHD 4K Salida Multivisión   
12-Input    Low-Latency Converter   
CCU Control de Selección de Cámaras    
Selección de Cámara   </t>
  </si>
  <si>
    <t xml:space="preserve">Un (1) Presentador Web
Presentador de Web    SDI/HDMI Monitor Output up to 1080p60   
Live Stream 4K Video to Internet    "Supports H.264/RTMP Streaming
Use USB Type-C as Webcam or 5G/4G Tether
SDI Loop Output, 10/100/1000 Ethernet"   
Entrada 12G/6G/3G-SDI Video up to UHD 4K       
</t>
  </si>
  <si>
    <t xml:space="preserve">Un (1) Grabador de Mesa
Grabador de Mesa HD Mini    Records in H.264 SDI 4:2:2 10-Bit   
1 x 3G-SDI Input    Front-Panel Buttons   
1 x HDMI and 1 x 3G-SDI Outputs    Jog Wheel   
Records ProRes, DNxHD and H.264    LCD Timecode and Reference Input/Output.   </t>
  </si>
  <si>
    <t xml:space="preserve">Un (1) Grabador de Video Studio
Grabador de Video Studio 4K Pro     
1 x 12G-SDI Input   
1 RU File-Based   
 2 x 12G-SDI Outputs   
"Uncompressed &amp; H.264/H.265 10-Bit 4:2:2
 2 x 2.5" SSD Slots &amp; 2 x SD Card Slots   
Records Compressed in ProRes / DNxHD    1 x HDMI Input, 1 HDMI Output   
1 x SDI Loop Output    1 x USB Type-C Out   
Speaker    10G Ethernet Port.   </t>
  </si>
  <si>
    <t xml:space="preserve">Dos (2) Monitor Rackmountable
Rackmountable Dual 8" LCD Monitors    USB 2K   
3G/HD/SD-SDI Inputs    1080i/p 720p &amp; 50/60 Hz SD Support   
Both with Loop-Out, Integrated Tally for Live Broadcast    10-Bit Color &amp; 4:2:2 / 4:4:4 Sampling   
Ethernet Input for Adjustments, Upgradeable Firmware    800 x 480 Resolution.   </t>
  </si>
  <si>
    <r>
      <rPr>
        <sz val="10"/>
        <color indexed="8"/>
        <rFont val="Microsoft YaHei"/>
      </rPr>
      <t xml:space="preserve">Dos (2) Monitor Profesional 4k
</t>
    </r>
    <r>
      <rPr>
        <sz val="10"/>
        <color indexed="8"/>
        <rFont val="Microsoft YaHei"/>
      </rPr>
      <t xml:space="preserve">Monitor Profesional 4K 15.6" DCI 4K (6 RU)     
</t>
    </r>
    <r>
      <rPr>
        <sz val="10"/>
        <color indexed="8"/>
        <rFont val="Microsoft YaHei"/>
      </rPr>
      <t xml:space="preserve">3840 x 2160 Active-Matrix TFT LCD   
</t>
    </r>
    <r>
      <rPr>
        <sz val="10"/>
        <color indexed="8"/>
        <rFont val="Microsoft YaHei"/>
      </rPr>
      <t xml:space="preserve">Soporta hasta DCI 4K60 Video    
</t>
    </r>
    <r>
      <rPr>
        <sz val="10"/>
        <color indexed="8"/>
        <rFont val="Microsoft YaHei"/>
      </rPr>
      <t xml:space="preserve">1 x Optical Fiber SDI Socket   
</t>
    </r>
    <r>
      <rPr>
        <sz val="10"/>
        <color indexed="8"/>
        <rFont val="Microsoft YaHei"/>
      </rPr>
      <t xml:space="preserve">SDI Loop-Through Output    
</t>
    </r>
    <r>
      <rPr>
        <sz val="10"/>
        <color indexed="8"/>
        <rFont val="Microsoft YaHei"/>
      </rPr>
      <t xml:space="preserve">Tally Input   
</t>
    </r>
    <r>
      <rPr>
        <sz val="10"/>
        <color indexed="8"/>
        <rFont val="Microsoft YaHei"/>
      </rPr>
      <t xml:space="preserve">Dual 3D LUT Support    
</t>
    </r>
    <r>
      <rPr>
        <sz val="10"/>
        <color indexed="8"/>
        <rFont val="Microsoft YaHei"/>
      </rPr>
      <t xml:space="preserve">Peaking, Zoom &amp; Adjustable Markers   
</t>
    </r>
    <r>
      <rPr>
        <sz val="10"/>
        <color indexed="8"/>
        <rFont val="Microsoft YaHei"/>
      </rPr>
      <t xml:space="preserve">H/V Delay   
</t>
    </r>
    <r>
      <rPr>
        <sz val="10"/>
        <color indexed="8"/>
        <rFont val="Microsoft YaHei"/>
      </rPr>
      <t xml:space="preserve"> "2 x Multi-Rate 12G-SDI InputsBlue Only &amp; Frame Markers &amp; Ethernet Control. ront Panel &amp; Ethernet Control"   </t>
    </r>
    <r>
      <rPr>
        <b val="1"/>
        <sz val="10"/>
        <color indexed="8"/>
        <rFont val="Microsoft YaHei"/>
      </rPr>
      <t xml:space="preserve">
</t>
    </r>
  </si>
  <si>
    <t xml:space="preserve">
Un (1) UPS 20 KWh
Adquisición de un UPS de 20kVA o superior, con baterias necesarias para mantener la carga en 15 minutos o mas a un 80% de su capacidad. El UPS requerido debe ser tipo gabinete e incluirlo.    
Rango Frecuencia de entrada 40-70 Hz.    
El UPS debe ser monitoreable y debe de incluir interfaz de monitoreo remoto.    Se admite bateria de plomo acido o de lithio. Con vida útil según el fabricante de 3 a 5 años.    
Baterías internas para 20KVA, supliendo 15 minutos en un 80% de su capacidad.    Tensión de entrada 3 fases.   
Topología: UPS Doble conversión en línea.    "El UPS deberá tener una pantalla para la visualización simple
de los eventos."   
"Voltaje de Salida Nominal: 230V, 400V en 3 Fases
Voltaje Nominal de Entrada: 400V en 3 Fases
Tipo de forma de onda: Seniodal"    "Garantía de un (1) año en piezas y servicios la cual debe
presentar el proceso documentado de RMA, incluyendo los
casos que requieren cambio parcial o total de todos los
componentes según su garantía. 
Debe presentar carta del fabricante de los equipos o canal
autorizado, donde indique que otorga a la empresa, la
autorización para venta, instalación y soporte. 
Debe presentar carta certificada por el representante legal
del oferente que garantice que los bienes ofertados no son
usados, re manufacturados, reparados, no están al final de
su vida útil ni al final de su ciclo de venta."   </t>
  </si>
  <si>
    <t>Instalación de infraestructura cableado y racks</t>
  </si>
  <si>
    <t>Instalación de equipamiento. Debe de incluir todo lo necesario para que los componentes puedan operar como una solucion, de modo que no falte ningun equipamiento que garantice su correcto funcionamiento.</t>
  </si>
  <si>
    <t>Programación y certificación</t>
  </si>
  <si>
    <t>Materiales menores para el funcionamiento del sistema</t>
  </si>
  <si>
    <t>INSULACION ACUSTICA</t>
  </si>
  <si>
    <t>Panel de aislamiento de fibra mineral con NRC de 1.00 a 1.05 con valor termico 4,20 x pulgada y densidad nominal de 8 lbs x ft3</t>
  </si>
  <si>
    <t>Sistema de Aislamiento acústico tipo vinilo de 3mm de espesor, aprobada a MVSS-302 con resistencia a 180° F , resistente a 400 psi, con coeficiente reducción de 20,9 R dB (-2 a -5 dB x M²)</t>
  </si>
  <si>
    <t xml:space="preserve"> EQUIPAMIENTO Y MOBILIARIO </t>
  </si>
  <si>
    <t>Mesa de conferencias según diseño  por conjunción de módulos E-SOC de 48”, 60” y 72” con doble altura para superficie de trabajo y base de consolas, panel trasero con paso de cables, bandeja de cableado inferior, sistema de montaje VersaTrak. Componentes metálicos en acero con acabado en óxido de zinc texturado con baño de esmalte horneado.</t>
  </si>
  <si>
    <t>Estación de control en L  por conjunción de módulos E-SOC de 48”, 60” y 72” con doble altura para superficie de trabajo y base de consolas, panel trasero con paso de cables, bandeja de cableado inferior, sistema de montaje VersaTrak. Componentes metálicos en acero con acabado en óxido de zinc texturado con baño de esmalte horneado.</t>
  </si>
  <si>
    <t>Kiosko/Podio en vidrio negro reforzado de 10mm con pantalla profesional HDCP de 21.5” con inserción a 45° en vidrio negro. Con rodamientos de baja resistencia con freno manual y sistema de seguridad y bloqueo  en ventanilla de componentes.</t>
  </si>
  <si>
    <t>Silla operativa con soporte lumbar, respaldo en malla sintética con micro-costura 3D y asiento tapizado. Certificado ANSI/BIFMAx6.1 con Brazos ajustables a 3 dimensiones y ruedas de piso duro a alfombra. Materiales con durabilidad de nivel NFPA 260.</t>
  </si>
  <si>
    <t>Silla de trabajo de tope curvo con soporte lumbar ajustable, respaldo en malla sintética con micro-costura 3D, con postura ajustable y asiento tapizado. Certificado ANSI/BIFMAx6.1 con Brazos ajustables a 3 dimensiones y ruedas de piso duro a alfombra. Materiales con durabilidad de nivel NFPA 260.</t>
  </si>
  <si>
    <t>Silla operativa con soporte lumbar ajustable, posa cabeza ajustable, respaldo en malla sintética con micro-costura 3D, con postura ajustable y asiento tapizado. Certificado ANSI/BIFMAx6.1 con Brazos ajustables a 3 dimensiones y ruedas de piso duro a alfombra. Materiales con durabilidad de nivel NFPA 260.</t>
  </si>
  <si>
    <t>Silla de visita en una pieza con respaldo adaptable en malla sintética con micro-costura 3D, asiento tapizado. Brazos y base en terminación cromada con puntos de flexibilidad a presión para ajuste de confort. Materiales con durabilidad nivel NFPA 260.</t>
  </si>
  <si>
    <t>Mesa Auxiliar cuadrada con borde redondeado a altura tope de 35 cm, doble recubrimiento superior con tapizado hipo alergénico certificado UL 2818 según Green Guard. Con base multi superficie de acabado tipo grafito y disposición a conexión de energía.</t>
  </si>
  <si>
    <t>Sistema de alfombra modular 6,6 nylon antimicrobial a densidad de 4,000 puntos por modulo de 50x50 cm, con certificación de carbono neutral EPD, con protección anti moho ASTM E2471</t>
  </si>
  <si>
    <t xml:space="preserve">Unidad de Aire Acondicionado tipo Split casette en plafon de 36,000 BTU con Fan Coil Inverter de Alta Eficiencia SEER-18 </t>
  </si>
  <si>
    <t>MISCELANEOS</t>
  </si>
  <si>
    <t>Televisor Para Sala De Reuniones 55"  Q8 Quantum Processor 4k</t>
  </si>
  <si>
    <t>Base De Pared Para Tv</t>
  </si>
  <si>
    <t>Escultura De Pared</t>
  </si>
  <si>
    <t>Cortina Cebra 0.41x0.66</t>
  </si>
  <si>
    <t>Extintor 05 Lbs (incluida la base para su instalación)</t>
  </si>
  <si>
    <t>Detectores De Humo, De Bateria</t>
  </si>
  <si>
    <t>Particiones en baños entrada Bobrick o similar</t>
  </si>
  <si>
    <t>Plataforma en madera de pino bruto tratado y MDF hidrofigo de 8 mm (usar tornillos de acero inoxidable para el armado)</t>
  </si>
  <si>
    <t>Torre tipo guinche para manipulacion de materiales , escombros y basura durante la ejecucion de la obra. (incluido operación, transporte, montaje y desmontaje)</t>
  </si>
  <si>
    <t>SUB TOTAL FASE C</t>
  </si>
  <si>
    <t xml:space="preserve">SUB-TOTAL GENERAL </t>
  </si>
  <si>
    <t xml:space="preserve"> </t>
  </si>
  <si>
    <t>GASTOS INDIRECTOS</t>
  </si>
  <si>
    <t>Honorarios Profesionales</t>
  </si>
  <si>
    <t>Gastos Administrativos</t>
  </si>
  <si>
    <t>Seguros, Fianzas y Pólizas</t>
  </si>
  <si>
    <t>Supervisión de INAPA</t>
  </si>
  <si>
    <t>Gastos de Transporte</t>
  </si>
  <si>
    <t>Ley 6-86</t>
  </si>
  <si>
    <t>ITBIS de honorarios profesionales (Ley 07-2007)</t>
  </si>
  <si>
    <t>CODIA</t>
  </si>
  <si>
    <t>Alquiler de dos furgones de 40 pies tipo oficina por # meses</t>
  </si>
  <si>
    <t>Flete y seguro (Equipo Acustico)</t>
  </si>
  <si>
    <t>Flete y seguro (Equipos Sistema de Control )</t>
  </si>
  <si>
    <t xml:space="preserve">Imprevistos </t>
  </si>
  <si>
    <t>TOTAL GASTOS INDIRECTOS</t>
  </si>
  <si>
    <t>TOTAL GENERAL EN RD$</t>
  </si>
</sst>
</file>

<file path=xl/styles.xml><?xml version="1.0" encoding="utf-8"?>
<styleSheet xmlns="http://schemas.openxmlformats.org/spreadsheetml/2006/main">
  <numFmts count="10">
    <numFmt numFmtId="0" formatCode="General"/>
    <numFmt numFmtId="59" formatCode="&quot; &quot;* #,##0.00&quot; &quot;;&quot;-&quot;* #,##0.00&quot; &quot;;&quot; &quot;* &quot;-&quot;??&quot; &quot;"/>
    <numFmt numFmtId="60" formatCode="#,##0.0"/>
    <numFmt numFmtId="61" formatCode="0.0"/>
    <numFmt numFmtId="62" formatCode="&quot; &quot;* #,##0.00&quot; &quot;;&quot; &quot;* (#,##0.00);&quot; &quot;* &quot;-&quot;??&quot; &quot;"/>
    <numFmt numFmtId="63" formatCode="#,##0.00&quot; &quot;;&quot;-&quot;#,##0.00&quot; &quot;"/>
    <numFmt numFmtId="64" formatCode="#,##0.00&quot; &quot;;(#,##0.00)"/>
    <numFmt numFmtId="65" formatCode="0.00&quot; &quot;;(0.00)"/>
    <numFmt numFmtId="66" formatCode="&quot; &quot;* #,##0.00&quot;   &quot;;&quot;-&quot;* #,##0.00&quot;   &quot;;&quot; &quot;* &quot;-&quot;??&quot;   &quot;"/>
    <numFmt numFmtId="67" formatCode="#,##0.00;#,##0.00"/>
  </numFmts>
  <fonts count="11">
    <font>
      <sz val="10"/>
      <color indexed="8"/>
      <name val="Arial"/>
    </font>
    <font>
      <sz val="15"/>
      <color indexed="8"/>
      <name val="Calibri"/>
    </font>
    <font>
      <b val="1"/>
      <sz val="9"/>
      <color indexed="8"/>
      <name val="Arial"/>
    </font>
    <font>
      <sz val="9"/>
      <color indexed="8"/>
      <name val="Arial"/>
    </font>
    <font>
      <sz val="9"/>
      <color indexed="8"/>
      <name val="Calibri"/>
    </font>
    <font>
      <b val="1"/>
      <sz val="9"/>
      <color indexed="12"/>
      <name val="Arial"/>
    </font>
    <font>
      <i val="1"/>
      <sz val="9"/>
      <color indexed="8"/>
      <name val="Arial"/>
    </font>
    <font>
      <b val="1"/>
      <sz val="10"/>
      <color indexed="8"/>
      <name val="Microsoft YaHei"/>
    </font>
    <font>
      <sz val="10"/>
      <color indexed="8"/>
      <name val="Microsoft YaHei"/>
    </font>
    <font>
      <b val="1"/>
      <sz val="11"/>
      <color indexed="8"/>
      <name val="Calibri"/>
    </font>
    <font>
      <b val="1"/>
      <sz val="10"/>
      <color indexed="8"/>
      <name val="Arial"/>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30">
    <border>
      <left/>
      <right/>
      <top/>
      <bottom/>
      <diagonal/>
    </border>
    <border>
      <left style="thin">
        <color indexed="10"/>
      </left>
      <right/>
      <top style="thin">
        <color indexed="10"/>
      </top>
      <bottom/>
      <diagonal/>
    </border>
    <border>
      <left/>
      <right/>
      <top style="thin">
        <color indexed="10"/>
      </top>
      <bottom/>
      <diagonal/>
    </border>
    <border>
      <left/>
      <right style="thin">
        <color indexed="11"/>
      </right>
      <top style="thin">
        <color indexed="10"/>
      </top>
      <bottom/>
      <diagonal/>
    </border>
    <border>
      <left style="thin">
        <color indexed="11"/>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1"/>
      </right>
      <top/>
      <bottom/>
      <diagonal/>
    </border>
    <border>
      <left style="thin">
        <color indexed="11"/>
      </left>
      <right/>
      <top/>
      <bottom/>
      <diagonal/>
    </border>
    <border>
      <left/>
      <right style="thin">
        <color indexed="10"/>
      </right>
      <top/>
      <bottom/>
      <diagonal/>
    </border>
    <border>
      <left style="thin">
        <color indexed="10"/>
      </left>
      <right/>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11"/>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10"/>
      </left>
      <right style="thin">
        <color indexed="8"/>
      </right>
      <top/>
      <bottom/>
      <diagonal/>
    </border>
    <border>
      <left style="thin">
        <color indexed="8"/>
      </left>
      <right style="thin">
        <color indexed="8"/>
      </right>
      <top/>
      <bottom style="thin">
        <color indexed="13"/>
      </bottom>
      <diagonal/>
    </border>
    <border>
      <left style="thin">
        <color indexed="8"/>
      </left>
      <right style="thin">
        <color indexed="8"/>
      </right>
      <top style="thin">
        <color indexed="13"/>
      </top>
      <bottom/>
      <diagonal/>
    </border>
    <border>
      <left style="thin">
        <color indexed="10"/>
      </left>
      <right/>
      <top style="thin">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applyNumberFormat="0" applyFont="1" applyFill="0" applyBorder="0" applyAlignment="1" applyProtection="0">
      <alignment vertical="bottom"/>
    </xf>
  </cellStyleXfs>
  <cellXfs count="285">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2" fillId="2" borderId="1" applyNumberFormat="1" applyFont="1" applyFill="1" applyBorder="1" applyAlignment="1" applyProtection="0">
      <alignment horizontal="center" vertical="top" wrapText="1"/>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fillId="2" borderId="4" applyNumberFormat="0" applyFont="1" applyFill="1" applyBorder="1" applyAlignment="1" applyProtection="0">
      <alignment vertical="top"/>
    </xf>
    <xf numFmtId="59" fontId="0" fillId="2" borderId="2" applyNumberFormat="1" applyFont="1" applyFill="1" applyBorder="1" applyAlignment="1" applyProtection="0">
      <alignment vertical="top"/>
    </xf>
    <xf numFmtId="0" fontId="0" fillId="2" borderId="2" applyNumberFormat="0" applyFont="1" applyFill="1" applyBorder="1" applyAlignment="1" applyProtection="0">
      <alignment vertical="top"/>
    </xf>
    <xf numFmtId="4" fontId="0" fillId="2" borderId="2" applyNumberFormat="1" applyFont="1" applyFill="1" applyBorder="1" applyAlignment="1" applyProtection="0">
      <alignment vertical="top"/>
    </xf>
    <xf numFmtId="0" fontId="0" fillId="2" borderId="5" applyNumberFormat="0" applyFont="1" applyFill="1" applyBorder="1" applyAlignment="1" applyProtection="0">
      <alignment vertical="top"/>
    </xf>
    <xf numFmtId="0" fontId="0" borderId="1" applyNumberFormat="0" applyFont="1" applyFill="0" applyBorder="1" applyAlignment="1" applyProtection="0">
      <alignment vertical="bottom"/>
    </xf>
    <xf numFmtId="0" fontId="0" borderId="5" applyNumberFormat="0" applyFont="1" applyFill="0" applyBorder="1" applyAlignment="1" applyProtection="0">
      <alignment vertical="bottom"/>
    </xf>
    <xf numFmtId="49" fontId="2" fillId="2" borderId="6" applyNumberFormat="1" applyFont="1" applyFill="1" applyBorder="1" applyAlignment="1" applyProtection="0">
      <alignment horizontal="center" vertical="top" wrapText="1"/>
    </xf>
    <xf numFmtId="0" fontId="0" borderId="7" applyNumberFormat="0" applyFont="1" applyFill="0" applyBorder="1" applyAlignment="1" applyProtection="0">
      <alignment vertical="bottom"/>
    </xf>
    <xf numFmtId="0" fontId="0" borderId="8" applyNumberFormat="0" applyFont="1" applyFill="0" applyBorder="1" applyAlignment="1" applyProtection="0">
      <alignment vertical="bottom"/>
    </xf>
    <xf numFmtId="0" fontId="0" fillId="2" borderId="9" applyNumberFormat="0" applyFont="1" applyFill="1" applyBorder="1" applyAlignment="1" applyProtection="0">
      <alignment vertical="top"/>
    </xf>
    <xf numFmtId="59" fontId="0" fillId="2" borderId="7" applyNumberFormat="1" applyFont="1" applyFill="1" applyBorder="1" applyAlignment="1" applyProtection="0">
      <alignment vertical="top"/>
    </xf>
    <xf numFmtId="0" fontId="0" fillId="2" borderId="7" applyNumberFormat="0" applyFont="1" applyFill="1" applyBorder="1" applyAlignment="1" applyProtection="0">
      <alignment vertical="top"/>
    </xf>
    <xf numFmtId="4" fontId="0" fillId="2" borderId="7" applyNumberFormat="1" applyFont="1" applyFill="1" applyBorder="1" applyAlignment="1" applyProtection="0">
      <alignment vertical="top"/>
    </xf>
    <xf numFmtId="0" fontId="0" fillId="2" borderId="10" applyNumberFormat="0" applyFont="1" applyFill="1" applyBorder="1" applyAlignment="1" applyProtection="0">
      <alignment vertical="top"/>
    </xf>
    <xf numFmtId="0" fontId="0" borderId="6" applyNumberFormat="0" applyFont="1" applyFill="0" applyBorder="1" applyAlignment="1" applyProtection="0">
      <alignment vertical="bottom"/>
    </xf>
    <xf numFmtId="0" fontId="0" borderId="10" applyNumberFormat="0" applyFont="1" applyFill="0" applyBorder="1" applyAlignment="1" applyProtection="0">
      <alignment vertical="bottom"/>
    </xf>
    <xf numFmtId="0" fontId="2" fillId="2" borderId="6" applyNumberFormat="0" applyFont="1" applyFill="1" applyBorder="1" applyAlignment="1" applyProtection="0">
      <alignment horizontal="center" vertical="top"/>
    </xf>
    <xf numFmtId="0" fontId="2" fillId="2" borderId="7" applyNumberFormat="0" applyFont="1" applyFill="1" applyBorder="1" applyAlignment="1" applyProtection="0">
      <alignment horizontal="center" vertical="top"/>
    </xf>
    <xf numFmtId="4" fontId="2" fillId="2" borderId="7" applyNumberFormat="1" applyFont="1" applyFill="1" applyBorder="1" applyAlignment="1" applyProtection="0">
      <alignment horizontal="center" vertical="top"/>
    </xf>
    <xf numFmtId="49" fontId="3" fillId="2" borderId="11" applyNumberFormat="1" applyFont="1" applyFill="1" applyBorder="1" applyAlignment="1" applyProtection="0">
      <alignment horizontal="left" vertical="top"/>
    </xf>
    <xf numFmtId="0" fontId="0" borderId="12" applyNumberFormat="0" applyFont="1" applyFill="0" applyBorder="1" applyAlignment="1" applyProtection="0">
      <alignment vertical="bottom"/>
    </xf>
    <xf numFmtId="0" fontId="2" fillId="2" borderId="12" applyNumberFormat="0" applyFont="1" applyFill="1" applyBorder="1" applyAlignment="1" applyProtection="0">
      <alignment horizontal="center" vertical="top"/>
    </xf>
    <xf numFmtId="4" fontId="2" fillId="2" borderId="12" applyNumberFormat="1" applyFont="1" applyFill="1" applyBorder="1" applyAlignment="1" applyProtection="0">
      <alignment horizontal="center" vertical="top"/>
    </xf>
    <xf numFmtId="49" fontId="3" fillId="2" borderId="13" applyNumberFormat="1" applyFont="1" applyFill="1" applyBorder="1" applyAlignment="1" applyProtection="0">
      <alignment horizontal="left" vertical="top" wrapText="1"/>
    </xf>
    <xf numFmtId="0" fontId="0" borderId="14" applyNumberFormat="0" applyFont="1" applyFill="0" applyBorder="1" applyAlignment="1" applyProtection="0">
      <alignment vertical="bottom"/>
    </xf>
    <xf numFmtId="0" fontId="0" borderId="15" applyNumberFormat="0" applyFont="1" applyFill="0" applyBorder="1" applyAlignment="1" applyProtection="0">
      <alignment vertical="bottom"/>
    </xf>
    <xf numFmtId="0" fontId="0" fillId="2" borderId="16" applyNumberFormat="0" applyFont="1" applyFill="1" applyBorder="1" applyAlignment="1" applyProtection="0">
      <alignment vertical="top"/>
    </xf>
    <xf numFmtId="49" fontId="3" fillId="2" borderId="16" applyNumberFormat="1" applyFont="1" applyFill="1" applyBorder="1" applyAlignment="1" applyProtection="0">
      <alignment horizontal="left" vertical="top" wrapText="1"/>
    </xf>
    <xf numFmtId="0" fontId="2" fillId="2" borderId="7" applyNumberFormat="1" applyFont="1" applyFill="1" applyBorder="1" applyAlignment="1" applyProtection="0">
      <alignment horizontal="left" vertical="center" wrapText="1"/>
    </xf>
    <xf numFmtId="0" fontId="3" fillId="2" borderId="7" applyNumberFormat="0" applyFont="1" applyFill="1" applyBorder="1" applyAlignment="1" applyProtection="0">
      <alignment horizontal="left" vertical="top" wrapText="1"/>
    </xf>
    <xf numFmtId="0" fontId="3" fillId="2" borderId="17" applyNumberFormat="0" applyFont="1" applyFill="1" applyBorder="1" applyAlignment="1" applyProtection="0">
      <alignment horizontal="left" vertical="top" wrapText="1"/>
    </xf>
    <xf numFmtId="49" fontId="3" fillId="2" borderId="16" applyNumberFormat="1" applyFont="1" applyFill="1" applyBorder="1" applyAlignment="1" applyProtection="0">
      <alignment horizontal="left" vertical="top"/>
    </xf>
    <xf numFmtId="0" fontId="3" fillId="2" borderId="7" applyNumberFormat="0" applyFont="1" applyFill="1" applyBorder="1" applyAlignment="1" applyProtection="0">
      <alignment vertical="top"/>
    </xf>
    <xf numFmtId="49" fontId="3" fillId="2" borderId="7" applyNumberFormat="1" applyFont="1" applyFill="1" applyBorder="1" applyAlignment="1" applyProtection="0">
      <alignment horizontal="right" vertical="top"/>
    </xf>
    <xf numFmtId="49" fontId="2" fillId="2" borderId="17" applyNumberFormat="1" applyFont="1" applyFill="1" applyBorder="1" applyAlignment="1" applyProtection="0">
      <alignment horizontal="left" vertical="top"/>
    </xf>
    <xf numFmtId="0" fontId="2" fillId="2" borderId="11" applyNumberFormat="0" applyFont="1" applyFill="1" applyBorder="1" applyAlignment="1" applyProtection="0">
      <alignment horizontal="center" vertical="top" wrapText="1"/>
    </xf>
    <xf numFmtId="0" fontId="0" borderId="18" applyNumberFormat="0" applyFont="1" applyFill="0" applyBorder="1" applyAlignment="1" applyProtection="0">
      <alignment vertical="bottom"/>
    </xf>
    <xf numFmtId="49" fontId="2" fillId="3" borderId="19" applyNumberFormat="1" applyFont="1" applyFill="1" applyBorder="1" applyAlignment="1" applyProtection="0">
      <alignment horizontal="center" vertical="top"/>
    </xf>
    <xf numFmtId="0" fontId="2" fillId="2" borderId="20" applyNumberFormat="0" applyFont="1" applyFill="1" applyBorder="1" applyAlignment="1" applyProtection="0">
      <alignment horizontal="center" vertical="top"/>
    </xf>
    <xf numFmtId="4" fontId="2" fillId="2" borderId="20" applyNumberFormat="1" applyFont="1" applyFill="1" applyBorder="1" applyAlignment="1" applyProtection="0">
      <alignment horizontal="center" vertical="top"/>
    </xf>
    <xf numFmtId="2" fontId="2" fillId="2" borderId="20" applyNumberFormat="1" applyFont="1" applyFill="1" applyBorder="1" applyAlignment="1" applyProtection="0">
      <alignment horizontal="center" vertical="top"/>
    </xf>
    <xf numFmtId="49" fontId="2" fillId="2" borderId="21" applyNumberFormat="1" applyFont="1" applyFill="1" applyBorder="1" applyAlignment="1" applyProtection="0">
      <alignment horizontal="center" vertical="top" wrapText="1"/>
    </xf>
    <xf numFmtId="49" fontId="2" fillId="2" borderId="21" applyNumberFormat="1" applyFont="1" applyFill="1" applyBorder="1" applyAlignment="1" applyProtection="0">
      <alignment vertical="top"/>
    </xf>
    <xf numFmtId="4" fontId="3" fillId="2" borderId="21" applyNumberFormat="1" applyFont="1" applyFill="1" applyBorder="1" applyAlignment="1" applyProtection="0">
      <alignment vertical="top" wrapText="1"/>
    </xf>
    <xf numFmtId="4" fontId="3" fillId="2" borderId="21" applyNumberFormat="1" applyFont="1" applyFill="1" applyBorder="1" applyAlignment="1" applyProtection="0">
      <alignment horizontal="center" vertical="top" wrapText="1"/>
    </xf>
    <xf numFmtId="4" fontId="2" fillId="2" borderId="21" applyNumberFormat="1" applyFont="1" applyFill="1" applyBorder="1" applyAlignment="1" applyProtection="0">
      <alignment vertical="top" wrapText="1"/>
    </xf>
    <xf numFmtId="2" fontId="3" fillId="2" borderId="21" applyNumberFormat="1" applyFont="1" applyFill="1" applyBorder="1" applyAlignment="1" applyProtection="0">
      <alignment vertical="top" wrapText="1"/>
    </xf>
    <xf numFmtId="0" fontId="2" fillId="2" borderId="21" applyNumberFormat="0" applyFont="1" applyFill="1" applyBorder="1" applyAlignment="1" applyProtection="0">
      <alignment horizontal="center" vertical="top" wrapText="1"/>
    </xf>
    <xf numFmtId="0" fontId="2" fillId="2" borderId="21" applyNumberFormat="0" applyFont="1" applyFill="1" applyBorder="1" applyAlignment="1" applyProtection="0">
      <alignment vertical="top"/>
    </xf>
    <xf numFmtId="0" fontId="2" fillId="2" borderId="21" applyNumberFormat="1" applyFont="1" applyFill="1" applyBorder="1" applyAlignment="1" applyProtection="0">
      <alignment horizontal="right" vertical="top" wrapText="1"/>
    </xf>
    <xf numFmtId="49" fontId="2" fillId="2" borderId="21" applyNumberFormat="1" applyFont="1" applyFill="1" applyBorder="1" applyAlignment="1" applyProtection="0">
      <alignment horizontal="left" vertical="top"/>
    </xf>
    <xf numFmtId="60" fontId="3" fillId="2" borderId="21" applyNumberFormat="1" applyFont="1" applyFill="1" applyBorder="1" applyAlignment="1" applyProtection="0">
      <alignment horizontal="right" vertical="top" wrapText="1"/>
    </xf>
    <xf numFmtId="49" fontId="3" fillId="2" borderId="21" applyNumberFormat="1" applyFont="1" applyFill="1" applyBorder="1" applyAlignment="1" applyProtection="0">
      <alignment horizontal="left" vertical="top" wrapText="1"/>
    </xf>
    <xf numFmtId="4" fontId="3" fillId="2" borderId="21" applyNumberFormat="1" applyFont="1" applyFill="1" applyBorder="1" applyAlignment="1" applyProtection="0">
      <alignment horizontal="right" vertical="center" wrapText="1"/>
    </xf>
    <xf numFmtId="49" fontId="3" fillId="2" borderId="21" applyNumberFormat="1" applyFont="1" applyFill="1" applyBorder="1" applyAlignment="1" applyProtection="0">
      <alignment horizontal="center" vertical="center"/>
    </xf>
    <xf numFmtId="4" fontId="3" fillId="2" borderId="21" applyNumberFormat="1" applyFont="1" applyFill="1" applyBorder="1" applyAlignment="1" applyProtection="0">
      <alignment vertical="center" wrapText="1"/>
    </xf>
    <xf numFmtId="2" fontId="3" fillId="2" borderId="21" applyNumberFormat="1" applyFont="1" applyFill="1" applyBorder="1" applyAlignment="1" applyProtection="0">
      <alignment vertical="center" wrapText="1"/>
    </xf>
    <xf numFmtId="2" fontId="3" fillId="2" borderId="21" applyNumberFormat="1" applyFont="1" applyFill="1" applyBorder="1" applyAlignment="1" applyProtection="0">
      <alignment horizontal="right" vertical="top" wrapText="1"/>
    </xf>
    <xf numFmtId="49" fontId="3" fillId="2" borderId="21" applyNumberFormat="1" applyFont="1" applyFill="1" applyBorder="1" applyAlignment="1" applyProtection="0">
      <alignment horizontal="center" vertical="top"/>
    </xf>
    <xf numFmtId="59" fontId="3" fillId="2" borderId="21" applyNumberFormat="1" applyFont="1" applyFill="1" applyBorder="1" applyAlignment="1" applyProtection="0">
      <alignment horizontal="right" vertical="top" wrapText="1"/>
    </xf>
    <xf numFmtId="49" fontId="3" fillId="2" borderId="21" applyNumberFormat="1" applyFont="1" applyFill="1" applyBorder="1" applyAlignment="1" applyProtection="0">
      <alignment horizontal="center" vertical="center" wrapText="1"/>
    </xf>
    <xf numFmtId="61" fontId="3" fillId="2" borderId="21" applyNumberFormat="1" applyFont="1" applyFill="1" applyBorder="1" applyAlignment="1" applyProtection="0">
      <alignment horizontal="right" vertical="top" wrapText="1"/>
    </xf>
    <xf numFmtId="0" fontId="3" fillId="2" borderId="21" applyNumberFormat="0" applyFont="1" applyFill="1" applyBorder="1" applyAlignment="1" applyProtection="0">
      <alignment horizontal="left" vertical="top" wrapText="1"/>
    </xf>
    <xf numFmtId="4" fontId="3" fillId="2" borderId="21" applyNumberFormat="1" applyFont="1" applyFill="1" applyBorder="1" applyAlignment="1" applyProtection="0">
      <alignment horizontal="right" vertical="top" wrapText="1"/>
    </xf>
    <xf numFmtId="1" fontId="2" fillId="2" borderId="21" applyNumberFormat="1" applyFont="1" applyFill="1" applyBorder="1" applyAlignment="1" applyProtection="0">
      <alignment horizontal="right" vertical="top" wrapText="1"/>
    </xf>
    <xf numFmtId="49" fontId="3" fillId="2" borderId="21" applyNumberFormat="1" applyFont="1" applyFill="1" applyBorder="1" applyAlignment="1" applyProtection="0">
      <alignment vertical="top"/>
    </xf>
    <xf numFmtId="49" fontId="3" fillId="2" borderId="21" applyNumberFormat="1" applyFont="1" applyFill="1" applyBorder="1" applyAlignment="1" applyProtection="0">
      <alignment horizontal="center" vertical="top" wrapText="1"/>
    </xf>
    <xf numFmtId="49" fontId="3" fillId="2" borderId="21" applyNumberFormat="1" applyFont="1" applyFill="1" applyBorder="1" applyAlignment="1" applyProtection="0">
      <alignment vertical="top" wrapText="1"/>
    </xf>
    <xf numFmtId="2" fontId="3" fillId="2" borderId="21" applyNumberFormat="1" applyFont="1" applyFill="1" applyBorder="1" applyAlignment="1" applyProtection="0">
      <alignment horizontal="right" vertical="top"/>
    </xf>
    <xf numFmtId="1" fontId="3" fillId="2" borderId="21" applyNumberFormat="1" applyFont="1" applyFill="1" applyBorder="1" applyAlignment="1" applyProtection="0">
      <alignment horizontal="right" vertical="top" wrapText="1"/>
    </xf>
    <xf numFmtId="0" fontId="3" fillId="2" borderId="21" applyNumberFormat="0" applyFont="1" applyFill="1" applyBorder="1" applyAlignment="1" applyProtection="0">
      <alignment horizontal="left" vertical="top"/>
    </xf>
    <xf numFmtId="49" fontId="2" fillId="2" borderId="21" applyNumberFormat="1" applyFont="1" applyFill="1" applyBorder="1" applyAlignment="1" applyProtection="0">
      <alignment horizontal="left" vertical="top" wrapText="1"/>
    </xf>
    <xf numFmtId="2" fontId="3" fillId="2" borderId="21" applyNumberFormat="1" applyFont="1" applyFill="1" applyBorder="1" applyAlignment="1" applyProtection="0">
      <alignment horizontal="right" vertical="center"/>
    </xf>
    <xf numFmtId="0" fontId="3" fillId="2" borderId="21" applyNumberFormat="1" applyFont="1" applyFill="1" applyBorder="1" applyAlignment="1" applyProtection="0">
      <alignment horizontal="right" vertical="center"/>
    </xf>
    <xf numFmtId="2" fontId="3" borderId="21" applyNumberFormat="1" applyFont="1" applyFill="0" applyBorder="1" applyAlignment="1" applyProtection="0">
      <alignment horizontal="right" vertical="bottom"/>
    </xf>
    <xf numFmtId="49" fontId="3" borderId="21" applyNumberFormat="1" applyFont="1" applyFill="0" applyBorder="1" applyAlignment="1" applyProtection="0">
      <alignment horizontal="center" vertical="bottom"/>
    </xf>
    <xf numFmtId="4" fontId="3" fillId="2" borderId="21" applyNumberFormat="1" applyFont="1" applyFill="1" applyBorder="1" applyAlignment="1" applyProtection="0">
      <alignment vertical="bottom" wrapText="1"/>
    </xf>
    <xf numFmtId="2" fontId="3" fillId="2" borderId="21" applyNumberFormat="1" applyFont="1" applyFill="1" applyBorder="1" applyAlignment="1" applyProtection="0">
      <alignment vertical="bottom" wrapText="1"/>
    </xf>
    <xf numFmtId="61" fontId="2" fillId="2" borderId="21" applyNumberFormat="1" applyFont="1" applyFill="1" applyBorder="1" applyAlignment="1" applyProtection="0">
      <alignment horizontal="right" vertical="top" wrapText="1"/>
    </xf>
    <xf numFmtId="0" fontId="3" fillId="2" borderId="21" applyNumberFormat="0" applyFont="1" applyFill="1" applyBorder="1" applyAlignment="1" applyProtection="0">
      <alignment vertical="top"/>
    </xf>
    <xf numFmtId="0" fontId="3" fillId="2" borderId="21" applyNumberFormat="0" applyFont="1" applyFill="1" applyBorder="1" applyAlignment="1" applyProtection="0">
      <alignment horizontal="right" vertical="top" wrapText="1"/>
    </xf>
    <xf numFmtId="0" fontId="3" fillId="2" borderId="21" applyNumberFormat="0" applyFont="1" applyFill="1" applyBorder="1" applyAlignment="1" applyProtection="0">
      <alignment horizontal="center" vertical="top" wrapText="1"/>
    </xf>
    <xf numFmtId="62" fontId="3" fillId="2" borderId="21" applyNumberFormat="1" applyFont="1" applyFill="1" applyBorder="1" applyAlignment="1" applyProtection="0">
      <alignment horizontal="right" vertical="center" wrapText="1"/>
    </xf>
    <xf numFmtId="62" fontId="3" fillId="2" borderId="21" applyNumberFormat="1" applyFont="1" applyFill="1" applyBorder="1" applyAlignment="1" applyProtection="0">
      <alignment horizontal="right" vertical="top" wrapText="1"/>
    </xf>
    <xf numFmtId="61" fontId="2" fillId="2" borderId="21" applyNumberFormat="1" applyFont="1" applyFill="1" applyBorder="1" applyAlignment="1" applyProtection="0">
      <alignment horizontal="right" vertical="top"/>
    </xf>
    <xf numFmtId="49" fontId="2" fillId="2" borderId="21" applyNumberFormat="1" applyFont="1" applyFill="1" applyBorder="1" applyAlignment="1" applyProtection="0">
      <alignment vertical="top" wrapText="1"/>
    </xf>
    <xf numFmtId="4" fontId="3" fillId="2" borderId="21" applyNumberFormat="1" applyFont="1" applyFill="1" applyBorder="1" applyAlignment="1" applyProtection="0">
      <alignment horizontal="right" vertical="top"/>
    </xf>
    <xf numFmtId="0" fontId="3" fillId="2" borderId="21" applyNumberFormat="0" applyFont="1" applyFill="1" applyBorder="1" applyAlignment="1" applyProtection="0">
      <alignment horizontal="center" vertical="top"/>
    </xf>
    <xf numFmtId="63" fontId="3" fillId="2" borderId="21" applyNumberFormat="1" applyFont="1" applyFill="1" applyBorder="1" applyAlignment="1" applyProtection="0">
      <alignment vertical="top" wrapText="1"/>
    </xf>
    <xf numFmtId="61" fontId="3" fillId="2" borderId="21" applyNumberFormat="1" applyFont="1" applyFill="1" applyBorder="1" applyAlignment="1" applyProtection="0">
      <alignment horizontal="right" vertical="top"/>
    </xf>
    <xf numFmtId="64" fontId="3" fillId="2" borderId="21" applyNumberFormat="1" applyFont="1" applyFill="1" applyBorder="1" applyAlignment="1" applyProtection="0">
      <alignment vertical="top" wrapText="1"/>
    </xf>
    <xf numFmtId="4" fontId="3" fillId="2" borderId="21" applyNumberFormat="1" applyFont="1" applyFill="1" applyBorder="1" applyAlignment="1" applyProtection="0">
      <alignment horizontal="right" vertical="center"/>
    </xf>
    <xf numFmtId="63" fontId="3" fillId="2" borderId="21" applyNumberFormat="1" applyFont="1" applyFill="1" applyBorder="1" applyAlignment="1" applyProtection="0">
      <alignment vertical="center" wrapText="1"/>
    </xf>
    <xf numFmtId="61" fontId="3" fillId="2" borderId="21" applyNumberFormat="1" applyFont="1" applyFill="1" applyBorder="1" applyAlignment="1" applyProtection="0">
      <alignment vertical="top"/>
    </xf>
    <xf numFmtId="61" fontId="2" fillId="2" borderId="21" applyNumberFormat="1" applyFont="1" applyFill="1" applyBorder="1" applyAlignment="1" applyProtection="0">
      <alignment vertical="top"/>
    </xf>
    <xf numFmtId="59" fontId="0" fillId="2" borderId="16" applyNumberFormat="1" applyFont="1" applyFill="1" applyBorder="1" applyAlignment="1" applyProtection="0">
      <alignment vertical="top"/>
    </xf>
    <xf numFmtId="61" fontId="3" fillId="2" borderId="22" applyNumberFormat="1" applyFont="1" applyFill="1" applyBorder="1" applyAlignment="1" applyProtection="0">
      <alignment horizontal="right" vertical="top"/>
    </xf>
    <xf numFmtId="49" fontId="3" fillId="2" borderId="22" applyNumberFormat="1" applyFont="1" applyFill="1" applyBorder="1" applyAlignment="1" applyProtection="0">
      <alignment vertical="top"/>
    </xf>
    <xf numFmtId="2" fontId="3" fillId="2" borderId="22" applyNumberFormat="1" applyFont="1" applyFill="1" applyBorder="1" applyAlignment="1" applyProtection="0">
      <alignment horizontal="right" vertical="top"/>
    </xf>
    <xf numFmtId="49" fontId="3" fillId="2" borderId="22" applyNumberFormat="1" applyFont="1" applyFill="1" applyBorder="1" applyAlignment="1" applyProtection="0">
      <alignment horizontal="center" vertical="top"/>
    </xf>
    <xf numFmtId="4" fontId="3" fillId="2" borderId="22" applyNumberFormat="1" applyFont="1" applyFill="1" applyBorder="1" applyAlignment="1" applyProtection="0">
      <alignment vertical="top" wrapText="1"/>
    </xf>
    <xf numFmtId="2" fontId="3" fillId="2" borderId="22" applyNumberFormat="1" applyFont="1" applyFill="1" applyBorder="1" applyAlignment="1" applyProtection="0">
      <alignment vertical="top" wrapText="1"/>
    </xf>
    <xf numFmtId="61" fontId="3" fillId="2" borderId="20" applyNumberFormat="1" applyFont="1" applyFill="1" applyBorder="1" applyAlignment="1" applyProtection="0">
      <alignment horizontal="right" vertical="top"/>
    </xf>
    <xf numFmtId="49" fontId="3" fillId="2" borderId="20" applyNumberFormat="1" applyFont="1" applyFill="1" applyBorder="1" applyAlignment="1" applyProtection="0">
      <alignment vertical="top"/>
    </xf>
    <xf numFmtId="2" fontId="3" fillId="2" borderId="20" applyNumberFormat="1" applyFont="1" applyFill="1" applyBorder="1" applyAlignment="1" applyProtection="0">
      <alignment horizontal="right" vertical="top"/>
    </xf>
    <xf numFmtId="49" fontId="3" fillId="2" borderId="20" applyNumberFormat="1" applyFont="1" applyFill="1" applyBorder="1" applyAlignment="1" applyProtection="0">
      <alignment horizontal="center" vertical="top"/>
    </xf>
    <xf numFmtId="4" fontId="3" fillId="2" borderId="20" applyNumberFormat="1" applyFont="1" applyFill="1" applyBorder="1" applyAlignment="1" applyProtection="0">
      <alignment vertical="top" wrapText="1"/>
    </xf>
    <xf numFmtId="2" fontId="3" fillId="2" borderId="20" applyNumberFormat="1" applyFont="1" applyFill="1" applyBorder="1" applyAlignment="1" applyProtection="0">
      <alignment vertical="top" wrapText="1"/>
    </xf>
    <xf numFmtId="62" fontId="0" fillId="2" borderId="16" applyNumberFormat="1" applyFont="1" applyFill="1" applyBorder="1" applyAlignment="1" applyProtection="0">
      <alignment vertical="top"/>
    </xf>
    <xf numFmtId="62" fontId="0" fillId="2" borderId="10" applyNumberFormat="1" applyFont="1" applyFill="1" applyBorder="1" applyAlignment="1" applyProtection="0">
      <alignment vertical="top"/>
    </xf>
    <xf numFmtId="0" fontId="3" fillId="2" borderId="21" applyNumberFormat="1" applyFont="1" applyFill="1" applyBorder="1" applyAlignment="1" applyProtection="0">
      <alignment horizontal="right" vertical="top"/>
    </xf>
    <xf numFmtId="0" fontId="3" fillId="2" borderId="21" applyNumberFormat="0" applyFont="1" applyFill="1" applyBorder="1" applyAlignment="1" applyProtection="0">
      <alignment vertical="top" wrapText="1"/>
    </xf>
    <xf numFmtId="49" fontId="3" fillId="2" borderId="21" applyNumberFormat="1" applyFont="1" applyFill="1" applyBorder="1" applyAlignment="1" applyProtection="0">
      <alignment horizontal="right" vertical="top"/>
    </xf>
    <xf numFmtId="0" fontId="3" fillId="2" borderId="21" applyNumberFormat="0" applyFont="1" applyFill="1" applyBorder="1" applyAlignment="1" applyProtection="0">
      <alignment horizontal="right" vertical="top"/>
    </xf>
    <xf numFmtId="49" fontId="3" fillId="2" borderId="23" applyNumberFormat="1" applyFont="1" applyFill="1" applyBorder="1" applyAlignment="1" applyProtection="0">
      <alignment horizontal="right" vertical="top"/>
    </xf>
    <xf numFmtId="0" fontId="2" fillId="2" borderId="21" applyNumberFormat="1" applyFont="1" applyFill="1" applyBorder="1" applyAlignment="1" applyProtection="0">
      <alignment horizontal="right" vertical="top"/>
    </xf>
    <xf numFmtId="65" fontId="3" fillId="2" borderId="21" applyNumberFormat="1" applyFont="1" applyFill="1" applyBorder="1" applyAlignment="1" applyProtection="0">
      <alignment horizontal="right" vertical="top"/>
    </xf>
    <xf numFmtId="1" fontId="3" fillId="2" borderId="21" applyNumberFormat="1" applyFont="1" applyFill="1" applyBorder="1" applyAlignment="1" applyProtection="0">
      <alignment horizontal="center" vertical="top"/>
    </xf>
    <xf numFmtId="65" fontId="3" fillId="2" borderId="21" applyNumberFormat="1" applyFont="1" applyFill="1" applyBorder="1" applyAlignment="1" applyProtection="0">
      <alignment vertical="top"/>
    </xf>
    <xf numFmtId="65" fontId="3" fillId="2" borderId="21" applyNumberFormat="1" applyFont="1" applyFill="1" applyBorder="1" applyAlignment="1" applyProtection="0">
      <alignment horizontal="right" vertical="top" wrapText="1"/>
    </xf>
    <xf numFmtId="62" fontId="3" fillId="2" borderId="21" applyNumberFormat="1" applyFont="1" applyFill="1" applyBorder="1" applyAlignment="1" applyProtection="0">
      <alignment vertical="top"/>
    </xf>
    <xf numFmtId="62" fontId="4" fillId="2" borderId="16" applyNumberFormat="1" applyFont="1" applyFill="1" applyBorder="1" applyAlignment="1" applyProtection="0">
      <alignment horizontal="left" vertical="center" wrapText="1"/>
    </xf>
    <xf numFmtId="49" fontId="3" fillId="2" borderId="22" applyNumberFormat="1" applyFont="1" applyFill="1" applyBorder="1" applyAlignment="1" applyProtection="0">
      <alignment horizontal="right" vertical="top"/>
    </xf>
    <xf numFmtId="49" fontId="3" fillId="2" borderId="22" applyNumberFormat="1" applyFont="1" applyFill="1" applyBorder="1" applyAlignment="1" applyProtection="0">
      <alignment horizontal="left" vertical="top" wrapText="1"/>
    </xf>
    <xf numFmtId="65" fontId="3" fillId="2" borderId="22" applyNumberFormat="1" applyFont="1" applyFill="1" applyBorder="1" applyAlignment="1" applyProtection="0">
      <alignment horizontal="right" vertical="top" wrapText="1"/>
    </xf>
    <xf numFmtId="49" fontId="3" fillId="2" borderId="22" applyNumberFormat="1" applyFont="1" applyFill="1" applyBorder="1" applyAlignment="1" applyProtection="0">
      <alignment horizontal="center" vertical="top" wrapText="1"/>
    </xf>
    <xf numFmtId="62" fontId="3" fillId="2" borderId="22" applyNumberFormat="1" applyFont="1" applyFill="1" applyBorder="1" applyAlignment="1" applyProtection="0">
      <alignment vertical="top"/>
    </xf>
    <xf numFmtId="49" fontId="3" fillId="2" borderId="20" applyNumberFormat="1" applyFont="1" applyFill="1" applyBorder="1" applyAlignment="1" applyProtection="0">
      <alignment horizontal="right" vertical="top"/>
    </xf>
    <xf numFmtId="49" fontId="3" fillId="2" borderId="20" applyNumberFormat="1" applyFont="1" applyFill="1" applyBorder="1" applyAlignment="1" applyProtection="0">
      <alignment horizontal="left" vertical="top" wrapText="1"/>
    </xf>
    <xf numFmtId="65" fontId="3" fillId="2" borderId="20" applyNumberFormat="1" applyFont="1" applyFill="1" applyBorder="1" applyAlignment="1" applyProtection="0">
      <alignment vertical="top"/>
    </xf>
    <xf numFmtId="62" fontId="3" fillId="2" borderId="20" applyNumberFormat="1" applyFont="1" applyFill="1" applyBorder="1" applyAlignment="1" applyProtection="0">
      <alignment vertical="top"/>
    </xf>
    <xf numFmtId="49" fontId="3" fillId="2" borderId="21" applyNumberFormat="1" applyFont="1" applyFill="1" applyBorder="1" applyAlignment="1" applyProtection="0">
      <alignment horizontal="left" vertical="top"/>
    </xf>
    <xf numFmtId="62" fontId="4" fillId="2" borderId="16" applyNumberFormat="1" applyFont="1" applyFill="1" applyBorder="1" applyAlignment="1" applyProtection="0">
      <alignment horizontal="left" vertical="center"/>
    </xf>
    <xf numFmtId="65" fontId="3" fillId="2" borderId="21" applyNumberFormat="1" applyFont="1" applyFill="1" applyBorder="1" applyAlignment="1" applyProtection="0">
      <alignment vertical="top" wrapText="1"/>
    </xf>
    <xf numFmtId="4" fontId="3" fillId="2" borderId="21" applyNumberFormat="1" applyFont="1" applyFill="1" applyBorder="1" applyAlignment="1" applyProtection="0">
      <alignment vertical="top"/>
    </xf>
    <xf numFmtId="62" fontId="3" fillId="2" borderId="21" applyNumberFormat="1" applyFont="1" applyFill="1" applyBorder="1" applyAlignment="1" applyProtection="0">
      <alignment vertical="top" wrapText="1"/>
    </xf>
    <xf numFmtId="62" fontId="4" borderId="16" applyNumberFormat="1" applyFont="1" applyFill="0" applyBorder="1" applyAlignment="1" applyProtection="0">
      <alignment horizontal="left" vertical="bottom"/>
    </xf>
    <xf numFmtId="62" fontId="4" fillId="2" borderId="16" applyNumberFormat="1" applyFont="1" applyFill="1" applyBorder="1" applyAlignment="1" applyProtection="0">
      <alignment horizontal="left" vertical="bottom" wrapText="1"/>
    </xf>
    <xf numFmtId="62" fontId="3" fillId="2" borderId="21" applyNumberFormat="1" applyFont="1" applyFill="1" applyBorder="1" applyAlignment="1" applyProtection="0">
      <alignment horizontal="left" vertical="top"/>
    </xf>
    <xf numFmtId="62" fontId="3" fillId="2" borderId="21" applyNumberFormat="1" applyFont="1" applyFill="1" applyBorder="1" applyAlignment="1" applyProtection="0">
      <alignment horizontal="center" vertical="top" wrapText="1"/>
    </xf>
    <xf numFmtId="0" fontId="3" fillId="2" borderId="22" applyNumberFormat="1" applyFont="1" applyFill="1" applyBorder="1" applyAlignment="1" applyProtection="0">
      <alignment horizontal="right" vertical="top"/>
    </xf>
    <xf numFmtId="65" fontId="3" fillId="2" borderId="22" applyNumberFormat="1" applyFont="1" applyFill="1" applyBorder="1" applyAlignment="1" applyProtection="0">
      <alignment horizontal="right" vertical="center"/>
    </xf>
    <xf numFmtId="49" fontId="3" fillId="2" borderId="22" applyNumberFormat="1" applyFont="1" applyFill="1" applyBorder="1" applyAlignment="1" applyProtection="0">
      <alignment horizontal="center" vertical="center"/>
    </xf>
    <xf numFmtId="62" fontId="3" fillId="2" borderId="22" applyNumberFormat="1" applyFont="1" applyFill="1" applyBorder="1" applyAlignment="1" applyProtection="0">
      <alignment vertical="center" wrapText="1"/>
    </xf>
    <xf numFmtId="2" fontId="3" fillId="2" borderId="22" applyNumberFormat="1" applyFont="1" applyFill="1" applyBorder="1" applyAlignment="1" applyProtection="0">
      <alignment vertical="center" wrapText="1"/>
    </xf>
    <xf numFmtId="62" fontId="3" fillId="2" borderId="16" applyNumberFormat="1" applyFont="1" applyFill="1" applyBorder="1" applyAlignment="1" applyProtection="0">
      <alignment horizontal="left" vertical="center" wrapText="1"/>
    </xf>
    <xf numFmtId="0" fontId="3" fillId="2" borderId="20" applyNumberFormat="1" applyFont="1" applyFill="1" applyBorder="1" applyAlignment="1" applyProtection="0">
      <alignment horizontal="right" vertical="top"/>
    </xf>
    <xf numFmtId="65" fontId="3" fillId="2" borderId="20" applyNumberFormat="1" applyFont="1" applyFill="1" applyBorder="1" applyAlignment="1" applyProtection="0">
      <alignment horizontal="right" vertical="center"/>
    </xf>
    <xf numFmtId="49" fontId="3" fillId="2" borderId="20" applyNumberFormat="1" applyFont="1" applyFill="1" applyBorder="1" applyAlignment="1" applyProtection="0">
      <alignment horizontal="center" vertical="center"/>
    </xf>
    <xf numFmtId="62" fontId="3" fillId="2" borderId="20" applyNumberFormat="1" applyFont="1" applyFill="1" applyBorder="1" applyAlignment="1" applyProtection="0">
      <alignment vertical="center" wrapText="1"/>
    </xf>
    <xf numFmtId="2" fontId="3" fillId="2" borderId="20" applyNumberFormat="1" applyFont="1" applyFill="1" applyBorder="1" applyAlignment="1" applyProtection="0">
      <alignment vertical="center" wrapText="1"/>
    </xf>
    <xf numFmtId="65" fontId="3" fillId="2" borderId="21" applyNumberFormat="1" applyFont="1" applyFill="1" applyBorder="1" applyAlignment="1" applyProtection="0">
      <alignment horizontal="right" vertical="center"/>
    </xf>
    <xf numFmtId="62" fontId="3" fillId="2" borderId="21" applyNumberFormat="1" applyFont="1" applyFill="1" applyBorder="1" applyAlignment="1" applyProtection="0">
      <alignment vertical="center" wrapText="1"/>
    </xf>
    <xf numFmtId="49" fontId="3" fillId="2" borderId="19" applyNumberFormat="1" applyFont="1" applyFill="1" applyBorder="1" applyAlignment="1" applyProtection="0">
      <alignment vertical="top" wrapText="1"/>
    </xf>
    <xf numFmtId="65" fontId="3" fillId="2" borderId="21" applyNumberFormat="1" applyFont="1" applyFill="1" applyBorder="1" applyAlignment="1" applyProtection="0">
      <alignment vertical="center"/>
    </xf>
    <xf numFmtId="0" fontId="3" fillId="2" borderId="16" applyNumberFormat="0" applyFont="1" applyFill="1" applyBorder="1" applyAlignment="1" applyProtection="0">
      <alignment vertical="center" wrapText="1"/>
    </xf>
    <xf numFmtId="62" fontId="3" fillId="2" borderId="16" applyNumberFormat="1" applyFont="1" applyFill="1" applyBorder="1" applyAlignment="1" applyProtection="0">
      <alignment vertical="center" wrapText="1"/>
    </xf>
    <xf numFmtId="49" fontId="3" fillId="2" borderId="20" applyNumberFormat="1" applyFont="1" applyFill="1" applyBorder="1" applyAlignment="1" applyProtection="0">
      <alignment vertical="top" wrapText="1"/>
    </xf>
    <xf numFmtId="49" fontId="3" fillId="2" borderId="21" applyNumberFormat="1" applyFont="1" applyFill="1" applyBorder="1" applyAlignment="1" applyProtection="0">
      <alignment vertical="center" wrapText="1"/>
    </xf>
    <xf numFmtId="62" fontId="3" fillId="2" borderId="16" applyNumberFormat="1" applyFont="1" applyFill="1" applyBorder="1" applyAlignment="1" applyProtection="0">
      <alignment vertical="center"/>
    </xf>
    <xf numFmtId="65" fontId="3" fillId="2" borderId="21" applyNumberFormat="1" applyFont="1" applyFill="1" applyBorder="1" applyAlignment="1" applyProtection="0">
      <alignment vertical="center" wrapText="1"/>
    </xf>
    <xf numFmtId="49" fontId="3" fillId="2" borderId="22" applyNumberFormat="1" applyFont="1" applyFill="1" applyBorder="1" applyAlignment="1" applyProtection="0">
      <alignment vertical="top" wrapText="1"/>
    </xf>
    <xf numFmtId="65" fontId="3" fillId="2" borderId="22" applyNumberFormat="1" applyFont="1" applyFill="1" applyBorder="1" applyAlignment="1" applyProtection="0">
      <alignment vertical="center" wrapText="1"/>
    </xf>
    <xf numFmtId="49" fontId="3" fillId="2" borderId="22" applyNumberFormat="1" applyFont="1" applyFill="1" applyBorder="1" applyAlignment="1" applyProtection="0">
      <alignment horizontal="center" vertical="center" wrapText="1"/>
    </xf>
    <xf numFmtId="65" fontId="3" fillId="2" borderId="20" applyNumberFormat="1" applyFont="1" applyFill="1" applyBorder="1" applyAlignment="1" applyProtection="0">
      <alignment vertical="center" wrapText="1"/>
    </xf>
    <xf numFmtId="49" fontId="3" fillId="2" borderId="20" applyNumberFormat="1" applyFont="1" applyFill="1" applyBorder="1" applyAlignment="1" applyProtection="0">
      <alignment horizontal="center" vertical="center" wrapText="1"/>
    </xf>
    <xf numFmtId="62" fontId="3" fillId="2" borderId="21" applyNumberFormat="1" applyFont="1" applyFill="1" applyBorder="1" applyAlignment="1" applyProtection="0">
      <alignment horizontal="left" vertical="top" wrapText="1"/>
    </xf>
    <xf numFmtId="62" fontId="4" fillId="2" borderId="16" applyNumberFormat="1" applyFont="1" applyFill="1" applyBorder="1" applyAlignment="1" applyProtection="0">
      <alignment vertical="center"/>
    </xf>
    <xf numFmtId="62" fontId="3" fillId="2" borderId="21" applyNumberFormat="1" applyFont="1" applyFill="1" applyBorder="1" applyAlignment="1" applyProtection="0">
      <alignment horizontal="center" vertical="top"/>
    </xf>
    <xf numFmtId="2" fontId="3" fillId="2" borderId="21" applyNumberFormat="1" applyFont="1" applyFill="1" applyBorder="1" applyAlignment="1" applyProtection="0">
      <alignment vertical="top"/>
    </xf>
    <xf numFmtId="4" fontId="3" fillId="2" borderId="22" applyNumberFormat="1" applyFont="1" applyFill="1" applyBorder="1" applyAlignment="1" applyProtection="0">
      <alignment horizontal="right" vertical="top" wrapText="1"/>
    </xf>
    <xf numFmtId="4" fontId="3" fillId="2" borderId="20" applyNumberFormat="1" applyFont="1" applyFill="1" applyBorder="1" applyAlignment="1" applyProtection="0">
      <alignment horizontal="right" vertical="top" wrapText="1"/>
    </xf>
    <xf numFmtId="49" fontId="3" fillId="2" borderId="20" applyNumberFormat="1" applyFont="1" applyFill="1" applyBorder="1" applyAlignment="1" applyProtection="0">
      <alignment horizontal="center" vertical="top" wrapText="1"/>
    </xf>
    <xf numFmtId="3" fontId="2" fillId="2" borderId="21" applyNumberFormat="1" applyFont="1" applyFill="1" applyBorder="1" applyAlignment="1" applyProtection="0">
      <alignment horizontal="right" vertical="top" wrapText="1"/>
    </xf>
    <xf numFmtId="60" fontId="2" fillId="2" borderId="21" applyNumberFormat="1" applyFont="1" applyFill="1" applyBorder="1" applyAlignment="1" applyProtection="0">
      <alignment horizontal="right" vertical="top" wrapText="1"/>
    </xf>
    <xf numFmtId="2" fontId="3" fillId="2" borderId="21" applyNumberFormat="1" applyFont="1" applyFill="1" applyBorder="1" applyAlignment="1" applyProtection="0">
      <alignment horizontal="right" vertical="center" wrapText="1"/>
    </xf>
    <xf numFmtId="0" fontId="3" fillId="2" borderId="21" applyNumberFormat="0" applyFont="1" applyFill="1" applyBorder="1" applyAlignment="1" applyProtection="0">
      <alignment vertical="center" wrapText="1"/>
    </xf>
    <xf numFmtId="63" fontId="3" fillId="2" borderId="21" applyNumberFormat="1" applyFont="1" applyFill="1" applyBorder="1" applyAlignment="1" applyProtection="0">
      <alignment vertical="top"/>
    </xf>
    <xf numFmtId="2" fontId="3" fillId="2" borderId="22" applyNumberFormat="1" applyFont="1" applyFill="1" applyBorder="1" applyAlignment="1" applyProtection="0">
      <alignment vertical="top"/>
    </xf>
    <xf numFmtId="0" fontId="3" fillId="2" borderId="22" applyNumberFormat="0" applyFont="1" applyFill="1" applyBorder="1" applyAlignment="1" applyProtection="0">
      <alignment vertical="top" wrapText="1"/>
    </xf>
    <xf numFmtId="63" fontId="3" fillId="2" borderId="22" applyNumberFormat="1" applyFont="1" applyFill="1" applyBorder="1" applyAlignment="1" applyProtection="0">
      <alignment vertical="top"/>
    </xf>
    <xf numFmtId="0" fontId="3" fillId="2" borderId="22" applyNumberFormat="0" applyFont="1" applyFill="1" applyBorder="1" applyAlignment="1" applyProtection="0">
      <alignment vertical="top"/>
    </xf>
    <xf numFmtId="61" fontId="2" fillId="2" borderId="20" applyNumberFormat="1" applyFont="1" applyFill="1" applyBorder="1" applyAlignment="1" applyProtection="0">
      <alignment vertical="top"/>
    </xf>
    <xf numFmtId="49" fontId="2" fillId="2" borderId="20" applyNumberFormat="1" applyFont="1" applyFill="1" applyBorder="1" applyAlignment="1" applyProtection="0">
      <alignment horizontal="left" vertical="top" wrapText="1"/>
    </xf>
    <xf numFmtId="63" fontId="3" fillId="2" borderId="20" applyNumberFormat="1" applyFont="1" applyFill="1" applyBorder="1" applyAlignment="1" applyProtection="0">
      <alignment vertical="top"/>
    </xf>
    <xf numFmtId="0" fontId="3" fillId="2" borderId="20" applyNumberFormat="0" applyFont="1" applyFill="1" applyBorder="1" applyAlignment="1" applyProtection="0">
      <alignment vertical="top"/>
    </xf>
    <xf numFmtId="64" fontId="3" fillId="2" borderId="21" applyNumberFormat="1" applyFont="1" applyFill="1" applyBorder="1" applyAlignment="1" applyProtection="0">
      <alignment vertical="center" wrapText="1"/>
    </xf>
    <xf numFmtId="0" fontId="0" borderId="23" applyNumberFormat="0" applyFont="1" applyFill="0" applyBorder="1" applyAlignment="1" applyProtection="0">
      <alignment vertical="bottom"/>
    </xf>
    <xf numFmtId="1" fontId="3" fillId="2" borderId="21" applyNumberFormat="1" applyFont="1" applyFill="1" applyBorder="1" applyAlignment="1" applyProtection="0">
      <alignment vertical="top"/>
    </xf>
    <xf numFmtId="59" fontId="3" fillId="2" borderId="21" applyNumberFormat="1" applyFont="1" applyFill="1" applyBorder="1" applyAlignment="1" applyProtection="0">
      <alignment vertical="top"/>
    </xf>
    <xf numFmtId="64" fontId="3" fillId="2" borderId="22" applyNumberFormat="1" applyFont="1" applyFill="1" applyBorder="1" applyAlignment="1" applyProtection="0">
      <alignment horizontal="right" vertical="top" wrapText="1"/>
    </xf>
    <xf numFmtId="49" fontId="2" fillId="2" borderId="22" applyNumberFormat="1" applyFont="1" applyFill="1" applyBorder="1" applyAlignment="1" applyProtection="0">
      <alignment horizontal="center" vertical="top" wrapText="1"/>
    </xf>
    <xf numFmtId="64" fontId="3" fillId="2" borderId="22" applyNumberFormat="1" applyFont="1" applyFill="1" applyBorder="1" applyAlignment="1" applyProtection="0">
      <alignment vertical="top" wrapText="1"/>
    </xf>
    <xf numFmtId="4" fontId="3" fillId="2" borderId="22" applyNumberFormat="1" applyFont="1" applyFill="1" applyBorder="1" applyAlignment="1" applyProtection="0">
      <alignment horizontal="center" vertical="top" wrapText="1"/>
    </xf>
    <xf numFmtId="2" fontId="2" fillId="2" borderId="22" applyNumberFormat="1" applyFont="1" applyFill="1" applyBorder="1" applyAlignment="1" applyProtection="0">
      <alignment horizontal="right" vertical="top" wrapText="1"/>
    </xf>
    <xf numFmtId="64" fontId="3" fillId="2" borderId="20" applyNumberFormat="1" applyFont="1" applyFill="1" applyBorder="1" applyAlignment="1" applyProtection="0">
      <alignment horizontal="right" vertical="top" wrapText="1"/>
    </xf>
    <xf numFmtId="49" fontId="2" fillId="2" borderId="20" applyNumberFormat="1" applyFont="1" applyFill="1" applyBorder="1" applyAlignment="1" applyProtection="0">
      <alignment horizontal="center" vertical="top" wrapText="1"/>
    </xf>
    <xf numFmtId="64" fontId="3" fillId="2" borderId="20" applyNumberFormat="1" applyFont="1" applyFill="1" applyBorder="1" applyAlignment="1" applyProtection="0">
      <alignment vertical="top" wrapText="1"/>
    </xf>
    <xf numFmtId="4" fontId="3" fillId="2" borderId="20" applyNumberFormat="1" applyFont="1" applyFill="1" applyBorder="1" applyAlignment="1" applyProtection="0">
      <alignment horizontal="center" vertical="top" wrapText="1"/>
    </xf>
    <xf numFmtId="2" fontId="2" fillId="2" borderId="20" applyNumberFormat="1" applyFont="1" applyFill="1" applyBorder="1" applyAlignment="1" applyProtection="0">
      <alignment horizontal="right" vertical="top" wrapText="1"/>
    </xf>
    <xf numFmtId="64" fontId="3" fillId="2" borderId="21" applyNumberFormat="1" applyFont="1" applyFill="1" applyBorder="1" applyAlignment="1" applyProtection="0">
      <alignment horizontal="right" vertical="top" wrapText="1"/>
    </xf>
    <xf numFmtId="2" fontId="2" fillId="2" borderId="21" applyNumberFormat="1" applyFont="1" applyFill="1" applyBorder="1" applyAlignment="1" applyProtection="0">
      <alignment horizontal="right" vertical="top" wrapText="1"/>
    </xf>
    <xf numFmtId="1" fontId="2" fillId="2" borderId="21" applyNumberFormat="1" applyFont="1" applyFill="1" applyBorder="1" applyAlignment="1" applyProtection="0">
      <alignment vertical="top"/>
    </xf>
    <xf numFmtId="61" fontId="3" fillId="2" borderId="23" applyNumberFormat="1" applyFont="1" applyFill="1" applyBorder="1" applyAlignment="1" applyProtection="0">
      <alignment horizontal="right" vertical="top"/>
    </xf>
    <xf numFmtId="49" fontId="3" fillId="2" borderId="20" applyNumberFormat="1" applyFont="1" applyFill="1" applyBorder="1" applyAlignment="1" applyProtection="0">
      <alignment horizontal="left" vertical="top"/>
    </xf>
    <xf numFmtId="62" fontId="3" fillId="2" borderId="20" applyNumberFormat="1" applyFont="1" applyFill="1" applyBorder="1" applyAlignment="1" applyProtection="0">
      <alignment vertical="top" wrapText="1"/>
    </xf>
    <xf numFmtId="61" fontId="3" fillId="2" borderId="22" applyNumberFormat="1" applyFont="1" applyFill="1" applyBorder="1" applyAlignment="1" applyProtection="0">
      <alignment horizontal="right" vertical="top" wrapText="1"/>
    </xf>
    <xf numFmtId="2" fontId="3" fillId="2" borderId="20" applyNumberFormat="1" applyFont="1" applyFill="1" applyBorder="1" applyAlignment="1" applyProtection="0">
      <alignment vertical="top"/>
    </xf>
    <xf numFmtId="59" fontId="3" fillId="2" borderId="21" applyNumberFormat="1" applyFont="1" applyFill="1" applyBorder="1" applyAlignment="1" applyProtection="0">
      <alignment horizontal="right" vertical="top"/>
    </xf>
    <xf numFmtId="0" fontId="2" fillId="2" borderId="21" applyNumberFormat="0" applyFont="1" applyFill="1" applyBorder="1" applyAlignment="1" applyProtection="0">
      <alignment horizontal="right" vertical="top"/>
    </xf>
    <xf numFmtId="49" fontId="6" fillId="2" borderId="21" applyNumberFormat="1" applyFont="1" applyFill="1" applyBorder="1" applyAlignment="1" applyProtection="0">
      <alignment horizontal="left" vertical="top" wrapText="1"/>
    </xf>
    <xf numFmtId="2" fontId="3" fillId="2" borderId="22" applyNumberFormat="1" applyFont="1" applyFill="1" applyBorder="1" applyAlignment="1" applyProtection="0">
      <alignment horizontal="right" vertical="center"/>
    </xf>
    <xf numFmtId="4" fontId="3" fillId="2" borderId="22" applyNumberFormat="1" applyFont="1" applyFill="1" applyBorder="1" applyAlignment="1" applyProtection="0">
      <alignment vertical="center" wrapText="1"/>
    </xf>
    <xf numFmtId="2" fontId="3" fillId="2" borderId="20" applyNumberFormat="1" applyFont="1" applyFill="1" applyBorder="1" applyAlignment="1" applyProtection="0">
      <alignment horizontal="right" vertical="center"/>
    </xf>
    <xf numFmtId="4" fontId="3" fillId="2" borderId="20" applyNumberFormat="1" applyFont="1" applyFill="1" applyBorder="1" applyAlignment="1" applyProtection="0">
      <alignment vertical="center" wrapText="1"/>
    </xf>
    <xf numFmtId="64" fontId="3" fillId="2" borderId="22" applyNumberFormat="1" applyFont="1" applyFill="1" applyBorder="1" applyAlignment="1" applyProtection="0">
      <alignment vertical="center" wrapText="1"/>
    </xf>
    <xf numFmtId="64" fontId="3" fillId="2" borderId="20" applyNumberFormat="1" applyFont="1" applyFill="1" applyBorder="1" applyAlignment="1" applyProtection="0">
      <alignment vertical="center" wrapText="1"/>
    </xf>
    <xf numFmtId="49" fontId="7" fillId="2" borderId="21" applyNumberFormat="1" applyFont="1" applyFill="1" applyBorder="1" applyAlignment="1" applyProtection="0">
      <alignment vertical="bottom" wrapText="1"/>
    </xf>
    <xf numFmtId="0" fontId="9" borderId="16" applyNumberFormat="0" applyFont="1" applyFill="0" applyBorder="1" applyAlignment="1" applyProtection="0">
      <alignment vertical="bottom"/>
    </xf>
    <xf numFmtId="65" fontId="2" fillId="2" borderId="21" applyNumberFormat="1" applyFont="1" applyFill="1" applyBorder="1" applyAlignment="1" applyProtection="0">
      <alignment vertical="top"/>
    </xf>
    <xf numFmtId="0" fontId="2" fillId="2" borderId="21" applyNumberFormat="0" applyFont="1" applyFill="1" applyBorder="1" applyAlignment="1" applyProtection="0">
      <alignment vertical="top" wrapText="1"/>
    </xf>
    <xf numFmtId="64" fontId="3" fillId="2" borderId="24" applyNumberFormat="1" applyFont="1" applyFill="1" applyBorder="1" applyAlignment="1" applyProtection="0">
      <alignment horizontal="right" vertical="top" wrapText="1"/>
    </xf>
    <xf numFmtId="49" fontId="2" fillId="2" borderId="24" applyNumberFormat="1" applyFont="1" applyFill="1" applyBorder="1" applyAlignment="1" applyProtection="0">
      <alignment horizontal="center" vertical="top" wrapText="1"/>
    </xf>
    <xf numFmtId="64" fontId="3" fillId="2" borderId="24" applyNumberFormat="1" applyFont="1" applyFill="1" applyBorder="1" applyAlignment="1" applyProtection="0">
      <alignment vertical="top" wrapText="1"/>
    </xf>
    <xf numFmtId="4" fontId="3" fillId="2" borderId="24" applyNumberFormat="1" applyFont="1" applyFill="1" applyBorder="1" applyAlignment="1" applyProtection="0">
      <alignment horizontal="center" vertical="top" wrapText="1"/>
    </xf>
    <xf numFmtId="4" fontId="3" fillId="2" borderId="24" applyNumberFormat="1" applyFont="1" applyFill="1" applyBorder="1" applyAlignment="1" applyProtection="0">
      <alignment horizontal="right" vertical="top" wrapText="1"/>
    </xf>
    <xf numFmtId="2" fontId="2" fillId="2" borderId="24" applyNumberFormat="1" applyFont="1" applyFill="1" applyBorder="1" applyAlignment="1" applyProtection="0">
      <alignment horizontal="right" vertical="top" wrapText="1"/>
    </xf>
    <xf numFmtId="2" fontId="3" fillId="2" borderId="25" applyNumberFormat="1" applyFont="1" applyFill="1" applyBorder="1" applyAlignment="1" applyProtection="0">
      <alignment vertical="top"/>
    </xf>
    <xf numFmtId="0" fontId="3" fillId="2" borderId="25" applyNumberFormat="0" applyFont="1" applyFill="1" applyBorder="1" applyAlignment="1" applyProtection="0">
      <alignment vertical="top"/>
    </xf>
    <xf numFmtId="4" fontId="3" fillId="2" borderId="25" applyNumberFormat="1" applyFont="1" applyFill="1" applyBorder="1" applyAlignment="1" applyProtection="0">
      <alignment horizontal="center" vertical="top" wrapText="1"/>
    </xf>
    <xf numFmtId="4" fontId="3" fillId="2" borderId="25" applyNumberFormat="1" applyFont="1" applyFill="1" applyBorder="1" applyAlignment="1" applyProtection="0">
      <alignment vertical="top"/>
    </xf>
    <xf numFmtId="2" fontId="3" fillId="2" borderId="25" applyNumberFormat="1" applyFont="1" applyFill="1" applyBorder="1" applyAlignment="1" applyProtection="0">
      <alignment horizontal="right" vertical="top" wrapText="1"/>
    </xf>
    <xf numFmtId="64" fontId="3" fillId="2" borderId="21" applyNumberFormat="1" applyFont="1" applyFill="1" applyBorder="1" applyAlignment="1" applyProtection="0">
      <alignment horizontal="center" vertical="top" wrapText="1"/>
    </xf>
    <xf numFmtId="1" fontId="2" fillId="2" borderId="21" applyNumberFormat="1" applyFont="1" applyFill="1" applyBorder="1" applyAlignment="1" applyProtection="0">
      <alignment horizontal="center" vertical="top" wrapText="1"/>
    </xf>
    <xf numFmtId="10" fontId="3" fillId="2" borderId="21" applyNumberFormat="1" applyFont="1" applyFill="1" applyBorder="1" applyAlignment="1" applyProtection="0">
      <alignment vertical="top"/>
    </xf>
    <xf numFmtId="49" fontId="2" fillId="2" borderId="21" applyNumberFormat="1" applyFont="1" applyFill="1" applyBorder="1" applyAlignment="1" applyProtection="0">
      <alignment horizontal="right" vertical="top" wrapText="1"/>
    </xf>
    <xf numFmtId="1" fontId="3" fillId="2" borderId="21" applyNumberFormat="1" applyFont="1" applyFill="1" applyBorder="1" applyAlignment="1" applyProtection="0">
      <alignment horizontal="right" vertical="top"/>
    </xf>
    <xf numFmtId="49" fontId="3" fillId="2" borderId="21" applyNumberFormat="1" applyFont="1" applyFill="1" applyBorder="1" applyAlignment="1" applyProtection="0">
      <alignment horizontal="right" vertical="top" wrapText="1"/>
    </xf>
    <xf numFmtId="10" fontId="3" fillId="2" borderId="21" applyNumberFormat="1" applyFont="1" applyFill="1" applyBorder="1" applyAlignment="1" applyProtection="0">
      <alignment horizontal="right" vertical="top" wrapText="1"/>
    </xf>
    <xf numFmtId="66" fontId="3" fillId="2" borderId="21" applyNumberFormat="1" applyFont="1" applyFill="1" applyBorder="1" applyAlignment="1" applyProtection="0">
      <alignment horizontal="center" vertical="top" wrapText="1"/>
    </xf>
    <xf numFmtId="66" fontId="3" fillId="2" borderId="21" applyNumberFormat="1" applyFont="1" applyFill="1" applyBorder="1" applyAlignment="1" applyProtection="0">
      <alignment horizontal="right" vertical="top" wrapText="1"/>
    </xf>
    <xf numFmtId="1" fontId="3" fillId="2" borderId="22" applyNumberFormat="1" applyFont="1" applyFill="1" applyBorder="1" applyAlignment="1" applyProtection="0">
      <alignment horizontal="right" vertical="top"/>
    </xf>
    <xf numFmtId="49" fontId="2" fillId="2" borderId="22" applyNumberFormat="1" applyFont="1" applyFill="1" applyBorder="1" applyAlignment="1" applyProtection="0">
      <alignment horizontal="right" vertical="top" wrapText="1"/>
    </xf>
    <xf numFmtId="66" fontId="3" fillId="2" borderId="22" applyNumberFormat="1" applyFont="1" applyFill="1" applyBorder="1" applyAlignment="1" applyProtection="0">
      <alignment horizontal="right" vertical="top" wrapText="1"/>
    </xf>
    <xf numFmtId="66" fontId="3" fillId="2" borderId="22" applyNumberFormat="1" applyFont="1" applyFill="1" applyBorder="1" applyAlignment="1" applyProtection="0">
      <alignment horizontal="center" vertical="top" wrapText="1"/>
    </xf>
    <xf numFmtId="0" fontId="0" fillId="2" borderId="26" applyNumberFormat="0" applyFont="1" applyFill="1" applyBorder="1" applyAlignment="1" applyProtection="0">
      <alignment horizontal="left" vertical="top"/>
    </xf>
    <xf numFmtId="0" fontId="0" fillId="2" borderId="14" applyNumberFormat="0" applyFont="1" applyFill="1" applyBorder="1" applyAlignment="1" applyProtection="0">
      <alignment vertical="top"/>
    </xf>
    <xf numFmtId="0" fontId="0" fillId="2" borderId="6" applyNumberFormat="0" applyFont="1" applyFill="1" applyBorder="1" applyAlignment="1" applyProtection="0">
      <alignment horizontal="left" vertical="top"/>
    </xf>
    <xf numFmtId="0" fontId="10" fillId="2" borderId="7" applyNumberFormat="0" applyFont="1" applyFill="1" applyBorder="1" applyAlignment="1" applyProtection="0">
      <alignment vertical="top"/>
    </xf>
    <xf numFmtId="67" fontId="0" fillId="2" borderId="7" applyNumberFormat="1" applyFont="1" applyFill="1" applyBorder="1" applyAlignment="1" applyProtection="0">
      <alignment vertical="top"/>
    </xf>
    <xf numFmtId="67" fontId="0" fillId="2" borderId="7" applyNumberFormat="1" applyFont="1" applyFill="1" applyBorder="1" applyAlignment="1" applyProtection="0">
      <alignment horizontal="center" vertical="top"/>
    </xf>
    <xf numFmtId="4" fontId="10" fillId="2" borderId="7" applyNumberFormat="1" applyFont="1" applyFill="1" applyBorder="1" applyAlignment="1" applyProtection="0">
      <alignment vertical="top"/>
    </xf>
    <xf numFmtId="0" fontId="0" fillId="2" borderId="6" applyNumberFormat="0" applyFont="1" applyFill="1" applyBorder="1" applyAlignment="1" applyProtection="0">
      <alignment vertical="top"/>
    </xf>
    <xf numFmtId="1" fontId="10" fillId="2" borderId="7" applyNumberFormat="1" applyFont="1" applyFill="1" applyBorder="1" applyAlignment="1" applyProtection="0">
      <alignment horizontal="right" vertical="top"/>
    </xf>
    <xf numFmtId="63" fontId="0" fillId="2" borderId="7" applyNumberFormat="1" applyFont="1" applyFill="1" applyBorder="1" applyAlignment="1" applyProtection="0">
      <alignment horizontal="right" vertical="top"/>
    </xf>
    <xf numFmtId="1" fontId="0" fillId="2" borderId="7" applyNumberFormat="1" applyFont="1" applyFill="1" applyBorder="1" applyAlignment="1" applyProtection="0">
      <alignment horizontal="center" vertical="top"/>
    </xf>
    <xf numFmtId="4" fontId="0" fillId="2" borderId="7" applyNumberFormat="1" applyFont="1" applyFill="1" applyBorder="1" applyAlignment="1" applyProtection="0">
      <alignment horizontal="right" vertical="top"/>
    </xf>
    <xf numFmtId="0" fontId="0" fillId="2" borderId="7" applyNumberFormat="0" applyFont="1" applyFill="1" applyBorder="1" applyAlignment="1" applyProtection="0">
      <alignment horizontal="left" vertical="top"/>
    </xf>
    <xf numFmtId="4" fontId="0" fillId="2" borderId="7" applyNumberFormat="1" applyFont="1" applyFill="1" applyBorder="1" applyAlignment="1" applyProtection="0">
      <alignment horizontal="left" vertical="top"/>
    </xf>
    <xf numFmtId="0" fontId="0" fillId="2" borderId="6" applyNumberFormat="0" applyFont="1" applyFill="1" applyBorder="1" applyAlignment="1" applyProtection="0">
      <alignment horizontal="center" vertical="top"/>
    </xf>
    <xf numFmtId="0" fontId="0" fillId="2" borderId="6" applyNumberFormat="0" applyFont="1" applyFill="1" applyBorder="1" applyAlignment="1" applyProtection="0">
      <alignment horizontal="right" vertical="top"/>
    </xf>
    <xf numFmtId="0" fontId="10" fillId="2" borderId="6" applyNumberFormat="0" applyFont="1" applyFill="1" applyBorder="1" applyAlignment="1" applyProtection="0">
      <alignment horizontal="left" vertical="top"/>
    </xf>
    <xf numFmtId="0" fontId="10" fillId="2" borderId="7" applyNumberFormat="0" applyFont="1" applyFill="1" applyBorder="1" applyAlignment="1" applyProtection="0">
      <alignment horizontal="left" vertical="top"/>
    </xf>
    <xf numFmtId="0" fontId="10" fillId="2" borderId="6" applyNumberFormat="0" applyFont="1" applyFill="1" applyBorder="1" applyAlignment="1" applyProtection="0">
      <alignment horizontal="center" vertical="top"/>
    </xf>
    <xf numFmtId="0" fontId="0" fillId="2" borderId="6" applyNumberFormat="0" applyFont="1" applyFill="1" applyBorder="1" applyAlignment="1" applyProtection="0">
      <alignment horizontal="right" vertical="top" wrapText="1"/>
    </xf>
    <xf numFmtId="0" fontId="0" fillId="2" borderId="7" applyNumberFormat="0" applyFont="1" applyFill="1" applyBorder="1" applyAlignment="1" applyProtection="0">
      <alignment horizontal="center" vertical="top" wrapText="1"/>
    </xf>
    <xf numFmtId="4" fontId="0" fillId="2" borderId="7" applyNumberFormat="1" applyFont="1" applyFill="1" applyBorder="1" applyAlignment="1" applyProtection="0">
      <alignment horizontal="left" vertical="top" wrapText="1"/>
    </xf>
    <xf numFmtId="0" fontId="0" fillId="2" borderId="7" applyNumberFormat="0" applyFont="1" applyFill="1" applyBorder="1" applyAlignment="1" applyProtection="0">
      <alignment horizontal="left" vertical="top" wrapText="1"/>
    </xf>
    <xf numFmtId="0" fontId="0" fillId="2" borderId="7" applyNumberFormat="0" applyFont="1" applyFill="1" applyBorder="1" applyAlignment="1" applyProtection="0">
      <alignment horizontal="center" vertical="top"/>
    </xf>
    <xf numFmtId="4" fontId="0" fillId="2" borderId="7" applyNumberFormat="1" applyFont="1" applyFill="1" applyBorder="1" applyAlignment="1" applyProtection="0">
      <alignment horizontal="center" vertical="top"/>
    </xf>
    <xf numFmtId="0" fontId="0" fillId="2" borderId="27" applyNumberFormat="0" applyFont="1" applyFill="1" applyBorder="1" applyAlignment="1" applyProtection="0">
      <alignment vertical="top"/>
    </xf>
    <xf numFmtId="0" fontId="0" fillId="2" borderId="28" applyNumberFormat="0" applyFont="1" applyFill="1" applyBorder="1" applyAlignment="1" applyProtection="0">
      <alignment horizontal="left" vertical="top"/>
    </xf>
    <xf numFmtId="0" fontId="0" fillId="2" borderId="28" applyNumberFormat="0" applyFont="1" applyFill="1" applyBorder="1" applyAlignment="1" applyProtection="0">
      <alignment horizontal="center" vertical="top"/>
    </xf>
    <xf numFmtId="4" fontId="0" fillId="2" borderId="28" applyNumberFormat="1" applyFont="1" applyFill="1" applyBorder="1" applyAlignment="1" applyProtection="0">
      <alignment horizontal="center" vertical="top"/>
    </xf>
    <xf numFmtId="0" fontId="0" fillId="2" borderId="28" applyNumberFormat="0" applyFont="1" applyFill="1" applyBorder="1" applyAlignment="1" applyProtection="0">
      <alignment vertical="top"/>
    </xf>
    <xf numFmtId="0" fontId="0" fillId="2" borderId="29" applyNumberFormat="0" applyFont="1" applyFill="1" applyBorder="1" applyAlignment="1" applyProtection="0">
      <alignment vertical="top"/>
    </xf>
    <xf numFmtId="0" fontId="0" borderId="27" applyNumberFormat="0" applyFont="1" applyFill="0" applyBorder="1" applyAlignment="1" applyProtection="0">
      <alignment vertical="bottom"/>
    </xf>
    <xf numFmtId="0" fontId="0" borderId="28" applyNumberFormat="0" applyFont="1" applyFill="0" applyBorder="1" applyAlignment="1" applyProtection="0">
      <alignment vertical="bottom"/>
    </xf>
    <xf numFmtId="0" fontId="0" borderId="29" applyNumberFormat="0" applyFont="1" applyFill="0" applyBorder="1" applyAlignment="1" applyProtection="0">
      <alignment vertical="bottom"/>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fbfbf"/>
      <rgbColor rgb="ff0070c0"/>
      <rgbColor rgb="ffd8d8d8"/>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1</xdr:col>
      <xdr:colOff>381000</xdr:colOff>
      <xdr:row>390</xdr:row>
      <xdr:rowOff>183029</xdr:rowOff>
    </xdr:from>
    <xdr:to>
      <xdr:col>1</xdr:col>
      <xdr:colOff>485775</xdr:colOff>
      <xdr:row>390</xdr:row>
      <xdr:rowOff>202079</xdr:rowOff>
    </xdr:to>
    <xdr:pic>
      <xdr:nvPicPr>
        <xdr:cNvPr id="2" name="image1.png" descr="image1.png"/>
        <xdr:cNvPicPr>
          <a:picLocks noChangeAspect="1"/>
        </xdr:cNvPicPr>
      </xdr:nvPicPr>
      <xdr:blipFill>
        <a:blip r:embed="rId1">
          <a:extLst/>
        </a:blip>
        <a:stretch>
          <a:fillRect/>
        </a:stretch>
      </xdr:blipFill>
      <xdr:spPr>
        <a:xfrm>
          <a:off x="9271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5"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6"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7"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8"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9"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0"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1"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2"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3"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4"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5"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6"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7"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8"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19"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0"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1"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2"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3"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4"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5"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6"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7"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8"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29"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0"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1"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2"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3"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4"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5"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6"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7"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8"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39"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0"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1"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2"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3"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4"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5"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6"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7"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8"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49"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50"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51"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390</xdr:row>
      <xdr:rowOff>183029</xdr:rowOff>
    </xdr:from>
    <xdr:to>
      <xdr:col>4</xdr:col>
      <xdr:colOff>104775</xdr:colOff>
      <xdr:row>390</xdr:row>
      <xdr:rowOff>202079</xdr:rowOff>
    </xdr:to>
    <xdr:pic>
      <xdr:nvPicPr>
        <xdr:cNvPr id="52" name="image1.png" descr="image1.png"/>
        <xdr:cNvPicPr>
          <a:picLocks noChangeAspect="1"/>
        </xdr:cNvPicPr>
      </xdr:nvPicPr>
      <xdr:blipFill>
        <a:blip r:embed="rId1">
          <a:extLst/>
        </a:blip>
        <a:stretch>
          <a:fillRect/>
        </a:stretch>
      </xdr:blipFill>
      <xdr:spPr>
        <a:xfrm>
          <a:off x="6578600" y="78814443"/>
          <a:ext cx="104775" cy="19051"/>
        </a:xfrm>
        <a:prstGeom prst="rect">
          <a:avLst/>
        </a:prstGeom>
        <a:ln w="12700" cap="flat">
          <a:noFill/>
          <a:miter lim="400000"/>
        </a:ln>
        <a:effectLst/>
      </xdr:spPr>
    </xdr:pic>
    <xdr:clientData/>
  </xdr:twoCellAnchor>
  <xdr:twoCellAnchor>
    <xdr:from>
      <xdr:col>4</xdr:col>
      <xdr:colOff>0</xdr:colOff>
      <xdr:row>389</xdr:row>
      <xdr:rowOff>21969</xdr:rowOff>
    </xdr:from>
    <xdr:to>
      <xdr:col>4</xdr:col>
      <xdr:colOff>104775</xdr:colOff>
      <xdr:row>389</xdr:row>
      <xdr:rowOff>41019</xdr:rowOff>
    </xdr:to>
    <xdr:pic>
      <xdr:nvPicPr>
        <xdr:cNvPr id="53" name="image1.png" descr="image1.png"/>
        <xdr:cNvPicPr>
          <a:picLocks noChangeAspect="1"/>
        </xdr:cNvPicPr>
      </xdr:nvPicPr>
      <xdr:blipFill>
        <a:blip r:embed="rId1">
          <a:extLst/>
        </a:blip>
        <a:stretch>
          <a:fillRect/>
        </a:stretch>
      </xdr:blipFill>
      <xdr:spPr>
        <a:xfrm>
          <a:off x="6578600" y="78351759"/>
          <a:ext cx="104775" cy="19051"/>
        </a:xfrm>
        <a:prstGeom prst="rect">
          <a:avLst/>
        </a:prstGeom>
        <a:ln w="12700" cap="flat">
          <a:noFill/>
          <a:miter lim="400000"/>
        </a:ln>
        <a:effectLst/>
      </xdr:spPr>
    </xdr:pic>
    <xdr:clientData/>
  </xdr:twoCellAnchor>
  <xdr:twoCellAnchor>
    <xdr:from>
      <xdr:col>4</xdr:col>
      <xdr:colOff>0</xdr:colOff>
      <xdr:row>389</xdr:row>
      <xdr:rowOff>21969</xdr:rowOff>
    </xdr:from>
    <xdr:to>
      <xdr:col>4</xdr:col>
      <xdr:colOff>104775</xdr:colOff>
      <xdr:row>389</xdr:row>
      <xdr:rowOff>41019</xdr:rowOff>
    </xdr:to>
    <xdr:pic>
      <xdr:nvPicPr>
        <xdr:cNvPr id="54" name="image1.png" descr="image1.png"/>
        <xdr:cNvPicPr>
          <a:picLocks noChangeAspect="1"/>
        </xdr:cNvPicPr>
      </xdr:nvPicPr>
      <xdr:blipFill>
        <a:blip r:embed="rId1">
          <a:extLst/>
        </a:blip>
        <a:stretch>
          <a:fillRect/>
        </a:stretch>
      </xdr:blipFill>
      <xdr:spPr>
        <a:xfrm>
          <a:off x="6578600" y="78351759"/>
          <a:ext cx="104775" cy="19051"/>
        </a:xfrm>
        <a:prstGeom prst="rect">
          <a:avLst/>
        </a:prstGeom>
        <a:ln w="12700" cap="flat">
          <a:noFill/>
          <a:miter lim="400000"/>
        </a:ln>
        <a:effectLst/>
      </xdr:spPr>
    </xdr:pic>
    <xdr:clientData/>
  </xdr:twoCellAnchor>
  <xdr:twoCellAnchor>
    <xdr:from>
      <xdr:col>4</xdr:col>
      <xdr:colOff>0</xdr:colOff>
      <xdr:row>389</xdr:row>
      <xdr:rowOff>21969</xdr:rowOff>
    </xdr:from>
    <xdr:to>
      <xdr:col>4</xdr:col>
      <xdr:colOff>104775</xdr:colOff>
      <xdr:row>389</xdr:row>
      <xdr:rowOff>41019</xdr:rowOff>
    </xdr:to>
    <xdr:pic>
      <xdr:nvPicPr>
        <xdr:cNvPr id="55" name="image1.png" descr="image1.png"/>
        <xdr:cNvPicPr>
          <a:picLocks noChangeAspect="1"/>
        </xdr:cNvPicPr>
      </xdr:nvPicPr>
      <xdr:blipFill>
        <a:blip r:embed="rId1">
          <a:extLst/>
        </a:blip>
        <a:stretch>
          <a:fillRect/>
        </a:stretch>
      </xdr:blipFill>
      <xdr:spPr>
        <a:xfrm>
          <a:off x="6578600" y="78351759"/>
          <a:ext cx="104775" cy="19051"/>
        </a:xfrm>
        <a:prstGeom prst="rect">
          <a:avLst/>
        </a:prstGeom>
        <a:ln w="12700" cap="flat">
          <a:noFill/>
          <a:miter lim="400000"/>
        </a:ln>
        <a:effectLst/>
      </xdr:spPr>
    </xdr:pic>
    <xdr:clientData/>
  </xdr:twoCellAnchor>
  <xdr:twoCellAnchor>
    <xdr:from>
      <xdr:col>4</xdr:col>
      <xdr:colOff>0</xdr:colOff>
      <xdr:row>389</xdr:row>
      <xdr:rowOff>21969</xdr:rowOff>
    </xdr:from>
    <xdr:to>
      <xdr:col>4</xdr:col>
      <xdr:colOff>104775</xdr:colOff>
      <xdr:row>389</xdr:row>
      <xdr:rowOff>41019</xdr:rowOff>
    </xdr:to>
    <xdr:pic>
      <xdr:nvPicPr>
        <xdr:cNvPr id="56" name="image1.png" descr="image1.png"/>
        <xdr:cNvPicPr>
          <a:picLocks noChangeAspect="1"/>
        </xdr:cNvPicPr>
      </xdr:nvPicPr>
      <xdr:blipFill>
        <a:blip r:embed="rId1">
          <a:extLst/>
        </a:blip>
        <a:stretch>
          <a:fillRect/>
        </a:stretch>
      </xdr:blipFill>
      <xdr:spPr>
        <a:xfrm>
          <a:off x="6578600" y="78351759"/>
          <a:ext cx="104775" cy="19051"/>
        </a:xfrm>
        <a:prstGeom prst="rect">
          <a:avLst/>
        </a:prstGeom>
        <a:ln w="12700" cap="flat">
          <a:noFill/>
          <a:miter lim="400000"/>
        </a:ln>
        <a:effectLst/>
      </xdr:spPr>
    </xdr:pic>
    <xdr:clientData/>
  </xdr:twoCellAnchor>
  <xdr:twoCellAnchor>
    <xdr:from>
      <xdr:col>4</xdr:col>
      <xdr:colOff>0</xdr:colOff>
      <xdr:row>389</xdr:row>
      <xdr:rowOff>21969</xdr:rowOff>
    </xdr:from>
    <xdr:to>
      <xdr:col>4</xdr:col>
      <xdr:colOff>104775</xdr:colOff>
      <xdr:row>389</xdr:row>
      <xdr:rowOff>41019</xdr:rowOff>
    </xdr:to>
    <xdr:pic>
      <xdr:nvPicPr>
        <xdr:cNvPr id="57" name="image1.png" descr="image1.png"/>
        <xdr:cNvPicPr>
          <a:picLocks noChangeAspect="1"/>
        </xdr:cNvPicPr>
      </xdr:nvPicPr>
      <xdr:blipFill>
        <a:blip r:embed="rId1">
          <a:extLst/>
        </a:blip>
        <a:stretch>
          <a:fillRect/>
        </a:stretch>
      </xdr:blipFill>
      <xdr:spPr>
        <a:xfrm>
          <a:off x="6578600" y="78351759"/>
          <a:ext cx="104775" cy="19051"/>
        </a:xfrm>
        <a:prstGeom prst="rect">
          <a:avLst/>
        </a:prstGeom>
        <a:ln w="12700" cap="flat">
          <a:noFill/>
          <a:miter lim="400000"/>
        </a:ln>
        <a:effectLst/>
      </xdr:spPr>
    </xdr:pic>
    <xdr:clientData/>
  </xdr:twoCellAnchor>
  <xdr:twoCellAnchor>
    <xdr:from>
      <xdr:col>4</xdr:col>
      <xdr:colOff>0</xdr:colOff>
      <xdr:row>389</xdr:row>
      <xdr:rowOff>21969</xdr:rowOff>
    </xdr:from>
    <xdr:to>
      <xdr:col>4</xdr:col>
      <xdr:colOff>104775</xdr:colOff>
      <xdr:row>389</xdr:row>
      <xdr:rowOff>41019</xdr:rowOff>
    </xdr:to>
    <xdr:pic>
      <xdr:nvPicPr>
        <xdr:cNvPr id="58" name="image1.png" descr="image1.png"/>
        <xdr:cNvPicPr>
          <a:picLocks noChangeAspect="1"/>
        </xdr:cNvPicPr>
      </xdr:nvPicPr>
      <xdr:blipFill>
        <a:blip r:embed="rId1">
          <a:extLst/>
        </a:blip>
        <a:stretch>
          <a:fillRect/>
        </a:stretch>
      </xdr:blipFill>
      <xdr:spPr>
        <a:xfrm>
          <a:off x="6578600" y="78351759"/>
          <a:ext cx="104775" cy="19051"/>
        </a:xfrm>
        <a:prstGeom prst="rect">
          <a:avLst/>
        </a:prstGeom>
        <a:ln w="12700" cap="flat">
          <a:noFill/>
          <a:miter lim="400000"/>
        </a:ln>
        <a:effectLst/>
      </xdr:spPr>
    </xdr:pic>
    <xdr:clientData/>
  </xdr:twoCellAnchor>
  <xdr:twoCellAnchor>
    <xdr:from>
      <xdr:col>4</xdr:col>
      <xdr:colOff>0</xdr:colOff>
      <xdr:row>389</xdr:row>
      <xdr:rowOff>182439</xdr:rowOff>
    </xdr:from>
    <xdr:to>
      <xdr:col>4</xdr:col>
      <xdr:colOff>104775</xdr:colOff>
      <xdr:row>389</xdr:row>
      <xdr:rowOff>201489</xdr:rowOff>
    </xdr:to>
    <xdr:pic>
      <xdr:nvPicPr>
        <xdr:cNvPr id="59" name="image1.png" descr="image1.png"/>
        <xdr:cNvPicPr>
          <a:picLocks noChangeAspect="1"/>
        </xdr:cNvPicPr>
      </xdr:nvPicPr>
      <xdr:blipFill>
        <a:blip r:embed="rId1">
          <a:extLst/>
        </a:blip>
        <a:stretch>
          <a:fillRect/>
        </a:stretch>
      </xdr:blipFill>
      <xdr:spPr>
        <a:xfrm>
          <a:off x="6578600" y="78512229"/>
          <a:ext cx="104775" cy="19051"/>
        </a:xfrm>
        <a:prstGeom prst="rect">
          <a:avLst/>
        </a:prstGeom>
        <a:ln w="12700" cap="flat">
          <a:noFill/>
          <a:miter lim="400000"/>
        </a:ln>
        <a:effectLst/>
      </xdr:spPr>
    </xdr:pic>
    <xdr:clientData/>
  </xdr:twoCellAnchor>
  <xdr:twoCellAnchor>
    <xdr:from>
      <xdr:col>4</xdr:col>
      <xdr:colOff>0</xdr:colOff>
      <xdr:row>389</xdr:row>
      <xdr:rowOff>182439</xdr:rowOff>
    </xdr:from>
    <xdr:to>
      <xdr:col>4</xdr:col>
      <xdr:colOff>104775</xdr:colOff>
      <xdr:row>389</xdr:row>
      <xdr:rowOff>201489</xdr:rowOff>
    </xdr:to>
    <xdr:pic>
      <xdr:nvPicPr>
        <xdr:cNvPr id="60" name="image1.png" descr="image1.png"/>
        <xdr:cNvPicPr>
          <a:picLocks noChangeAspect="1"/>
        </xdr:cNvPicPr>
      </xdr:nvPicPr>
      <xdr:blipFill>
        <a:blip r:embed="rId1">
          <a:extLst/>
        </a:blip>
        <a:stretch>
          <a:fillRect/>
        </a:stretch>
      </xdr:blipFill>
      <xdr:spPr>
        <a:xfrm>
          <a:off x="6578600" y="78512229"/>
          <a:ext cx="104775" cy="19051"/>
        </a:xfrm>
        <a:prstGeom prst="rect">
          <a:avLst/>
        </a:prstGeom>
        <a:ln w="12700" cap="flat">
          <a:noFill/>
          <a:miter lim="400000"/>
        </a:ln>
        <a:effectLst/>
      </xdr:spPr>
    </xdr:pic>
    <xdr:clientData/>
  </xdr:twoCellAnchor>
  <xdr:twoCellAnchor>
    <xdr:from>
      <xdr:col>4</xdr:col>
      <xdr:colOff>0</xdr:colOff>
      <xdr:row>389</xdr:row>
      <xdr:rowOff>182439</xdr:rowOff>
    </xdr:from>
    <xdr:to>
      <xdr:col>4</xdr:col>
      <xdr:colOff>104775</xdr:colOff>
      <xdr:row>389</xdr:row>
      <xdr:rowOff>201489</xdr:rowOff>
    </xdr:to>
    <xdr:pic>
      <xdr:nvPicPr>
        <xdr:cNvPr id="61" name="image1.png" descr="image1.png"/>
        <xdr:cNvPicPr>
          <a:picLocks noChangeAspect="1"/>
        </xdr:cNvPicPr>
      </xdr:nvPicPr>
      <xdr:blipFill>
        <a:blip r:embed="rId1">
          <a:extLst/>
        </a:blip>
        <a:stretch>
          <a:fillRect/>
        </a:stretch>
      </xdr:blipFill>
      <xdr:spPr>
        <a:xfrm>
          <a:off x="6578600" y="78512229"/>
          <a:ext cx="104775" cy="19051"/>
        </a:xfrm>
        <a:prstGeom prst="rect">
          <a:avLst/>
        </a:prstGeom>
        <a:ln w="12700" cap="flat">
          <a:noFill/>
          <a:miter lim="400000"/>
        </a:ln>
        <a:effectLst/>
      </xdr:spPr>
    </xdr:pic>
    <xdr:clientData/>
  </xdr:twoCellAnchor>
  <xdr:twoCellAnchor>
    <xdr:from>
      <xdr:col>4</xdr:col>
      <xdr:colOff>0</xdr:colOff>
      <xdr:row>389</xdr:row>
      <xdr:rowOff>182439</xdr:rowOff>
    </xdr:from>
    <xdr:to>
      <xdr:col>4</xdr:col>
      <xdr:colOff>104775</xdr:colOff>
      <xdr:row>389</xdr:row>
      <xdr:rowOff>201489</xdr:rowOff>
    </xdr:to>
    <xdr:pic>
      <xdr:nvPicPr>
        <xdr:cNvPr id="62" name="image1.png" descr="image1.png"/>
        <xdr:cNvPicPr>
          <a:picLocks noChangeAspect="1"/>
        </xdr:cNvPicPr>
      </xdr:nvPicPr>
      <xdr:blipFill>
        <a:blip r:embed="rId1">
          <a:extLst/>
        </a:blip>
        <a:stretch>
          <a:fillRect/>
        </a:stretch>
      </xdr:blipFill>
      <xdr:spPr>
        <a:xfrm>
          <a:off x="6578600" y="78512229"/>
          <a:ext cx="104775" cy="19051"/>
        </a:xfrm>
        <a:prstGeom prst="rect">
          <a:avLst/>
        </a:prstGeom>
        <a:ln w="12700" cap="flat">
          <a:noFill/>
          <a:miter lim="400000"/>
        </a:ln>
        <a:effectLst/>
      </xdr:spPr>
    </xdr:pic>
    <xdr:clientData/>
  </xdr:twoCellAnchor>
  <xdr:twoCellAnchor>
    <xdr:from>
      <xdr:col>4</xdr:col>
      <xdr:colOff>0</xdr:colOff>
      <xdr:row>389</xdr:row>
      <xdr:rowOff>182439</xdr:rowOff>
    </xdr:from>
    <xdr:to>
      <xdr:col>4</xdr:col>
      <xdr:colOff>104775</xdr:colOff>
      <xdr:row>389</xdr:row>
      <xdr:rowOff>201489</xdr:rowOff>
    </xdr:to>
    <xdr:pic>
      <xdr:nvPicPr>
        <xdr:cNvPr id="63" name="image1.png" descr="image1.png"/>
        <xdr:cNvPicPr>
          <a:picLocks noChangeAspect="1"/>
        </xdr:cNvPicPr>
      </xdr:nvPicPr>
      <xdr:blipFill>
        <a:blip r:embed="rId1">
          <a:extLst/>
        </a:blip>
        <a:stretch>
          <a:fillRect/>
        </a:stretch>
      </xdr:blipFill>
      <xdr:spPr>
        <a:xfrm>
          <a:off x="6578600" y="78512229"/>
          <a:ext cx="104775" cy="19051"/>
        </a:xfrm>
        <a:prstGeom prst="rect">
          <a:avLst/>
        </a:prstGeom>
        <a:ln w="12700" cap="flat">
          <a:noFill/>
          <a:miter lim="400000"/>
        </a:ln>
        <a:effectLst/>
      </xdr:spPr>
    </xdr:pic>
    <xdr:clientData/>
  </xdr:twoCellAnchor>
  <xdr:twoCellAnchor>
    <xdr:from>
      <xdr:col>4</xdr:col>
      <xdr:colOff>0</xdr:colOff>
      <xdr:row>389</xdr:row>
      <xdr:rowOff>182439</xdr:rowOff>
    </xdr:from>
    <xdr:to>
      <xdr:col>4</xdr:col>
      <xdr:colOff>104775</xdr:colOff>
      <xdr:row>389</xdr:row>
      <xdr:rowOff>201489</xdr:rowOff>
    </xdr:to>
    <xdr:pic>
      <xdr:nvPicPr>
        <xdr:cNvPr id="64" name="image1.png" descr="image1.png"/>
        <xdr:cNvPicPr>
          <a:picLocks noChangeAspect="1"/>
        </xdr:cNvPicPr>
      </xdr:nvPicPr>
      <xdr:blipFill>
        <a:blip r:embed="rId1">
          <a:extLst/>
        </a:blip>
        <a:stretch>
          <a:fillRect/>
        </a:stretch>
      </xdr:blipFill>
      <xdr:spPr>
        <a:xfrm>
          <a:off x="6578600" y="78512229"/>
          <a:ext cx="104775" cy="19051"/>
        </a:xfrm>
        <a:prstGeom prst="rect">
          <a:avLst/>
        </a:prstGeom>
        <a:ln w="12700" cap="flat">
          <a:noFill/>
          <a:miter lim="400000"/>
        </a:ln>
        <a:effectLst/>
      </xdr:spPr>
    </xdr:pic>
    <xdr:clientData/>
  </xdr:twoCellAnchor>
  <xdr:twoCellAnchor>
    <xdr:from>
      <xdr:col>1</xdr:col>
      <xdr:colOff>0</xdr:colOff>
      <xdr:row>393</xdr:row>
      <xdr:rowOff>166923</xdr:rowOff>
    </xdr:from>
    <xdr:to>
      <xdr:col>1</xdr:col>
      <xdr:colOff>104775</xdr:colOff>
      <xdr:row>394</xdr:row>
      <xdr:rowOff>16428</xdr:rowOff>
    </xdr:to>
    <xdr:pic>
      <xdr:nvPicPr>
        <xdr:cNvPr id="65" name="image1.png" descr="image1.png"/>
        <xdr:cNvPicPr>
          <a:picLocks noChangeAspect="1"/>
        </xdr:cNvPicPr>
      </xdr:nvPicPr>
      <xdr:blipFill>
        <a:blip r:embed="rId1">
          <a:extLst/>
        </a:blip>
        <a:stretch>
          <a:fillRect/>
        </a:stretch>
      </xdr:blipFill>
      <xdr:spPr>
        <a:xfrm>
          <a:off x="546100" y="79439053"/>
          <a:ext cx="104775" cy="19051"/>
        </a:xfrm>
        <a:prstGeom prst="rect">
          <a:avLst/>
        </a:prstGeom>
        <a:ln w="12700" cap="flat">
          <a:noFill/>
          <a:miter lim="400000"/>
        </a:ln>
        <a:effectLst/>
      </xdr:spPr>
    </xdr:pic>
    <xdr:clientData/>
  </xdr:twoCellAnchor>
  <xdr:twoCellAnchor>
    <xdr:from>
      <xdr:col>1</xdr:col>
      <xdr:colOff>0</xdr:colOff>
      <xdr:row>393</xdr:row>
      <xdr:rowOff>166923</xdr:rowOff>
    </xdr:from>
    <xdr:to>
      <xdr:col>1</xdr:col>
      <xdr:colOff>104775</xdr:colOff>
      <xdr:row>394</xdr:row>
      <xdr:rowOff>16428</xdr:rowOff>
    </xdr:to>
    <xdr:pic>
      <xdr:nvPicPr>
        <xdr:cNvPr id="66" name="image1.png" descr="image1.png"/>
        <xdr:cNvPicPr>
          <a:picLocks noChangeAspect="1"/>
        </xdr:cNvPicPr>
      </xdr:nvPicPr>
      <xdr:blipFill>
        <a:blip r:embed="rId1">
          <a:extLst/>
        </a:blip>
        <a:stretch>
          <a:fillRect/>
        </a:stretch>
      </xdr:blipFill>
      <xdr:spPr>
        <a:xfrm>
          <a:off x="546100" y="79439053"/>
          <a:ext cx="104775" cy="19051"/>
        </a:xfrm>
        <a:prstGeom prst="rect">
          <a:avLst/>
        </a:prstGeom>
        <a:ln w="12700" cap="flat">
          <a:noFill/>
          <a:miter lim="400000"/>
        </a:ln>
        <a:effectLst/>
      </xdr:spPr>
    </xdr:pic>
    <xdr:clientData/>
  </xdr:twoCellAnchor>
  <xdr:twoCellAnchor>
    <xdr:from>
      <xdr:col>1</xdr:col>
      <xdr:colOff>0</xdr:colOff>
      <xdr:row>393</xdr:row>
      <xdr:rowOff>166923</xdr:rowOff>
    </xdr:from>
    <xdr:to>
      <xdr:col>1</xdr:col>
      <xdr:colOff>104775</xdr:colOff>
      <xdr:row>394</xdr:row>
      <xdr:rowOff>16428</xdr:rowOff>
    </xdr:to>
    <xdr:pic>
      <xdr:nvPicPr>
        <xdr:cNvPr id="67" name="image1.png" descr="image1.png"/>
        <xdr:cNvPicPr>
          <a:picLocks noChangeAspect="1"/>
        </xdr:cNvPicPr>
      </xdr:nvPicPr>
      <xdr:blipFill>
        <a:blip r:embed="rId1">
          <a:extLst/>
        </a:blip>
        <a:stretch>
          <a:fillRect/>
        </a:stretch>
      </xdr:blipFill>
      <xdr:spPr>
        <a:xfrm>
          <a:off x="546100" y="79439053"/>
          <a:ext cx="104775" cy="19051"/>
        </a:xfrm>
        <a:prstGeom prst="rect">
          <a:avLst/>
        </a:prstGeom>
        <a:ln w="12700" cap="flat">
          <a:noFill/>
          <a:miter lim="400000"/>
        </a:ln>
        <a:effectLst/>
      </xdr:spPr>
    </xdr:pic>
    <xdr:clientData/>
  </xdr:twoCellAnchor>
  <xdr:twoCellAnchor>
    <xdr:from>
      <xdr:col>1</xdr:col>
      <xdr:colOff>0</xdr:colOff>
      <xdr:row>393</xdr:row>
      <xdr:rowOff>166923</xdr:rowOff>
    </xdr:from>
    <xdr:to>
      <xdr:col>1</xdr:col>
      <xdr:colOff>104775</xdr:colOff>
      <xdr:row>394</xdr:row>
      <xdr:rowOff>16428</xdr:rowOff>
    </xdr:to>
    <xdr:pic>
      <xdr:nvPicPr>
        <xdr:cNvPr id="68" name="image1.png" descr="image1.png"/>
        <xdr:cNvPicPr>
          <a:picLocks noChangeAspect="1"/>
        </xdr:cNvPicPr>
      </xdr:nvPicPr>
      <xdr:blipFill>
        <a:blip r:embed="rId1">
          <a:extLst/>
        </a:blip>
        <a:stretch>
          <a:fillRect/>
        </a:stretch>
      </xdr:blipFill>
      <xdr:spPr>
        <a:xfrm>
          <a:off x="546100" y="79439053"/>
          <a:ext cx="104775" cy="19051"/>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6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7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8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9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2171700</xdr:colOff>
      <xdr:row>398</xdr:row>
      <xdr:rowOff>64401</xdr:rowOff>
    </xdr:from>
    <xdr:to>
      <xdr:col>1</xdr:col>
      <xdr:colOff>2276475</xdr:colOff>
      <xdr:row>400</xdr:row>
      <xdr:rowOff>49161</xdr:rowOff>
    </xdr:to>
    <xdr:pic>
      <xdr:nvPicPr>
        <xdr:cNvPr id="100" name="image1.png" descr="image1.png"/>
        <xdr:cNvPicPr>
          <a:picLocks noChangeAspect="1"/>
        </xdr:cNvPicPr>
      </xdr:nvPicPr>
      <xdr:blipFill>
        <a:blip r:embed="rId1">
          <a:extLst/>
        </a:blip>
        <a:stretch>
          <a:fillRect/>
        </a:stretch>
      </xdr:blipFill>
      <xdr:spPr>
        <a:xfrm>
          <a:off x="27178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0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0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0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0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0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0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0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0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0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1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2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2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2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2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2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2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2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2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371475</xdr:colOff>
      <xdr:row>398</xdr:row>
      <xdr:rowOff>64401</xdr:rowOff>
    </xdr:from>
    <xdr:to>
      <xdr:col>1</xdr:col>
      <xdr:colOff>476250</xdr:colOff>
      <xdr:row>400</xdr:row>
      <xdr:rowOff>49161</xdr:rowOff>
    </xdr:to>
    <xdr:pic>
      <xdr:nvPicPr>
        <xdr:cNvPr id="128" name="image1.png" descr="image1.png"/>
        <xdr:cNvPicPr>
          <a:picLocks noChangeAspect="1"/>
        </xdr:cNvPicPr>
      </xdr:nvPicPr>
      <xdr:blipFill>
        <a:blip r:embed="rId1">
          <a:extLst/>
        </a:blip>
        <a:stretch>
          <a:fillRect/>
        </a:stretch>
      </xdr:blipFill>
      <xdr:spPr>
        <a:xfrm>
          <a:off x="917575"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2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3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4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5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6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7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8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19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0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1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2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3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4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5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6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7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8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29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0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1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2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3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4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5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6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7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8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39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0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1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2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3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4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5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69"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70"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71"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72"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73"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74"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75"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76"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77"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1</xdr:col>
      <xdr:colOff>0</xdr:colOff>
      <xdr:row>398</xdr:row>
      <xdr:rowOff>64401</xdr:rowOff>
    </xdr:from>
    <xdr:to>
      <xdr:col>1</xdr:col>
      <xdr:colOff>104775</xdr:colOff>
      <xdr:row>400</xdr:row>
      <xdr:rowOff>49161</xdr:rowOff>
    </xdr:to>
    <xdr:pic>
      <xdr:nvPicPr>
        <xdr:cNvPr id="478" name="image1.png" descr="image1.png"/>
        <xdr:cNvPicPr>
          <a:picLocks noChangeAspect="1"/>
        </xdr:cNvPicPr>
      </xdr:nvPicPr>
      <xdr:blipFill>
        <a:blip r:embed="rId1">
          <a:extLst/>
        </a:blip>
        <a:stretch>
          <a:fillRect/>
        </a:stretch>
      </xdr:blipFill>
      <xdr:spPr>
        <a:xfrm>
          <a:off x="5461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79"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0"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1"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2"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3"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4"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5"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6"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7"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8"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89"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0"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1"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2"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3"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4"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5"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6"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7"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8"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499"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0"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1"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2"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3"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4"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5"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6"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7"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8"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09"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10"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11"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12"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13"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14"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15"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4</xdr:col>
      <xdr:colOff>0</xdr:colOff>
      <xdr:row>398</xdr:row>
      <xdr:rowOff>64401</xdr:rowOff>
    </xdr:from>
    <xdr:to>
      <xdr:col>4</xdr:col>
      <xdr:colOff>104775</xdr:colOff>
      <xdr:row>400</xdr:row>
      <xdr:rowOff>49161</xdr:rowOff>
    </xdr:to>
    <xdr:pic>
      <xdr:nvPicPr>
        <xdr:cNvPr id="516" name="image1.png" descr="image1.png"/>
        <xdr:cNvPicPr>
          <a:picLocks noChangeAspect="1"/>
        </xdr:cNvPicPr>
      </xdr:nvPicPr>
      <xdr:blipFill>
        <a:blip r:embed="rId1">
          <a:extLst/>
        </a:blip>
        <a:stretch>
          <a:fillRect/>
        </a:stretch>
      </xdr:blipFill>
      <xdr:spPr>
        <a:xfrm>
          <a:off x="6578600" y="80184256"/>
          <a:ext cx="104775" cy="314326"/>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17"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18"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19"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20"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21"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22"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23"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24"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25"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26"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27"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28"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29"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30"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31"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32"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33"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34"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35"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36"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37"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38"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39"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40"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41"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42"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43"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44"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45"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46"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47"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48"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49"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0"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1"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2"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3"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4"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5"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6"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7"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8"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59"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60"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61"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62"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63"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419</xdr:row>
      <xdr:rowOff>318645</xdr:rowOff>
    </xdr:from>
    <xdr:to>
      <xdr:col>1</xdr:col>
      <xdr:colOff>104775</xdr:colOff>
      <xdr:row>419</xdr:row>
      <xdr:rowOff>937770</xdr:rowOff>
    </xdr:to>
    <xdr:pic>
      <xdr:nvPicPr>
        <xdr:cNvPr id="564" name="image1.png" descr="image1.png"/>
        <xdr:cNvPicPr>
          <a:picLocks noChangeAspect="1"/>
        </xdr:cNvPicPr>
      </xdr:nvPicPr>
      <xdr:blipFill>
        <a:blip r:embed="rId1">
          <a:extLst/>
        </a:blip>
        <a:stretch>
          <a:fillRect/>
        </a:stretch>
      </xdr:blipFill>
      <xdr:spPr>
        <a:xfrm>
          <a:off x="546100" y="92737180"/>
          <a:ext cx="104775" cy="619126"/>
        </a:xfrm>
        <a:prstGeom prst="rect">
          <a:avLst/>
        </a:prstGeom>
        <a:ln w="12700" cap="flat">
          <a:noFill/>
          <a:miter lim="400000"/>
        </a:ln>
        <a:effectLst/>
      </xdr:spPr>
    </xdr:pic>
    <xdr:clientData/>
  </xdr:twoCellAnchor>
  <xdr:twoCellAnchor>
    <xdr:from>
      <xdr:col>1</xdr:col>
      <xdr:colOff>0</xdr:colOff>
      <xdr:row>418</xdr:row>
      <xdr:rowOff>470674</xdr:rowOff>
    </xdr:from>
    <xdr:to>
      <xdr:col>1</xdr:col>
      <xdr:colOff>104775</xdr:colOff>
      <xdr:row>418</xdr:row>
      <xdr:rowOff>623074</xdr:rowOff>
    </xdr:to>
    <xdr:pic>
      <xdr:nvPicPr>
        <xdr:cNvPr id="565" name="image1.png" descr="image1.png"/>
        <xdr:cNvPicPr>
          <a:picLocks noChangeAspect="1"/>
        </xdr:cNvPicPr>
      </xdr:nvPicPr>
      <xdr:blipFill>
        <a:blip r:embed="rId1">
          <a:extLst/>
        </a:blip>
        <a:stretch>
          <a:fillRect/>
        </a:stretch>
      </xdr:blipFill>
      <xdr:spPr>
        <a:xfrm>
          <a:off x="546100" y="92190709"/>
          <a:ext cx="104775" cy="152401"/>
        </a:xfrm>
        <a:prstGeom prst="rect">
          <a:avLst/>
        </a:prstGeom>
        <a:ln w="12700" cap="flat">
          <a:noFill/>
          <a:miter lim="400000"/>
        </a:ln>
        <a:effectLst/>
      </xdr:spPr>
    </xdr:pic>
    <xdr:clientData/>
  </xdr:twoCellAnchor>
  <xdr:twoCellAnchor>
    <xdr:from>
      <xdr:col>1</xdr:col>
      <xdr:colOff>0</xdr:colOff>
      <xdr:row>418</xdr:row>
      <xdr:rowOff>470674</xdr:rowOff>
    </xdr:from>
    <xdr:to>
      <xdr:col>1</xdr:col>
      <xdr:colOff>104775</xdr:colOff>
      <xdr:row>418</xdr:row>
      <xdr:rowOff>623074</xdr:rowOff>
    </xdr:to>
    <xdr:pic>
      <xdr:nvPicPr>
        <xdr:cNvPr id="566" name="image1.png" descr="image1.png"/>
        <xdr:cNvPicPr>
          <a:picLocks noChangeAspect="1"/>
        </xdr:cNvPicPr>
      </xdr:nvPicPr>
      <xdr:blipFill>
        <a:blip r:embed="rId1">
          <a:extLst/>
        </a:blip>
        <a:stretch>
          <a:fillRect/>
        </a:stretch>
      </xdr:blipFill>
      <xdr:spPr>
        <a:xfrm>
          <a:off x="546100" y="92190709"/>
          <a:ext cx="104775" cy="152401"/>
        </a:xfrm>
        <a:prstGeom prst="rect">
          <a:avLst/>
        </a:prstGeom>
        <a:ln w="12700" cap="flat">
          <a:noFill/>
          <a:miter lim="400000"/>
        </a:ln>
        <a:effectLst/>
      </xdr:spPr>
    </xdr:pic>
    <xdr:clientData/>
  </xdr:twoCellAnchor>
  <xdr:twoCellAnchor>
    <xdr:from>
      <xdr:col>1</xdr:col>
      <xdr:colOff>0</xdr:colOff>
      <xdr:row>418</xdr:row>
      <xdr:rowOff>470674</xdr:rowOff>
    </xdr:from>
    <xdr:to>
      <xdr:col>1</xdr:col>
      <xdr:colOff>104775</xdr:colOff>
      <xdr:row>418</xdr:row>
      <xdr:rowOff>623074</xdr:rowOff>
    </xdr:to>
    <xdr:pic>
      <xdr:nvPicPr>
        <xdr:cNvPr id="567" name="image1.png" descr="image1.png"/>
        <xdr:cNvPicPr>
          <a:picLocks noChangeAspect="1"/>
        </xdr:cNvPicPr>
      </xdr:nvPicPr>
      <xdr:blipFill>
        <a:blip r:embed="rId1">
          <a:extLst/>
        </a:blip>
        <a:stretch>
          <a:fillRect/>
        </a:stretch>
      </xdr:blipFill>
      <xdr:spPr>
        <a:xfrm>
          <a:off x="546100" y="92190709"/>
          <a:ext cx="104775" cy="152401"/>
        </a:xfrm>
        <a:prstGeom prst="rect">
          <a:avLst/>
        </a:prstGeom>
        <a:ln w="12700" cap="flat">
          <a:noFill/>
          <a:miter lim="400000"/>
        </a:ln>
        <a:effectLst/>
      </xdr:spPr>
    </xdr:pic>
    <xdr:clientData/>
  </xdr:twoCellAnchor>
  <xdr:twoCellAnchor>
    <xdr:from>
      <xdr:col>1</xdr:col>
      <xdr:colOff>0</xdr:colOff>
      <xdr:row>418</xdr:row>
      <xdr:rowOff>470674</xdr:rowOff>
    </xdr:from>
    <xdr:to>
      <xdr:col>1</xdr:col>
      <xdr:colOff>104775</xdr:colOff>
      <xdr:row>418</xdr:row>
      <xdr:rowOff>623074</xdr:rowOff>
    </xdr:to>
    <xdr:pic>
      <xdr:nvPicPr>
        <xdr:cNvPr id="568" name="image1.png" descr="image1.png"/>
        <xdr:cNvPicPr>
          <a:picLocks noChangeAspect="1"/>
        </xdr:cNvPicPr>
      </xdr:nvPicPr>
      <xdr:blipFill>
        <a:blip r:embed="rId1">
          <a:extLst/>
        </a:blip>
        <a:stretch>
          <a:fillRect/>
        </a:stretch>
      </xdr:blipFill>
      <xdr:spPr>
        <a:xfrm>
          <a:off x="546100" y="92190709"/>
          <a:ext cx="104775" cy="152401"/>
        </a:xfrm>
        <a:prstGeom prst="rect">
          <a:avLst/>
        </a:prstGeom>
        <a:ln w="12700" cap="flat">
          <a:noFill/>
          <a:miter lim="400000"/>
        </a:ln>
        <a:effectLst/>
      </xdr:spPr>
    </xdr:pic>
    <xdr:clientData/>
  </xdr:twoCellAnchor>
  <xdr:twoCellAnchor>
    <xdr:from>
      <xdr:col>1</xdr:col>
      <xdr:colOff>0</xdr:colOff>
      <xdr:row>418</xdr:row>
      <xdr:rowOff>470674</xdr:rowOff>
    </xdr:from>
    <xdr:to>
      <xdr:col>1</xdr:col>
      <xdr:colOff>104775</xdr:colOff>
      <xdr:row>418</xdr:row>
      <xdr:rowOff>623074</xdr:rowOff>
    </xdr:to>
    <xdr:pic>
      <xdr:nvPicPr>
        <xdr:cNvPr id="569" name="image1.png" descr="image1.png"/>
        <xdr:cNvPicPr>
          <a:picLocks noChangeAspect="1"/>
        </xdr:cNvPicPr>
      </xdr:nvPicPr>
      <xdr:blipFill>
        <a:blip r:embed="rId1">
          <a:extLst/>
        </a:blip>
        <a:stretch>
          <a:fillRect/>
        </a:stretch>
      </xdr:blipFill>
      <xdr:spPr>
        <a:xfrm>
          <a:off x="546100" y="92190709"/>
          <a:ext cx="104775" cy="152401"/>
        </a:xfrm>
        <a:prstGeom prst="rect">
          <a:avLst/>
        </a:prstGeom>
        <a:ln w="12700" cap="flat">
          <a:noFill/>
          <a:miter lim="400000"/>
        </a:ln>
        <a:effectLst/>
      </xdr:spPr>
    </xdr:pic>
    <xdr:clientData/>
  </xdr:twoCellAnchor>
  <xdr:twoCellAnchor>
    <xdr:from>
      <xdr:col>1</xdr:col>
      <xdr:colOff>0</xdr:colOff>
      <xdr:row>418</xdr:row>
      <xdr:rowOff>470674</xdr:rowOff>
    </xdr:from>
    <xdr:to>
      <xdr:col>1</xdr:col>
      <xdr:colOff>104775</xdr:colOff>
      <xdr:row>418</xdr:row>
      <xdr:rowOff>623074</xdr:rowOff>
    </xdr:to>
    <xdr:pic>
      <xdr:nvPicPr>
        <xdr:cNvPr id="570" name="image1.png" descr="image1.png"/>
        <xdr:cNvPicPr>
          <a:picLocks noChangeAspect="1"/>
        </xdr:cNvPicPr>
      </xdr:nvPicPr>
      <xdr:blipFill>
        <a:blip r:embed="rId1">
          <a:extLst/>
        </a:blip>
        <a:stretch>
          <a:fillRect/>
        </a:stretch>
      </xdr:blipFill>
      <xdr:spPr>
        <a:xfrm>
          <a:off x="546100" y="92190709"/>
          <a:ext cx="104775" cy="152401"/>
        </a:xfrm>
        <a:prstGeom prst="rect">
          <a:avLst/>
        </a:prstGeom>
        <a:ln w="12700" cap="flat">
          <a:noFill/>
          <a:miter lim="400000"/>
        </a:ln>
        <a:effectLst/>
      </xdr:spPr>
    </xdr:pic>
    <xdr:clientData/>
  </xdr:twoCellAnchor>
  <xdr:twoCellAnchor>
    <xdr:from>
      <xdr:col>1</xdr:col>
      <xdr:colOff>0</xdr:colOff>
      <xdr:row>418</xdr:row>
      <xdr:rowOff>470674</xdr:rowOff>
    </xdr:from>
    <xdr:to>
      <xdr:col>1</xdr:col>
      <xdr:colOff>104775</xdr:colOff>
      <xdr:row>418</xdr:row>
      <xdr:rowOff>623074</xdr:rowOff>
    </xdr:to>
    <xdr:pic>
      <xdr:nvPicPr>
        <xdr:cNvPr id="571" name="image1.png" descr="image1.png"/>
        <xdr:cNvPicPr>
          <a:picLocks noChangeAspect="1"/>
        </xdr:cNvPicPr>
      </xdr:nvPicPr>
      <xdr:blipFill>
        <a:blip r:embed="rId1">
          <a:extLst/>
        </a:blip>
        <a:stretch>
          <a:fillRect/>
        </a:stretch>
      </xdr:blipFill>
      <xdr:spPr>
        <a:xfrm>
          <a:off x="546100" y="92190709"/>
          <a:ext cx="104775" cy="152401"/>
        </a:xfrm>
        <a:prstGeom prst="rect">
          <a:avLst/>
        </a:prstGeom>
        <a:ln w="12700" cap="flat">
          <a:noFill/>
          <a:miter lim="400000"/>
        </a:ln>
        <a:effectLst/>
      </xdr:spPr>
    </xdr:pic>
    <xdr:clientData/>
  </xdr:twoCellAnchor>
  <xdr:twoCellAnchor>
    <xdr:from>
      <xdr:col>1</xdr:col>
      <xdr:colOff>0</xdr:colOff>
      <xdr:row>418</xdr:row>
      <xdr:rowOff>470674</xdr:rowOff>
    </xdr:from>
    <xdr:to>
      <xdr:col>1</xdr:col>
      <xdr:colOff>104775</xdr:colOff>
      <xdr:row>418</xdr:row>
      <xdr:rowOff>623074</xdr:rowOff>
    </xdr:to>
    <xdr:pic>
      <xdr:nvPicPr>
        <xdr:cNvPr id="572" name="image1.png" descr="image1.png"/>
        <xdr:cNvPicPr>
          <a:picLocks noChangeAspect="1"/>
        </xdr:cNvPicPr>
      </xdr:nvPicPr>
      <xdr:blipFill>
        <a:blip r:embed="rId1">
          <a:extLst/>
        </a:blip>
        <a:stretch>
          <a:fillRect/>
        </a:stretch>
      </xdr:blipFill>
      <xdr:spPr>
        <a:xfrm>
          <a:off x="546100" y="92190709"/>
          <a:ext cx="104775" cy="15240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73"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74"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75"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76"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77"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78"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79"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80"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81"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82"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83"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84" name="image1.png" descr="image1.png"/>
        <xdr:cNvPicPr>
          <a:picLocks noChangeAspect="1"/>
        </xdr:cNvPicPr>
      </xdr:nvPicPr>
      <xdr:blipFill>
        <a:blip r:embed="rId1">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4</xdr:col>
      <xdr:colOff>0</xdr:colOff>
      <xdr:row>418</xdr:row>
      <xdr:rowOff>203974</xdr:rowOff>
    </xdr:from>
    <xdr:to>
      <xdr:col>4</xdr:col>
      <xdr:colOff>104775</xdr:colOff>
      <xdr:row>418</xdr:row>
      <xdr:rowOff>223024</xdr:rowOff>
    </xdr:to>
    <xdr:pic>
      <xdr:nvPicPr>
        <xdr:cNvPr id="585" name="image1.png" descr="image1.png"/>
        <xdr:cNvPicPr>
          <a:picLocks noChangeAspect="1"/>
        </xdr:cNvPicPr>
      </xdr:nvPicPr>
      <xdr:blipFill>
        <a:blip r:embed="rId1">
          <a:extLst/>
        </a:blip>
        <a:stretch>
          <a:fillRect/>
        </a:stretch>
      </xdr:blipFill>
      <xdr:spPr>
        <a:xfrm>
          <a:off x="6578600" y="91924009"/>
          <a:ext cx="104775" cy="19051"/>
        </a:xfrm>
        <a:prstGeom prst="rect">
          <a:avLst/>
        </a:prstGeom>
        <a:ln w="12700" cap="flat">
          <a:noFill/>
          <a:miter lim="400000"/>
        </a:ln>
        <a:effectLst/>
      </xdr:spPr>
    </xdr:pic>
    <xdr:clientData/>
  </xdr:twoCellAnchor>
  <xdr:twoCellAnchor>
    <xdr:from>
      <xdr:col>4</xdr:col>
      <xdr:colOff>0</xdr:colOff>
      <xdr:row>418</xdr:row>
      <xdr:rowOff>203974</xdr:rowOff>
    </xdr:from>
    <xdr:to>
      <xdr:col>4</xdr:col>
      <xdr:colOff>104775</xdr:colOff>
      <xdr:row>418</xdr:row>
      <xdr:rowOff>223024</xdr:rowOff>
    </xdr:to>
    <xdr:pic>
      <xdr:nvPicPr>
        <xdr:cNvPr id="586" name="image1.png" descr="image1.png"/>
        <xdr:cNvPicPr>
          <a:picLocks noChangeAspect="1"/>
        </xdr:cNvPicPr>
      </xdr:nvPicPr>
      <xdr:blipFill>
        <a:blip r:embed="rId1">
          <a:extLst/>
        </a:blip>
        <a:stretch>
          <a:fillRect/>
        </a:stretch>
      </xdr:blipFill>
      <xdr:spPr>
        <a:xfrm>
          <a:off x="6578600" y="91924009"/>
          <a:ext cx="104775" cy="19051"/>
        </a:xfrm>
        <a:prstGeom prst="rect">
          <a:avLst/>
        </a:prstGeom>
        <a:ln w="12700" cap="flat">
          <a:noFill/>
          <a:miter lim="400000"/>
        </a:ln>
        <a:effectLst/>
      </xdr:spPr>
    </xdr:pic>
    <xdr:clientData/>
  </xdr:twoCellAnchor>
  <xdr:twoCellAnchor>
    <xdr:from>
      <xdr:col>4</xdr:col>
      <xdr:colOff>0</xdr:colOff>
      <xdr:row>418</xdr:row>
      <xdr:rowOff>203974</xdr:rowOff>
    </xdr:from>
    <xdr:to>
      <xdr:col>4</xdr:col>
      <xdr:colOff>104775</xdr:colOff>
      <xdr:row>418</xdr:row>
      <xdr:rowOff>223024</xdr:rowOff>
    </xdr:to>
    <xdr:pic>
      <xdr:nvPicPr>
        <xdr:cNvPr id="587" name="image1.png" descr="image1.png"/>
        <xdr:cNvPicPr>
          <a:picLocks noChangeAspect="1"/>
        </xdr:cNvPicPr>
      </xdr:nvPicPr>
      <xdr:blipFill>
        <a:blip r:embed="rId1">
          <a:extLst/>
        </a:blip>
        <a:stretch>
          <a:fillRect/>
        </a:stretch>
      </xdr:blipFill>
      <xdr:spPr>
        <a:xfrm>
          <a:off x="6578600" y="91924009"/>
          <a:ext cx="104775" cy="19051"/>
        </a:xfrm>
        <a:prstGeom prst="rect">
          <a:avLst/>
        </a:prstGeom>
        <a:ln w="12700" cap="flat">
          <a:noFill/>
          <a:miter lim="400000"/>
        </a:ln>
        <a:effectLst/>
      </xdr:spPr>
    </xdr:pic>
    <xdr:clientData/>
  </xdr:twoCellAnchor>
  <xdr:twoCellAnchor>
    <xdr:from>
      <xdr:col>4</xdr:col>
      <xdr:colOff>0</xdr:colOff>
      <xdr:row>418</xdr:row>
      <xdr:rowOff>203974</xdr:rowOff>
    </xdr:from>
    <xdr:to>
      <xdr:col>4</xdr:col>
      <xdr:colOff>104775</xdr:colOff>
      <xdr:row>418</xdr:row>
      <xdr:rowOff>223024</xdr:rowOff>
    </xdr:to>
    <xdr:pic>
      <xdr:nvPicPr>
        <xdr:cNvPr id="588" name="image1.png" descr="image1.png"/>
        <xdr:cNvPicPr>
          <a:picLocks noChangeAspect="1"/>
        </xdr:cNvPicPr>
      </xdr:nvPicPr>
      <xdr:blipFill>
        <a:blip r:embed="rId1">
          <a:extLst/>
        </a:blip>
        <a:stretch>
          <a:fillRect/>
        </a:stretch>
      </xdr:blipFill>
      <xdr:spPr>
        <a:xfrm>
          <a:off x="6578600" y="91924009"/>
          <a:ext cx="104775" cy="19051"/>
        </a:xfrm>
        <a:prstGeom prst="rect">
          <a:avLst/>
        </a:prstGeom>
        <a:ln w="12700" cap="flat">
          <a:noFill/>
          <a:miter lim="400000"/>
        </a:ln>
        <a:effectLst/>
      </xdr:spPr>
    </xdr:pic>
    <xdr:clientData/>
  </xdr:twoCellAnchor>
  <xdr:twoCellAnchor>
    <xdr:from>
      <xdr:col>4</xdr:col>
      <xdr:colOff>0</xdr:colOff>
      <xdr:row>418</xdr:row>
      <xdr:rowOff>203974</xdr:rowOff>
    </xdr:from>
    <xdr:to>
      <xdr:col>4</xdr:col>
      <xdr:colOff>104775</xdr:colOff>
      <xdr:row>418</xdr:row>
      <xdr:rowOff>223024</xdr:rowOff>
    </xdr:to>
    <xdr:pic>
      <xdr:nvPicPr>
        <xdr:cNvPr id="589" name="image1.png" descr="image1.png"/>
        <xdr:cNvPicPr>
          <a:picLocks noChangeAspect="1"/>
        </xdr:cNvPicPr>
      </xdr:nvPicPr>
      <xdr:blipFill>
        <a:blip r:embed="rId1">
          <a:extLst/>
        </a:blip>
        <a:stretch>
          <a:fillRect/>
        </a:stretch>
      </xdr:blipFill>
      <xdr:spPr>
        <a:xfrm>
          <a:off x="6578600" y="91924009"/>
          <a:ext cx="104775" cy="19051"/>
        </a:xfrm>
        <a:prstGeom prst="rect">
          <a:avLst/>
        </a:prstGeom>
        <a:ln w="12700" cap="flat">
          <a:noFill/>
          <a:miter lim="400000"/>
        </a:ln>
        <a:effectLst/>
      </xdr:spPr>
    </xdr:pic>
    <xdr:clientData/>
  </xdr:twoCellAnchor>
  <xdr:twoCellAnchor>
    <xdr:from>
      <xdr:col>4</xdr:col>
      <xdr:colOff>0</xdr:colOff>
      <xdr:row>418</xdr:row>
      <xdr:rowOff>203974</xdr:rowOff>
    </xdr:from>
    <xdr:to>
      <xdr:col>4</xdr:col>
      <xdr:colOff>104775</xdr:colOff>
      <xdr:row>418</xdr:row>
      <xdr:rowOff>223024</xdr:rowOff>
    </xdr:to>
    <xdr:pic>
      <xdr:nvPicPr>
        <xdr:cNvPr id="590" name="image1.png" descr="image1.png"/>
        <xdr:cNvPicPr>
          <a:picLocks noChangeAspect="1"/>
        </xdr:cNvPicPr>
      </xdr:nvPicPr>
      <xdr:blipFill>
        <a:blip r:embed="rId1">
          <a:extLst/>
        </a:blip>
        <a:stretch>
          <a:fillRect/>
        </a:stretch>
      </xdr:blipFill>
      <xdr:spPr>
        <a:xfrm>
          <a:off x="6578600" y="91924009"/>
          <a:ext cx="104775" cy="19051"/>
        </a:xfrm>
        <a:prstGeom prst="rect">
          <a:avLst/>
        </a:prstGeom>
        <a:ln w="12700" cap="flat">
          <a:noFill/>
          <a:miter lim="400000"/>
        </a:ln>
        <a:effectLst/>
      </xdr:spPr>
    </xdr:pic>
    <xdr:clientData/>
  </xdr:twoCellAnchor>
  <xdr:twoCellAnchor>
    <xdr:from>
      <xdr:col>4</xdr:col>
      <xdr:colOff>0</xdr:colOff>
      <xdr:row>418</xdr:row>
      <xdr:rowOff>470674</xdr:rowOff>
    </xdr:from>
    <xdr:to>
      <xdr:col>4</xdr:col>
      <xdr:colOff>104775</xdr:colOff>
      <xdr:row>418</xdr:row>
      <xdr:rowOff>623074</xdr:rowOff>
    </xdr:to>
    <xdr:pic>
      <xdr:nvPicPr>
        <xdr:cNvPr id="591" name="image1.png" descr="image1.png"/>
        <xdr:cNvPicPr>
          <a:picLocks noChangeAspect="1"/>
        </xdr:cNvPicPr>
      </xdr:nvPicPr>
      <xdr:blipFill>
        <a:blip r:embed="rId1">
          <a:extLst/>
        </a:blip>
        <a:stretch>
          <a:fillRect/>
        </a:stretch>
      </xdr:blipFill>
      <xdr:spPr>
        <a:xfrm>
          <a:off x="6578600" y="92190709"/>
          <a:ext cx="104775" cy="152401"/>
        </a:xfrm>
        <a:prstGeom prst="rect">
          <a:avLst/>
        </a:prstGeom>
        <a:ln w="12700" cap="flat">
          <a:noFill/>
          <a:miter lim="400000"/>
        </a:ln>
        <a:effectLst/>
      </xdr:spPr>
    </xdr:pic>
    <xdr:clientData/>
  </xdr:twoCellAnchor>
  <xdr:twoCellAnchor>
    <xdr:from>
      <xdr:col>4</xdr:col>
      <xdr:colOff>0</xdr:colOff>
      <xdr:row>418</xdr:row>
      <xdr:rowOff>470674</xdr:rowOff>
    </xdr:from>
    <xdr:to>
      <xdr:col>4</xdr:col>
      <xdr:colOff>104775</xdr:colOff>
      <xdr:row>418</xdr:row>
      <xdr:rowOff>623074</xdr:rowOff>
    </xdr:to>
    <xdr:pic>
      <xdr:nvPicPr>
        <xdr:cNvPr id="592" name="image1.png" descr="image1.png"/>
        <xdr:cNvPicPr>
          <a:picLocks noChangeAspect="1"/>
        </xdr:cNvPicPr>
      </xdr:nvPicPr>
      <xdr:blipFill>
        <a:blip r:embed="rId1">
          <a:extLst/>
        </a:blip>
        <a:stretch>
          <a:fillRect/>
        </a:stretch>
      </xdr:blipFill>
      <xdr:spPr>
        <a:xfrm>
          <a:off x="6578600" y="92190709"/>
          <a:ext cx="104775" cy="152401"/>
        </a:xfrm>
        <a:prstGeom prst="rect">
          <a:avLst/>
        </a:prstGeom>
        <a:ln w="12700" cap="flat">
          <a:noFill/>
          <a:miter lim="400000"/>
        </a:ln>
        <a:effectLst/>
      </xdr:spPr>
    </xdr:pic>
    <xdr:clientData/>
  </xdr:twoCellAnchor>
  <xdr:twoCellAnchor>
    <xdr:from>
      <xdr:col>4</xdr:col>
      <xdr:colOff>0</xdr:colOff>
      <xdr:row>418</xdr:row>
      <xdr:rowOff>203974</xdr:rowOff>
    </xdr:from>
    <xdr:to>
      <xdr:col>4</xdr:col>
      <xdr:colOff>104775</xdr:colOff>
      <xdr:row>418</xdr:row>
      <xdr:rowOff>223024</xdr:rowOff>
    </xdr:to>
    <xdr:pic>
      <xdr:nvPicPr>
        <xdr:cNvPr id="593" name="image1.png" descr="image1.png"/>
        <xdr:cNvPicPr>
          <a:picLocks noChangeAspect="1"/>
        </xdr:cNvPicPr>
      </xdr:nvPicPr>
      <xdr:blipFill>
        <a:blip r:embed="rId1">
          <a:extLst/>
        </a:blip>
        <a:stretch>
          <a:fillRect/>
        </a:stretch>
      </xdr:blipFill>
      <xdr:spPr>
        <a:xfrm>
          <a:off x="6578600" y="91924009"/>
          <a:ext cx="104775" cy="19051"/>
        </a:xfrm>
        <a:prstGeom prst="rect">
          <a:avLst/>
        </a:prstGeom>
        <a:ln w="12700" cap="flat">
          <a:noFill/>
          <a:miter lim="400000"/>
        </a:ln>
        <a:effectLst/>
      </xdr:spPr>
    </xdr:pic>
    <xdr:clientData/>
  </xdr:twoCellAnchor>
  <xdr:twoCellAnchor>
    <xdr:from>
      <xdr:col>4</xdr:col>
      <xdr:colOff>0</xdr:colOff>
      <xdr:row>418</xdr:row>
      <xdr:rowOff>203974</xdr:rowOff>
    </xdr:from>
    <xdr:to>
      <xdr:col>4</xdr:col>
      <xdr:colOff>104775</xdr:colOff>
      <xdr:row>418</xdr:row>
      <xdr:rowOff>223024</xdr:rowOff>
    </xdr:to>
    <xdr:pic>
      <xdr:nvPicPr>
        <xdr:cNvPr id="594" name="image1.png" descr="image1.png"/>
        <xdr:cNvPicPr>
          <a:picLocks noChangeAspect="1"/>
        </xdr:cNvPicPr>
      </xdr:nvPicPr>
      <xdr:blipFill>
        <a:blip r:embed="rId1">
          <a:extLst/>
        </a:blip>
        <a:stretch>
          <a:fillRect/>
        </a:stretch>
      </xdr:blipFill>
      <xdr:spPr>
        <a:xfrm>
          <a:off x="65786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95" name="image1.png" descr="image1.png"/>
        <xdr:cNvPicPr>
          <a:picLocks noChangeAspect="1"/>
        </xdr:cNvPicPr>
      </xdr:nvPicPr>
      <xdr:blipFill>
        <a:blip r:embed="rId2">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96" name="Picture 2" descr="Picture 2"/>
        <xdr:cNvPicPr>
          <a:picLocks noChangeAspect="1"/>
        </xdr:cNvPicPr>
      </xdr:nvPicPr>
      <xdr:blipFill>
        <a:blip r:embed="rId2">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97" name="Picture 3" descr="Picture 3"/>
        <xdr:cNvPicPr>
          <a:picLocks noChangeAspect="1"/>
        </xdr:cNvPicPr>
      </xdr:nvPicPr>
      <xdr:blipFill>
        <a:blip r:embed="rId2">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0</xdr:colOff>
      <xdr:row>418</xdr:row>
      <xdr:rowOff>203974</xdr:rowOff>
    </xdr:from>
    <xdr:to>
      <xdr:col>1</xdr:col>
      <xdr:colOff>104775</xdr:colOff>
      <xdr:row>418</xdr:row>
      <xdr:rowOff>223024</xdr:rowOff>
    </xdr:to>
    <xdr:pic>
      <xdr:nvPicPr>
        <xdr:cNvPr id="598" name="Picture 4" descr="Picture 4"/>
        <xdr:cNvPicPr>
          <a:picLocks noChangeAspect="1"/>
        </xdr:cNvPicPr>
      </xdr:nvPicPr>
      <xdr:blipFill>
        <a:blip r:embed="rId2">
          <a:extLst/>
        </a:blip>
        <a:stretch>
          <a:fillRect/>
        </a:stretch>
      </xdr:blipFill>
      <xdr:spPr>
        <a:xfrm>
          <a:off x="546100" y="91924009"/>
          <a:ext cx="104775" cy="19051"/>
        </a:xfrm>
        <a:prstGeom prst="rect">
          <a:avLst/>
        </a:prstGeom>
        <a:ln w="12700" cap="flat">
          <a:noFill/>
          <a:miter lim="400000"/>
        </a:ln>
        <a:effectLst/>
      </xdr:spPr>
    </xdr:pic>
    <xdr:clientData/>
  </xdr:twoCellAnchor>
  <xdr:twoCellAnchor>
    <xdr:from>
      <xdr:col>1</xdr:col>
      <xdr:colOff>9525</xdr:colOff>
      <xdr:row>419</xdr:row>
      <xdr:rowOff>537720</xdr:rowOff>
    </xdr:from>
    <xdr:to>
      <xdr:col>1</xdr:col>
      <xdr:colOff>104775</xdr:colOff>
      <xdr:row>419</xdr:row>
      <xdr:rowOff>556770</xdr:rowOff>
    </xdr:to>
    <xdr:pic>
      <xdr:nvPicPr>
        <xdr:cNvPr id="599" name="Picture 5" descr="Picture 5"/>
        <xdr:cNvPicPr>
          <a:picLocks noChangeAspect="1"/>
        </xdr:cNvPicPr>
      </xdr:nvPicPr>
      <xdr:blipFill>
        <a:blip r:embed="rId2">
          <a:extLst/>
        </a:blip>
        <a:stretch>
          <a:fillRect/>
        </a:stretch>
      </xdr:blipFill>
      <xdr:spPr>
        <a:xfrm>
          <a:off x="555625" y="92956255"/>
          <a:ext cx="95250" cy="19051"/>
        </a:xfrm>
        <a:prstGeom prst="rect">
          <a:avLst/>
        </a:prstGeom>
        <a:ln w="12700" cap="flat">
          <a:noFill/>
          <a:miter lim="400000"/>
        </a:ln>
        <a:effectLst/>
      </xdr:spPr>
    </xdr:pic>
    <xdr:clientData/>
  </xdr:twoCellAnchor>
  <xdr:twoCellAnchor>
    <xdr:from>
      <xdr:col>1</xdr:col>
      <xdr:colOff>9525</xdr:colOff>
      <xdr:row>419</xdr:row>
      <xdr:rowOff>537720</xdr:rowOff>
    </xdr:from>
    <xdr:to>
      <xdr:col>1</xdr:col>
      <xdr:colOff>104775</xdr:colOff>
      <xdr:row>419</xdr:row>
      <xdr:rowOff>556770</xdr:rowOff>
    </xdr:to>
    <xdr:pic>
      <xdr:nvPicPr>
        <xdr:cNvPr id="600" name="Picture 6" descr="Picture 6"/>
        <xdr:cNvPicPr>
          <a:picLocks noChangeAspect="1"/>
        </xdr:cNvPicPr>
      </xdr:nvPicPr>
      <xdr:blipFill>
        <a:blip r:embed="rId2">
          <a:extLst/>
        </a:blip>
        <a:stretch>
          <a:fillRect/>
        </a:stretch>
      </xdr:blipFill>
      <xdr:spPr>
        <a:xfrm>
          <a:off x="555625" y="92956255"/>
          <a:ext cx="95250" cy="19051"/>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dimension ref="A1:Y1000"/>
  <sheetViews>
    <sheetView workbookViewId="0" showGridLines="0" defaultGridColor="1"/>
  </sheetViews>
  <sheetFormatPr defaultColWidth="12.5" defaultRowHeight="15" customHeight="1" outlineLevelRow="0" outlineLevelCol="0"/>
  <cols>
    <col min="1" max="1" width="7.17188" style="1" customWidth="1"/>
    <col min="2" max="2" width="60.3516" style="1" customWidth="1"/>
    <col min="3" max="3" width="10.5" style="1" customWidth="1"/>
    <col min="4" max="4" width="8.35156" style="1" customWidth="1"/>
    <col min="5" max="5" width="13.5" style="1" customWidth="1"/>
    <col min="6" max="6" width="18.5" style="1" customWidth="1"/>
    <col min="7" max="8" width="14.3516" style="1" customWidth="1"/>
    <col min="9" max="9" width="16.6719" style="1" customWidth="1"/>
    <col min="10" max="11" width="14.3516" style="1" customWidth="1"/>
    <col min="12" max="12" width="18.5" style="1" customWidth="1"/>
    <col min="13" max="13" width="15.5" style="1" customWidth="1"/>
    <col min="14" max="14" width="13.1719" style="1" customWidth="1"/>
    <col min="15" max="15" width="13.3516" style="1" customWidth="1"/>
    <col min="16" max="25" width="9.17188" style="1" customWidth="1"/>
    <col min="26" max="16384" width="12.5" style="1" customWidth="1"/>
  </cols>
  <sheetData>
    <row r="1" ht="12.6" customHeight="1">
      <c r="A1" s="2"/>
      <c r="B1" s="3"/>
      <c r="C1" s="3"/>
      <c r="D1" s="3"/>
      <c r="E1" s="3"/>
      <c r="F1" s="4"/>
      <c r="G1" s="5"/>
      <c r="H1" s="6"/>
      <c r="I1" s="7"/>
      <c r="J1" s="7"/>
      <c r="K1" s="7"/>
      <c r="L1" s="8"/>
      <c r="M1" s="8"/>
      <c r="N1" s="7"/>
      <c r="O1" s="9"/>
      <c r="P1" s="10"/>
      <c r="Q1" s="3"/>
      <c r="R1" s="3"/>
      <c r="S1" s="3"/>
      <c r="T1" s="3"/>
      <c r="U1" s="3"/>
      <c r="V1" s="3"/>
      <c r="W1" s="3"/>
      <c r="X1" s="3"/>
      <c r="Y1" s="11"/>
    </row>
    <row r="2" ht="12.6" customHeight="1">
      <c r="A2" s="12"/>
      <c r="B2" s="13"/>
      <c r="C2" s="13"/>
      <c r="D2" s="13"/>
      <c r="E2" s="13"/>
      <c r="F2" s="14"/>
      <c r="G2" s="15"/>
      <c r="H2" s="16"/>
      <c r="I2" s="17"/>
      <c r="J2" s="17"/>
      <c r="K2" s="17"/>
      <c r="L2" s="18"/>
      <c r="M2" s="18"/>
      <c r="N2" s="17"/>
      <c r="O2" s="19"/>
      <c r="P2" s="20"/>
      <c r="Q2" s="13"/>
      <c r="R2" s="13"/>
      <c r="S2" s="13"/>
      <c r="T2" s="13"/>
      <c r="U2" s="13"/>
      <c r="V2" s="13"/>
      <c r="W2" s="13"/>
      <c r="X2" s="13"/>
      <c r="Y2" s="21"/>
    </row>
    <row r="3" ht="12.6" customHeight="1">
      <c r="A3" s="12"/>
      <c r="B3" s="13"/>
      <c r="C3" s="13"/>
      <c r="D3" s="13"/>
      <c r="E3" s="13"/>
      <c r="F3" s="14"/>
      <c r="G3" s="15"/>
      <c r="H3" s="16"/>
      <c r="I3" s="17"/>
      <c r="J3" s="17"/>
      <c r="K3" s="17"/>
      <c r="L3" s="18"/>
      <c r="M3" s="18"/>
      <c r="N3" s="17"/>
      <c r="O3" s="19"/>
      <c r="P3" s="20"/>
      <c r="Q3" s="13"/>
      <c r="R3" s="13"/>
      <c r="S3" s="13"/>
      <c r="T3" s="13"/>
      <c r="U3" s="13"/>
      <c r="V3" s="13"/>
      <c r="W3" s="13"/>
      <c r="X3" s="13"/>
      <c r="Y3" s="21"/>
    </row>
    <row r="4" ht="12.6" customHeight="1">
      <c r="A4" s="22"/>
      <c r="B4" s="13"/>
      <c r="C4" s="13"/>
      <c r="D4" s="13"/>
      <c r="E4" s="13"/>
      <c r="F4" s="14"/>
      <c r="G4" s="15"/>
      <c r="H4" s="16"/>
      <c r="I4" s="17"/>
      <c r="J4" s="17"/>
      <c r="K4" s="17"/>
      <c r="L4" s="18"/>
      <c r="M4" s="18"/>
      <c r="N4" s="17"/>
      <c r="O4" s="19"/>
      <c r="P4" s="20"/>
      <c r="Q4" s="13"/>
      <c r="R4" s="13"/>
      <c r="S4" s="13"/>
      <c r="T4" s="13"/>
      <c r="U4" s="13"/>
      <c r="V4" s="13"/>
      <c r="W4" s="13"/>
      <c r="X4" s="13"/>
      <c r="Y4" s="21"/>
    </row>
    <row r="5" ht="10.4" customHeight="1">
      <c r="A5" s="22"/>
      <c r="B5" s="23"/>
      <c r="C5" s="23"/>
      <c r="D5" s="23"/>
      <c r="E5" s="24"/>
      <c r="F5" s="24"/>
      <c r="G5" s="17"/>
      <c r="H5" s="16"/>
      <c r="I5" s="17"/>
      <c r="J5" s="17"/>
      <c r="K5" s="17"/>
      <c r="L5" s="18"/>
      <c r="M5" s="18"/>
      <c r="N5" s="17"/>
      <c r="O5" s="19"/>
      <c r="P5" s="20"/>
      <c r="Q5" s="13"/>
      <c r="R5" s="13"/>
      <c r="S5" s="13"/>
      <c r="T5" s="13"/>
      <c r="U5" s="13"/>
      <c r="V5" s="13"/>
      <c r="W5" s="13"/>
      <c r="X5" s="13"/>
      <c r="Y5" s="21"/>
    </row>
    <row r="6" ht="12.6" customHeight="1">
      <c r="A6" s="25"/>
      <c r="B6" s="26"/>
      <c r="C6" s="27"/>
      <c r="D6" s="27"/>
      <c r="E6" s="28"/>
      <c r="F6" s="28"/>
      <c r="G6" s="17"/>
      <c r="H6" s="16"/>
      <c r="I6" s="17"/>
      <c r="J6" s="17"/>
      <c r="K6" s="17"/>
      <c r="L6" s="18"/>
      <c r="M6" s="18"/>
      <c r="N6" s="17"/>
      <c r="O6" s="19"/>
      <c r="P6" s="20"/>
      <c r="Q6" s="13"/>
      <c r="R6" s="13"/>
      <c r="S6" s="13"/>
      <c r="T6" s="13"/>
      <c r="U6" s="13"/>
      <c r="V6" s="13"/>
      <c r="W6" s="13"/>
      <c r="X6" s="13"/>
      <c r="Y6" s="21"/>
    </row>
    <row r="7" ht="25.05" customHeight="1">
      <c r="A7" t="s" s="29">
        <v>0</v>
      </c>
      <c r="B7" s="30"/>
      <c r="C7" s="30"/>
      <c r="D7" s="30"/>
      <c r="E7" s="30"/>
      <c r="F7" s="31"/>
      <c r="G7" s="32"/>
      <c r="H7" s="16"/>
      <c r="I7" s="17"/>
      <c r="J7" s="17"/>
      <c r="K7" s="17"/>
      <c r="L7" s="18"/>
      <c r="M7" s="18"/>
      <c r="N7" s="17"/>
      <c r="O7" s="19"/>
      <c r="P7" s="20"/>
      <c r="Q7" s="13"/>
      <c r="R7" s="13"/>
      <c r="S7" s="13"/>
      <c r="T7" s="13"/>
      <c r="U7" s="13"/>
      <c r="V7" s="13"/>
      <c r="W7" s="13"/>
      <c r="X7" s="13"/>
      <c r="Y7" s="21"/>
    </row>
    <row r="8" ht="12.9" customHeight="1">
      <c r="A8" t="s" s="33">
        <v>1</v>
      </c>
      <c r="B8" s="34">
        <v>15307</v>
      </c>
      <c r="C8" s="35"/>
      <c r="D8" s="35"/>
      <c r="E8" s="35"/>
      <c r="F8" s="36"/>
      <c r="G8" s="32"/>
      <c r="H8" s="16"/>
      <c r="I8" s="17"/>
      <c r="J8" s="17"/>
      <c r="K8" s="17"/>
      <c r="L8" s="18"/>
      <c r="M8" s="18"/>
      <c r="N8" s="17"/>
      <c r="O8" s="19"/>
      <c r="P8" s="20"/>
      <c r="Q8" s="13"/>
      <c r="R8" s="13"/>
      <c r="S8" s="13"/>
      <c r="T8" s="13"/>
      <c r="U8" s="13"/>
      <c r="V8" s="13"/>
      <c r="W8" s="13"/>
      <c r="X8" s="13"/>
      <c r="Y8" s="21"/>
    </row>
    <row r="9" ht="12.9" customHeight="1">
      <c r="A9" t="s" s="37">
        <v>2</v>
      </c>
      <c r="B9" s="13"/>
      <c r="C9" s="38"/>
      <c r="D9" s="38"/>
      <c r="E9" t="s" s="39">
        <v>3</v>
      </c>
      <c r="F9" t="s" s="40">
        <v>4</v>
      </c>
      <c r="G9" s="32"/>
      <c r="H9" s="16"/>
      <c r="I9" s="17"/>
      <c r="J9" s="17"/>
      <c r="K9" s="17"/>
      <c r="L9" s="18"/>
      <c r="M9" s="18"/>
      <c r="N9" s="17"/>
      <c r="O9" s="19"/>
      <c r="P9" s="20"/>
      <c r="Q9" s="13"/>
      <c r="R9" s="13"/>
      <c r="S9" s="13"/>
      <c r="T9" s="13"/>
      <c r="U9" s="13"/>
      <c r="V9" s="13"/>
      <c r="W9" s="13"/>
      <c r="X9" s="13"/>
      <c r="Y9" s="21"/>
    </row>
    <row r="10" ht="9.15" customHeight="1">
      <c r="A10" s="41"/>
      <c r="B10" s="26"/>
      <c r="C10" s="26"/>
      <c r="D10" s="26"/>
      <c r="E10" s="26"/>
      <c r="F10" s="42"/>
      <c r="G10" s="15"/>
      <c r="H10" s="16"/>
      <c r="I10" s="17"/>
      <c r="J10" s="17"/>
      <c r="K10" s="17"/>
      <c r="L10" s="18"/>
      <c r="M10" s="18"/>
      <c r="N10" s="17"/>
      <c r="O10" s="19"/>
      <c r="P10" s="20"/>
      <c r="Q10" s="13"/>
      <c r="R10" s="13"/>
      <c r="S10" s="13"/>
      <c r="T10" s="13"/>
      <c r="U10" s="13"/>
      <c r="V10" s="13"/>
      <c r="W10" s="13"/>
      <c r="X10" s="13"/>
      <c r="Y10" s="21"/>
    </row>
    <row r="11" ht="12.9" customHeight="1">
      <c r="A11" t="s" s="43">
        <v>5</v>
      </c>
      <c r="B11" t="s" s="43">
        <v>6</v>
      </c>
      <c r="C11" t="s" s="43">
        <v>7</v>
      </c>
      <c r="D11" t="s" s="43">
        <v>8</v>
      </c>
      <c r="E11" t="s" s="43">
        <v>9</v>
      </c>
      <c r="F11" t="s" s="43">
        <v>10</v>
      </c>
      <c r="G11" s="32"/>
      <c r="H11" s="16"/>
      <c r="I11" s="17"/>
      <c r="J11" s="17"/>
      <c r="K11" s="17"/>
      <c r="L11" s="18"/>
      <c r="M11" s="18"/>
      <c r="N11" s="17"/>
      <c r="O11" s="19"/>
      <c r="P11" s="20"/>
      <c r="Q11" s="13"/>
      <c r="R11" s="13"/>
      <c r="S11" s="13"/>
      <c r="T11" s="13"/>
      <c r="U11" s="13"/>
      <c r="V11" s="13"/>
      <c r="W11" s="13"/>
      <c r="X11" s="13"/>
      <c r="Y11" s="21"/>
    </row>
    <row r="12" ht="10.6" customHeight="1">
      <c r="A12" s="44"/>
      <c r="B12" s="44"/>
      <c r="C12" s="44"/>
      <c r="D12" s="44"/>
      <c r="E12" s="45"/>
      <c r="F12" s="46"/>
      <c r="G12" s="32"/>
      <c r="H12" s="16"/>
      <c r="I12" s="17"/>
      <c r="J12" s="17"/>
      <c r="K12" s="17"/>
      <c r="L12" s="18"/>
      <c r="M12" s="18"/>
      <c r="N12" s="17"/>
      <c r="O12" s="19"/>
      <c r="P12" s="20"/>
      <c r="Q12" s="13"/>
      <c r="R12" s="13"/>
      <c r="S12" s="13"/>
      <c r="T12" s="13"/>
      <c r="U12" s="13"/>
      <c r="V12" s="13"/>
      <c r="W12" s="13"/>
      <c r="X12" s="13"/>
      <c r="Y12" s="21"/>
    </row>
    <row r="13" ht="11.35" customHeight="1">
      <c r="A13" t="s" s="47">
        <v>11</v>
      </c>
      <c r="B13" t="s" s="48">
        <v>12</v>
      </c>
      <c r="C13" s="49"/>
      <c r="D13" s="50"/>
      <c r="E13" s="51"/>
      <c r="F13" s="52"/>
      <c r="G13" s="32"/>
      <c r="H13" s="16"/>
      <c r="I13" s="17"/>
      <c r="J13" s="17"/>
      <c r="K13" s="17"/>
      <c r="L13" s="18"/>
      <c r="M13" s="18"/>
      <c r="N13" s="17"/>
      <c r="O13" s="19"/>
      <c r="P13" s="20"/>
      <c r="Q13" s="13"/>
      <c r="R13" s="13"/>
      <c r="S13" s="13"/>
      <c r="T13" s="13"/>
      <c r="U13" s="13"/>
      <c r="V13" s="13"/>
      <c r="W13" s="13"/>
      <c r="X13" s="13"/>
      <c r="Y13" s="21"/>
    </row>
    <row r="14" ht="12.9" customHeight="1">
      <c r="A14" s="53"/>
      <c r="B14" s="54"/>
      <c r="C14" s="49"/>
      <c r="D14" s="50"/>
      <c r="E14" s="51"/>
      <c r="F14" s="52"/>
      <c r="G14" s="32"/>
      <c r="H14" s="16"/>
      <c r="I14" s="17"/>
      <c r="J14" s="17"/>
      <c r="K14" s="17"/>
      <c r="L14" s="18"/>
      <c r="M14" s="18"/>
      <c r="N14" s="17"/>
      <c r="O14" s="19"/>
      <c r="P14" s="20"/>
      <c r="Q14" s="13"/>
      <c r="R14" s="13"/>
      <c r="S14" s="13"/>
      <c r="T14" s="13"/>
      <c r="U14" s="13"/>
      <c r="V14" s="13"/>
      <c r="W14" s="13"/>
      <c r="X14" s="13"/>
      <c r="Y14" s="21"/>
    </row>
    <row r="15" ht="12.15" customHeight="1">
      <c r="A15" s="55">
        <v>1</v>
      </c>
      <c r="B15" t="s" s="56">
        <v>13</v>
      </c>
      <c r="C15" s="49"/>
      <c r="D15" s="50"/>
      <c r="E15" s="51"/>
      <c r="F15" s="52"/>
      <c r="G15" s="32"/>
      <c r="H15" s="16"/>
      <c r="I15" s="17"/>
      <c r="J15" s="17"/>
      <c r="K15" s="17"/>
      <c r="L15" s="18"/>
      <c r="M15" s="18"/>
      <c r="N15" s="17"/>
      <c r="O15" s="19"/>
      <c r="P15" s="20"/>
      <c r="Q15" s="13"/>
      <c r="R15" s="13"/>
      <c r="S15" s="13"/>
      <c r="T15" s="13"/>
      <c r="U15" s="13"/>
      <c r="V15" s="13"/>
      <c r="W15" s="13"/>
      <c r="X15" s="13"/>
      <c r="Y15" s="21"/>
    </row>
    <row r="16" ht="25.05" customHeight="1">
      <c r="A16" s="57">
        <f>A15+0.1</f>
        <v>1.1</v>
      </c>
      <c r="B16" t="s" s="58">
        <v>14</v>
      </c>
      <c r="C16" s="59">
        <v>88</v>
      </c>
      <c r="D16" t="s" s="60">
        <v>15</v>
      </c>
      <c r="E16" s="61"/>
      <c r="F16" s="62">
        <f>ROUND(C16*E16,2)</f>
        <v>0</v>
      </c>
      <c r="G16" s="32"/>
      <c r="H16" s="16"/>
      <c r="I16" s="18"/>
      <c r="J16" s="17"/>
      <c r="K16" s="17"/>
      <c r="L16" s="18"/>
      <c r="M16" s="18"/>
      <c r="N16" s="17"/>
      <c r="O16" s="19"/>
      <c r="P16" s="20"/>
      <c r="Q16" s="13"/>
      <c r="R16" s="13"/>
      <c r="S16" s="13"/>
      <c r="T16" s="13"/>
      <c r="U16" s="13"/>
      <c r="V16" s="13"/>
      <c r="W16" s="13"/>
      <c r="X16" s="13"/>
      <c r="Y16" s="21"/>
    </row>
    <row r="17" ht="12.15" customHeight="1">
      <c r="A17" s="57">
        <f>A16+0.1</f>
        <v>1.2</v>
      </c>
      <c r="B17" t="s" s="58">
        <v>16</v>
      </c>
      <c r="C17" s="63">
        <v>489.72</v>
      </c>
      <c r="D17" t="s" s="64">
        <v>17</v>
      </c>
      <c r="E17" s="49"/>
      <c r="F17" s="52">
        <f>ROUND(C17*E17,2)</f>
        <v>0</v>
      </c>
      <c r="G17" s="32"/>
      <c r="H17" s="16"/>
      <c r="I17" s="18"/>
      <c r="J17" s="17"/>
      <c r="K17" s="17"/>
      <c r="L17" s="18"/>
      <c r="M17" s="18"/>
      <c r="N17" s="17"/>
      <c r="O17" s="19"/>
      <c r="P17" s="20"/>
      <c r="Q17" s="13"/>
      <c r="R17" s="13"/>
      <c r="S17" s="13"/>
      <c r="T17" s="13"/>
      <c r="U17" s="13"/>
      <c r="V17" s="13"/>
      <c r="W17" s="13"/>
      <c r="X17" s="13"/>
      <c r="Y17" s="21"/>
    </row>
    <row r="18" ht="14.4" customHeight="1">
      <c r="A18" s="57">
        <f>A17+0.1</f>
        <v>1.3</v>
      </c>
      <c r="B18" t="s" s="58">
        <v>18</v>
      </c>
      <c r="C18" s="65">
        <v>1291</v>
      </c>
      <c r="D18" t="s" s="64">
        <v>19</v>
      </c>
      <c r="E18" s="49"/>
      <c r="F18" s="52">
        <f>ROUND(C18*E18,2)</f>
        <v>0</v>
      </c>
      <c r="G18" s="32"/>
      <c r="H18" s="16"/>
      <c r="I18" s="18"/>
      <c r="J18" s="17"/>
      <c r="K18" s="17"/>
      <c r="L18" s="18"/>
      <c r="M18" s="18"/>
      <c r="N18" s="17"/>
      <c r="O18" s="19"/>
      <c r="P18" s="20"/>
      <c r="Q18" s="13"/>
      <c r="R18" s="13"/>
      <c r="S18" s="13"/>
      <c r="T18" s="13"/>
      <c r="U18" s="13"/>
      <c r="V18" s="13"/>
      <c r="W18" s="13"/>
      <c r="X18" s="13"/>
      <c r="Y18" s="21"/>
    </row>
    <row r="19" ht="14.4" customHeight="1">
      <c r="A19" s="57">
        <f>A18+0.1</f>
        <v>1.4</v>
      </c>
      <c r="B19" t="s" s="58">
        <v>20</v>
      </c>
      <c r="C19" s="63">
        <v>1</v>
      </c>
      <c r="D19" t="s" s="64">
        <v>21</v>
      </c>
      <c r="E19" s="49"/>
      <c r="F19" s="52">
        <f>ROUND(C19*E19,2)</f>
        <v>0</v>
      </c>
      <c r="G19" s="32"/>
      <c r="H19" s="16"/>
      <c r="I19" s="18"/>
      <c r="J19" s="17"/>
      <c r="K19" s="17"/>
      <c r="L19" s="18"/>
      <c r="M19" s="18"/>
      <c r="N19" s="17"/>
      <c r="O19" s="19"/>
      <c r="P19" s="20"/>
      <c r="Q19" s="13"/>
      <c r="R19" s="13"/>
      <c r="S19" s="13"/>
      <c r="T19" s="13"/>
      <c r="U19" s="13"/>
      <c r="V19" s="13"/>
      <c r="W19" s="13"/>
      <c r="X19" s="13"/>
      <c r="Y19" s="21"/>
    </row>
    <row r="20" ht="14.4" customHeight="1">
      <c r="A20" s="57">
        <f>A19+0.1</f>
        <v>1.5</v>
      </c>
      <c r="B20" t="s" s="58">
        <v>22</v>
      </c>
      <c r="C20" s="63">
        <v>1</v>
      </c>
      <c r="D20" t="s" s="64">
        <v>23</v>
      </c>
      <c r="E20" s="49"/>
      <c r="F20" s="52">
        <f>ROUND(C20*E20,2)</f>
        <v>0</v>
      </c>
      <c r="G20" s="32"/>
      <c r="H20" s="16"/>
      <c r="I20" s="18"/>
      <c r="J20" s="17"/>
      <c r="K20" s="17"/>
      <c r="L20" s="18"/>
      <c r="M20" s="18"/>
      <c r="N20" s="17"/>
      <c r="O20" s="19"/>
      <c r="P20" s="20"/>
      <c r="Q20" s="13"/>
      <c r="R20" s="13"/>
      <c r="S20" s="13"/>
      <c r="T20" s="13"/>
      <c r="U20" s="13"/>
      <c r="V20" s="13"/>
      <c r="W20" s="13"/>
      <c r="X20" s="13"/>
      <c r="Y20" s="21"/>
    </row>
    <row r="21" ht="22.7" customHeight="1">
      <c r="A21" s="57">
        <f>A20+0.1</f>
        <v>1.6</v>
      </c>
      <c r="B21" t="s" s="58">
        <v>24</v>
      </c>
      <c r="C21" s="59">
        <v>4</v>
      </c>
      <c r="D21" t="s" s="66">
        <v>25</v>
      </c>
      <c r="E21" s="61"/>
      <c r="F21" s="62">
        <f>ROUND(C21*E21,2)</f>
        <v>0</v>
      </c>
      <c r="G21" s="32"/>
      <c r="H21" s="16"/>
      <c r="I21" s="18"/>
      <c r="J21" s="17"/>
      <c r="K21" s="17"/>
      <c r="L21" s="18"/>
      <c r="M21" s="18"/>
      <c r="N21" s="17"/>
      <c r="O21" s="19"/>
      <c r="P21" s="20"/>
      <c r="Q21" s="13"/>
      <c r="R21" s="13"/>
      <c r="S21" s="13"/>
      <c r="T21" s="13"/>
      <c r="U21" s="13"/>
      <c r="V21" s="13"/>
      <c r="W21" s="13"/>
      <c r="X21" s="13"/>
      <c r="Y21" s="21"/>
    </row>
    <row r="22" ht="12.9" customHeight="1">
      <c r="A22" s="57">
        <f>A21+0.1</f>
        <v>1.7</v>
      </c>
      <c r="B22" t="s" s="58">
        <v>26</v>
      </c>
      <c r="C22" s="59">
        <v>1</v>
      </c>
      <c r="D22" t="s" s="66">
        <v>27</v>
      </c>
      <c r="E22" s="61"/>
      <c r="F22" s="62">
        <f>ROUND(C22*E22,2)</f>
        <v>0</v>
      </c>
      <c r="G22" s="32"/>
      <c r="H22" s="16"/>
      <c r="I22" s="18"/>
      <c r="J22" s="17"/>
      <c r="K22" s="17"/>
      <c r="L22" s="18"/>
      <c r="M22" s="18"/>
      <c r="N22" s="17"/>
      <c r="O22" s="19"/>
      <c r="P22" s="20"/>
      <c r="Q22" s="13"/>
      <c r="R22" s="13"/>
      <c r="S22" s="13"/>
      <c r="T22" s="13"/>
      <c r="U22" s="13"/>
      <c r="V22" s="13"/>
      <c r="W22" s="13"/>
      <c r="X22" s="13"/>
      <c r="Y22" s="21"/>
    </row>
    <row r="23" ht="12.9" customHeight="1">
      <c r="A23" s="57">
        <f>A22+0.1</f>
        <v>1.8</v>
      </c>
      <c r="B23" t="s" s="58">
        <v>28</v>
      </c>
      <c r="C23" s="59">
        <v>3</v>
      </c>
      <c r="D23" t="s" s="66">
        <v>25</v>
      </c>
      <c r="E23" s="61"/>
      <c r="F23" s="62">
        <f>ROUND(C23*E23,2)</f>
        <v>0</v>
      </c>
      <c r="G23" s="32"/>
      <c r="H23" s="16"/>
      <c r="I23" s="18"/>
      <c r="J23" s="17"/>
      <c r="K23" s="17"/>
      <c r="L23" s="18"/>
      <c r="M23" s="18"/>
      <c r="N23" s="17"/>
      <c r="O23" s="19"/>
      <c r="P23" s="20"/>
      <c r="Q23" s="13"/>
      <c r="R23" s="13"/>
      <c r="S23" s="13"/>
      <c r="T23" s="13"/>
      <c r="U23" s="13"/>
      <c r="V23" s="13"/>
      <c r="W23" s="13"/>
      <c r="X23" s="13"/>
      <c r="Y23" s="21"/>
    </row>
    <row r="24" ht="12.9" customHeight="1">
      <c r="A24" s="67"/>
      <c r="B24" s="68"/>
      <c r="C24" s="69"/>
      <c r="D24" s="50"/>
      <c r="E24" s="49"/>
      <c r="F24" s="52"/>
      <c r="G24" s="32"/>
      <c r="H24" s="16"/>
      <c r="I24" s="18"/>
      <c r="J24" s="17"/>
      <c r="K24" s="17"/>
      <c r="L24" s="18"/>
      <c r="M24" s="18"/>
      <c r="N24" s="17"/>
      <c r="O24" s="19"/>
      <c r="P24" s="20"/>
      <c r="Q24" s="13"/>
      <c r="R24" s="13"/>
      <c r="S24" s="13"/>
      <c r="T24" s="13"/>
      <c r="U24" s="13"/>
      <c r="V24" s="13"/>
      <c r="W24" s="13"/>
      <c r="X24" s="13"/>
      <c r="Y24" s="21"/>
    </row>
    <row r="25" ht="12.9" customHeight="1">
      <c r="A25" s="70">
        <v>2</v>
      </c>
      <c r="B25" t="s" s="48">
        <v>29</v>
      </c>
      <c r="C25" s="69"/>
      <c r="D25" s="50"/>
      <c r="E25" s="49"/>
      <c r="F25" s="52"/>
      <c r="G25" s="32"/>
      <c r="H25" s="16"/>
      <c r="I25" s="18"/>
      <c r="J25" s="17"/>
      <c r="K25" s="17"/>
      <c r="L25" s="18"/>
      <c r="M25" s="18"/>
      <c r="N25" s="17"/>
      <c r="O25" s="19"/>
      <c r="P25" s="20"/>
      <c r="Q25" s="13"/>
      <c r="R25" s="13"/>
      <c r="S25" s="13"/>
      <c r="T25" s="13"/>
      <c r="U25" s="13"/>
      <c r="V25" s="13"/>
      <c r="W25" s="13"/>
      <c r="X25" s="13"/>
      <c r="Y25" s="21"/>
    </row>
    <row r="26" ht="13.65" customHeight="1">
      <c r="A26" s="67">
        <v>2.1</v>
      </c>
      <c r="B26" t="s" s="71">
        <v>30</v>
      </c>
      <c r="C26" s="63">
        <v>590</v>
      </c>
      <c r="D26" t="s" s="72">
        <v>31</v>
      </c>
      <c r="E26" s="49"/>
      <c r="F26" s="52">
        <f>ROUND(C26*E26,2)</f>
        <v>0</v>
      </c>
      <c r="G26" s="32"/>
      <c r="H26" s="16"/>
      <c r="I26" s="18"/>
      <c r="J26" s="17"/>
      <c r="K26" s="17"/>
      <c r="L26" s="18"/>
      <c r="M26" s="18"/>
      <c r="N26" s="17"/>
      <c r="O26" s="19"/>
      <c r="P26" s="20"/>
      <c r="Q26" s="13"/>
      <c r="R26" s="13"/>
      <c r="S26" s="13"/>
      <c r="T26" s="13"/>
      <c r="U26" s="13"/>
      <c r="V26" s="13"/>
      <c r="W26" s="13"/>
      <c r="X26" s="13"/>
      <c r="Y26" s="21"/>
    </row>
    <row r="27" ht="13.65" customHeight="1">
      <c r="A27" s="67">
        <v>2.2</v>
      </c>
      <c r="B27" t="s" s="71">
        <v>32</v>
      </c>
      <c r="C27" s="63">
        <v>40</v>
      </c>
      <c r="D27" t="s" s="72">
        <v>31</v>
      </c>
      <c r="E27" s="49"/>
      <c r="F27" s="52">
        <f>ROUND(C27*E27,2)</f>
        <v>0</v>
      </c>
      <c r="G27" s="32"/>
      <c r="H27" s="16"/>
      <c r="I27" s="18"/>
      <c r="J27" s="17"/>
      <c r="K27" s="17"/>
      <c r="L27" s="18"/>
      <c r="M27" s="18"/>
      <c r="N27" s="17"/>
      <c r="O27" s="19"/>
      <c r="P27" s="20"/>
      <c r="Q27" s="13"/>
      <c r="R27" s="13"/>
      <c r="S27" s="13"/>
      <c r="T27" s="13"/>
      <c r="U27" s="13"/>
      <c r="V27" s="13"/>
      <c r="W27" s="13"/>
      <c r="X27" s="13"/>
      <c r="Y27" s="21"/>
    </row>
    <row r="28" ht="13.65" customHeight="1">
      <c r="A28" s="67">
        <v>2.3</v>
      </c>
      <c r="B28" t="s" s="73">
        <v>33</v>
      </c>
      <c r="C28" s="74">
        <f>5.2+30</f>
        <v>35.2</v>
      </c>
      <c r="D28" t="s" s="72">
        <v>31</v>
      </c>
      <c r="E28" s="49"/>
      <c r="F28" s="52">
        <f>ROUND(C28*E28,2)</f>
        <v>0</v>
      </c>
      <c r="G28" s="32"/>
      <c r="H28" s="16"/>
      <c r="I28" s="18"/>
      <c r="J28" s="17"/>
      <c r="K28" s="17"/>
      <c r="L28" s="18"/>
      <c r="M28" s="18"/>
      <c r="N28" s="17"/>
      <c r="O28" s="19"/>
      <c r="P28" s="20"/>
      <c r="Q28" s="13"/>
      <c r="R28" s="13"/>
      <c r="S28" s="13"/>
      <c r="T28" s="13"/>
      <c r="U28" s="13"/>
      <c r="V28" s="13"/>
      <c r="W28" s="13"/>
      <c r="X28" s="13"/>
      <c r="Y28" s="21"/>
    </row>
    <row r="29" ht="12.9" customHeight="1">
      <c r="A29" s="67">
        <v>2.5</v>
      </c>
      <c r="B29" t="s" s="73">
        <v>34</v>
      </c>
      <c r="C29" s="74">
        <v>116</v>
      </c>
      <c r="D29" t="s" s="72">
        <v>35</v>
      </c>
      <c r="E29" s="49"/>
      <c r="F29" s="52">
        <f>ROUND(C29*E29,2)</f>
        <v>0</v>
      </c>
      <c r="G29" s="32"/>
      <c r="H29" s="16"/>
      <c r="I29" s="18"/>
      <c r="J29" s="17"/>
      <c r="K29" s="17"/>
      <c r="L29" s="18"/>
      <c r="M29" s="18"/>
      <c r="N29" s="17"/>
      <c r="O29" s="19"/>
      <c r="P29" s="20"/>
      <c r="Q29" s="13"/>
      <c r="R29" s="13"/>
      <c r="S29" s="13"/>
      <c r="T29" s="13"/>
      <c r="U29" s="13"/>
      <c r="V29" s="13"/>
      <c r="W29" s="13"/>
      <c r="X29" s="13"/>
      <c r="Y29" s="21"/>
    </row>
    <row r="30" ht="13.65" customHeight="1">
      <c r="A30" s="67">
        <v>2.6</v>
      </c>
      <c r="B30" t="s" s="71">
        <v>36</v>
      </c>
      <c r="C30" s="74">
        <v>40</v>
      </c>
      <c r="D30" t="s" s="72">
        <v>31</v>
      </c>
      <c r="E30" s="49"/>
      <c r="F30" s="52">
        <f>ROUND(C30*E30,2)</f>
        <v>0</v>
      </c>
      <c r="G30" s="32"/>
      <c r="H30" s="16"/>
      <c r="I30" s="18"/>
      <c r="J30" s="17"/>
      <c r="K30" s="17"/>
      <c r="L30" s="18"/>
      <c r="M30" s="18"/>
      <c r="N30" s="17"/>
      <c r="O30" s="19"/>
      <c r="P30" s="20"/>
      <c r="Q30" s="13"/>
      <c r="R30" s="13"/>
      <c r="S30" s="13"/>
      <c r="T30" s="13"/>
      <c r="U30" s="13"/>
      <c r="V30" s="13"/>
      <c r="W30" s="13"/>
      <c r="X30" s="13"/>
      <c r="Y30" s="21"/>
    </row>
    <row r="31" ht="13.65" customHeight="1">
      <c r="A31" s="67">
        <v>2.7</v>
      </c>
      <c r="B31" t="s" s="73">
        <v>37</v>
      </c>
      <c r="C31" s="74">
        <f>5.2+80</f>
        <v>85.2</v>
      </c>
      <c r="D31" t="s" s="72">
        <v>31</v>
      </c>
      <c r="E31" s="49"/>
      <c r="F31" s="52">
        <f>ROUND(C31*E31,2)</f>
        <v>0</v>
      </c>
      <c r="G31" s="32"/>
      <c r="H31" s="16"/>
      <c r="I31" s="18"/>
      <c r="J31" s="17"/>
      <c r="K31" s="17"/>
      <c r="L31" s="18"/>
      <c r="M31" s="18"/>
      <c r="N31" s="17"/>
      <c r="O31" s="19"/>
      <c r="P31" s="20"/>
      <c r="Q31" s="13"/>
      <c r="R31" s="13"/>
      <c r="S31" s="13"/>
      <c r="T31" s="13"/>
      <c r="U31" s="13"/>
      <c r="V31" s="13"/>
      <c r="W31" s="13"/>
      <c r="X31" s="13"/>
      <c r="Y31" s="21"/>
    </row>
    <row r="32" ht="12.9" customHeight="1">
      <c r="A32" s="75"/>
      <c r="B32" s="76"/>
      <c r="C32" s="69"/>
      <c r="D32" s="50"/>
      <c r="E32" s="49"/>
      <c r="F32" s="52"/>
      <c r="G32" s="32"/>
      <c r="H32" s="16"/>
      <c r="I32" s="18"/>
      <c r="J32" s="17"/>
      <c r="K32" s="17"/>
      <c r="L32" s="18"/>
      <c r="M32" s="18"/>
      <c r="N32" s="17"/>
      <c r="O32" s="19"/>
      <c r="P32" s="20"/>
      <c r="Q32" s="13"/>
      <c r="R32" s="13"/>
      <c r="S32" s="13"/>
      <c r="T32" s="13"/>
      <c r="U32" s="13"/>
      <c r="V32" s="13"/>
      <c r="W32" s="13"/>
      <c r="X32" s="13"/>
      <c r="Y32" s="21"/>
    </row>
    <row r="33" ht="13.65" customHeight="1">
      <c r="A33" s="70">
        <v>3</v>
      </c>
      <c r="B33" t="s" s="77">
        <v>38</v>
      </c>
      <c r="C33" s="69"/>
      <c r="D33" s="50"/>
      <c r="E33" s="49"/>
      <c r="F33" s="52"/>
      <c r="G33" s="32"/>
      <c r="H33" s="16"/>
      <c r="I33" s="18"/>
      <c r="J33" s="17"/>
      <c r="K33" s="17"/>
      <c r="L33" s="18"/>
      <c r="M33" s="18"/>
      <c r="N33" s="17"/>
      <c r="O33" s="19"/>
      <c r="P33" s="20"/>
      <c r="Q33" s="13"/>
      <c r="R33" s="13"/>
      <c r="S33" s="13"/>
      <c r="T33" s="13"/>
      <c r="U33" s="13"/>
      <c r="V33" s="13"/>
      <c r="W33" s="13"/>
      <c r="X33" s="13"/>
      <c r="Y33" s="21"/>
    </row>
    <row r="34" ht="42.7" customHeight="1">
      <c r="A34" s="67">
        <v>3.1</v>
      </c>
      <c r="B34" t="s" s="73">
        <v>39</v>
      </c>
      <c r="C34" s="78">
        <f>713</f>
        <v>713</v>
      </c>
      <c r="D34" t="s" s="66">
        <v>17</v>
      </c>
      <c r="E34" s="61"/>
      <c r="F34" s="62">
        <f>ROUND(C34*E34,2)</f>
        <v>0</v>
      </c>
      <c r="G34" s="32"/>
      <c r="H34" s="16"/>
      <c r="I34" s="18"/>
      <c r="J34" s="17"/>
      <c r="K34" s="17"/>
      <c r="L34" s="18"/>
      <c r="M34" s="18"/>
      <c r="N34" s="17"/>
      <c r="O34" s="19"/>
      <c r="P34" s="20"/>
      <c r="Q34" s="13"/>
      <c r="R34" s="13"/>
      <c r="S34" s="13"/>
      <c r="T34" s="13"/>
      <c r="U34" s="13"/>
      <c r="V34" s="13"/>
      <c r="W34" s="13"/>
      <c r="X34" s="13"/>
      <c r="Y34" s="21"/>
    </row>
    <row r="35" ht="22.7" customHeight="1">
      <c r="A35" s="67">
        <v>3.2</v>
      </c>
      <c r="B35" t="s" s="73">
        <v>40</v>
      </c>
      <c r="C35" s="78">
        <v>654</v>
      </c>
      <c r="D35" t="s" s="66">
        <v>35</v>
      </c>
      <c r="E35" s="61"/>
      <c r="F35" s="62">
        <f>ROUND(C35*E35,2)</f>
        <v>0</v>
      </c>
      <c r="G35" s="32"/>
      <c r="H35" s="16"/>
      <c r="I35" s="18"/>
      <c r="J35" s="17"/>
      <c r="K35" s="17"/>
      <c r="L35" s="18"/>
      <c r="M35" s="18"/>
      <c r="N35" s="17"/>
      <c r="O35" s="19"/>
      <c r="P35" s="20"/>
      <c r="Q35" s="13"/>
      <c r="R35" s="13"/>
      <c r="S35" s="13"/>
      <c r="T35" s="13"/>
      <c r="U35" s="13"/>
      <c r="V35" s="13"/>
      <c r="W35" s="13"/>
      <c r="X35" s="13"/>
      <c r="Y35" s="21"/>
    </row>
    <row r="36" ht="42.7" customHeight="1">
      <c r="A36" s="67">
        <v>3.3</v>
      </c>
      <c r="B36" t="s" s="73">
        <v>41</v>
      </c>
      <c r="C36" s="78">
        <v>43.07</v>
      </c>
      <c r="D36" t="s" s="66">
        <v>35</v>
      </c>
      <c r="E36" s="61"/>
      <c r="F36" s="62">
        <f>ROUND(C36*E36,2)</f>
        <v>0</v>
      </c>
      <c r="G36" s="32"/>
      <c r="H36" s="16"/>
      <c r="I36" s="18"/>
      <c r="J36" s="17"/>
      <c r="K36" s="17"/>
      <c r="L36" s="18"/>
      <c r="M36" s="18"/>
      <c r="N36" s="17"/>
      <c r="O36" s="19"/>
      <c r="P36" s="20"/>
      <c r="Q36" s="13"/>
      <c r="R36" s="13"/>
      <c r="S36" s="13"/>
      <c r="T36" s="13"/>
      <c r="U36" s="13"/>
      <c r="V36" s="13"/>
      <c r="W36" s="13"/>
      <c r="X36" s="13"/>
      <c r="Y36" s="21"/>
    </row>
    <row r="37" ht="22.7" customHeight="1">
      <c r="A37" s="67">
        <v>3.4</v>
      </c>
      <c r="B37" t="s" s="73">
        <v>42</v>
      </c>
      <c r="C37" s="78">
        <v>103</v>
      </c>
      <c r="D37" t="s" s="66">
        <v>17</v>
      </c>
      <c r="E37" s="61"/>
      <c r="F37" s="62">
        <f>ROUND(C37*E37,2)</f>
        <v>0</v>
      </c>
      <c r="G37" s="32"/>
      <c r="H37" s="16"/>
      <c r="I37" s="18"/>
      <c r="J37" s="17"/>
      <c r="K37" s="17"/>
      <c r="L37" s="18"/>
      <c r="M37" s="18"/>
      <c r="N37" s="17"/>
      <c r="O37" s="19"/>
      <c r="P37" s="20"/>
      <c r="Q37" s="13"/>
      <c r="R37" s="13"/>
      <c r="S37" s="13"/>
      <c r="T37" s="13"/>
      <c r="U37" s="13"/>
      <c r="V37" s="13"/>
      <c r="W37" s="13"/>
      <c r="X37" s="13"/>
      <c r="Y37" s="21"/>
    </row>
    <row r="38" ht="13.65" customHeight="1">
      <c r="A38" s="67">
        <v>3.5</v>
      </c>
      <c r="B38" t="s" s="73">
        <v>43</v>
      </c>
      <c r="C38" s="74">
        <v>225</v>
      </c>
      <c r="D38" t="s" s="72">
        <v>17</v>
      </c>
      <c r="E38" s="49"/>
      <c r="F38" s="52">
        <f>ROUND(C38*E38,2)</f>
        <v>0</v>
      </c>
      <c r="G38" s="32"/>
      <c r="H38" s="16"/>
      <c r="I38" s="18"/>
      <c r="J38" s="17"/>
      <c r="K38" s="17"/>
      <c r="L38" s="18"/>
      <c r="M38" s="18"/>
      <c r="N38" s="17"/>
      <c r="O38" s="19"/>
      <c r="P38" s="20"/>
      <c r="Q38" s="13"/>
      <c r="R38" s="13"/>
      <c r="S38" s="13"/>
      <c r="T38" s="13"/>
      <c r="U38" s="13"/>
      <c r="V38" s="13"/>
      <c r="W38" s="13"/>
      <c r="X38" s="13"/>
      <c r="Y38" s="21"/>
    </row>
    <row r="39" ht="24.3" customHeight="1">
      <c r="A39" s="67">
        <v>3.6</v>
      </c>
      <c r="B39" t="s" s="73">
        <v>44</v>
      </c>
      <c r="C39" s="79">
        <v>59.01</v>
      </c>
      <c r="D39" t="s" s="66">
        <v>17</v>
      </c>
      <c r="E39" s="61"/>
      <c r="F39" s="62">
        <f>ROUND(C39*E39,2)</f>
        <v>0</v>
      </c>
      <c r="G39" s="32"/>
      <c r="H39" s="16"/>
      <c r="I39" s="18"/>
      <c r="J39" s="17"/>
      <c r="K39" s="17"/>
      <c r="L39" s="18"/>
      <c r="M39" s="18"/>
      <c r="N39" s="17"/>
      <c r="O39" s="19"/>
      <c r="P39" s="20"/>
      <c r="Q39" s="13"/>
      <c r="R39" s="13"/>
      <c r="S39" s="13"/>
      <c r="T39" s="13"/>
      <c r="U39" s="13"/>
      <c r="V39" s="13"/>
      <c r="W39" s="13"/>
      <c r="X39" s="13"/>
      <c r="Y39" s="21"/>
    </row>
    <row r="40" ht="22.7" customHeight="1">
      <c r="A40" s="67">
        <v>3.7</v>
      </c>
      <c r="B40" t="s" s="73">
        <v>45</v>
      </c>
      <c r="C40" s="80">
        <v>833</v>
      </c>
      <c r="D40" t="s" s="81">
        <v>19</v>
      </c>
      <c r="E40" s="82"/>
      <c r="F40" s="83">
        <f>ROUND(C40*E40,2)</f>
        <v>0</v>
      </c>
      <c r="G40" s="32"/>
      <c r="H40" s="16"/>
      <c r="I40" s="18"/>
      <c r="J40" s="17"/>
      <c r="K40" s="17"/>
      <c r="L40" s="18"/>
      <c r="M40" s="18"/>
      <c r="N40" s="17"/>
      <c r="O40" s="19"/>
      <c r="P40" s="20"/>
      <c r="Q40" s="13"/>
      <c r="R40" s="13"/>
      <c r="S40" s="13"/>
      <c r="T40" s="13"/>
      <c r="U40" s="13"/>
      <c r="V40" s="13"/>
      <c r="W40" s="13"/>
      <c r="X40" s="13"/>
      <c r="Y40" s="21"/>
    </row>
    <row r="41" ht="12.9" customHeight="1">
      <c r="A41" s="84"/>
      <c r="B41" s="85"/>
      <c r="C41" s="85"/>
      <c r="D41" s="50"/>
      <c r="E41" s="49"/>
      <c r="F41" s="52"/>
      <c r="G41" s="32"/>
      <c r="H41" s="16"/>
      <c r="I41" s="18"/>
      <c r="J41" s="17"/>
      <c r="K41" s="17"/>
      <c r="L41" s="18"/>
      <c r="M41" s="18"/>
      <c r="N41" s="17"/>
      <c r="O41" s="19"/>
      <c r="P41" s="20"/>
      <c r="Q41" s="13"/>
      <c r="R41" s="13"/>
      <c r="S41" s="13"/>
      <c r="T41" s="13"/>
      <c r="U41" s="13"/>
      <c r="V41" s="13"/>
      <c r="W41" s="13"/>
      <c r="X41" s="13"/>
      <c r="Y41" s="21"/>
    </row>
    <row r="42" ht="13.65" customHeight="1">
      <c r="A42" s="84">
        <f>A33+1</f>
        <v>4</v>
      </c>
      <c r="B42" t="s" s="77">
        <v>46</v>
      </c>
      <c r="C42" s="86"/>
      <c r="D42" s="87"/>
      <c r="E42" s="49"/>
      <c r="F42" s="52"/>
      <c r="G42" s="32"/>
      <c r="H42" s="16"/>
      <c r="I42" s="18"/>
      <c r="J42" s="17"/>
      <c r="K42" s="17"/>
      <c r="L42" s="18"/>
      <c r="M42" s="18"/>
      <c r="N42" s="17"/>
      <c r="O42" s="19"/>
      <c r="P42" s="20"/>
      <c r="Q42" s="13"/>
      <c r="R42" s="13"/>
      <c r="S42" s="13"/>
      <c r="T42" s="13"/>
      <c r="U42" s="13"/>
      <c r="V42" s="13"/>
      <c r="W42" s="13"/>
      <c r="X42" s="13"/>
      <c r="Y42" s="21"/>
    </row>
    <row r="43" ht="12.9" customHeight="1">
      <c r="A43" s="67">
        <v>4.1</v>
      </c>
      <c r="B43" t="s" s="58">
        <v>47</v>
      </c>
      <c r="C43" s="88">
        <v>1975</v>
      </c>
      <c r="D43" t="s" s="66">
        <v>17</v>
      </c>
      <c r="E43" s="61"/>
      <c r="F43" s="62">
        <f>ROUND(C43*E43,2)</f>
        <v>0</v>
      </c>
      <c r="G43" s="32"/>
      <c r="H43" s="16"/>
      <c r="I43" s="18"/>
      <c r="J43" s="17"/>
      <c r="K43" s="17"/>
      <c r="L43" s="18"/>
      <c r="M43" s="18"/>
      <c r="N43" s="17"/>
      <c r="O43" s="19"/>
      <c r="P43" s="20"/>
      <c r="Q43" s="13"/>
      <c r="R43" s="13"/>
      <c r="S43" s="13"/>
      <c r="T43" s="13"/>
      <c r="U43" s="13"/>
      <c r="V43" s="13"/>
      <c r="W43" s="13"/>
      <c r="X43" s="13"/>
      <c r="Y43" s="21"/>
    </row>
    <row r="44" ht="12.9" customHeight="1">
      <c r="A44" s="67"/>
      <c r="B44" s="85"/>
      <c r="C44" s="89"/>
      <c r="D44" s="87"/>
      <c r="E44" s="49"/>
      <c r="F44" s="52"/>
      <c r="G44" s="32"/>
      <c r="H44" s="16"/>
      <c r="I44" s="18"/>
      <c r="J44" s="17"/>
      <c r="K44" s="17"/>
      <c r="L44" s="18"/>
      <c r="M44" s="18"/>
      <c r="N44" s="17"/>
      <c r="O44" s="19"/>
      <c r="P44" s="20"/>
      <c r="Q44" s="13"/>
      <c r="R44" s="13"/>
      <c r="S44" s="13"/>
      <c r="T44" s="13"/>
      <c r="U44" s="13"/>
      <c r="V44" s="13"/>
      <c r="W44" s="13"/>
      <c r="X44" s="13"/>
      <c r="Y44" s="21"/>
    </row>
    <row r="45" ht="13.65" customHeight="1">
      <c r="A45" s="90">
        <v>6</v>
      </c>
      <c r="B45" t="s" s="91">
        <v>48</v>
      </c>
      <c r="C45" s="92"/>
      <c r="D45" s="93"/>
      <c r="E45" s="94"/>
      <c r="F45" s="52"/>
      <c r="G45" s="32"/>
      <c r="H45" s="16"/>
      <c r="I45" s="18"/>
      <c r="J45" s="17"/>
      <c r="K45" s="17"/>
      <c r="L45" s="18"/>
      <c r="M45" s="18"/>
      <c r="N45" s="17"/>
      <c r="O45" s="19"/>
      <c r="P45" s="20"/>
      <c r="Q45" s="13"/>
      <c r="R45" s="13"/>
      <c r="S45" s="13"/>
      <c r="T45" s="13"/>
      <c r="U45" s="13"/>
      <c r="V45" s="13"/>
      <c r="W45" s="13"/>
      <c r="X45" s="13"/>
      <c r="Y45" s="21"/>
    </row>
    <row r="46" ht="13.65" customHeight="1">
      <c r="A46" s="95">
        <v>6.1</v>
      </c>
      <c r="B46" t="s" s="73">
        <v>49</v>
      </c>
      <c r="C46" s="92">
        <v>634</v>
      </c>
      <c r="D46" t="s" s="81">
        <v>19</v>
      </c>
      <c r="E46" s="94"/>
      <c r="F46" s="52">
        <f>ROUND(C46*E46,2)</f>
        <v>0</v>
      </c>
      <c r="G46" s="32"/>
      <c r="H46" s="16"/>
      <c r="I46" s="18"/>
      <c r="J46" s="17"/>
      <c r="K46" s="17"/>
      <c r="L46" s="18"/>
      <c r="M46" s="18"/>
      <c r="N46" s="17"/>
      <c r="O46" s="19"/>
      <c r="P46" s="20"/>
      <c r="Q46" s="13"/>
      <c r="R46" s="13"/>
      <c r="S46" s="13"/>
      <c r="T46" s="13"/>
      <c r="U46" s="13"/>
      <c r="V46" s="13"/>
      <c r="W46" s="13"/>
      <c r="X46" s="13"/>
      <c r="Y46" s="21"/>
    </row>
    <row r="47" ht="13.65" customHeight="1">
      <c r="A47" s="95">
        <v>6.2</v>
      </c>
      <c r="B47" t="s" s="73">
        <v>50</v>
      </c>
      <c r="C47" s="92">
        <v>6</v>
      </c>
      <c r="D47" t="s" s="64">
        <v>51</v>
      </c>
      <c r="E47" s="94"/>
      <c r="F47" s="52">
        <f>ROUND(C47*E47,2)</f>
        <v>0</v>
      </c>
      <c r="G47" s="32"/>
      <c r="H47" s="16"/>
      <c r="I47" s="18"/>
      <c r="J47" s="17"/>
      <c r="K47" s="17"/>
      <c r="L47" s="18"/>
      <c r="M47" s="18"/>
      <c r="N47" s="17"/>
      <c r="O47" s="19"/>
      <c r="P47" s="20"/>
      <c r="Q47" s="13"/>
      <c r="R47" s="13"/>
      <c r="S47" s="13"/>
      <c r="T47" s="13"/>
      <c r="U47" s="13"/>
      <c r="V47" s="13"/>
      <c r="W47" s="13"/>
      <c r="X47" s="13"/>
      <c r="Y47" s="21"/>
    </row>
    <row r="48" ht="13.65" customHeight="1">
      <c r="A48" s="95">
        <v>6.3</v>
      </c>
      <c r="B48" t="s" s="73">
        <v>52</v>
      </c>
      <c r="C48" s="92">
        <v>2</v>
      </c>
      <c r="D48" t="s" s="64">
        <v>51</v>
      </c>
      <c r="E48" s="96"/>
      <c r="F48" s="52">
        <f>ROUND(C48*E48,2)</f>
        <v>0</v>
      </c>
      <c r="G48" s="32"/>
      <c r="H48" s="16"/>
      <c r="I48" s="18"/>
      <c r="J48" s="17"/>
      <c r="K48" s="17"/>
      <c r="L48" s="18"/>
      <c r="M48" s="18"/>
      <c r="N48" s="17"/>
      <c r="O48" s="19"/>
      <c r="P48" s="20"/>
      <c r="Q48" s="13"/>
      <c r="R48" s="13"/>
      <c r="S48" s="13"/>
      <c r="T48" s="13"/>
      <c r="U48" s="13"/>
      <c r="V48" s="13"/>
      <c r="W48" s="13"/>
      <c r="X48" s="13"/>
      <c r="Y48" s="21"/>
    </row>
    <row r="49" ht="13.65" customHeight="1">
      <c r="A49" s="95">
        <v>6.4</v>
      </c>
      <c r="B49" t="s" s="73">
        <v>53</v>
      </c>
      <c r="C49" s="92">
        <v>1</v>
      </c>
      <c r="D49" t="s" s="64">
        <v>51</v>
      </c>
      <c r="E49" s="96"/>
      <c r="F49" s="52">
        <f>ROUND(C49*E49,2)</f>
        <v>0</v>
      </c>
      <c r="G49" s="32"/>
      <c r="H49" s="16"/>
      <c r="I49" s="18"/>
      <c r="J49" s="17"/>
      <c r="K49" s="17"/>
      <c r="L49" s="18"/>
      <c r="M49" s="18"/>
      <c r="N49" s="17"/>
      <c r="O49" s="19"/>
      <c r="P49" s="20"/>
      <c r="Q49" s="13"/>
      <c r="R49" s="13"/>
      <c r="S49" s="13"/>
      <c r="T49" s="13"/>
      <c r="U49" s="13"/>
      <c r="V49" s="13"/>
      <c r="W49" s="13"/>
      <c r="X49" s="13"/>
      <c r="Y49" s="21"/>
    </row>
    <row r="50" ht="12.9" customHeight="1">
      <c r="A50" s="95">
        <v>6.5</v>
      </c>
      <c r="B50" t="s" s="73">
        <v>54</v>
      </c>
      <c r="C50" s="92">
        <v>1</v>
      </c>
      <c r="D50" t="s" s="64">
        <v>51</v>
      </c>
      <c r="E50" s="96"/>
      <c r="F50" s="52">
        <f>ROUND(C50*E50,2)</f>
        <v>0</v>
      </c>
      <c r="G50" s="32"/>
      <c r="H50" s="16"/>
      <c r="I50" s="18"/>
      <c r="J50" s="17"/>
      <c r="K50" s="17"/>
      <c r="L50" s="18"/>
      <c r="M50" s="18"/>
      <c r="N50" s="17"/>
      <c r="O50" s="19"/>
      <c r="P50" s="20"/>
      <c r="Q50" s="13"/>
      <c r="R50" s="13"/>
      <c r="S50" s="13"/>
      <c r="T50" s="13"/>
      <c r="U50" s="13"/>
      <c r="V50" s="13"/>
      <c r="W50" s="13"/>
      <c r="X50" s="13"/>
      <c r="Y50" s="21"/>
    </row>
    <row r="51" ht="12.9" customHeight="1">
      <c r="A51" s="95">
        <v>6.6</v>
      </c>
      <c r="B51" t="s" s="73">
        <v>55</v>
      </c>
      <c r="C51" s="97">
        <f>52*0.82*1.46*10.76</f>
        <v>669.857344</v>
      </c>
      <c r="D51" t="s" s="60">
        <v>19</v>
      </c>
      <c r="E51" s="98"/>
      <c r="F51" s="62">
        <f>ROUND(C51*E51,2)</f>
        <v>0</v>
      </c>
      <c r="G51" s="32"/>
      <c r="H51" s="16"/>
      <c r="I51" s="18"/>
      <c r="J51" s="17"/>
      <c r="K51" s="17"/>
      <c r="L51" s="18"/>
      <c r="M51" s="18"/>
      <c r="N51" s="17"/>
      <c r="O51" s="19"/>
      <c r="P51" s="20"/>
      <c r="Q51" s="13"/>
      <c r="R51" s="13"/>
      <c r="S51" s="13"/>
      <c r="T51" s="13"/>
      <c r="U51" s="13"/>
      <c r="V51" s="13"/>
      <c r="W51" s="13"/>
      <c r="X51" s="13"/>
      <c r="Y51" s="21"/>
    </row>
    <row r="52" ht="12.9" customHeight="1">
      <c r="A52" s="95">
        <v>6.7</v>
      </c>
      <c r="B52" t="s" s="73">
        <v>56</v>
      </c>
      <c r="C52" s="97">
        <f>52*0.82*0.75*10.76</f>
        <v>344.1048</v>
      </c>
      <c r="D52" t="s" s="60">
        <v>19</v>
      </c>
      <c r="E52" s="98"/>
      <c r="F52" s="62">
        <f>ROUND(C52*E52,2)</f>
        <v>0</v>
      </c>
      <c r="G52" s="32"/>
      <c r="H52" s="16"/>
      <c r="I52" s="18"/>
      <c r="J52" s="17"/>
      <c r="K52" s="17"/>
      <c r="L52" s="18"/>
      <c r="M52" s="18"/>
      <c r="N52" s="17"/>
      <c r="O52" s="19"/>
      <c r="P52" s="20"/>
      <c r="Q52" s="13"/>
      <c r="R52" s="13"/>
      <c r="S52" s="13"/>
      <c r="T52" s="13"/>
      <c r="U52" s="13"/>
      <c r="V52" s="13"/>
      <c r="W52" s="13"/>
      <c r="X52" s="13"/>
      <c r="Y52" s="21"/>
    </row>
    <row r="53" ht="12.9" customHeight="1">
      <c r="A53" s="95">
        <v>6.8</v>
      </c>
      <c r="B53" t="s" s="73">
        <v>57</v>
      </c>
      <c r="C53" s="92">
        <v>2</v>
      </c>
      <c r="D53" t="s" s="64">
        <v>51</v>
      </c>
      <c r="E53" s="94"/>
      <c r="F53" s="52">
        <f>ROUND(C53*E53,2)</f>
        <v>0</v>
      </c>
      <c r="G53" s="32"/>
      <c r="H53" s="16"/>
      <c r="I53" s="18"/>
      <c r="J53" s="17"/>
      <c r="K53" s="17"/>
      <c r="L53" s="18"/>
      <c r="M53" s="18"/>
      <c r="N53" s="17"/>
      <c r="O53" s="19"/>
      <c r="P53" s="20"/>
      <c r="Q53" s="13"/>
      <c r="R53" s="13"/>
      <c r="S53" s="13"/>
      <c r="T53" s="13"/>
      <c r="U53" s="13"/>
      <c r="V53" s="13"/>
      <c r="W53" s="13"/>
      <c r="X53" s="13"/>
      <c r="Y53" s="21"/>
    </row>
    <row r="54" ht="12.9" customHeight="1">
      <c r="A54" s="95">
        <v>6.9</v>
      </c>
      <c r="B54" t="s" s="73">
        <v>58</v>
      </c>
      <c r="C54" s="92">
        <v>2</v>
      </c>
      <c r="D54" t="s" s="64">
        <v>51</v>
      </c>
      <c r="E54" s="94"/>
      <c r="F54" s="52">
        <f>ROUND(C54*E54,2)</f>
        <v>0</v>
      </c>
      <c r="G54" s="32"/>
      <c r="H54" s="16"/>
      <c r="I54" s="18"/>
      <c r="J54" s="17"/>
      <c r="K54" s="17"/>
      <c r="L54" s="18"/>
      <c r="M54" s="18"/>
      <c r="N54" s="17"/>
      <c r="O54" s="19"/>
      <c r="P54" s="20"/>
      <c r="Q54" s="13"/>
      <c r="R54" s="13"/>
      <c r="S54" s="13"/>
      <c r="T54" s="13"/>
      <c r="U54" s="13"/>
      <c r="V54" s="13"/>
      <c r="W54" s="13"/>
      <c r="X54" s="13"/>
      <c r="Y54" s="21"/>
    </row>
    <row r="55" ht="12.9" customHeight="1">
      <c r="A55" s="74">
        <v>6.1</v>
      </c>
      <c r="B55" t="s" s="73">
        <v>59</v>
      </c>
      <c r="C55" s="92">
        <v>2</v>
      </c>
      <c r="D55" t="s" s="64">
        <v>51</v>
      </c>
      <c r="E55" s="96"/>
      <c r="F55" s="52">
        <f>ROUND(C55*E55,2)</f>
        <v>0</v>
      </c>
      <c r="G55" s="32"/>
      <c r="H55" s="16"/>
      <c r="I55" s="18"/>
      <c r="J55" s="17"/>
      <c r="K55" s="17"/>
      <c r="L55" s="18"/>
      <c r="M55" s="18"/>
      <c r="N55" s="17"/>
      <c r="O55" s="19"/>
      <c r="P55" s="20"/>
      <c r="Q55" s="13"/>
      <c r="R55" s="13"/>
      <c r="S55" s="13"/>
      <c r="T55" s="13"/>
      <c r="U55" s="13"/>
      <c r="V55" s="13"/>
      <c r="W55" s="13"/>
      <c r="X55" s="13"/>
      <c r="Y55" s="21"/>
    </row>
    <row r="56" ht="12.9" customHeight="1">
      <c r="A56" s="74">
        <v>6.11</v>
      </c>
      <c r="B56" t="s" s="73">
        <v>60</v>
      </c>
      <c r="C56" s="92">
        <v>1</v>
      </c>
      <c r="D56" t="s" s="64">
        <v>51</v>
      </c>
      <c r="E56" s="96"/>
      <c r="F56" s="52">
        <f>ROUND(C56*E56,2)</f>
        <v>0</v>
      </c>
      <c r="G56" s="32"/>
      <c r="H56" s="16"/>
      <c r="I56" s="18"/>
      <c r="J56" s="17"/>
      <c r="K56" s="17"/>
      <c r="L56" s="18"/>
      <c r="M56" s="18"/>
      <c r="N56" s="17"/>
      <c r="O56" s="19"/>
      <c r="P56" s="20"/>
      <c r="Q56" s="13"/>
      <c r="R56" s="13"/>
      <c r="S56" s="13"/>
      <c r="T56" s="13"/>
      <c r="U56" s="13"/>
      <c r="V56" s="13"/>
      <c r="W56" s="13"/>
      <c r="X56" s="13"/>
      <c r="Y56" s="21"/>
    </row>
    <row r="57" ht="22.7" customHeight="1">
      <c r="A57" s="74">
        <v>6.12</v>
      </c>
      <c r="B57" t="s" s="73">
        <v>61</v>
      </c>
      <c r="C57" s="92">
        <v>1</v>
      </c>
      <c r="D57" t="s" s="64">
        <v>51</v>
      </c>
      <c r="E57" s="96"/>
      <c r="F57" s="52">
        <f>ROUND(C57*E57,2)</f>
        <v>0</v>
      </c>
      <c r="G57" s="32"/>
      <c r="H57" s="16"/>
      <c r="I57" s="18"/>
      <c r="J57" s="17"/>
      <c r="K57" s="17"/>
      <c r="L57" s="18"/>
      <c r="M57" s="18"/>
      <c r="N57" s="17"/>
      <c r="O57" s="19"/>
      <c r="P57" s="20"/>
      <c r="Q57" s="13"/>
      <c r="R57" s="13"/>
      <c r="S57" s="13"/>
      <c r="T57" s="13"/>
      <c r="U57" s="13"/>
      <c r="V57" s="13"/>
      <c r="W57" s="13"/>
      <c r="X57" s="13"/>
      <c r="Y57" s="21"/>
    </row>
    <row r="58" ht="12.9" customHeight="1">
      <c r="A58" s="74">
        <v>6.13</v>
      </c>
      <c r="B58" t="s" s="71">
        <v>62</v>
      </c>
      <c r="C58" s="92">
        <v>1</v>
      </c>
      <c r="D58" t="s" s="64">
        <v>51</v>
      </c>
      <c r="E58" s="49"/>
      <c r="F58" s="52">
        <f>ROUND(C58*E58,2)</f>
        <v>0</v>
      </c>
      <c r="G58" s="32"/>
      <c r="H58" s="16"/>
      <c r="I58" s="18"/>
      <c r="J58" s="17"/>
      <c r="K58" s="17"/>
      <c r="L58" s="18"/>
      <c r="M58" s="18"/>
      <c r="N58" s="17"/>
      <c r="O58" s="19"/>
      <c r="P58" s="20"/>
      <c r="Q58" s="13"/>
      <c r="R58" s="13"/>
      <c r="S58" s="13"/>
      <c r="T58" s="13"/>
      <c r="U58" s="13"/>
      <c r="V58" s="13"/>
      <c r="W58" s="13"/>
      <c r="X58" s="13"/>
      <c r="Y58" s="21"/>
    </row>
    <row r="59" ht="12.9" customHeight="1">
      <c r="A59" s="74">
        <v>6.14</v>
      </c>
      <c r="B59" t="s" s="71">
        <v>63</v>
      </c>
      <c r="C59" s="92">
        <v>754</v>
      </c>
      <c r="D59" t="s" s="60">
        <v>19</v>
      </c>
      <c r="E59" s="49"/>
      <c r="F59" s="52">
        <f>ROUND(C59*E59,2)</f>
        <v>0</v>
      </c>
      <c r="G59" s="32"/>
      <c r="H59" s="16"/>
      <c r="I59" s="18"/>
      <c r="J59" s="17"/>
      <c r="K59" s="17"/>
      <c r="L59" s="18"/>
      <c r="M59" s="18"/>
      <c r="N59" s="17"/>
      <c r="O59" s="19"/>
      <c r="P59" s="20"/>
      <c r="Q59" s="13"/>
      <c r="R59" s="13"/>
      <c r="S59" s="13"/>
      <c r="T59" s="13"/>
      <c r="U59" s="13"/>
      <c r="V59" s="13"/>
      <c r="W59" s="13"/>
      <c r="X59" s="13"/>
      <c r="Y59" s="21"/>
    </row>
    <row r="60" ht="12.9" customHeight="1">
      <c r="A60" s="99"/>
      <c r="B60" s="85"/>
      <c r="C60" s="85"/>
      <c r="D60" s="85"/>
      <c r="E60" s="49"/>
      <c r="F60" s="52"/>
      <c r="G60" s="32"/>
      <c r="H60" s="16"/>
      <c r="I60" s="18"/>
      <c r="J60" s="17"/>
      <c r="K60" s="17"/>
      <c r="L60" s="18"/>
      <c r="M60" s="18"/>
      <c r="N60" s="17"/>
      <c r="O60" s="19"/>
      <c r="P60" s="20"/>
      <c r="Q60" s="13"/>
      <c r="R60" s="13"/>
      <c r="S60" s="13"/>
      <c r="T60" s="13"/>
      <c r="U60" s="13"/>
      <c r="V60" s="13"/>
      <c r="W60" s="13"/>
      <c r="X60" s="13"/>
      <c r="Y60" s="21"/>
    </row>
    <row r="61" ht="13.65" customHeight="1">
      <c r="A61" s="100">
        <v>7</v>
      </c>
      <c r="B61" t="s" s="77">
        <v>64</v>
      </c>
      <c r="C61" s="85"/>
      <c r="D61" s="85"/>
      <c r="E61" s="49"/>
      <c r="F61" s="52"/>
      <c r="G61" s="32"/>
      <c r="H61" s="16"/>
      <c r="I61" s="18"/>
      <c r="J61" s="17"/>
      <c r="K61" s="17"/>
      <c r="L61" s="18"/>
      <c r="M61" s="18"/>
      <c r="N61" s="17"/>
      <c r="O61" s="19"/>
      <c r="P61" s="20"/>
      <c r="Q61" s="13"/>
      <c r="R61" s="13"/>
      <c r="S61" s="13"/>
      <c r="T61" s="13"/>
      <c r="U61" s="13"/>
      <c r="V61" s="13"/>
      <c r="W61" s="13"/>
      <c r="X61" s="13"/>
      <c r="Y61" s="21"/>
    </row>
    <row r="62" ht="12.9" customHeight="1">
      <c r="A62" s="95">
        <v>7.1</v>
      </c>
      <c r="B62" t="s" s="71">
        <v>65</v>
      </c>
      <c r="C62" s="74">
        <v>1</v>
      </c>
      <c r="D62" t="s" s="64">
        <v>51</v>
      </c>
      <c r="E62" s="49"/>
      <c r="F62" s="52">
        <f>ROUND(C62*E62,2)</f>
        <v>0</v>
      </c>
      <c r="G62" s="101"/>
      <c r="H62" s="16"/>
      <c r="I62" s="18"/>
      <c r="J62" s="17"/>
      <c r="K62" s="17"/>
      <c r="L62" s="18"/>
      <c r="M62" s="18"/>
      <c r="N62" s="16"/>
      <c r="O62" s="19"/>
      <c r="P62" s="20"/>
      <c r="Q62" s="13"/>
      <c r="R62" s="13"/>
      <c r="S62" s="13"/>
      <c r="T62" s="13"/>
      <c r="U62" s="13"/>
      <c r="V62" s="13"/>
      <c r="W62" s="13"/>
      <c r="X62" s="13"/>
      <c r="Y62" s="21"/>
    </row>
    <row r="63" ht="12.9" customHeight="1">
      <c r="A63" s="95">
        <v>7.2</v>
      </c>
      <c r="B63" t="s" s="71">
        <v>66</v>
      </c>
      <c r="C63" s="74">
        <v>3</v>
      </c>
      <c r="D63" t="s" s="64">
        <v>51</v>
      </c>
      <c r="E63" s="49"/>
      <c r="F63" s="52">
        <f>ROUND(C63*E63,2)</f>
        <v>0</v>
      </c>
      <c r="G63" s="101"/>
      <c r="H63" s="16"/>
      <c r="I63" s="18"/>
      <c r="J63" s="17"/>
      <c r="K63" s="17"/>
      <c r="L63" s="18"/>
      <c r="M63" s="18"/>
      <c r="N63" s="16"/>
      <c r="O63" s="19"/>
      <c r="P63" s="20"/>
      <c r="Q63" s="13"/>
      <c r="R63" s="13"/>
      <c r="S63" s="13"/>
      <c r="T63" s="13"/>
      <c r="U63" s="13"/>
      <c r="V63" s="13"/>
      <c r="W63" s="13"/>
      <c r="X63" s="13"/>
      <c r="Y63" s="21"/>
    </row>
    <row r="64" ht="12.9" customHeight="1">
      <c r="A64" s="95">
        <v>7.3</v>
      </c>
      <c r="B64" t="s" s="71">
        <v>67</v>
      </c>
      <c r="C64" s="74">
        <v>10</v>
      </c>
      <c r="D64" t="s" s="64">
        <v>51</v>
      </c>
      <c r="E64" s="49"/>
      <c r="F64" s="52">
        <f>ROUND(C64*E64,2)</f>
        <v>0</v>
      </c>
      <c r="G64" s="32"/>
      <c r="H64" s="16"/>
      <c r="I64" s="18"/>
      <c r="J64" s="17"/>
      <c r="K64" s="17"/>
      <c r="L64" s="18"/>
      <c r="M64" s="18"/>
      <c r="N64" s="17"/>
      <c r="O64" s="19"/>
      <c r="P64" s="20"/>
      <c r="Q64" s="13"/>
      <c r="R64" s="13"/>
      <c r="S64" s="13"/>
      <c r="T64" s="13"/>
      <c r="U64" s="13"/>
      <c r="V64" s="13"/>
      <c r="W64" s="13"/>
      <c r="X64" s="13"/>
      <c r="Y64" s="21"/>
    </row>
    <row r="65" ht="12.9" customHeight="1">
      <c r="A65" s="95">
        <v>7.4</v>
      </c>
      <c r="B65" t="s" s="71">
        <v>68</v>
      </c>
      <c r="C65" s="74">
        <v>1</v>
      </c>
      <c r="D65" t="s" s="64">
        <v>51</v>
      </c>
      <c r="E65" s="49"/>
      <c r="F65" s="52">
        <f>ROUND(C65*E65,2)</f>
        <v>0</v>
      </c>
      <c r="G65" s="32"/>
      <c r="H65" s="16"/>
      <c r="I65" s="18"/>
      <c r="J65" s="17"/>
      <c r="K65" s="17"/>
      <c r="L65" s="18"/>
      <c r="M65" s="18"/>
      <c r="N65" s="17"/>
      <c r="O65" s="19"/>
      <c r="P65" s="20"/>
      <c r="Q65" s="13"/>
      <c r="R65" s="13"/>
      <c r="S65" s="13"/>
      <c r="T65" s="13"/>
      <c r="U65" s="13"/>
      <c r="V65" s="13"/>
      <c r="W65" s="13"/>
      <c r="X65" s="13"/>
      <c r="Y65" s="21"/>
    </row>
    <row r="66" ht="12.9" customHeight="1">
      <c r="A66" s="102">
        <v>7.5</v>
      </c>
      <c r="B66" t="s" s="103">
        <v>69</v>
      </c>
      <c r="C66" s="104">
        <v>8</v>
      </c>
      <c r="D66" t="s" s="105">
        <v>51</v>
      </c>
      <c r="E66" s="106"/>
      <c r="F66" s="107">
        <f>ROUND(C66*E66,2)</f>
        <v>0</v>
      </c>
      <c r="G66" s="32"/>
      <c r="H66" s="16"/>
      <c r="I66" s="18"/>
      <c r="J66" s="17"/>
      <c r="K66" s="17"/>
      <c r="L66" s="18"/>
      <c r="M66" s="18"/>
      <c r="N66" s="17"/>
      <c r="O66" s="19"/>
      <c r="P66" s="20"/>
      <c r="Q66" s="13"/>
      <c r="R66" s="13"/>
      <c r="S66" s="13"/>
      <c r="T66" s="13"/>
      <c r="U66" s="13"/>
      <c r="V66" s="13"/>
      <c r="W66" s="13"/>
      <c r="X66" s="13"/>
      <c r="Y66" s="21"/>
    </row>
    <row r="67" ht="12.9" customHeight="1">
      <c r="A67" s="108">
        <v>7.6</v>
      </c>
      <c r="B67" t="s" s="109">
        <v>70</v>
      </c>
      <c r="C67" s="110">
        <v>1</v>
      </c>
      <c r="D67" t="s" s="111">
        <v>51</v>
      </c>
      <c r="E67" s="112"/>
      <c r="F67" s="113">
        <f>ROUND(C67*E67,2)</f>
        <v>0</v>
      </c>
      <c r="G67" s="32"/>
      <c r="H67" s="16"/>
      <c r="I67" s="18"/>
      <c r="J67" s="17"/>
      <c r="K67" s="17"/>
      <c r="L67" s="18"/>
      <c r="M67" s="18"/>
      <c r="N67" s="17"/>
      <c r="O67" s="19"/>
      <c r="P67" s="20"/>
      <c r="Q67" s="13"/>
      <c r="R67" s="13"/>
      <c r="S67" s="13"/>
      <c r="T67" s="13"/>
      <c r="U67" s="13"/>
      <c r="V67" s="13"/>
      <c r="W67" s="13"/>
      <c r="X67" s="13"/>
      <c r="Y67" s="21"/>
    </row>
    <row r="68" ht="12.9" customHeight="1">
      <c r="A68" s="95">
        <v>7.7</v>
      </c>
      <c r="B68" t="s" s="71">
        <v>71</v>
      </c>
      <c r="C68" s="74">
        <v>4</v>
      </c>
      <c r="D68" t="s" s="64">
        <v>51</v>
      </c>
      <c r="E68" s="49"/>
      <c r="F68" s="52">
        <f>ROUND(C68*E68,2)</f>
        <v>0</v>
      </c>
      <c r="G68" s="32"/>
      <c r="H68" s="16"/>
      <c r="I68" s="18"/>
      <c r="J68" s="17"/>
      <c r="K68" s="17"/>
      <c r="L68" s="18"/>
      <c r="M68" s="18"/>
      <c r="N68" s="17"/>
      <c r="O68" s="19"/>
      <c r="P68" s="20"/>
      <c r="Q68" s="13"/>
      <c r="R68" s="13"/>
      <c r="S68" s="13"/>
      <c r="T68" s="13"/>
      <c r="U68" s="13"/>
      <c r="V68" s="13"/>
      <c r="W68" s="13"/>
      <c r="X68" s="13"/>
      <c r="Y68" s="21"/>
    </row>
    <row r="69" ht="12.9" customHeight="1">
      <c r="A69" s="95">
        <v>7.8</v>
      </c>
      <c r="B69" t="s" s="71">
        <v>72</v>
      </c>
      <c r="C69" s="74">
        <v>2</v>
      </c>
      <c r="D69" t="s" s="64">
        <v>51</v>
      </c>
      <c r="E69" s="49"/>
      <c r="F69" s="52">
        <f>ROUND(C69*E69,2)</f>
        <v>0</v>
      </c>
      <c r="G69" s="32"/>
      <c r="H69" s="16"/>
      <c r="I69" s="18"/>
      <c r="J69" s="17"/>
      <c r="K69" s="17"/>
      <c r="L69" s="18"/>
      <c r="M69" s="18"/>
      <c r="N69" s="17"/>
      <c r="O69" s="19"/>
      <c r="P69" s="20"/>
      <c r="Q69" s="13"/>
      <c r="R69" s="13"/>
      <c r="S69" s="13"/>
      <c r="T69" s="13"/>
      <c r="U69" s="13"/>
      <c r="V69" s="13"/>
      <c r="W69" s="13"/>
      <c r="X69" s="13"/>
      <c r="Y69" s="21"/>
    </row>
    <row r="70" ht="12.9" customHeight="1">
      <c r="A70" s="95">
        <v>7.9</v>
      </c>
      <c r="B70" t="s" s="71">
        <v>73</v>
      </c>
      <c r="C70" s="74">
        <v>1</v>
      </c>
      <c r="D70" t="s" s="64">
        <v>51</v>
      </c>
      <c r="E70" s="49"/>
      <c r="F70" s="52">
        <f>ROUND(C70*E70,2)</f>
        <v>0</v>
      </c>
      <c r="G70" s="114"/>
      <c r="H70" s="16"/>
      <c r="I70" s="18"/>
      <c r="J70" s="17"/>
      <c r="K70" s="17"/>
      <c r="L70" s="18"/>
      <c r="M70" s="18"/>
      <c r="N70" s="18"/>
      <c r="O70" s="115"/>
      <c r="P70" s="20"/>
      <c r="Q70" s="13"/>
      <c r="R70" s="13"/>
      <c r="S70" s="13"/>
      <c r="T70" s="13"/>
      <c r="U70" s="13"/>
      <c r="V70" s="13"/>
      <c r="W70" s="13"/>
      <c r="X70" s="13"/>
      <c r="Y70" s="21"/>
    </row>
    <row r="71" ht="12.9" customHeight="1">
      <c r="A71" s="74">
        <v>7.1</v>
      </c>
      <c r="B71" t="s" s="71">
        <v>74</v>
      </c>
      <c r="C71" s="74">
        <v>2</v>
      </c>
      <c r="D71" t="s" s="64">
        <v>51</v>
      </c>
      <c r="E71" s="49"/>
      <c r="F71" s="52">
        <f>ROUND(C71*E71,2)</f>
        <v>0</v>
      </c>
      <c r="G71" s="114"/>
      <c r="H71" s="16"/>
      <c r="I71" s="18"/>
      <c r="J71" s="17"/>
      <c r="K71" s="17"/>
      <c r="L71" s="18"/>
      <c r="M71" s="18"/>
      <c r="N71" s="18"/>
      <c r="O71" s="115"/>
      <c r="P71" s="20"/>
      <c r="Q71" s="13"/>
      <c r="R71" s="13"/>
      <c r="S71" s="13"/>
      <c r="T71" s="13"/>
      <c r="U71" s="13"/>
      <c r="V71" s="13"/>
      <c r="W71" s="13"/>
      <c r="X71" s="13"/>
      <c r="Y71" s="21"/>
    </row>
    <row r="72" ht="12.9" customHeight="1">
      <c r="A72" s="74">
        <v>7.11</v>
      </c>
      <c r="B72" t="s" s="71">
        <v>75</v>
      </c>
      <c r="C72" s="74">
        <v>1</v>
      </c>
      <c r="D72" t="s" s="64">
        <v>51</v>
      </c>
      <c r="E72" s="49"/>
      <c r="F72" s="52">
        <f>ROUND(C72*E72,2)</f>
        <v>0</v>
      </c>
      <c r="G72" s="114"/>
      <c r="H72" s="16"/>
      <c r="I72" s="18"/>
      <c r="J72" s="17"/>
      <c r="K72" s="17"/>
      <c r="L72" s="18"/>
      <c r="M72" s="18"/>
      <c r="N72" s="18"/>
      <c r="O72" s="115"/>
      <c r="P72" s="20"/>
      <c r="Q72" s="13"/>
      <c r="R72" s="13"/>
      <c r="S72" s="13"/>
      <c r="T72" s="13"/>
      <c r="U72" s="13"/>
      <c r="V72" s="13"/>
      <c r="W72" s="13"/>
      <c r="X72" s="13"/>
      <c r="Y72" s="21"/>
    </row>
    <row r="73" ht="12.9" customHeight="1">
      <c r="A73" s="74">
        <v>7.12</v>
      </c>
      <c r="B73" t="s" s="71">
        <v>76</v>
      </c>
      <c r="C73" s="74">
        <v>1</v>
      </c>
      <c r="D73" t="s" s="64">
        <v>51</v>
      </c>
      <c r="E73" s="49"/>
      <c r="F73" s="52">
        <f>ROUND(C73*E73,2)</f>
        <v>0</v>
      </c>
      <c r="G73" s="114"/>
      <c r="H73" s="16"/>
      <c r="I73" s="18"/>
      <c r="J73" s="17"/>
      <c r="K73" s="17"/>
      <c r="L73" s="18"/>
      <c r="M73" s="18"/>
      <c r="N73" s="18"/>
      <c r="O73" s="115"/>
      <c r="P73" s="20"/>
      <c r="Q73" s="13"/>
      <c r="R73" s="13"/>
      <c r="S73" s="13"/>
      <c r="T73" s="13"/>
      <c r="U73" s="13"/>
      <c r="V73" s="13"/>
      <c r="W73" s="13"/>
      <c r="X73" s="13"/>
      <c r="Y73" s="21"/>
    </row>
    <row r="74" ht="12.9" customHeight="1">
      <c r="A74" s="99"/>
      <c r="B74" s="68"/>
      <c r="C74" s="63"/>
      <c r="D74" s="93"/>
      <c r="E74" s="49"/>
      <c r="F74" s="52"/>
      <c r="G74" s="114"/>
      <c r="H74" s="16"/>
      <c r="I74" s="18"/>
      <c r="J74" s="17"/>
      <c r="K74" s="17"/>
      <c r="L74" s="18"/>
      <c r="M74" s="18"/>
      <c r="N74" s="18"/>
      <c r="O74" s="115"/>
      <c r="P74" s="20"/>
      <c r="Q74" s="13"/>
      <c r="R74" s="13"/>
      <c r="S74" s="13"/>
      <c r="T74" s="13"/>
      <c r="U74" s="13"/>
      <c r="V74" s="13"/>
      <c r="W74" s="13"/>
      <c r="X74" s="13"/>
      <c r="Y74" s="21"/>
    </row>
    <row r="75" ht="13.65" customHeight="1">
      <c r="A75" s="70">
        <v>8</v>
      </c>
      <c r="B75" t="s" s="77">
        <v>77</v>
      </c>
      <c r="C75" s="63"/>
      <c r="D75" s="87"/>
      <c r="E75" s="49"/>
      <c r="F75" s="52"/>
      <c r="G75" s="114"/>
      <c r="H75" s="16"/>
      <c r="I75" s="18"/>
      <c r="J75" s="17"/>
      <c r="K75" s="17"/>
      <c r="L75" s="18"/>
      <c r="M75" s="18"/>
      <c r="N75" s="18"/>
      <c r="O75" s="115"/>
      <c r="P75" s="20"/>
      <c r="Q75" s="13"/>
      <c r="R75" s="13"/>
      <c r="S75" s="13"/>
      <c r="T75" s="13"/>
      <c r="U75" s="13"/>
      <c r="V75" s="13"/>
      <c r="W75" s="13"/>
      <c r="X75" s="13"/>
      <c r="Y75" s="21"/>
    </row>
    <row r="76" ht="12.9" customHeight="1">
      <c r="A76" s="116">
        <v>8.1</v>
      </c>
      <c r="B76" t="s" s="48">
        <v>78</v>
      </c>
      <c r="C76" s="117"/>
      <c r="D76" s="87"/>
      <c r="E76" s="117"/>
      <c r="F76" s="52"/>
      <c r="G76" s="114"/>
      <c r="H76" s="16"/>
      <c r="I76" s="18"/>
      <c r="J76" s="17"/>
      <c r="K76" s="17"/>
      <c r="L76" s="18"/>
      <c r="M76" s="18"/>
      <c r="N76" s="18"/>
      <c r="O76" s="115"/>
      <c r="P76" s="20"/>
      <c r="Q76" s="13"/>
      <c r="R76" s="13"/>
      <c r="S76" s="13"/>
      <c r="T76" s="13"/>
      <c r="U76" s="13"/>
      <c r="V76" s="13"/>
      <c r="W76" s="13"/>
      <c r="X76" s="13"/>
      <c r="Y76" s="21"/>
    </row>
    <row r="77" ht="12.9" customHeight="1">
      <c r="A77" t="s" s="118">
        <v>79</v>
      </c>
      <c r="B77" t="s" s="71">
        <v>80</v>
      </c>
      <c r="C77" s="74">
        <v>1</v>
      </c>
      <c r="D77" t="s" s="64">
        <v>23</v>
      </c>
      <c r="E77" s="49"/>
      <c r="F77" s="52">
        <f>ROUND(C77*E77,2)</f>
        <v>0</v>
      </c>
      <c r="G77" s="114"/>
      <c r="H77" s="16"/>
      <c r="I77" s="18"/>
      <c r="J77" s="17"/>
      <c r="K77" s="17"/>
      <c r="L77" s="18"/>
      <c r="M77" s="18"/>
      <c r="N77" s="18"/>
      <c r="O77" s="115"/>
      <c r="P77" s="20"/>
      <c r="Q77" s="13"/>
      <c r="R77" s="13"/>
      <c r="S77" s="13"/>
      <c r="T77" s="13"/>
      <c r="U77" s="13"/>
      <c r="V77" s="13"/>
      <c r="W77" s="13"/>
      <c r="X77" s="13"/>
      <c r="Y77" s="21"/>
    </row>
    <row r="78" ht="12.9" customHeight="1">
      <c r="A78" t="s" s="118">
        <v>81</v>
      </c>
      <c r="B78" t="s" s="71">
        <v>82</v>
      </c>
      <c r="C78" s="74">
        <v>1</v>
      </c>
      <c r="D78" t="s" s="64">
        <v>23</v>
      </c>
      <c r="E78" s="49"/>
      <c r="F78" s="52">
        <f>ROUND(C78*E78,2)</f>
        <v>0</v>
      </c>
      <c r="G78" s="114"/>
      <c r="H78" s="16"/>
      <c r="I78" s="18"/>
      <c r="J78" s="17"/>
      <c r="K78" s="17"/>
      <c r="L78" s="18"/>
      <c r="M78" s="18"/>
      <c r="N78" s="18"/>
      <c r="O78" s="115"/>
      <c r="P78" s="20"/>
      <c r="Q78" s="13"/>
      <c r="R78" s="13"/>
      <c r="S78" s="13"/>
      <c r="T78" s="13"/>
      <c r="U78" s="13"/>
      <c r="V78" s="13"/>
      <c r="W78" s="13"/>
      <c r="X78" s="13"/>
      <c r="Y78" s="21"/>
    </row>
    <row r="79" ht="12.9" customHeight="1">
      <c r="A79" t="s" s="118">
        <v>83</v>
      </c>
      <c r="B79" t="s" s="71">
        <v>84</v>
      </c>
      <c r="C79" s="74">
        <v>1</v>
      </c>
      <c r="D79" t="s" s="64">
        <v>23</v>
      </c>
      <c r="E79" s="49"/>
      <c r="F79" s="52">
        <f>ROUND(C79*E79,2)</f>
        <v>0</v>
      </c>
      <c r="G79" s="114"/>
      <c r="H79" s="16"/>
      <c r="I79" s="18"/>
      <c r="J79" s="17"/>
      <c r="K79" s="17"/>
      <c r="L79" s="18"/>
      <c r="M79" s="18"/>
      <c r="N79" s="18"/>
      <c r="O79" s="115"/>
      <c r="P79" s="20"/>
      <c r="Q79" s="13"/>
      <c r="R79" s="13"/>
      <c r="S79" s="13"/>
      <c r="T79" s="13"/>
      <c r="U79" s="13"/>
      <c r="V79" s="13"/>
      <c r="W79" s="13"/>
      <c r="X79" s="13"/>
      <c r="Y79" s="21"/>
    </row>
    <row r="80" ht="12.9" customHeight="1">
      <c r="A80" t="s" s="118">
        <v>85</v>
      </c>
      <c r="B80" t="s" s="71">
        <v>86</v>
      </c>
      <c r="C80" s="74">
        <v>1</v>
      </c>
      <c r="D80" t="s" s="64">
        <v>23</v>
      </c>
      <c r="E80" s="49"/>
      <c r="F80" s="52">
        <f>ROUND(C80*E80,2)</f>
        <v>0</v>
      </c>
      <c r="G80" s="114"/>
      <c r="H80" s="16"/>
      <c r="I80" s="18"/>
      <c r="J80" s="17"/>
      <c r="K80" s="17"/>
      <c r="L80" s="18"/>
      <c r="M80" s="18"/>
      <c r="N80" s="18"/>
      <c r="O80" s="115"/>
      <c r="P80" s="20"/>
      <c r="Q80" s="13"/>
      <c r="R80" s="13"/>
      <c r="S80" s="13"/>
      <c r="T80" s="13"/>
      <c r="U80" s="13"/>
      <c r="V80" s="13"/>
      <c r="W80" s="13"/>
      <c r="X80" s="13"/>
      <c r="Y80" s="21"/>
    </row>
    <row r="81" ht="12.9" customHeight="1">
      <c r="A81" t="s" s="118">
        <v>87</v>
      </c>
      <c r="B81" t="s" s="71">
        <v>88</v>
      </c>
      <c r="C81" s="74">
        <v>3</v>
      </c>
      <c r="D81" t="s" s="64">
        <v>23</v>
      </c>
      <c r="E81" s="49"/>
      <c r="F81" s="52">
        <f>ROUND(C81*E81,2)</f>
        <v>0</v>
      </c>
      <c r="G81" s="114"/>
      <c r="H81" s="16"/>
      <c r="I81" s="18"/>
      <c r="J81" s="17"/>
      <c r="K81" s="17"/>
      <c r="L81" s="18"/>
      <c r="M81" s="18"/>
      <c r="N81" s="18"/>
      <c r="O81" s="115"/>
      <c r="P81" s="20"/>
      <c r="Q81" s="13"/>
      <c r="R81" s="13"/>
      <c r="S81" s="13"/>
      <c r="T81" s="13"/>
      <c r="U81" s="13"/>
      <c r="V81" s="13"/>
      <c r="W81" s="13"/>
      <c r="X81" s="13"/>
      <c r="Y81" s="21"/>
    </row>
    <row r="82" ht="12.9" customHeight="1">
      <c r="A82" t="s" s="118">
        <v>89</v>
      </c>
      <c r="B82" t="s" s="71">
        <v>90</v>
      </c>
      <c r="C82" s="74">
        <v>4</v>
      </c>
      <c r="D82" t="s" s="64">
        <v>23</v>
      </c>
      <c r="E82" s="49"/>
      <c r="F82" s="52">
        <f>ROUND(C82*E82,2)</f>
        <v>0</v>
      </c>
      <c r="G82" s="114"/>
      <c r="H82" s="16"/>
      <c r="I82" s="18"/>
      <c r="J82" s="17"/>
      <c r="K82" s="17"/>
      <c r="L82" s="18"/>
      <c r="M82" s="18"/>
      <c r="N82" s="18"/>
      <c r="O82" s="115"/>
      <c r="P82" s="20"/>
      <c r="Q82" s="13"/>
      <c r="R82" s="13"/>
      <c r="S82" s="13"/>
      <c r="T82" s="13"/>
      <c r="U82" s="13"/>
      <c r="V82" s="13"/>
      <c r="W82" s="13"/>
      <c r="X82" s="13"/>
      <c r="Y82" s="21"/>
    </row>
    <row r="83" ht="13.65" customHeight="1">
      <c r="A83" t="s" s="118">
        <v>91</v>
      </c>
      <c r="B83" t="s" s="73">
        <v>92</v>
      </c>
      <c r="C83" s="63">
        <v>1</v>
      </c>
      <c r="D83" t="s" s="72">
        <v>93</v>
      </c>
      <c r="E83" s="49"/>
      <c r="F83" s="52">
        <f>ROUND(C83*E83,2)</f>
        <v>0</v>
      </c>
      <c r="G83" s="114"/>
      <c r="H83" s="16"/>
      <c r="I83" s="18"/>
      <c r="J83" s="17"/>
      <c r="K83" s="17"/>
      <c r="L83" s="18"/>
      <c r="M83" s="18"/>
      <c r="N83" s="18"/>
      <c r="O83" s="115"/>
      <c r="P83" s="20"/>
      <c r="Q83" s="13"/>
      <c r="R83" s="13"/>
      <c r="S83" s="13"/>
      <c r="T83" s="13"/>
      <c r="U83" s="13"/>
      <c r="V83" s="13"/>
      <c r="W83" s="13"/>
      <c r="X83" s="13"/>
      <c r="Y83" s="21"/>
    </row>
    <row r="84" ht="12.9" customHeight="1">
      <c r="A84" t="s" s="118">
        <v>94</v>
      </c>
      <c r="B84" t="s" s="71">
        <v>95</v>
      </c>
      <c r="C84" s="74">
        <v>1</v>
      </c>
      <c r="D84" t="s" s="64">
        <v>23</v>
      </c>
      <c r="E84" s="49"/>
      <c r="F84" s="52">
        <f>ROUND(C84*E84,2)</f>
        <v>0</v>
      </c>
      <c r="G84" s="114"/>
      <c r="H84" s="16"/>
      <c r="I84" s="18"/>
      <c r="J84" s="17"/>
      <c r="K84" s="17"/>
      <c r="L84" s="18"/>
      <c r="M84" s="18"/>
      <c r="N84" s="18"/>
      <c r="O84" s="115"/>
      <c r="P84" s="20"/>
      <c r="Q84" s="13"/>
      <c r="R84" s="13"/>
      <c r="S84" s="13"/>
      <c r="T84" s="13"/>
      <c r="U84" s="13"/>
      <c r="V84" s="13"/>
      <c r="W84" s="13"/>
      <c r="X84" s="13"/>
      <c r="Y84" s="21"/>
    </row>
    <row r="85" ht="12.6" customHeight="1">
      <c r="A85" t="s" s="118">
        <v>96</v>
      </c>
      <c r="B85" t="s" s="71">
        <v>97</v>
      </c>
      <c r="C85" s="74">
        <v>1</v>
      </c>
      <c r="D85" t="s" s="64">
        <v>23</v>
      </c>
      <c r="E85" s="49"/>
      <c r="F85" s="52">
        <f>ROUND(C85*E85,2)</f>
        <v>0</v>
      </c>
      <c r="G85" s="114"/>
      <c r="H85" s="16"/>
      <c r="I85" s="18"/>
      <c r="J85" s="17"/>
      <c r="K85" s="17"/>
      <c r="L85" s="18"/>
      <c r="M85" s="18"/>
      <c r="N85" s="18"/>
      <c r="O85" s="115"/>
      <c r="P85" s="20"/>
      <c r="Q85" s="13"/>
      <c r="R85" s="13"/>
      <c r="S85" s="13"/>
      <c r="T85" s="13"/>
      <c r="U85" s="13"/>
      <c r="V85" s="13"/>
      <c r="W85" s="13"/>
      <c r="X85" s="13"/>
      <c r="Y85" s="21"/>
    </row>
    <row r="86" ht="12.6" customHeight="1">
      <c r="A86" s="119"/>
      <c r="B86" s="85"/>
      <c r="C86" s="52"/>
      <c r="D86" s="87"/>
      <c r="E86" s="117"/>
      <c r="F86" s="52"/>
      <c r="G86" s="32"/>
      <c r="H86" s="16"/>
      <c r="I86" s="18"/>
      <c r="J86" s="17"/>
      <c r="K86" s="17"/>
      <c r="L86" s="18"/>
      <c r="M86" s="18"/>
      <c r="N86" s="17"/>
      <c r="O86" s="19"/>
      <c r="P86" s="20"/>
      <c r="Q86" s="13"/>
      <c r="R86" s="13"/>
      <c r="S86" s="13"/>
      <c r="T86" s="13"/>
      <c r="U86" s="13"/>
      <c r="V86" s="13"/>
      <c r="W86" s="13"/>
      <c r="X86" s="13"/>
      <c r="Y86" s="21"/>
    </row>
    <row r="87" ht="12.6" customHeight="1">
      <c r="A87" s="116">
        <v>8.199999999999999</v>
      </c>
      <c r="B87" t="s" s="48">
        <v>98</v>
      </c>
      <c r="C87" s="52"/>
      <c r="D87" s="87"/>
      <c r="E87" s="117"/>
      <c r="F87" s="52"/>
      <c r="G87" s="32"/>
      <c r="H87" s="16"/>
      <c r="I87" s="18"/>
      <c r="J87" s="17"/>
      <c r="K87" s="17"/>
      <c r="L87" s="17"/>
      <c r="M87" s="17"/>
      <c r="N87" s="17"/>
      <c r="O87" s="19"/>
      <c r="P87" s="20"/>
      <c r="Q87" s="13"/>
      <c r="R87" s="13"/>
      <c r="S87" s="13"/>
      <c r="T87" s="13"/>
      <c r="U87" s="13"/>
      <c r="V87" s="13"/>
      <c r="W87" s="13"/>
      <c r="X87" s="13"/>
      <c r="Y87" s="21"/>
    </row>
    <row r="88" ht="12.6" customHeight="1">
      <c r="A88" t="s" s="118">
        <v>99</v>
      </c>
      <c r="B88" t="s" s="71">
        <v>80</v>
      </c>
      <c r="C88" s="74">
        <v>2</v>
      </c>
      <c r="D88" t="s" s="64">
        <v>23</v>
      </c>
      <c r="E88" s="49"/>
      <c r="F88" s="52">
        <f>ROUND(C88*E88,2)</f>
        <v>0</v>
      </c>
      <c r="G88" s="32"/>
      <c r="H88" s="17"/>
      <c r="I88" s="18"/>
      <c r="J88" s="17"/>
      <c r="K88" s="17"/>
      <c r="L88" s="17"/>
      <c r="M88" s="17"/>
      <c r="N88" s="17"/>
      <c r="O88" s="19"/>
      <c r="P88" s="20"/>
      <c r="Q88" s="13"/>
      <c r="R88" s="13"/>
      <c r="S88" s="13"/>
      <c r="T88" s="13"/>
      <c r="U88" s="13"/>
      <c r="V88" s="13"/>
      <c r="W88" s="13"/>
      <c r="X88" s="13"/>
      <c r="Y88" s="21"/>
    </row>
    <row r="89" ht="12.6" customHeight="1">
      <c r="A89" t="s" s="118">
        <v>100</v>
      </c>
      <c r="B89" t="s" s="71">
        <v>101</v>
      </c>
      <c r="C89" s="74">
        <v>2</v>
      </c>
      <c r="D89" t="s" s="64">
        <v>23</v>
      </c>
      <c r="E89" s="49"/>
      <c r="F89" s="52">
        <f>ROUND(C89*E89,2)</f>
        <v>0</v>
      </c>
      <c r="G89" s="32"/>
      <c r="H89" s="17"/>
      <c r="I89" s="18"/>
      <c r="J89" s="17"/>
      <c r="K89" s="17"/>
      <c r="L89" s="17"/>
      <c r="M89" s="17"/>
      <c r="N89" s="17"/>
      <c r="O89" s="19"/>
      <c r="P89" s="20"/>
      <c r="Q89" s="13"/>
      <c r="R89" s="13"/>
      <c r="S89" s="13"/>
      <c r="T89" s="13"/>
      <c r="U89" s="13"/>
      <c r="V89" s="13"/>
      <c r="W89" s="13"/>
      <c r="X89" s="13"/>
      <c r="Y89" s="21"/>
    </row>
    <row r="90" ht="12.6" customHeight="1">
      <c r="A90" t="s" s="118">
        <v>102</v>
      </c>
      <c r="B90" t="s" s="71">
        <v>103</v>
      </c>
      <c r="C90" s="74">
        <v>2</v>
      </c>
      <c r="D90" t="s" s="64">
        <v>23</v>
      </c>
      <c r="E90" s="49"/>
      <c r="F90" s="52">
        <f>ROUND(C90*E90,2)</f>
        <v>0</v>
      </c>
      <c r="G90" s="32"/>
      <c r="H90" s="17"/>
      <c r="I90" s="18"/>
      <c r="J90" s="17"/>
      <c r="K90" s="17"/>
      <c r="L90" s="17"/>
      <c r="M90" s="17"/>
      <c r="N90" s="17"/>
      <c r="O90" s="19"/>
      <c r="P90" s="20"/>
      <c r="Q90" s="13"/>
      <c r="R90" s="13"/>
      <c r="S90" s="13"/>
      <c r="T90" s="13"/>
      <c r="U90" s="13"/>
      <c r="V90" s="13"/>
      <c r="W90" s="13"/>
      <c r="X90" s="13"/>
      <c r="Y90" s="21"/>
    </row>
    <row r="91" ht="12.6" customHeight="1">
      <c r="A91" t="s" s="118">
        <v>104</v>
      </c>
      <c r="B91" t="s" s="71">
        <v>105</v>
      </c>
      <c r="C91" s="74">
        <v>2</v>
      </c>
      <c r="D91" t="s" s="64">
        <v>23</v>
      </c>
      <c r="E91" s="49"/>
      <c r="F91" s="52">
        <f>ROUND(C91*E91,2)</f>
        <v>0</v>
      </c>
      <c r="G91" s="32"/>
      <c r="H91" s="17"/>
      <c r="I91" s="18"/>
      <c r="J91" s="17"/>
      <c r="K91" s="17"/>
      <c r="L91" s="17"/>
      <c r="M91" s="17"/>
      <c r="N91" s="17"/>
      <c r="O91" s="19"/>
      <c r="P91" s="20"/>
      <c r="Q91" s="13"/>
      <c r="R91" s="13"/>
      <c r="S91" s="13"/>
      <c r="T91" s="13"/>
      <c r="U91" s="13"/>
      <c r="V91" s="13"/>
      <c r="W91" s="13"/>
      <c r="X91" s="13"/>
      <c r="Y91" s="21"/>
    </row>
    <row r="92" ht="13.35" customHeight="1">
      <c r="A92" t="s" s="118">
        <v>106</v>
      </c>
      <c r="B92" t="s" s="73">
        <v>107</v>
      </c>
      <c r="C92" s="63">
        <v>2</v>
      </c>
      <c r="D92" t="s" s="64">
        <v>23</v>
      </c>
      <c r="E92" s="49"/>
      <c r="F92" s="52">
        <f>ROUND(C92*E92,2)</f>
        <v>0</v>
      </c>
      <c r="G92" s="32"/>
      <c r="H92" s="17"/>
      <c r="I92" s="18"/>
      <c r="J92" s="17"/>
      <c r="K92" s="17"/>
      <c r="L92" s="17"/>
      <c r="M92" s="17"/>
      <c r="N92" s="17"/>
      <c r="O92" s="19"/>
      <c r="P92" s="20"/>
      <c r="Q92" s="13"/>
      <c r="R92" s="13"/>
      <c r="S92" s="13"/>
      <c r="T92" s="13"/>
      <c r="U92" s="13"/>
      <c r="V92" s="13"/>
      <c r="W92" s="13"/>
      <c r="X92" s="13"/>
      <c r="Y92" s="21"/>
    </row>
    <row r="93" ht="12.6" customHeight="1">
      <c r="A93" t="s" s="118">
        <v>108</v>
      </c>
      <c r="B93" t="s" s="71">
        <v>109</v>
      </c>
      <c r="C93" s="63">
        <v>2</v>
      </c>
      <c r="D93" t="s" s="64">
        <v>23</v>
      </c>
      <c r="E93" s="49"/>
      <c r="F93" s="52">
        <f>ROUND(C93*E93,2)</f>
        <v>0</v>
      </c>
      <c r="G93" s="32"/>
      <c r="H93" s="17"/>
      <c r="I93" s="18"/>
      <c r="J93" s="17"/>
      <c r="K93" s="17"/>
      <c r="L93" s="17"/>
      <c r="M93" s="17"/>
      <c r="N93" s="17"/>
      <c r="O93" s="19"/>
      <c r="P93" s="20"/>
      <c r="Q93" s="13"/>
      <c r="R93" s="13"/>
      <c r="S93" s="13"/>
      <c r="T93" s="13"/>
      <c r="U93" s="13"/>
      <c r="V93" s="13"/>
      <c r="W93" s="13"/>
      <c r="X93" s="13"/>
      <c r="Y93" s="21"/>
    </row>
    <row r="94" ht="12.6" customHeight="1">
      <c r="A94" t="s" s="118">
        <v>110</v>
      </c>
      <c r="B94" t="s" s="71">
        <v>111</v>
      </c>
      <c r="C94" s="63">
        <v>2</v>
      </c>
      <c r="D94" t="s" s="64">
        <v>23</v>
      </c>
      <c r="E94" s="49"/>
      <c r="F94" s="52">
        <f>ROUND(C94*E94,2)</f>
        <v>0</v>
      </c>
      <c r="G94" s="32"/>
      <c r="H94" s="17"/>
      <c r="I94" s="18"/>
      <c r="J94" s="17"/>
      <c r="K94" s="17"/>
      <c r="L94" s="17"/>
      <c r="M94" s="17"/>
      <c r="N94" s="17"/>
      <c r="O94" s="19"/>
      <c r="P94" s="20"/>
      <c r="Q94" s="13"/>
      <c r="R94" s="13"/>
      <c r="S94" s="13"/>
      <c r="T94" s="13"/>
      <c r="U94" s="13"/>
      <c r="V94" s="13"/>
      <c r="W94" s="13"/>
      <c r="X94" s="13"/>
      <c r="Y94" s="21"/>
    </row>
    <row r="95" ht="12.6" customHeight="1">
      <c r="A95" t="s" s="118">
        <v>112</v>
      </c>
      <c r="B95" t="s" s="71">
        <v>113</v>
      </c>
      <c r="C95" s="63">
        <v>2</v>
      </c>
      <c r="D95" t="s" s="64">
        <v>23</v>
      </c>
      <c r="E95" s="49"/>
      <c r="F95" s="52">
        <f>ROUND(C95*E95,2)</f>
        <v>0</v>
      </c>
      <c r="G95" s="32"/>
      <c r="H95" s="17"/>
      <c r="I95" s="18"/>
      <c r="J95" s="17"/>
      <c r="K95" s="17"/>
      <c r="L95" s="17"/>
      <c r="M95" s="17"/>
      <c r="N95" s="17"/>
      <c r="O95" s="19"/>
      <c r="P95" s="20"/>
      <c r="Q95" s="13"/>
      <c r="R95" s="13"/>
      <c r="S95" s="13"/>
      <c r="T95" s="13"/>
      <c r="U95" s="13"/>
      <c r="V95" s="13"/>
      <c r="W95" s="13"/>
      <c r="X95" s="13"/>
      <c r="Y95" s="21"/>
    </row>
    <row r="96" ht="13.35" customHeight="1">
      <c r="A96" t="s" s="118">
        <v>114</v>
      </c>
      <c r="B96" t="s" s="73">
        <v>115</v>
      </c>
      <c r="C96" s="63">
        <v>3</v>
      </c>
      <c r="D96" t="s" s="64">
        <v>23</v>
      </c>
      <c r="E96" s="49"/>
      <c r="F96" s="52">
        <f>ROUND(C96*E96,2)</f>
        <v>0</v>
      </c>
      <c r="G96" s="32"/>
      <c r="H96" s="17"/>
      <c r="I96" s="18"/>
      <c r="J96" s="17"/>
      <c r="K96" s="17"/>
      <c r="L96" s="17"/>
      <c r="M96" s="17"/>
      <c r="N96" s="17"/>
      <c r="O96" s="19"/>
      <c r="P96" s="20"/>
      <c r="Q96" s="13"/>
      <c r="R96" s="13"/>
      <c r="S96" s="13"/>
      <c r="T96" s="13"/>
      <c r="U96" s="13"/>
      <c r="V96" s="13"/>
      <c r="W96" s="13"/>
      <c r="X96" s="13"/>
      <c r="Y96" s="21"/>
    </row>
    <row r="97" ht="13.35" customHeight="1">
      <c r="A97" t="s" s="118">
        <v>116</v>
      </c>
      <c r="B97" t="s" s="73">
        <v>117</v>
      </c>
      <c r="C97" s="63">
        <v>60</v>
      </c>
      <c r="D97" t="s" s="72">
        <v>118</v>
      </c>
      <c r="E97" s="65"/>
      <c r="F97" s="52">
        <f>ROUND(C97*E97,2)</f>
        <v>0</v>
      </c>
      <c r="G97" s="32"/>
      <c r="H97" s="17"/>
      <c r="I97" s="18"/>
      <c r="J97" s="17"/>
      <c r="K97" s="17"/>
      <c r="L97" s="17"/>
      <c r="M97" s="17"/>
      <c r="N97" s="17"/>
      <c r="O97" s="19"/>
      <c r="P97" s="20"/>
      <c r="Q97" s="13"/>
      <c r="R97" s="13"/>
      <c r="S97" s="13"/>
      <c r="T97" s="13"/>
      <c r="U97" s="13"/>
      <c r="V97" s="13"/>
      <c r="W97" s="13"/>
      <c r="X97" s="13"/>
      <c r="Y97" s="21"/>
    </row>
    <row r="98" ht="13.35" customHeight="1">
      <c r="A98" t="s" s="118">
        <v>119</v>
      </c>
      <c r="B98" t="s" s="73">
        <v>120</v>
      </c>
      <c r="C98" s="63">
        <v>12</v>
      </c>
      <c r="D98" t="s" s="72">
        <v>118</v>
      </c>
      <c r="E98" s="65"/>
      <c r="F98" s="52">
        <f>ROUND(C98*E98,2)</f>
        <v>0</v>
      </c>
      <c r="G98" s="32"/>
      <c r="H98" s="17"/>
      <c r="I98" s="18"/>
      <c r="J98" s="17"/>
      <c r="K98" s="17"/>
      <c r="L98" s="17"/>
      <c r="M98" s="17"/>
      <c r="N98" s="17"/>
      <c r="O98" s="19"/>
      <c r="P98" s="20"/>
      <c r="Q98" s="13"/>
      <c r="R98" s="13"/>
      <c r="S98" s="13"/>
      <c r="T98" s="13"/>
      <c r="U98" s="13"/>
      <c r="V98" s="13"/>
      <c r="W98" s="13"/>
      <c r="X98" s="13"/>
      <c r="Y98" s="21"/>
    </row>
    <row r="99" ht="13.35" customHeight="1">
      <c r="A99" t="s" s="118">
        <v>121</v>
      </c>
      <c r="B99" t="s" s="73">
        <v>122</v>
      </c>
      <c r="C99" s="63">
        <v>60</v>
      </c>
      <c r="D99" t="s" s="72">
        <v>118</v>
      </c>
      <c r="E99" s="65"/>
      <c r="F99" s="52">
        <f>ROUND(C99*E99,2)</f>
        <v>0</v>
      </c>
      <c r="G99" s="32"/>
      <c r="H99" s="17"/>
      <c r="I99" s="18"/>
      <c r="J99" s="17"/>
      <c r="K99" s="17"/>
      <c r="L99" s="17"/>
      <c r="M99" s="17"/>
      <c r="N99" s="17"/>
      <c r="O99" s="19"/>
      <c r="P99" s="20"/>
      <c r="Q99" s="13"/>
      <c r="R99" s="13"/>
      <c r="S99" s="13"/>
      <c r="T99" s="13"/>
      <c r="U99" s="13"/>
      <c r="V99" s="13"/>
      <c r="W99" s="13"/>
      <c r="X99" s="13"/>
      <c r="Y99" s="21"/>
    </row>
    <row r="100" ht="13.35" customHeight="1">
      <c r="A100" t="s" s="118">
        <v>123</v>
      </c>
      <c r="B100" t="s" s="73">
        <v>124</v>
      </c>
      <c r="C100" s="63">
        <v>2</v>
      </c>
      <c r="D100" t="s" s="64">
        <v>23</v>
      </c>
      <c r="E100" s="65"/>
      <c r="F100" s="52">
        <f>ROUND(C100*E100,2)</f>
        <v>0</v>
      </c>
      <c r="G100" s="32"/>
      <c r="H100" s="17"/>
      <c r="I100" s="18"/>
      <c r="J100" s="17"/>
      <c r="K100" s="17"/>
      <c r="L100" s="17"/>
      <c r="M100" s="17"/>
      <c r="N100" s="17"/>
      <c r="O100" s="19"/>
      <c r="P100" s="20"/>
      <c r="Q100" s="13"/>
      <c r="R100" s="13"/>
      <c r="S100" s="13"/>
      <c r="T100" s="13"/>
      <c r="U100" s="13"/>
      <c r="V100" s="13"/>
      <c r="W100" s="13"/>
      <c r="X100" s="13"/>
      <c r="Y100" s="21"/>
    </row>
    <row r="101" ht="12.6" customHeight="1">
      <c r="A101" s="119"/>
      <c r="B101" s="85"/>
      <c r="C101" s="52"/>
      <c r="D101" s="87"/>
      <c r="E101" s="117"/>
      <c r="F101" s="52"/>
      <c r="G101" s="32"/>
      <c r="H101" s="17"/>
      <c r="I101" s="18"/>
      <c r="J101" s="17"/>
      <c r="K101" s="17"/>
      <c r="L101" s="17"/>
      <c r="M101" s="17"/>
      <c r="N101" s="17"/>
      <c r="O101" s="19"/>
      <c r="P101" s="20"/>
      <c r="Q101" s="13"/>
      <c r="R101" s="13"/>
      <c r="S101" s="13"/>
      <c r="T101" s="13"/>
      <c r="U101" s="13"/>
      <c r="V101" s="13"/>
      <c r="W101" s="13"/>
      <c r="X101" s="13"/>
      <c r="Y101" s="21"/>
    </row>
    <row r="102" ht="12.6" customHeight="1">
      <c r="A102" s="116">
        <v>8.300000000000001</v>
      </c>
      <c r="B102" t="s" s="48">
        <v>125</v>
      </c>
      <c r="C102" s="52"/>
      <c r="D102" s="87"/>
      <c r="E102" s="117"/>
      <c r="F102" s="52"/>
      <c r="G102" s="32"/>
      <c r="H102" s="17"/>
      <c r="I102" s="18"/>
      <c r="J102" s="17"/>
      <c r="K102" s="17"/>
      <c r="L102" s="17"/>
      <c r="M102" s="17"/>
      <c r="N102" s="17"/>
      <c r="O102" s="19"/>
      <c r="P102" s="20"/>
      <c r="Q102" s="13"/>
      <c r="R102" s="13"/>
      <c r="S102" s="13"/>
      <c r="T102" s="13"/>
      <c r="U102" s="13"/>
      <c r="V102" s="13"/>
      <c r="W102" s="13"/>
      <c r="X102" s="13"/>
      <c r="Y102" s="21"/>
    </row>
    <row r="103" ht="12.6" customHeight="1">
      <c r="A103" t="s" s="118">
        <v>126</v>
      </c>
      <c r="B103" t="s" s="71">
        <v>80</v>
      </c>
      <c r="C103" s="74">
        <v>8</v>
      </c>
      <c r="D103" t="s" s="64">
        <v>23</v>
      </c>
      <c r="E103" s="49"/>
      <c r="F103" s="52">
        <f>ROUND(C103*E103,2)</f>
        <v>0</v>
      </c>
      <c r="G103" s="32"/>
      <c r="H103" s="17"/>
      <c r="I103" s="18"/>
      <c r="J103" s="17"/>
      <c r="K103" s="17"/>
      <c r="L103" s="17"/>
      <c r="M103" s="17"/>
      <c r="N103" s="17"/>
      <c r="O103" s="19"/>
      <c r="P103" s="20"/>
      <c r="Q103" s="13"/>
      <c r="R103" s="13"/>
      <c r="S103" s="13"/>
      <c r="T103" s="13"/>
      <c r="U103" s="13"/>
      <c r="V103" s="13"/>
      <c r="W103" s="13"/>
      <c r="X103" s="13"/>
      <c r="Y103" s="21"/>
    </row>
    <row r="104" ht="12.6" customHeight="1">
      <c r="A104" t="s" s="118">
        <v>127</v>
      </c>
      <c r="B104" t="s" s="71">
        <v>128</v>
      </c>
      <c r="C104" s="74">
        <v>2</v>
      </c>
      <c r="D104" t="s" s="64">
        <v>23</v>
      </c>
      <c r="E104" s="49"/>
      <c r="F104" s="52">
        <f>ROUND(C104*E104,2)</f>
        <v>0</v>
      </c>
      <c r="G104" s="32"/>
      <c r="H104" s="17"/>
      <c r="I104" s="18"/>
      <c r="J104" s="17"/>
      <c r="K104" s="17"/>
      <c r="L104" s="17"/>
      <c r="M104" s="17"/>
      <c r="N104" s="17"/>
      <c r="O104" s="19"/>
      <c r="P104" s="20"/>
      <c r="Q104" s="13"/>
      <c r="R104" s="13"/>
      <c r="S104" s="13"/>
      <c r="T104" s="13"/>
      <c r="U104" s="13"/>
      <c r="V104" s="13"/>
      <c r="W104" s="13"/>
      <c r="X104" s="13"/>
      <c r="Y104" s="21"/>
    </row>
    <row r="105" ht="12.6" customHeight="1">
      <c r="A105" t="s" s="118">
        <v>129</v>
      </c>
      <c r="B105" t="s" s="71">
        <v>130</v>
      </c>
      <c r="C105" s="74">
        <v>2</v>
      </c>
      <c r="D105" t="s" s="64">
        <v>23</v>
      </c>
      <c r="E105" s="49"/>
      <c r="F105" s="52">
        <f>ROUND(C105*E105,2)</f>
        <v>0</v>
      </c>
      <c r="G105" s="32"/>
      <c r="H105" s="17"/>
      <c r="I105" s="18"/>
      <c r="J105" s="17"/>
      <c r="K105" s="17"/>
      <c r="L105" s="17"/>
      <c r="M105" s="17"/>
      <c r="N105" s="17"/>
      <c r="O105" s="19"/>
      <c r="P105" s="20"/>
      <c r="Q105" s="13"/>
      <c r="R105" s="13"/>
      <c r="S105" s="13"/>
      <c r="T105" s="13"/>
      <c r="U105" s="13"/>
      <c r="V105" s="13"/>
      <c r="W105" s="13"/>
      <c r="X105" s="13"/>
      <c r="Y105" s="21"/>
    </row>
    <row r="106" ht="12.6" customHeight="1">
      <c r="A106" t="s" s="118">
        <v>131</v>
      </c>
      <c r="B106" t="s" s="71">
        <v>132</v>
      </c>
      <c r="C106" s="74">
        <v>16</v>
      </c>
      <c r="D106" t="s" s="64">
        <v>23</v>
      </c>
      <c r="E106" s="117"/>
      <c r="F106" s="52">
        <f>ROUND(C106*E106,2)</f>
        <v>0</v>
      </c>
      <c r="G106" s="32"/>
      <c r="H106" s="17"/>
      <c r="I106" s="18"/>
      <c r="J106" s="17"/>
      <c r="K106" s="17"/>
      <c r="L106" s="17"/>
      <c r="M106" s="17"/>
      <c r="N106" s="17"/>
      <c r="O106" s="19"/>
      <c r="P106" s="20"/>
      <c r="Q106" s="13"/>
      <c r="R106" s="13"/>
      <c r="S106" s="13"/>
      <c r="T106" s="13"/>
      <c r="U106" s="13"/>
      <c r="V106" s="13"/>
      <c r="W106" s="13"/>
      <c r="X106" s="13"/>
      <c r="Y106" s="21"/>
    </row>
    <row r="107" ht="12.6" customHeight="1">
      <c r="A107" t="s" s="118">
        <v>133</v>
      </c>
      <c r="B107" t="s" s="71">
        <v>134</v>
      </c>
      <c r="C107" s="74">
        <v>6</v>
      </c>
      <c r="D107" t="s" s="64">
        <v>23</v>
      </c>
      <c r="E107" s="49"/>
      <c r="F107" s="52">
        <f>ROUND(C107*E107,2)</f>
        <v>0</v>
      </c>
      <c r="G107" s="32"/>
      <c r="H107" s="17"/>
      <c r="I107" s="18"/>
      <c r="J107" s="17"/>
      <c r="K107" s="17"/>
      <c r="L107" s="17"/>
      <c r="M107" s="17"/>
      <c r="N107" s="17"/>
      <c r="O107" s="19"/>
      <c r="P107" s="20"/>
      <c r="Q107" s="13"/>
      <c r="R107" s="13"/>
      <c r="S107" s="13"/>
      <c r="T107" s="13"/>
      <c r="U107" s="13"/>
      <c r="V107" s="13"/>
      <c r="W107" s="13"/>
      <c r="X107" s="13"/>
      <c r="Y107" s="21"/>
    </row>
    <row r="108" ht="12.6" customHeight="1">
      <c r="A108" t="s" s="118">
        <v>135</v>
      </c>
      <c r="B108" t="s" s="71">
        <v>90</v>
      </c>
      <c r="C108" s="74">
        <v>2</v>
      </c>
      <c r="D108" t="s" s="64">
        <v>23</v>
      </c>
      <c r="E108" s="49"/>
      <c r="F108" s="52">
        <f>ROUND(C108*E108,2)</f>
        <v>0</v>
      </c>
      <c r="G108" s="32"/>
      <c r="H108" s="17"/>
      <c r="I108" s="18"/>
      <c r="J108" s="17"/>
      <c r="K108" s="17"/>
      <c r="L108" s="17"/>
      <c r="M108" s="17"/>
      <c r="N108" s="17"/>
      <c r="O108" s="19"/>
      <c r="P108" s="20"/>
      <c r="Q108" s="13"/>
      <c r="R108" s="13"/>
      <c r="S108" s="13"/>
      <c r="T108" s="13"/>
      <c r="U108" s="13"/>
      <c r="V108" s="13"/>
      <c r="W108" s="13"/>
      <c r="X108" s="13"/>
      <c r="Y108" s="21"/>
    </row>
    <row r="109" ht="12.6" customHeight="1">
      <c r="A109" t="s" s="118">
        <v>136</v>
      </c>
      <c r="B109" t="s" s="71">
        <v>137</v>
      </c>
      <c r="C109" s="74">
        <v>2</v>
      </c>
      <c r="D109" t="s" s="64">
        <v>23</v>
      </c>
      <c r="E109" s="49"/>
      <c r="F109" s="52">
        <f>ROUND(C109*E109,2)</f>
        <v>0</v>
      </c>
      <c r="G109" s="32"/>
      <c r="H109" s="17"/>
      <c r="I109" s="18"/>
      <c r="J109" s="17"/>
      <c r="K109" s="17"/>
      <c r="L109" s="17"/>
      <c r="M109" s="17"/>
      <c r="N109" s="17"/>
      <c r="O109" s="19"/>
      <c r="P109" s="20"/>
      <c r="Q109" s="13"/>
      <c r="R109" s="13"/>
      <c r="S109" s="13"/>
      <c r="T109" s="13"/>
      <c r="U109" s="13"/>
      <c r="V109" s="13"/>
      <c r="W109" s="13"/>
      <c r="X109" s="13"/>
      <c r="Y109" s="21"/>
    </row>
    <row r="110" ht="13.35" customHeight="1">
      <c r="A110" s="119"/>
      <c r="B110" s="54"/>
      <c r="C110" s="52"/>
      <c r="D110" s="87"/>
      <c r="E110" s="117"/>
      <c r="F110" s="52"/>
      <c r="G110" s="32"/>
      <c r="H110" s="17"/>
      <c r="I110" s="18"/>
      <c r="J110" s="17"/>
      <c r="K110" s="17"/>
      <c r="L110" s="17"/>
      <c r="M110" s="17"/>
      <c r="N110" s="17"/>
      <c r="O110" s="19"/>
      <c r="P110" s="20"/>
      <c r="Q110" s="13"/>
      <c r="R110" s="13"/>
      <c r="S110" s="13"/>
      <c r="T110" s="13"/>
      <c r="U110" s="13"/>
      <c r="V110" s="13"/>
      <c r="W110" s="13"/>
      <c r="X110" s="13"/>
      <c r="Y110" s="21"/>
    </row>
    <row r="111" ht="13.35" customHeight="1">
      <c r="A111" s="116">
        <v>8.4</v>
      </c>
      <c r="B111" t="s" s="48">
        <v>138</v>
      </c>
      <c r="C111" s="52"/>
      <c r="D111" s="87"/>
      <c r="E111" s="117"/>
      <c r="F111" s="52"/>
      <c r="G111" s="32"/>
      <c r="H111" s="17"/>
      <c r="I111" s="18"/>
      <c r="J111" s="17"/>
      <c r="K111" s="17"/>
      <c r="L111" s="17"/>
      <c r="M111" s="17"/>
      <c r="N111" s="17"/>
      <c r="O111" s="19"/>
      <c r="P111" s="20"/>
      <c r="Q111" s="13"/>
      <c r="R111" s="13"/>
      <c r="S111" s="13"/>
      <c r="T111" s="13"/>
      <c r="U111" s="13"/>
      <c r="V111" s="13"/>
      <c r="W111" s="13"/>
      <c r="X111" s="13"/>
      <c r="Y111" s="21"/>
    </row>
    <row r="112" ht="13.35" customHeight="1">
      <c r="A112" t="s" s="118">
        <v>139</v>
      </c>
      <c r="B112" t="s" s="73">
        <v>140</v>
      </c>
      <c r="C112" s="63">
        <v>11</v>
      </c>
      <c r="D112" t="s" s="72">
        <v>141</v>
      </c>
      <c r="E112" s="49"/>
      <c r="F112" s="52">
        <f>ROUND(C112*E112,2)</f>
        <v>0</v>
      </c>
      <c r="G112" s="32"/>
      <c r="H112" s="17"/>
      <c r="I112" s="18"/>
      <c r="J112" s="17"/>
      <c r="K112" s="17"/>
      <c r="L112" s="17"/>
      <c r="M112" s="17"/>
      <c r="N112" s="17"/>
      <c r="O112" s="19"/>
      <c r="P112" s="20"/>
      <c r="Q112" s="13"/>
      <c r="R112" s="13"/>
      <c r="S112" s="13"/>
      <c r="T112" s="13"/>
      <c r="U112" s="13"/>
      <c r="V112" s="13"/>
      <c r="W112" s="13"/>
      <c r="X112" s="13"/>
      <c r="Y112" s="21"/>
    </row>
    <row r="113" ht="13.35" customHeight="1">
      <c r="A113" t="s" s="118">
        <v>142</v>
      </c>
      <c r="B113" t="s" s="73">
        <v>143</v>
      </c>
      <c r="C113" s="63">
        <v>3</v>
      </c>
      <c r="D113" t="s" s="64">
        <v>23</v>
      </c>
      <c r="E113" s="49"/>
      <c r="F113" s="52">
        <f>ROUND(C113*E113,2)</f>
        <v>0</v>
      </c>
      <c r="G113" s="32"/>
      <c r="H113" s="17"/>
      <c r="I113" s="18"/>
      <c r="J113" s="17"/>
      <c r="K113" s="17"/>
      <c r="L113" s="17"/>
      <c r="M113" s="17"/>
      <c r="N113" s="17"/>
      <c r="O113" s="19"/>
      <c r="P113" s="20"/>
      <c r="Q113" s="13"/>
      <c r="R113" s="13"/>
      <c r="S113" s="13"/>
      <c r="T113" s="13"/>
      <c r="U113" s="13"/>
      <c r="V113" s="13"/>
      <c r="W113" s="13"/>
      <c r="X113" s="13"/>
      <c r="Y113" s="21"/>
    </row>
    <row r="114" ht="13.35" customHeight="1">
      <c r="A114" t="s" s="118">
        <v>139</v>
      </c>
      <c r="B114" t="s" s="73">
        <v>144</v>
      </c>
      <c r="C114" s="63">
        <v>1</v>
      </c>
      <c r="D114" t="s" s="64">
        <v>23</v>
      </c>
      <c r="E114" s="49"/>
      <c r="F114" s="52">
        <f>ROUND(C114*E114,2)</f>
        <v>0</v>
      </c>
      <c r="G114" s="32"/>
      <c r="H114" s="17"/>
      <c r="I114" s="18"/>
      <c r="J114" s="17"/>
      <c r="K114" s="17"/>
      <c r="L114" s="17"/>
      <c r="M114" s="17"/>
      <c r="N114" s="17"/>
      <c r="O114" s="19"/>
      <c r="P114" s="20"/>
      <c r="Q114" s="13"/>
      <c r="R114" s="13"/>
      <c r="S114" s="13"/>
      <c r="T114" s="13"/>
      <c r="U114" s="13"/>
      <c r="V114" s="13"/>
      <c r="W114" s="13"/>
      <c r="X114" s="13"/>
      <c r="Y114" s="21"/>
    </row>
    <row r="115" ht="13.35" customHeight="1">
      <c r="A115" t="s" s="120">
        <v>142</v>
      </c>
      <c r="B115" t="s" s="73">
        <v>145</v>
      </c>
      <c r="C115" s="63">
        <v>1</v>
      </c>
      <c r="D115" t="s" s="72">
        <v>27</v>
      </c>
      <c r="E115" s="49"/>
      <c r="F115" s="52">
        <f>ROUND(C115*E115,2)</f>
        <v>0</v>
      </c>
      <c r="G115" s="32"/>
      <c r="H115" s="17"/>
      <c r="I115" s="18"/>
      <c r="J115" s="17"/>
      <c r="K115" s="17"/>
      <c r="L115" s="17"/>
      <c r="M115" s="17"/>
      <c r="N115" s="17"/>
      <c r="O115" s="19"/>
      <c r="P115" s="20"/>
      <c r="Q115" s="13"/>
      <c r="R115" s="13"/>
      <c r="S115" s="13"/>
      <c r="T115" s="13"/>
      <c r="U115" s="13"/>
      <c r="V115" s="13"/>
      <c r="W115" s="13"/>
      <c r="X115" s="13"/>
      <c r="Y115" s="21"/>
    </row>
    <row r="116" ht="9" customHeight="1">
      <c r="A116" s="119"/>
      <c r="B116" s="117"/>
      <c r="C116" s="63"/>
      <c r="D116" s="87"/>
      <c r="E116" s="49"/>
      <c r="F116" s="52"/>
      <c r="G116" s="32"/>
      <c r="H116" s="17"/>
      <c r="I116" s="18"/>
      <c r="J116" s="17"/>
      <c r="K116" s="17"/>
      <c r="L116" s="17"/>
      <c r="M116" s="17"/>
      <c r="N116" s="17"/>
      <c r="O116" s="19"/>
      <c r="P116" s="20"/>
      <c r="Q116" s="13"/>
      <c r="R116" s="13"/>
      <c r="S116" s="13"/>
      <c r="T116" s="13"/>
      <c r="U116" s="13"/>
      <c r="V116" s="13"/>
      <c r="W116" s="13"/>
      <c r="X116" s="13"/>
      <c r="Y116" s="21"/>
    </row>
    <row r="117" ht="12.6" customHeight="1">
      <c r="A117" s="121">
        <v>9</v>
      </c>
      <c r="B117" t="s" s="56">
        <v>146</v>
      </c>
      <c r="C117" s="122"/>
      <c r="D117" s="123"/>
      <c r="E117" s="94"/>
      <c r="F117" s="52"/>
      <c r="G117" s="32"/>
      <c r="H117" s="17"/>
      <c r="I117" s="17"/>
      <c r="J117" s="17"/>
      <c r="K117" s="17"/>
      <c r="L117" s="17"/>
      <c r="M117" s="17"/>
      <c r="N117" s="17"/>
      <c r="O117" s="19"/>
      <c r="P117" s="20"/>
      <c r="Q117" s="13"/>
      <c r="R117" s="13"/>
      <c r="S117" s="13"/>
      <c r="T117" s="13"/>
      <c r="U117" s="13"/>
      <c r="V117" s="13"/>
      <c r="W117" s="13"/>
      <c r="X117" s="13"/>
      <c r="Y117" s="21"/>
    </row>
    <row r="118" ht="12.6" customHeight="1">
      <c r="A118" s="116">
        <v>9.1</v>
      </c>
      <c r="B118" t="s" s="56">
        <v>147</v>
      </c>
      <c r="C118" s="124"/>
      <c r="D118" s="93"/>
      <c r="E118" s="96"/>
      <c r="F118" s="52"/>
      <c r="G118" s="32"/>
      <c r="H118" s="17"/>
      <c r="I118" s="17"/>
      <c r="J118" s="17"/>
      <c r="K118" s="17"/>
      <c r="L118" s="17"/>
      <c r="M118" s="17"/>
      <c r="N118" s="17"/>
      <c r="O118" s="19"/>
      <c r="P118" s="20"/>
      <c r="Q118" s="13"/>
      <c r="R118" s="13"/>
      <c r="S118" s="13"/>
      <c r="T118" s="13"/>
      <c r="U118" s="13"/>
      <c r="V118" s="13"/>
      <c r="W118" s="13"/>
      <c r="X118" s="13"/>
      <c r="Y118" s="21"/>
    </row>
    <row r="119" ht="13.35" customHeight="1">
      <c r="A119" t="s" s="118">
        <v>148</v>
      </c>
      <c r="B119" t="s" s="58">
        <v>149</v>
      </c>
      <c r="C119" s="125">
        <v>1</v>
      </c>
      <c r="D119" t="s" s="72">
        <v>51</v>
      </c>
      <c r="E119" s="126"/>
      <c r="F119" s="52">
        <f>ROUND(C119*E119,2)</f>
        <v>0</v>
      </c>
      <c r="G119" s="127"/>
      <c r="H119" s="17"/>
      <c r="I119" s="17"/>
      <c r="J119" s="17"/>
      <c r="K119" s="17"/>
      <c r="L119" s="17"/>
      <c r="M119" s="17"/>
      <c r="N119" s="17"/>
      <c r="O119" s="19"/>
      <c r="P119" s="20"/>
      <c r="Q119" s="13"/>
      <c r="R119" s="13"/>
      <c r="S119" s="13"/>
      <c r="T119" s="13"/>
      <c r="U119" s="13"/>
      <c r="V119" s="13"/>
      <c r="W119" s="13"/>
      <c r="X119" s="13"/>
      <c r="Y119" s="21"/>
    </row>
    <row r="120" ht="13.35" customHeight="1">
      <c r="A120" t="s" s="118">
        <v>150</v>
      </c>
      <c r="B120" t="s" s="58">
        <v>151</v>
      </c>
      <c r="C120" s="125">
        <v>2</v>
      </c>
      <c r="D120" t="s" s="72">
        <v>51</v>
      </c>
      <c r="E120" s="126"/>
      <c r="F120" s="52">
        <f>ROUND(C120*E120,2)</f>
        <v>0</v>
      </c>
      <c r="G120" s="127"/>
      <c r="H120" s="17"/>
      <c r="I120" s="17"/>
      <c r="J120" s="17"/>
      <c r="K120" s="17"/>
      <c r="L120" s="17"/>
      <c r="M120" s="17"/>
      <c r="N120" s="17"/>
      <c r="O120" s="19"/>
      <c r="P120" s="20"/>
      <c r="Q120" s="13"/>
      <c r="R120" s="13"/>
      <c r="S120" s="13"/>
      <c r="T120" s="13"/>
      <c r="U120" s="13"/>
      <c r="V120" s="13"/>
      <c r="W120" s="13"/>
      <c r="X120" s="13"/>
      <c r="Y120" s="21"/>
    </row>
    <row r="121" ht="23.75" customHeight="1">
      <c r="A121" t="s" s="128">
        <v>152</v>
      </c>
      <c r="B121" t="s" s="129">
        <v>153</v>
      </c>
      <c r="C121" s="130">
        <v>1</v>
      </c>
      <c r="D121" t="s" s="131">
        <v>51</v>
      </c>
      <c r="E121" s="132"/>
      <c r="F121" s="107">
        <f>ROUND(C121*E121,2)</f>
        <v>0</v>
      </c>
      <c r="G121" s="127"/>
      <c r="H121" s="17"/>
      <c r="I121" s="17"/>
      <c r="J121" s="17"/>
      <c r="K121" s="17"/>
      <c r="L121" s="17"/>
      <c r="M121" s="17"/>
      <c r="N121" s="17"/>
      <c r="O121" s="19"/>
      <c r="P121" s="20"/>
      <c r="Q121" s="13"/>
      <c r="R121" s="13"/>
      <c r="S121" s="13"/>
      <c r="T121" s="13"/>
      <c r="U121" s="13"/>
      <c r="V121" s="13"/>
      <c r="W121" s="13"/>
      <c r="X121" s="13"/>
      <c r="Y121" s="21"/>
    </row>
    <row r="122" ht="23.75" customHeight="1">
      <c r="A122" t="s" s="133">
        <v>154</v>
      </c>
      <c r="B122" t="s" s="134">
        <v>155</v>
      </c>
      <c r="C122" s="135">
        <v>1</v>
      </c>
      <c r="D122" t="s" s="111">
        <v>51</v>
      </c>
      <c r="E122" s="136"/>
      <c r="F122" s="113">
        <f>ROUND(C122*E122,2)</f>
        <v>0</v>
      </c>
      <c r="G122" s="127"/>
      <c r="H122" s="17"/>
      <c r="I122" s="17"/>
      <c r="J122" s="17"/>
      <c r="K122" s="17"/>
      <c r="L122" s="17"/>
      <c r="M122" s="17"/>
      <c r="N122" s="17"/>
      <c r="O122" s="19"/>
      <c r="P122" s="20"/>
      <c r="Q122" s="13"/>
      <c r="R122" s="13"/>
      <c r="S122" s="13"/>
      <c r="T122" s="13"/>
      <c r="U122" s="13"/>
      <c r="V122" s="13"/>
      <c r="W122" s="13"/>
      <c r="X122" s="13"/>
      <c r="Y122" s="21"/>
    </row>
    <row r="123" ht="13.35" customHeight="1">
      <c r="A123" t="s" s="118">
        <v>156</v>
      </c>
      <c r="B123" t="s" s="58">
        <v>157</v>
      </c>
      <c r="C123" s="124">
        <v>1</v>
      </c>
      <c r="D123" t="s" s="64">
        <v>51</v>
      </c>
      <c r="E123" s="126"/>
      <c r="F123" s="52">
        <f>ROUND(C123*E123,2)</f>
        <v>0</v>
      </c>
      <c r="G123" s="127"/>
      <c r="H123" s="17"/>
      <c r="I123" s="17"/>
      <c r="J123" s="17"/>
      <c r="K123" s="17"/>
      <c r="L123" s="17"/>
      <c r="M123" s="17"/>
      <c r="N123" s="17"/>
      <c r="O123" s="19"/>
      <c r="P123" s="20"/>
      <c r="Q123" s="13"/>
      <c r="R123" s="13"/>
      <c r="S123" s="13"/>
      <c r="T123" s="13"/>
      <c r="U123" s="13"/>
      <c r="V123" s="13"/>
      <c r="W123" s="13"/>
      <c r="X123" s="13"/>
      <c r="Y123" s="21"/>
    </row>
    <row r="124" ht="13.35" customHeight="1">
      <c r="A124" t="s" s="118">
        <v>158</v>
      </c>
      <c r="B124" t="s" s="58">
        <v>159</v>
      </c>
      <c r="C124" s="124">
        <v>1</v>
      </c>
      <c r="D124" t="s" s="64">
        <v>51</v>
      </c>
      <c r="E124" s="126"/>
      <c r="F124" s="52">
        <f>ROUND(C124*E124,2)</f>
        <v>0</v>
      </c>
      <c r="G124" s="127"/>
      <c r="H124" s="17"/>
      <c r="I124" s="17"/>
      <c r="J124" s="17"/>
      <c r="K124" s="17"/>
      <c r="L124" s="17"/>
      <c r="M124" s="17"/>
      <c r="N124" s="17"/>
      <c r="O124" s="19"/>
      <c r="P124" s="20"/>
      <c r="Q124" s="13"/>
      <c r="R124" s="13"/>
      <c r="S124" s="13"/>
      <c r="T124" s="13"/>
      <c r="U124" s="13"/>
      <c r="V124" s="13"/>
      <c r="W124" s="13"/>
      <c r="X124" s="13"/>
      <c r="Y124" s="21"/>
    </row>
    <row r="125" ht="23.75" customHeight="1">
      <c r="A125" t="s" s="118">
        <v>160</v>
      </c>
      <c r="B125" t="s" s="58">
        <v>161</v>
      </c>
      <c r="C125" s="125">
        <v>100</v>
      </c>
      <c r="D125" t="s" s="72">
        <v>162</v>
      </c>
      <c r="E125" s="126"/>
      <c r="F125" s="52">
        <f>ROUND(C125*E125,2)</f>
        <v>0</v>
      </c>
      <c r="G125" s="127"/>
      <c r="H125" s="17"/>
      <c r="I125" s="17"/>
      <c r="J125" s="17"/>
      <c r="K125" s="17"/>
      <c r="L125" s="17"/>
      <c r="M125" s="17"/>
      <c r="N125" s="17"/>
      <c r="O125" s="19"/>
      <c r="P125" s="20"/>
      <c r="Q125" s="13"/>
      <c r="R125" s="13"/>
      <c r="S125" s="13"/>
      <c r="T125" s="13"/>
      <c r="U125" s="13"/>
      <c r="V125" s="13"/>
      <c r="W125" s="13"/>
      <c r="X125" s="13"/>
      <c r="Y125" s="21"/>
    </row>
    <row r="126" ht="22.7" customHeight="1">
      <c r="A126" t="s" s="118">
        <v>163</v>
      </c>
      <c r="B126" t="s" s="58">
        <v>164</v>
      </c>
      <c r="C126" s="125">
        <v>90</v>
      </c>
      <c r="D126" t="s" s="72">
        <v>162</v>
      </c>
      <c r="E126" s="126"/>
      <c r="F126" s="52">
        <f>ROUND(C126*E126,2)</f>
        <v>0</v>
      </c>
      <c r="G126" s="127"/>
      <c r="H126" s="17"/>
      <c r="I126" s="17"/>
      <c r="J126" s="17"/>
      <c r="K126" s="17"/>
      <c r="L126" s="17"/>
      <c r="M126" s="17"/>
      <c r="N126" s="17"/>
      <c r="O126" s="19"/>
      <c r="P126" s="20"/>
      <c r="Q126" s="13"/>
      <c r="R126" s="13"/>
      <c r="S126" s="13"/>
      <c r="T126" s="13"/>
      <c r="U126" s="13"/>
      <c r="V126" s="13"/>
      <c r="W126" s="13"/>
      <c r="X126" s="13"/>
      <c r="Y126" s="21"/>
    </row>
    <row r="127" ht="22.3" customHeight="1">
      <c r="A127" t="s" s="118">
        <v>165</v>
      </c>
      <c r="B127" t="s" s="58">
        <v>166</v>
      </c>
      <c r="C127" s="125">
        <v>125</v>
      </c>
      <c r="D127" t="s" s="72">
        <v>162</v>
      </c>
      <c r="E127" s="126"/>
      <c r="F127" s="52">
        <f>ROUND(C127*E127,2)</f>
        <v>0</v>
      </c>
      <c r="G127" s="127"/>
      <c r="H127" s="17"/>
      <c r="I127" s="17"/>
      <c r="J127" s="17"/>
      <c r="K127" s="17"/>
      <c r="L127" s="17"/>
      <c r="M127" s="17"/>
      <c r="N127" s="17"/>
      <c r="O127" s="19"/>
      <c r="P127" s="20"/>
      <c r="Q127" s="13"/>
      <c r="R127" s="13"/>
      <c r="S127" s="13"/>
      <c r="T127" s="13"/>
      <c r="U127" s="13"/>
      <c r="V127" s="13"/>
      <c r="W127" s="13"/>
      <c r="X127" s="13"/>
      <c r="Y127" s="21"/>
    </row>
    <row r="128" ht="22.3" customHeight="1">
      <c r="A128" t="s" s="118">
        <v>167</v>
      </c>
      <c r="B128" t="s" s="58">
        <v>168</v>
      </c>
      <c r="C128" s="125">
        <v>60</v>
      </c>
      <c r="D128" t="s" s="72">
        <v>162</v>
      </c>
      <c r="E128" s="126"/>
      <c r="F128" s="52">
        <f>ROUND(C128*E128,2)</f>
        <v>0</v>
      </c>
      <c r="G128" s="127"/>
      <c r="H128" s="17"/>
      <c r="I128" s="17"/>
      <c r="J128" s="17"/>
      <c r="K128" s="17"/>
      <c r="L128" s="17"/>
      <c r="M128" s="17"/>
      <c r="N128" s="17"/>
      <c r="O128" s="19"/>
      <c r="P128" s="20"/>
      <c r="Q128" s="13"/>
      <c r="R128" s="13"/>
      <c r="S128" s="13"/>
      <c r="T128" s="13"/>
      <c r="U128" s="13"/>
      <c r="V128" s="13"/>
      <c r="W128" s="13"/>
      <c r="X128" s="13"/>
      <c r="Y128" s="21"/>
    </row>
    <row r="129" ht="23.75" customHeight="1">
      <c r="A129" t="s" s="118">
        <v>169</v>
      </c>
      <c r="B129" t="s" s="58">
        <v>170</v>
      </c>
      <c r="C129" s="125">
        <v>300</v>
      </c>
      <c r="D129" t="s" s="72">
        <v>162</v>
      </c>
      <c r="E129" s="126"/>
      <c r="F129" s="52">
        <f>ROUND(C129*E129,2)</f>
        <v>0</v>
      </c>
      <c r="G129" s="127"/>
      <c r="H129" s="17"/>
      <c r="I129" s="17"/>
      <c r="J129" s="17"/>
      <c r="K129" s="17"/>
      <c r="L129" s="17"/>
      <c r="M129" s="17"/>
      <c r="N129" s="17"/>
      <c r="O129" s="19"/>
      <c r="P129" s="20"/>
      <c r="Q129" s="13"/>
      <c r="R129" s="13"/>
      <c r="S129" s="13"/>
      <c r="T129" s="13"/>
      <c r="U129" s="13"/>
      <c r="V129" s="13"/>
      <c r="W129" s="13"/>
      <c r="X129" s="13"/>
      <c r="Y129" s="21"/>
    </row>
    <row r="130" ht="23.75" customHeight="1">
      <c r="A130" t="s" s="118">
        <v>171</v>
      </c>
      <c r="B130" t="s" s="58">
        <v>172</v>
      </c>
      <c r="C130" s="125">
        <v>300</v>
      </c>
      <c r="D130" t="s" s="72">
        <v>162</v>
      </c>
      <c r="E130" s="126"/>
      <c r="F130" s="52">
        <f>ROUND(C130*E130,2)</f>
        <v>0</v>
      </c>
      <c r="G130" s="127"/>
      <c r="H130" s="17"/>
      <c r="I130" s="17"/>
      <c r="J130" s="17"/>
      <c r="K130" s="17"/>
      <c r="L130" s="17"/>
      <c r="M130" s="17"/>
      <c r="N130" s="17"/>
      <c r="O130" s="19"/>
      <c r="P130" s="20"/>
      <c r="Q130" s="13"/>
      <c r="R130" s="13"/>
      <c r="S130" s="13"/>
      <c r="T130" s="13"/>
      <c r="U130" s="13"/>
      <c r="V130" s="13"/>
      <c r="W130" s="13"/>
      <c r="X130" s="13"/>
      <c r="Y130" s="21"/>
    </row>
    <row r="131" ht="23.75" customHeight="1">
      <c r="A131" t="s" s="118">
        <v>173</v>
      </c>
      <c r="B131" t="s" s="58">
        <v>174</v>
      </c>
      <c r="C131" s="125">
        <v>60</v>
      </c>
      <c r="D131" t="s" s="72">
        <v>162</v>
      </c>
      <c r="E131" s="126"/>
      <c r="F131" s="52">
        <f>ROUND(C131*E131,2)</f>
        <v>0</v>
      </c>
      <c r="G131" s="127"/>
      <c r="H131" s="17"/>
      <c r="I131" s="17"/>
      <c r="J131" s="17"/>
      <c r="K131" s="17"/>
      <c r="L131" s="17"/>
      <c r="M131" s="17"/>
      <c r="N131" s="17"/>
      <c r="O131" s="19"/>
      <c r="P131" s="20"/>
      <c r="Q131" s="13"/>
      <c r="R131" s="13"/>
      <c r="S131" s="13"/>
      <c r="T131" s="13"/>
      <c r="U131" s="13"/>
      <c r="V131" s="13"/>
      <c r="W131" s="13"/>
      <c r="X131" s="13"/>
      <c r="Y131" s="21"/>
    </row>
    <row r="132" ht="13.35" customHeight="1">
      <c r="A132" t="s" s="118">
        <v>175</v>
      </c>
      <c r="B132" t="s" s="58">
        <v>176</v>
      </c>
      <c r="C132" s="124">
        <v>1</v>
      </c>
      <c r="D132" t="s" s="64">
        <v>51</v>
      </c>
      <c r="E132" s="126"/>
      <c r="F132" s="52">
        <f>ROUND(C132*E132,2)</f>
        <v>0</v>
      </c>
      <c r="G132" s="127"/>
      <c r="H132" s="17"/>
      <c r="I132" s="17"/>
      <c r="J132" s="17"/>
      <c r="K132" s="17"/>
      <c r="L132" s="17"/>
      <c r="M132" s="17"/>
      <c r="N132" s="17"/>
      <c r="O132" s="19"/>
      <c r="P132" s="20"/>
      <c r="Q132" s="13"/>
      <c r="R132" s="13"/>
      <c r="S132" s="13"/>
      <c r="T132" s="13"/>
      <c r="U132" s="13"/>
      <c r="V132" s="13"/>
      <c r="W132" s="13"/>
      <c r="X132" s="13"/>
      <c r="Y132" s="21"/>
    </row>
    <row r="133" ht="13.35" customHeight="1">
      <c r="A133" t="s" s="118">
        <v>177</v>
      </c>
      <c r="B133" t="s" s="58">
        <v>178</v>
      </c>
      <c r="C133" s="124">
        <v>140</v>
      </c>
      <c r="D133" t="s" s="64">
        <v>162</v>
      </c>
      <c r="E133" s="126"/>
      <c r="F133" s="52">
        <f>ROUND(C133*E133,2)</f>
        <v>0</v>
      </c>
      <c r="G133" s="127"/>
      <c r="H133" s="17"/>
      <c r="I133" s="17"/>
      <c r="J133" s="17"/>
      <c r="K133" s="17"/>
      <c r="L133" s="17"/>
      <c r="M133" s="17"/>
      <c r="N133" s="17"/>
      <c r="O133" s="19"/>
      <c r="P133" s="20"/>
      <c r="Q133" s="13"/>
      <c r="R133" s="13"/>
      <c r="S133" s="13"/>
      <c r="T133" s="13"/>
      <c r="U133" s="13"/>
      <c r="V133" s="13"/>
      <c r="W133" s="13"/>
      <c r="X133" s="13"/>
      <c r="Y133" s="21"/>
    </row>
    <row r="134" ht="13.35" customHeight="1">
      <c r="A134" t="s" s="118">
        <v>179</v>
      </c>
      <c r="B134" t="s" s="137">
        <v>180</v>
      </c>
      <c r="C134" s="124">
        <v>1</v>
      </c>
      <c r="D134" t="s" s="72">
        <v>51</v>
      </c>
      <c r="E134" s="126"/>
      <c r="F134" s="52">
        <f>ROUND(C134*E134,2)</f>
        <v>0</v>
      </c>
      <c r="G134" s="138"/>
      <c r="H134" s="17"/>
      <c r="I134" s="17"/>
      <c r="J134" s="17"/>
      <c r="K134" s="17"/>
      <c r="L134" s="17"/>
      <c r="M134" s="17"/>
      <c r="N134" s="17"/>
      <c r="O134" s="19"/>
      <c r="P134" s="20"/>
      <c r="Q134" s="13"/>
      <c r="R134" s="13"/>
      <c r="S134" s="13"/>
      <c r="T134" s="13"/>
      <c r="U134" s="13"/>
      <c r="V134" s="13"/>
      <c r="W134" s="13"/>
      <c r="X134" s="13"/>
      <c r="Y134" s="21"/>
    </row>
    <row r="135" ht="13.35" customHeight="1">
      <c r="A135" t="s" s="118">
        <v>181</v>
      </c>
      <c r="B135" t="s" s="137">
        <v>182</v>
      </c>
      <c r="C135" s="124">
        <v>1</v>
      </c>
      <c r="D135" t="s" s="72">
        <v>51</v>
      </c>
      <c r="E135" s="126"/>
      <c r="F135" s="52">
        <f>ROUND(C135*E135,2)</f>
        <v>0</v>
      </c>
      <c r="G135" s="138"/>
      <c r="H135" s="17"/>
      <c r="I135" s="17"/>
      <c r="J135" s="17"/>
      <c r="K135" s="17"/>
      <c r="L135" s="17"/>
      <c r="M135" s="17"/>
      <c r="N135" s="17"/>
      <c r="O135" s="19"/>
      <c r="P135" s="20"/>
      <c r="Q135" s="13"/>
      <c r="R135" s="13"/>
      <c r="S135" s="13"/>
      <c r="T135" s="13"/>
      <c r="U135" s="13"/>
      <c r="V135" s="13"/>
      <c r="W135" s="13"/>
      <c r="X135" s="13"/>
      <c r="Y135" s="21"/>
    </row>
    <row r="136" ht="13.35" customHeight="1">
      <c r="A136" t="s" s="118">
        <v>183</v>
      </c>
      <c r="B136" t="s" s="137">
        <v>184</v>
      </c>
      <c r="C136" s="124">
        <v>1</v>
      </c>
      <c r="D136" t="s" s="72">
        <v>51</v>
      </c>
      <c r="E136" s="126"/>
      <c r="F136" s="52">
        <f>ROUND(C136*E136,2)</f>
        <v>0</v>
      </c>
      <c r="G136" s="138"/>
      <c r="H136" s="17"/>
      <c r="I136" s="17"/>
      <c r="J136" s="17"/>
      <c r="K136" s="17"/>
      <c r="L136" s="17"/>
      <c r="M136" s="17"/>
      <c r="N136" s="17"/>
      <c r="O136" s="19"/>
      <c r="P136" s="20"/>
      <c r="Q136" s="13"/>
      <c r="R136" s="13"/>
      <c r="S136" s="13"/>
      <c r="T136" s="13"/>
      <c r="U136" s="13"/>
      <c r="V136" s="13"/>
      <c r="W136" s="13"/>
      <c r="X136" s="13"/>
      <c r="Y136" s="21"/>
    </row>
    <row r="137" ht="12.6" customHeight="1">
      <c r="A137" s="119"/>
      <c r="B137" s="76"/>
      <c r="C137" s="139"/>
      <c r="D137" s="50"/>
      <c r="E137" s="140"/>
      <c r="F137" s="52"/>
      <c r="G137" s="32"/>
      <c r="H137" s="17"/>
      <c r="I137" s="17"/>
      <c r="J137" s="17"/>
      <c r="K137" s="17"/>
      <c r="L137" s="17"/>
      <c r="M137" s="17"/>
      <c r="N137" s="17"/>
      <c r="O137" s="19"/>
      <c r="P137" s="20"/>
      <c r="Q137" s="13"/>
      <c r="R137" s="13"/>
      <c r="S137" s="13"/>
      <c r="T137" s="13"/>
      <c r="U137" s="13"/>
      <c r="V137" s="13"/>
      <c r="W137" s="13"/>
      <c r="X137" s="13"/>
      <c r="Y137" s="21"/>
    </row>
    <row r="138" ht="12.6" customHeight="1">
      <c r="A138" s="121">
        <v>9.199999999999999</v>
      </c>
      <c r="B138" t="s" s="56">
        <v>185</v>
      </c>
      <c r="C138" s="139"/>
      <c r="D138" s="50"/>
      <c r="E138" s="49"/>
      <c r="F138" s="52"/>
      <c r="G138" s="32"/>
      <c r="H138" s="17"/>
      <c r="I138" s="17"/>
      <c r="J138" s="17"/>
      <c r="K138" s="17"/>
      <c r="L138" s="17"/>
      <c r="M138" s="17"/>
      <c r="N138" s="17"/>
      <c r="O138" s="19"/>
      <c r="P138" s="20"/>
      <c r="Q138" s="13"/>
      <c r="R138" s="13"/>
      <c r="S138" s="13"/>
      <c r="T138" s="13"/>
      <c r="U138" s="13"/>
      <c r="V138" s="13"/>
      <c r="W138" s="13"/>
      <c r="X138" s="13"/>
      <c r="Y138" s="21"/>
    </row>
    <row r="139" ht="12.6" customHeight="1">
      <c r="A139" t="s" s="118">
        <v>186</v>
      </c>
      <c r="B139" t="s" s="137">
        <v>187</v>
      </c>
      <c r="C139" s="124">
        <v>85</v>
      </c>
      <c r="D139" t="s" s="64">
        <v>51</v>
      </c>
      <c r="E139" s="141"/>
      <c r="F139" s="52">
        <f>ROUND(C139*E139,2)</f>
        <v>0</v>
      </c>
      <c r="G139" s="138"/>
      <c r="H139" s="17"/>
      <c r="I139" s="17"/>
      <c r="J139" s="17"/>
      <c r="K139" s="17"/>
      <c r="L139" s="17"/>
      <c r="M139" s="17"/>
      <c r="N139" s="17"/>
      <c r="O139" s="19"/>
      <c r="P139" s="20"/>
      <c r="Q139" s="13"/>
      <c r="R139" s="13"/>
      <c r="S139" s="13"/>
      <c r="T139" s="13"/>
      <c r="U139" s="13"/>
      <c r="V139" s="13"/>
      <c r="W139" s="13"/>
      <c r="X139" s="13"/>
      <c r="Y139" s="21"/>
    </row>
    <row r="140" ht="12.6" customHeight="1">
      <c r="A140" t="s" s="118">
        <v>188</v>
      </c>
      <c r="B140" t="s" s="137">
        <v>189</v>
      </c>
      <c r="C140" s="124">
        <v>57</v>
      </c>
      <c r="D140" t="s" s="64">
        <v>51</v>
      </c>
      <c r="E140" s="141"/>
      <c r="F140" s="52">
        <f>ROUND(C140*E140,2)</f>
        <v>0</v>
      </c>
      <c r="G140" s="138"/>
      <c r="H140" s="17"/>
      <c r="I140" s="17"/>
      <c r="J140" s="17"/>
      <c r="K140" s="17"/>
      <c r="L140" s="17"/>
      <c r="M140" s="17"/>
      <c r="N140" s="17"/>
      <c r="O140" s="19"/>
      <c r="P140" s="20"/>
      <c r="Q140" s="13"/>
      <c r="R140" s="13"/>
      <c r="S140" s="13"/>
      <c r="T140" s="13"/>
      <c r="U140" s="13"/>
      <c r="V140" s="13"/>
      <c r="W140" s="13"/>
      <c r="X140" s="13"/>
      <c r="Y140" s="21"/>
    </row>
    <row r="141" ht="12.6" customHeight="1">
      <c r="A141" t="s" s="118">
        <v>190</v>
      </c>
      <c r="B141" t="s" s="137">
        <v>191</v>
      </c>
      <c r="C141" s="124">
        <f>11+66+4+7+11+3</f>
        <v>102</v>
      </c>
      <c r="D141" t="s" s="64">
        <v>51</v>
      </c>
      <c r="E141" s="141"/>
      <c r="F141" s="52">
        <f>ROUND(C141*E141,2)</f>
        <v>0</v>
      </c>
      <c r="G141" s="138"/>
      <c r="H141" s="17"/>
      <c r="I141" s="17"/>
      <c r="J141" s="17"/>
      <c r="K141" s="17"/>
      <c r="L141" s="17"/>
      <c r="M141" s="17"/>
      <c r="N141" s="17"/>
      <c r="O141" s="19"/>
      <c r="P141" s="20"/>
      <c r="Q141" s="13"/>
      <c r="R141" s="13"/>
      <c r="S141" s="13"/>
      <c r="T141" s="13"/>
      <c r="U141" s="13"/>
      <c r="V141" s="13"/>
      <c r="W141" s="13"/>
      <c r="X141" s="13"/>
      <c r="Y141" s="21"/>
    </row>
    <row r="142" ht="12.6" customHeight="1">
      <c r="A142" t="s" s="118">
        <v>192</v>
      </c>
      <c r="B142" t="s" s="137">
        <v>193</v>
      </c>
      <c r="C142" s="124">
        <v>8</v>
      </c>
      <c r="D142" t="s" s="64">
        <v>51</v>
      </c>
      <c r="E142" s="141"/>
      <c r="F142" s="52">
        <f>ROUND(C142*E142,2)</f>
        <v>0</v>
      </c>
      <c r="G142" s="138"/>
      <c r="H142" s="17"/>
      <c r="I142" s="17"/>
      <c r="J142" s="17"/>
      <c r="K142" s="17"/>
      <c r="L142" s="17"/>
      <c r="M142" s="17"/>
      <c r="N142" s="17"/>
      <c r="O142" s="19"/>
      <c r="P142" s="20"/>
      <c r="Q142" s="13"/>
      <c r="R142" s="13"/>
      <c r="S142" s="13"/>
      <c r="T142" s="13"/>
      <c r="U142" s="13"/>
      <c r="V142" s="13"/>
      <c r="W142" s="13"/>
      <c r="X142" s="13"/>
      <c r="Y142" s="21"/>
    </row>
    <row r="143" ht="12.6" customHeight="1">
      <c r="A143" t="s" s="118">
        <v>194</v>
      </c>
      <c r="B143" t="s" s="137">
        <v>195</v>
      </c>
      <c r="C143" s="124">
        <v>9</v>
      </c>
      <c r="D143" t="s" s="64">
        <v>51</v>
      </c>
      <c r="E143" s="141"/>
      <c r="F143" s="52">
        <f>ROUND(C143*E143,2)</f>
        <v>0</v>
      </c>
      <c r="G143" s="138"/>
      <c r="H143" s="17"/>
      <c r="I143" s="17"/>
      <c r="J143" s="17"/>
      <c r="K143" s="17"/>
      <c r="L143" s="17"/>
      <c r="M143" s="17"/>
      <c r="N143" s="17"/>
      <c r="O143" s="19"/>
      <c r="P143" s="20"/>
      <c r="Q143" s="13"/>
      <c r="R143" s="13"/>
      <c r="S143" s="13"/>
      <c r="T143" s="13"/>
      <c r="U143" s="13"/>
      <c r="V143" s="13"/>
      <c r="W143" s="13"/>
      <c r="X143" s="13"/>
      <c r="Y143" s="21"/>
    </row>
    <row r="144" ht="12.6" customHeight="1">
      <c r="A144" t="s" s="118">
        <v>196</v>
      </c>
      <c r="B144" t="s" s="137">
        <v>197</v>
      </c>
      <c r="C144" s="124">
        <v>10</v>
      </c>
      <c r="D144" t="s" s="64">
        <v>51</v>
      </c>
      <c r="E144" s="141"/>
      <c r="F144" s="52">
        <f>ROUND(C144*E144,2)</f>
        <v>0</v>
      </c>
      <c r="G144" s="138"/>
      <c r="H144" s="17"/>
      <c r="I144" s="17"/>
      <c r="J144" s="17"/>
      <c r="K144" s="17"/>
      <c r="L144" s="17"/>
      <c r="M144" s="17"/>
      <c r="N144" s="17"/>
      <c r="O144" s="19"/>
      <c r="P144" s="20"/>
      <c r="Q144" s="13"/>
      <c r="R144" s="13"/>
      <c r="S144" s="13"/>
      <c r="T144" s="13"/>
      <c r="U144" s="13"/>
      <c r="V144" s="13"/>
      <c r="W144" s="13"/>
      <c r="X144" s="13"/>
      <c r="Y144" s="21"/>
    </row>
    <row r="145" ht="12.6" customHeight="1">
      <c r="A145" t="s" s="118">
        <v>198</v>
      </c>
      <c r="B145" t="s" s="137">
        <v>199</v>
      </c>
      <c r="C145" s="124">
        <v>8</v>
      </c>
      <c r="D145" t="s" s="64">
        <v>51</v>
      </c>
      <c r="E145" s="141"/>
      <c r="F145" s="52">
        <f>ROUND(C145*E145,2)</f>
        <v>0</v>
      </c>
      <c r="G145" s="138"/>
      <c r="H145" s="17"/>
      <c r="I145" s="17"/>
      <c r="J145" s="17"/>
      <c r="K145" s="17"/>
      <c r="L145" s="17"/>
      <c r="M145" s="17"/>
      <c r="N145" s="17"/>
      <c r="O145" s="19"/>
      <c r="P145" s="20"/>
      <c r="Q145" s="13"/>
      <c r="R145" s="13"/>
      <c r="S145" s="13"/>
      <c r="T145" s="13"/>
      <c r="U145" s="13"/>
      <c r="V145" s="13"/>
      <c r="W145" s="13"/>
      <c r="X145" s="13"/>
      <c r="Y145" s="21"/>
    </row>
    <row r="146" ht="12.6" customHeight="1">
      <c r="A146" t="s" s="118">
        <v>200</v>
      </c>
      <c r="B146" t="s" s="137">
        <v>201</v>
      </c>
      <c r="C146" s="124">
        <f>SUM(C136:C142)</f>
        <v>253</v>
      </c>
      <c r="D146" t="s" s="64">
        <v>51</v>
      </c>
      <c r="E146" s="141"/>
      <c r="F146" s="52">
        <f>ROUND(C146*E146,2)</f>
        <v>0</v>
      </c>
      <c r="G146" s="138"/>
      <c r="H146" s="17"/>
      <c r="I146" s="17"/>
      <c r="J146" s="17"/>
      <c r="K146" s="17"/>
      <c r="L146" s="17"/>
      <c r="M146" s="17"/>
      <c r="N146" s="17"/>
      <c r="O146" s="19"/>
      <c r="P146" s="20"/>
      <c r="Q146" s="13"/>
      <c r="R146" s="13"/>
      <c r="S146" s="13"/>
      <c r="T146" s="13"/>
      <c r="U146" s="13"/>
      <c r="V146" s="13"/>
      <c r="W146" s="13"/>
      <c r="X146" s="13"/>
      <c r="Y146" s="21"/>
    </row>
    <row r="147" ht="12.6" customHeight="1">
      <c r="A147" t="s" s="118">
        <v>202</v>
      </c>
      <c r="B147" t="s" s="137">
        <v>203</v>
      </c>
      <c r="C147" s="124">
        <v>9</v>
      </c>
      <c r="D147" t="s" s="64">
        <v>51</v>
      </c>
      <c r="E147" s="141"/>
      <c r="F147" s="52">
        <f>ROUND(C147*E147,2)</f>
        <v>0</v>
      </c>
      <c r="G147" s="138"/>
      <c r="H147" s="17"/>
      <c r="I147" s="17"/>
      <c r="J147" s="17"/>
      <c r="K147" s="17"/>
      <c r="L147" s="17"/>
      <c r="M147" s="17"/>
      <c r="N147" s="17"/>
      <c r="O147" s="19"/>
      <c r="P147" s="20"/>
      <c r="Q147" s="13"/>
      <c r="R147" s="13"/>
      <c r="S147" s="13"/>
      <c r="T147" s="13"/>
      <c r="U147" s="13"/>
      <c r="V147" s="13"/>
      <c r="W147" s="13"/>
      <c r="X147" s="13"/>
      <c r="Y147" s="21"/>
    </row>
    <row r="148" ht="12.6" customHeight="1">
      <c r="A148" t="s" s="118">
        <v>204</v>
      </c>
      <c r="B148" t="s" s="137">
        <v>205</v>
      </c>
      <c r="C148" s="124">
        <v>2</v>
      </c>
      <c r="D148" t="s" s="64">
        <v>51</v>
      </c>
      <c r="E148" s="141"/>
      <c r="F148" s="52">
        <f>ROUND(C148*E148,2)</f>
        <v>0</v>
      </c>
      <c r="G148" s="138"/>
      <c r="H148" s="17"/>
      <c r="I148" s="17"/>
      <c r="J148" s="17"/>
      <c r="K148" s="17"/>
      <c r="L148" s="17"/>
      <c r="M148" s="17"/>
      <c r="N148" s="17"/>
      <c r="O148" s="19"/>
      <c r="P148" s="20"/>
      <c r="Q148" s="13"/>
      <c r="R148" s="13"/>
      <c r="S148" s="13"/>
      <c r="T148" s="13"/>
      <c r="U148" s="13"/>
      <c r="V148" s="13"/>
      <c r="W148" s="13"/>
      <c r="X148" s="13"/>
      <c r="Y148" s="21"/>
    </row>
    <row r="149" ht="12.6" customHeight="1">
      <c r="A149" t="s" s="118">
        <v>206</v>
      </c>
      <c r="B149" t="s" s="137">
        <v>207</v>
      </c>
      <c r="C149" s="124">
        <v>20</v>
      </c>
      <c r="D149" t="s" s="64">
        <v>51</v>
      </c>
      <c r="E149" s="141"/>
      <c r="F149" s="52">
        <f>ROUND(C149*E149,2)</f>
        <v>0</v>
      </c>
      <c r="G149" s="138"/>
      <c r="H149" s="17"/>
      <c r="I149" s="17"/>
      <c r="J149" s="17"/>
      <c r="K149" s="17"/>
      <c r="L149" s="17"/>
      <c r="M149" s="17"/>
      <c r="N149" s="17"/>
      <c r="O149" s="19"/>
      <c r="P149" s="20"/>
      <c r="Q149" s="13"/>
      <c r="R149" s="13"/>
      <c r="S149" s="13"/>
      <c r="T149" s="13"/>
      <c r="U149" s="13"/>
      <c r="V149" s="13"/>
      <c r="W149" s="13"/>
      <c r="X149" s="13"/>
      <c r="Y149" s="21"/>
    </row>
    <row r="150" ht="12.6" customHeight="1">
      <c r="A150" t="s" s="118">
        <v>208</v>
      </c>
      <c r="B150" t="s" s="137">
        <v>209</v>
      </c>
      <c r="C150" s="124">
        <f>87+25</f>
        <v>112</v>
      </c>
      <c r="D150" t="s" s="64">
        <v>51</v>
      </c>
      <c r="E150" s="141"/>
      <c r="F150" s="52">
        <f>ROUND(C150*E150,2)</f>
        <v>0</v>
      </c>
      <c r="G150" s="138"/>
      <c r="H150" s="17"/>
      <c r="I150" s="17"/>
      <c r="J150" s="17"/>
      <c r="K150" s="17"/>
      <c r="L150" s="17"/>
      <c r="M150" s="17"/>
      <c r="N150" s="17"/>
      <c r="O150" s="19"/>
      <c r="P150" s="20"/>
      <c r="Q150" s="13"/>
      <c r="R150" s="13"/>
      <c r="S150" s="13"/>
      <c r="T150" s="13"/>
      <c r="U150" s="13"/>
      <c r="V150" s="13"/>
      <c r="W150" s="13"/>
      <c r="X150" s="13"/>
      <c r="Y150" s="21"/>
    </row>
    <row r="151" ht="12.6" customHeight="1">
      <c r="A151" t="s" s="118">
        <v>210</v>
      </c>
      <c r="B151" t="s" s="137">
        <v>211</v>
      </c>
      <c r="C151" s="124">
        <v>87</v>
      </c>
      <c r="D151" t="s" s="64">
        <v>51</v>
      </c>
      <c r="E151" s="141"/>
      <c r="F151" s="52">
        <f>ROUND(C151*E151,2)</f>
        <v>0</v>
      </c>
      <c r="G151" s="138"/>
      <c r="H151" s="17"/>
      <c r="I151" s="17"/>
      <c r="J151" s="17"/>
      <c r="K151" s="17"/>
      <c r="L151" s="17"/>
      <c r="M151" s="17"/>
      <c r="N151" s="17"/>
      <c r="O151" s="19"/>
      <c r="P151" s="20"/>
      <c r="Q151" s="13"/>
      <c r="R151" s="13"/>
      <c r="S151" s="13"/>
      <c r="T151" s="13"/>
      <c r="U151" s="13"/>
      <c r="V151" s="13"/>
      <c r="W151" s="13"/>
      <c r="X151" s="13"/>
      <c r="Y151" s="21"/>
    </row>
    <row r="152" ht="12.6" customHeight="1">
      <c r="A152" t="s" s="118">
        <v>212</v>
      </c>
      <c r="B152" t="s" s="137">
        <v>213</v>
      </c>
      <c r="C152" s="124">
        <v>90</v>
      </c>
      <c r="D152" t="s" s="64">
        <v>51</v>
      </c>
      <c r="E152" s="141"/>
      <c r="F152" s="52">
        <f>ROUND(C152*E152,2)</f>
        <v>0</v>
      </c>
      <c r="G152" s="138"/>
      <c r="H152" s="17"/>
      <c r="I152" s="17"/>
      <c r="J152" s="17"/>
      <c r="K152" s="17"/>
      <c r="L152" s="17"/>
      <c r="M152" s="17"/>
      <c r="N152" s="17"/>
      <c r="O152" s="19"/>
      <c r="P152" s="20"/>
      <c r="Q152" s="13"/>
      <c r="R152" s="13"/>
      <c r="S152" s="13"/>
      <c r="T152" s="13"/>
      <c r="U152" s="13"/>
      <c r="V152" s="13"/>
      <c r="W152" s="13"/>
      <c r="X152" s="13"/>
      <c r="Y152" s="21"/>
    </row>
    <row r="153" ht="12.6" customHeight="1">
      <c r="A153" t="s" s="118">
        <v>214</v>
      </c>
      <c r="B153" t="s" s="137">
        <v>215</v>
      </c>
      <c r="C153" s="124">
        <v>1</v>
      </c>
      <c r="D153" t="s" s="64">
        <v>51</v>
      </c>
      <c r="E153" s="141"/>
      <c r="F153" s="52">
        <f>ROUND(C153*E153,2)</f>
        <v>0</v>
      </c>
      <c r="G153" s="142"/>
      <c r="H153" s="17"/>
      <c r="I153" s="17"/>
      <c r="J153" s="17"/>
      <c r="K153" s="17"/>
      <c r="L153" s="17"/>
      <c r="M153" s="17"/>
      <c r="N153" s="17"/>
      <c r="O153" s="19"/>
      <c r="P153" s="20"/>
      <c r="Q153" s="13"/>
      <c r="R153" s="13"/>
      <c r="S153" s="13"/>
      <c r="T153" s="13"/>
      <c r="U153" s="13"/>
      <c r="V153" s="13"/>
      <c r="W153" s="13"/>
      <c r="X153" s="13"/>
      <c r="Y153" s="21"/>
    </row>
    <row r="154" ht="14.85" customHeight="1">
      <c r="A154" t="s" s="118">
        <v>216</v>
      </c>
      <c r="B154" t="s" s="58">
        <v>217</v>
      </c>
      <c r="C154" s="124">
        <v>12</v>
      </c>
      <c r="D154" t="s" s="64">
        <v>51</v>
      </c>
      <c r="E154" s="141"/>
      <c r="F154" s="52">
        <f>ROUND(C154*E154,2)</f>
        <v>0</v>
      </c>
      <c r="G154" s="143"/>
      <c r="H154" s="17"/>
      <c r="I154" s="17"/>
      <c r="J154" s="17"/>
      <c r="K154" s="17"/>
      <c r="L154" s="17"/>
      <c r="M154" s="17"/>
      <c r="N154" s="17"/>
      <c r="O154" s="19"/>
      <c r="P154" s="20"/>
      <c r="Q154" s="13"/>
      <c r="R154" s="13"/>
      <c r="S154" s="13"/>
      <c r="T154" s="13"/>
      <c r="U154" s="13"/>
      <c r="V154" s="13"/>
      <c r="W154" s="13"/>
      <c r="X154" s="13"/>
      <c r="Y154" s="21"/>
    </row>
    <row r="155" ht="13.35" customHeight="1">
      <c r="A155" t="s" s="118">
        <v>218</v>
      </c>
      <c r="B155" t="s" s="58">
        <v>219</v>
      </c>
      <c r="C155" s="124">
        <v>24</v>
      </c>
      <c r="D155" t="s" s="64">
        <v>51</v>
      </c>
      <c r="E155" s="141"/>
      <c r="F155" s="52">
        <f>ROUND(C155*E155,2)</f>
        <v>0</v>
      </c>
      <c r="G155" s="143"/>
      <c r="H155" s="17"/>
      <c r="I155" s="17"/>
      <c r="J155" s="17"/>
      <c r="K155" s="17"/>
      <c r="L155" s="17"/>
      <c r="M155" s="17"/>
      <c r="N155" s="17"/>
      <c r="O155" s="19"/>
      <c r="P155" s="20"/>
      <c r="Q155" s="13"/>
      <c r="R155" s="13"/>
      <c r="S155" s="13"/>
      <c r="T155" s="13"/>
      <c r="U155" s="13"/>
      <c r="V155" s="13"/>
      <c r="W155" s="13"/>
      <c r="X155" s="13"/>
      <c r="Y155" s="21"/>
    </row>
    <row r="156" ht="11.85" customHeight="1">
      <c r="A156" t="s" s="118">
        <v>220</v>
      </c>
      <c r="B156" t="s" s="58">
        <v>221</v>
      </c>
      <c r="C156" s="124">
        <v>10</v>
      </c>
      <c r="D156" t="s" s="64">
        <v>51</v>
      </c>
      <c r="E156" s="141"/>
      <c r="F156" s="52">
        <f>ROUND(C156*E156,2)</f>
        <v>0</v>
      </c>
      <c r="G156" s="143"/>
      <c r="H156" s="17"/>
      <c r="I156" s="17"/>
      <c r="J156" s="17"/>
      <c r="K156" s="17"/>
      <c r="L156" s="17"/>
      <c r="M156" s="17"/>
      <c r="N156" s="17"/>
      <c r="O156" s="19"/>
      <c r="P156" s="20"/>
      <c r="Q156" s="13"/>
      <c r="R156" s="13"/>
      <c r="S156" s="13"/>
      <c r="T156" s="13"/>
      <c r="U156" s="13"/>
      <c r="V156" s="13"/>
      <c r="W156" s="13"/>
      <c r="X156" s="13"/>
      <c r="Y156" s="21"/>
    </row>
    <row r="157" ht="12.6" customHeight="1">
      <c r="A157" t="s" s="118">
        <v>222</v>
      </c>
      <c r="B157" t="s" s="137">
        <v>223</v>
      </c>
      <c r="C157" s="124">
        <v>1</v>
      </c>
      <c r="D157" t="s" s="64">
        <v>51</v>
      </c>
      <c r="E157" s="141"/>
      <c r="F157" s="52">
        <f>ROUND(C157*E157,2)</f>
        <v>0</v>
      </c>
      <c r="G157" s="142"/>
      <c r="H157" s="17"/>
      <c r="I157" s="17"/>
      <c r="J157" s="17"/>
      <c r="K157" s="17"/>
      <c r="L157" s="17"/>
      <c r="M157" s="17"/>
      <c r="N157" s="17"/>
      <c r="O157" s="19"/>
      <c r="P157" s="20"/>
      <c r="Q157" s="13"/>
      <c r="R157" s="13"/>
      <c r="S157" s="13"/>
      <c r="T157" s="13"/>
      <c r="U157" s="13"/>
      <c r="V157" s="13"/>
      <c r="W157" s="13"/>
      <c r="X157" s="13"/>
      <c r="Y157" s="21"/>
    </row>
    <row r="158" ht="12.6" customHeight="1">
      <c r="A158" t="s" s="118">
        <v>224</v>
      </c>
      <c r="B158" t="s" s="137">
        <v>225</v>
      </c>
      <c r="C158" s="124">
        <v>21</v>
      </c>
      <c r="D158" t="s" s="64">
        <v>51</v>
      </c>
      <c r="E158" s="141"/>
      <c r="F158" s="52">
        <f>ROUND(C158*E158,2)</f>
        <v>0</v>
      </c>
      <c r="G158" s="142"/>
      <c r="H158" s="17"/>
      <c r="I158" s="17"/>
      <c r="J158" s="17"/>
      <c r="K158" s="17"/>
      <c r="L158" s="17"/>
      <c r="M158" s="17"/>
      <c r="N158" s="17"/>
      <c r="O158" s="19"/>
      <c r="P158" s="20"/>
      <c r="Q158" s="13"/>
      <c r="R158" s="13"/>
      <c r="S158" s="13"/>
      <c r="T158" s="13"/>
      <c r="U158" s="13"/>
      <c r="V158" s="13"/>
      <c r="W158" s="13"/>
      <c r="X158" s="13"/>
      <c r="Y158" s="21"/>
    </row>
    <row r="159" ht="13.35" customHeight="1">
      <c r="A159" t="s" s="118">
        <v>226</v>
      </c>
      <c r="B159" t="s" s="137">
        <v>180</v>
      </c>
      <c r="C159" s="124">
        <v>1</v>
      </c>
      <c r="D159" t="s" s="72">
        <v>21</v>
      </c>
      <c r="E159" s="141"/>
      <c r="F159" s="52">
        <f>ROUND(C159*E159,2)</f>
        <v>0</v>
      </c>
      <c r="G159" s="138"/>
      <c r="H159" s="17"/>
      <c r="I159" s="17"/>
      <c r="J159" s="17"/>
      <c r="K159" s="17"/>
      <c r="L159" s="17"/>
      <c r="M159" s="17"/>
      <c r="N159" s="17"/>
      <c r="O159" s="19"/>
      <c r="P159" s="20"/>
      <c r="Q159" s="13"/>
      <c r="R159" s="13"/>
      <c r="S159" s="13"/>
      <c r="T159" s="13"/>
      <c r="U159" s="13"/>
      <c r="V159" s="13"/>
      <c r="W159" s="13"/>
      <c r="X159" s="13"/>
      <c r="Y159" s="21"/>
    </row>
    <row r="160" ht="13.35" customHeight="1">
      <c r="A160" t="s" s="118">
        <v>227</v>
      </c>
      <c r="B160" t="s" s="137">
        <v>228</v>
      </c>
      <c r="C160" s="124">
        <v>1</v>
      </c>
      <c r="D160" t="s" s="72">
        <v>51</v>
      </c>
      <c r="E160" s="141"/>
      <c r="F160" s="52">
        <f>ROUND(C160*E160,2)</f>
        <v>0</v>
      </c>
      <c r="G160" s="138"/>
      <c r="H160" s="17"/>
      <c r="I160" s="17"/>
      <c r="J160" s="17"/>
      <c r="K160" s="17"/>
      <c r="L160" s="17"/>
      <c r="M160" s="17"/>
      <c r="N160" s="17"/>
      <c r="O160" s="19"/>
      <c r="P160" s="20"/>
      <c r="Q160" s="13"/>
      <c r="R160" s="13"/>
      <c r="S160" s="13"/>
      <c r="T160" s="13"/>
      <c r="U160" s="13"/>
      <c r="V160" s="13"/>
      <c r="W160" s="13"/>
      <c r="X160" s="13"/>
      <c r="Y160" s="21"/>
    </row>
    <row r="161" ht="13.35" customHeight="1">
      <c r="A161" t="s" s="118">
        <v>229</v>
      </c>
      <c r="B161" t="s" s="137">
        <v>230</v>
      </c>
      <c r="C161" s="124">
        <f>C146</f>
        <v>253</v>
      </c>
      <c r="D161" t="s" s="72">
        <v>51</v>
      </c>
      <c r="E161" s="141"/>
      <c r="F161" s="52">
        <f>ROUND(C161*E161,2)</f>
        <v>0</v>
      </c>
      <c r="G161" s="138"/>
      <c r="H161" s="17"/>
      <c r="I161" s="17"/>
      <c r="J161" s="17"/>
      <c r="K161" s="17"/>
      <c r="L161" s="17"/>
      <c r="M161" s="17"/>
      <c r="N161" s="17"/>
      <c r="O161" s="19"/>
      <c r="P161" s="20"/>
      <c r="Q161" s="13"/>
      <c r="R161" s="13"/>
      <c r="S161" s="13"/>
      <c r="T161" s="13"/>
      <c r="U161" s="13"/>
      <c r="V161" s="13"/>
      <c r="W161" s="13"/>
      <c r="X161" s="13"/>
      <c r="Y161" s="21"/>
    </row>
    <row r="162" ht="13.35" customHeight="1">
      <c r="A162" t="s" s="118">
        <v>231</v>
      </c>
      <c r="B162" t="s" s="137">
        <v>232</v>
      </c>
      <c r="C162" s="124">
        <v>1</v>
      </c>
      <c r="D162" t="s" s="72">
        <v>51</v>
      </c>
      <c r="E162" s="141"/>
      <c r="F162" s="52">
        <f>ROUND(C162*E162,2)</f>
        <v>0</v>
      </c>
      <c r="G162" s="138"/>
      <c r="H162" s="17"/>
      <c r="I162" s="17"/>
      <c r="J162" s="17"/>
      <c r="K162" s="17"/>
      <c r="L162" s="17"/>
      <c r="M162" s="17"/>
      <c r="N162" s="17"/>
      <c r="O162" s="19"/>
      <c r="P162" s="20"/>
      <c r="Q162" s="13"/>
      <c r="R162" s="13"/>
      <c r="S162" s="13"/>
      <c r="T162" s="13"/>
      <c r="U162" s="13"/>
      <c r="V162" s="13"/>
      <c r="W162" s="13"/>
      <c r="X162" s="13"/>
      <c r="Y162" s="21"/>
    </row>
    <row r="163" ht="13.35" customHeight="1">
      <c r="A163" t="s" s="118">
        <v>233</v>
      </c>
      <c r="B163" t="s" s="137">
        <v>182</v>
      </c>
      <c r="C163" s="124">
        <v>1</v>
      </c>
      <c r="D163" t="s" s="72">
        <v>51</v>
      </c>
      <c r="E163" s="141"/>
      <c r="F163" s="52">
        <f>ROUND(C163*E163,2)</f>
        <v>0</v>
      </c>
      <c r="G163" s="138"/>
      <c r="H163" s="17"/>
      <c r="I163" s="17"/>
      <c r="J163" s="17"/>
      <c r="K163" s="17"/>
      <c r="L163" s="17"/>
      <c r="M163" s="17"/>
      <c r="N163" s="17"/>
      <c r="O163" s="19"/>
      <c r="P163" s="20"/>
      <c r="Q163" s="13"/>
      <c r="R163" s="13"/>
      <c r="S163" s="13"/>
      <c r="T163" s="13"/>
      <c r="U163" s="13"/>
      <c r="V163" s="13"/>
      <c r="W163" s="13"/>
      <c r="X163" s="13"/>
      <c r="Y163" s="21"/>
    </row>
    <row r="164" ht="12.6" customHeight="1">
      <c r="A164" s="119"/>
      <c r="B164" s="144"/>
      <c r="C164" s="124"/>
      <c r="D164" s="145"/>
      <c r="E164" s="141"/>
      <c r="F164" s="52"/>
      <c r="G164" s="32"/>
      <c r="H164" s="17"/>
      <c r="I164" s="17"/>
      <c r="J164" s="17"/>
      <c r="K164" s="17"/>
      <c r="L164" s="17"/>
      <c r="M164" s="17"/>
      <c r="N164" s="17"/>
      <c r="O164" s="19"/>
      <c r="P164" s="20"/>
      <c r="Q164" s="13"/>
      <c r="R164" s="13"/>
      <c r="S164" s="13"/>
      <c r="T164" s="13"/>
      <c r="U164" s="13"/>
      <c r="V164" s="13"/>
      <c r="W164" s="13"/>
      <c r="X164" s="13"/>
      <c r="Y164" s="21"/>
    </row>
    <row r="165" ht="12.6" customHeight="1">
      <c r="A165" s="121">
        <v>10</v>
      </c>
      <c r="B165" t="s" s="56">
        <v>234</v>
      </c>
      <c r="C165" s="124"/>
      <c r="D165" s="145"/>
      <c r="E165" s="141"/>
      <c r="F165" s="52"/>
      <c r="G165" s="32"/>
      <c r="H165" s="17"/>
      <c r="I165" s="17"/>
      <c r="J165" s="17"/>
      <c r="K165" s="17"/>
      <c r="L165" s="17"/>
      <c r="M165" s="17"/>
      <c r="N165" s="17"/>
      <c r="O165" s="19"/>
      <c r="P165" s="20"/>
      <c r="Q165" s="13"/>
      <c r="R165" s="13"/>
      <c r="S165" s="13"/>
      <c r="T165" s="13"/>
      <c r="U165" s="13"/>
      <c r="V165" s="13"/>
      <c r="W165" s="13"/>
      <c r="X165" s="13"/>
      <c r="Y165" s="21"/>
    </row>
    <row r="166" ht="200.7" customHeight="1">
      <c r="A166" s="146">
        <v>10.1</v>
      </c>
      <c r="B166" t="s" s="129">
        <v>235</v>
      </c>
      <c r="C166" s="147">
        <v>159</v>
      </c>
      <c r="D166" t="s" s="148">
        <v>51</v>
      </c>
      <c r="E166" s="149"/>
      <c r="F166" s="150">
        <f>ROUND(C166*E166,2)</f>
        <v>0</v>
      </c>
      <c r="G166" s="151"/>
      <c r="H166" s="17"/>
      <c r="I166" s="17"/>
      <c r="J166" s="17"/>
      <c r="K166" s="17"/>
      <c r="L166" s="17"/>
      <c r="M166" s="17"/>
      <c r="N166" s="17"/>
      <c r="O166" s="19"/>
      <c r="P166" s="20"/>
      <c r="Q166" s="13"/>
      <c r="R166" s="13"/>
      <c r="S166" s="13"/>
      <c r="T166" s="13"/>
      <c r="U166" s="13"/>
      <c r="V166" s="13"/>
      <c r="W166" s="13"/>
      <c r="X166" s="13"/>
      <c r="Y166" s="21"/>
    </row>
    <row r="167" ht="23.75" customHeight="1">
      <c r="A167" s="152">
        <v>10.2</v>
      </c>
      <c r="B167" t="s" s="134">
        <v>236</v>
      </c>
      <c r="C167" s="153">
        <v>159</v>
      </c>
      <c r="D167" t="s" s="154">
        <v>51</v>
      </c>
      <c r="E167" s="155"/>
      <c r="F167" s="156">
        <f>ROUND(C167*E167,2)</f>
        <v>0</v>
      </c>
      <c r="G167" s="151"/>
      <c r="H167" s="17"/>
      <c r="I167" s="17"/>
      <c r="J167" s="17"/>
      <c r="K167" s="17"/>
      <c r="L167" s="17"/>
      <c r="M167" s="17"/>
      <c r="N167" s="17"/>
      <c r="O167" s="19"/>
      <c r="P167" s="20"/>
      <c r="Q167" s="13"/>
      <c r="R167" s="13"/>
      <c r="S167" s="13"/>
      <c r="T167" s="13"/>
      <c r="U167" s="13"/>
      <c r="V167" s="13"/>
      <c r="W167" s="13"/>
      <c r="X167" s="13"/>
      <c r="Y167" s="21"/>
    </row>
    <row r="168" ht="34.2" customHeight="1">
      <c r="A168" s="116">
        <v>10.3</v>
      </c>
      <c r="B168" t="s" s="58">
        <v>237</v>
      </c>
      <c r="C168" s="157">
        <v>8</v>
      </c>
      <c r="D168" t="s" s="60">
        <v>51</v>
      </c>
      <c r="E168" s="158"/>
      <c r="F168" s="62">
        <f>ROUND(C168*E168,2)</f>
        <v>0</v>
      </c>
      <c r="G168" s="151"/>
      <c r="H168" s="17"/>
      <c r="I168" s="17"/>
      <c r="J168" s="17"/>
      <c r="K168" s="17"/>
      <c r="L168" s="17"/>
      <c r="M168" s="17"/>
      <c r="N168" s="17"/>
      <c r="O168" s="19"/>
      <c r="P168" s="20"/>
      <c r="Q168" s="13"/>
      <c r="R168" s="13"/>
      <c r="S168" s="13"/>
      <c r="T168" s="13"/>
      <c r="U168" s="13"/>
      <c r="V168" s="13"/>
      <c r="W168" s="13"/>
      <c r="X168" s="13"/>
      <c r="Y168" s="21"/>
    </row>
    <row r="169" ht="87" customHeight="1">
      <c r="A169" s="116">
        <v>10.4</v>
      </c>
      <c r="B169" t="s" s="58">
        <v>238</v>
      </c>
      <c r="C169" s="122">
        <v>8</v>
      </c>
      <c r="D169" t="s" s="64">
        <v>51</v>
      </c>
      <c r="E169" s="141"/>
      <c r="F169" s="52">
        <f>ROUND(C169*E169,2)</f>
        <v>0</v>
      </c>
      <c r="G169" s="151"/>
      <c r="H169" s="17"/>
      <c r="I169" s="17"/>
      <c r="J169" s="17"/>
      <c r="K169" s="17"/>
      <c r="L169" s="17"/>
      <c r="M169" s="17"/>
      <c r="N169" s="17"/>
      <c r="O169" s="19"/>
      <c r="P169" s="20"/>
      <c r="Q169" s="13"/>
      <c r="R169" s="13"/>
      <c r="S169" s="13"/>
      <c r="T169" s="13"/>
      <c r="U169" s="13"/>
      <c r="V169" s="13"/>
      <c r="W169" s="13"/>
      <c r="X169" s="13"/>
      <c r="Y169" s="21"/>
    </row>
    <row r="170" ht="36.4" customHeight="1">
      <c r="A170" s="116">
        <v>10.5</v>
      </c>
      <c r="B170" t="s" s="58">
        <v>239</v>
      </c>
      <c r="C170" s="122">
        <v>1</v>
      </c>
      <c r="D170" t="s" s="64">
        <v>51</v>
      </c>
      <c r="E170" s="141"/>
      <c r="F170" s="52">
        <f>ROUND(C170*E170,2)</f>
        <v>0</v>
      </c>
      <c r="G170" s="151"/>
      <c r="H170" s="17"/>
      <c r="I170" s="17"/>
      <c r="J170" s="17"/>
      <c r="K170" s="17"/>
      <c r="L170" s="17"/>
      <c r="M170" s="17"/>
      <c r="N170" s="17"/>
      <c r="O170" s="19"/>
      <c r="P170" s="20"/>
      <c r="Q170" s="13"/>
      <c r="R170" s="13"/>
      <c r="S170" s="13"/>
      <c r="T170" s="13"/>
      <c r="U170" s="13"/>
      <c r="V170" s="13"/>
      <c r="W170" s="13"/>
      <c r="X170" s="13"/>
      <c r="Y170" s="21"/>
    </row>
    <row r="171" ht="39.4" customHeight="1">
      <c r="A171" s="116">
        <v>10.6</v>
      </c>
      <c r="B171" t="s" s="129">
        <v>240</v>
      </c>
      <c r="C171" s="122">
        <v>7</v>
      </c>
      <c r="D171" t="s" s="64">
        <v>51</v>
      </c>
      <c r="E171" s="141"/>
      <c r="F171" s="52">
        <f>ROUND(C171*E171,2)</f>
        <v>0</v>
      </c>
      <c r="G171" s="151"/>
      <c r="H171" s="17"/>
      <c r="I171" s="17"/>
      <c r="J171" s="17"/>
      <c r="K171" s="17"/>
      <c r="L171" s="17"/>
      <c r="M171" s="17"/>
      <c r="N171" s="17"/>
      <c r="O171" s="19"/>
      <c r="P171" s="20"/>
      <c r="Q171" s="13"/>
      <c r="R171" s="13"/>
      <c r="S171" s="13"/>
      <c r="T171" s="13"/>
      <c r="U171" s="13"/>
      <c r="V171" s="13"/>
      <c r="W171" s="13"/>
      <c r="X171" s="13"/>
      <c r="Y171" s="21"/>
    </row>
    <row r="172" ht="72.7" customHeight="1">
      <c r="A172" s="116">
        <v>10.7</v>
      </c>
      <c r="B172" t="s" s="159">
        <v>241</v>
      </c>
      <c r="C172" s="160">
        <v>1</v>
      </c>
      <c r="D172" t="s" s="60">
        <v>51</v>
      </c>
      <c r="E172" s="158"/>
      <c r="F172" s="62">
        <f>ROUND(C172*E172,2)</f>
        <v>0</v>
      </c>
      <c r="G172" s="161"/>
      <c r="H172" s="17"/>
      <c r="I172" s="17"/>
      <c r="J172" s="17"/>
      <c r="K172" s="17"/>
      <c r="L172" s="17"/>
      <c r="M172" s="17"/>
      <c r="N172" s="17"/>
      <c r="O172" s="19"/>
      <c r="P172" s="20"/>
      <c r="Q172" s="13"/>
      <c r="R172" s="13"/>
      <c r="S172" s="13"/>
      <c r="T172" s="13"/>
      <c r="U172" s="13"/>
      <c r="V172" s="13"/>
      <c r="W172" s="13"/>
      <c r="X172" s="13"/>
      <c r="Y172" s="21"/>
    </row>
    <row r="173" ht="28.75" customHeight="1">
      <c r="A173" s="116">
        <v>10.8</v>
      </c>
      <c r="B173" t="s" s="159">
        <v>242</v>
      </c>
      <c r="C173" s="160">
        <v>1</v>
      </c>
      <c r="D173" t="s" s="60">
        <v>51</v>
      </c>
      <c r="E173" s="158"/>
      <c r="F173" s="62">
        <f>ROUND(C173*E173,2)</f>
        <v>0</v>
      </c>
      <c r="G173" s="162"/>
      <c r="H173" s="17"/>
      <c r="I173" s="17"/>
      <c r="J173" s="17"/>
      <c r="K173" s="17"/>
      <c r="L173" s="17"/>
      <c r="M173" s="17"/>
      <c r="N173" s="17"/>
      <c r="O173" s="19"/>
      <c r="P173" s="20"/>
      <c r="Q173" s="13"/>
      <c r="R173" s="13"/>
      <c r="S173" s="13"/>
      <c r="T173" s="13"/>
      <c r="U173" s="13"/>
      <c r="V173" s="13"/>
      <c r="W173" s="13"/>
      <c r="X173" s="13"/>
      <c r="Y173" s="21"/>
    </row>
    <row r="174" ht="32.7" customHeight="1">
      <c r="A174" s="116">
        <v>10.9</v>
      </c>
      <c r="B174" t="s" s="163">
        <v>243</v>
      </c>
      <c r="C174" s="160">
        <v>2</v>
      </c>
      <c r="D174" t="s" s="60">
        <v>51</v>
      </c>
      <c r="E174" s="158"/>
      <c r="F174" s="62">
        <f>ROUND(C174*E174,2)</f>
        <v>0</v>
      </c>
      <c r="G174" s="162"/>
      <c r="H174" s="17"/>
      <c r="I174" s="17"/>
      <c r="J174" s="17"/>
      <c r="K174" s="17"/>
      <c r="L174" s="17"/>
      <c r="M174" s="17"/>
      <c r="N174" s="17"/>
      <c r="O174" s="19"/>
      <c r="P174" s="20"/>
      <c r="Q174" s="13"/>
      <c r="R174" s="13"/>
      <c r="S174" s="13"/>
      <c r="T174" s="13"/>
      <c r="U174" s="13"/>
      <c r="V174" s="13"/>
      <c r="W174" s="13"/>
      <c r="X174" s="13"/>
      <c r="Y174" s="21"/>
    </row>
    <row r="175" ht="42.35" customHeight="1">
      <c r="A175" s="74">
        <v>10.1</v>
      </c>
      <c r="B175" t="s" s="164">
        <v>244</v>
      </c>
      <c r="C175" s="124">
        <v>5</v>
      </c>
      <c r="D175" t="s" s="64">
        <v>51</v>
      </c>
      <c r="E175" s="141"/>
      <c r="F175" s="52">
        <f>ROUND(C175*E175,2)</f>
        <v>0</v>
      </c>
      <c r="G175" s="165"/>
      <c r="H175" s="17"/>
      <c r="I175" s="17"/>
      <c r="J175" s="17"/>
      <c r="K175" s="17"/>
      <c r="L175" s="17"/>
      <c r="M175" s="17"/>
      <c r="N175" s="17"/>
      <c r="O175" s="19"/>
      <c r="P175" s="20"/>
      <c r="Q175" s="13"/>
      <c r="R175" s="13"/>
      <c r="S175" s="13"/>
      <c r="T175" s="13"/>
      <c r="U175" s="13"/>
      <c r="V175" s="13"/>
      <c r="W175" s="13"/>
      <c r="X175" s="13"/>
      <c r="Y175" s="21"/>
    </row>
    <row r="176" ht="59.7" customHeight="1">
      <c r="A176" s="74">
        <v>10.11</v>
      </c>
      <c r="B176" t="s" s="73">
        <v>245</v>
      </c>
      <c r="C176" s="160">
        <v>1</v>
      </c>
      <c r="D176" t="s" s="60">
        <v>51</v>
      </c>
      <c r="E176" s="158"/>
      <c r="F176" s="62">
        <f>ROUND(C176*E176,2)</f>
        <v>0</v>
      </c>
      <c r="G176" s="161"/>
      <c r="H176" s="17"/>
      <c r="I176" s="17"/>
      <c r="J176" s="17"/>
      <c r="K176" s="17"/>
      <c r="L176" s="17"/>
      <c r="M176" s="17"/>
      <c r="N176" s="17"/>
      <c r="O176" s="19"/>
      <c r="P176" s="20"/>
      <c r="Q176" s="13"/>
      <c r="R176" s="13"/>
      <c r="S176" s="13"/>
      <c r="T176" s="13"/>
      <c r="U176" s="13"/>
      <c r="V176" s="13"/>
      <c r="W176" s="13"/>
      <c r="X176" s="13"/>
      <c r="Y176" s="21"/>
    </row>
    <row r="177" ht="27.5" customHeight="1">
      <c r="A177" s="74">
        <v>10.12</v>
      </c>
      <c r="B177" t="s" s="73">
        <v>246</v>
      </c>
      <c r="C177" s="124">
        <v>1</v>
      </c>
      <c r="D177" t="s" s="64">
        <v>51</v>
      </c>
      <c r="E177" s="141"/>
      <c r="F177" s="52">
        <f>ROUND(C177*E177,2)</f>
        <v>0</v>
      </c>
      <c r="G177" s="161"/>
      <c r="H177" s="17"/>
      <c r="I177" s="17"/>
      <c r="J177" s="17"/>
      <c r="K177" s="17"/>
      <c r="L177" s="17"/>
      <c r="M177" s="17"/>
      <c r="N177" s="17"/>
      <c r="O177" s="19"/>
      <c r="P177" s="20"/>
      <c r="Q177" s="13"/>
      <c r="R177" s="13"/>
      <c r="S177" s="13"/>
      <c r="T177" s="13"/>
      <c r="U177" s="13"/>
      <c r="V177" s="13"/>
      <c r="W177" s="13"/>
      <c r="X177" s="13"/>
      <c r="Y177" s="21"/>
    </row>
    <row r="178" ht="36.4" customHeight="1">
      <c r="A178" s="74">
        <v>10.13</v>
      </c>
      <c r="B178" t="s" s="73">
        <v>247</v>
      </c>
      <c r="C178" s="160">
        <v>1</v>
      </c>
      <c r="D178" t="s" s="60">
        <v>51</v>
      </c>
      <c r="E178" s="158"/>
      <c r="F178" s="62">
        <f>ROUND(C178*E178,2)</f>
        <v>0</v>
      </c>
      <c r="G178" s="161"/>
      <c r="H178" s="17"/>
      <c r="I178" s="17"/>
      <c r="J178" s="17"/>
      <c r="K178" s="17"/>
      <c r="L178" s="17"/>
      <c r="M178" s="17"/>
      <c r="N178" s="17"/>
      <c r="O178" s="19"/>
      <c r="P178" s="20"/>
      <c r="Q178" s="13"/>
      <c r="R178" s="13"/>
      <c r="S178" s="13"/>
      <c r="T178" s="13"/>
      <c r="U178" s="13"/>
      <c r="V178" s="13"/>
      <c r="W178" s="13"/>
      <c r="X178" s="13"/>
      <c r="Y178" s="21"/>
    </row>
    <row r="179" ht="13.35" customHeight="1">
      <c r="A179" s="74">
        <v>10.14</v>
      </c>
      <c r="B179" t="s" s="71">
        <v>180</v>
      </c>
      <c r="C179" s="124">
        <v>1</v>
      </c>
      <c r="D179" t="s" s="72">
        <v>21</v>
      </c>
      <c r="E179" s="141"/>
      <c r="F179" s="52">
        <f>ROUND(C179*E179,2)</f>
        <v>0</v>
      </c>
      <c r="G179" s="165"/>
      <c r="H179" s="17"/>
      <c r="I179" s="17"/>
      <c r="J179" s="17"/>
      <c r="K179" s="17"/>
      <c r="L179" s="17"/>
      <c r="M179" s="17"/>
      <c r="N179" s="17"/>
      <c r="O179" s="19"/>
      <c r="P179" s="20"/>
      <c r="Q179" s="13"/>
      <c r="R179" s="13"/>
      <c r="S179" s="13"/>
      <c r="T179" s="13"/>
      <c r="U179" s="13"/>
      <c r="V179" s="13"/>
      <c r="W179" s="13"/>
      <c r="X179" s="13"/>
      <c r="Y179" s="21"/>
    </row>
    <row r="180" ht="23.75" customHeight="1">
      <c r="A180" s="74">
        <v>10.15</v>
      </c>
      <c r="B180" t="s" s="73">
        <v>248</v>
      </c>
      <c r="C180" s="160">
        <v>1</v>
      </c>
      <c r="D180" t="s" s="66">
        <v>51</v>
      </c>
      <c r="E180" s="158"/>
      <c r="F180" s="62">
        <f>ROUND(C180*E180,2)</f>
        <v>0</v>
      </c>
      <c r="G180" s="162"/>
      <c r="H180" s="17"/>
      <c r="I180" s="17"/>
      <c r="J180" s="17"/>
      <c r="K180" s="17"/>
      <c r="L180" s="17"/>
      <c r="M180" s="17"/>
      <c r="N180" s="17"/>
      <c r="O180" s="19"/>
      <c r="P180" s="20"/>
      <c r="Q180" s="13"/>
      <c r="R180" s="13"/>
      <c r="S180" s="13"/>
      <c r="T180" s="13"/>
      <c r="U180" s="13"/>
      <c r="V180" s="13"/>
      <c r="W180" s="13"/>
      <c r="X180" s="13"/>
      <c r="Y180" s="21"/>
    </row>
    <row r="181" ht="12.6" customHeight="1">
      <c r="A181" s="116">
        <v>11</v>
      </c>
      <c r="B181" t="s" s="56">
        <v>249</v>
      </c>
      <c r="C181" s="124"/>
      <c r="D181" s="145"/>
      <c r="E181" s="141"/>
      <c r="F181" s="52"/>
      <c r="G181" s="32"/>
      <c r="H181" s="17"/>
      <c r="I181" s="17"/>
      <c r="J181" s="17"/>
      <c r="K181" s="17"/>
      <c r="L181" s="17"/>
      <c r="M181" s="17"/>
      <c r="N181" s="17"/>
      <c r="O181" s="19"/>
      <c r="P181" s="20"/>
      <c r="Q181" s="13"/>
      <c r="R181" s="13"/>
      <c r="S181" s="13"/>
      <c r="T181" s="13"/>
      <c r="U181" s="13"/>
      <c r="V181" s="13"/>
      <c r="W181" s="13"/>
      <c r="X181" s="13"/>
      <c r="Y181" s="21"/>
    </row>
    <row r="182" ht="61.7" customHeight="1">
      <c r="A182" s="116">
        <v>11.1</v>
      </c>
      <c r="B182" t="s" s="73">
        <v>250</v>
      </c>
      <c r="C182" s="160">
        <v>1</v>
      </c>
      <c r="D182" t="s" s="60">
        <v>51</v>
      </c>
      <c r="E182" s="158"/>
      <c r="F182" s="62">
        <f>ROUND(C182*E182,2)</f>
        <v>0</v>
      </c>
      <c r="G182" s="162"/>
      <c r="H182" s="17"/>
      <c r="I182" s="17"/>
      <c r="J182" s="17"/>
      <c r="K182" s="17"/>
      <c r="L182" s="17"/>
      <c r="M182" s="17"/>
      <c r="N182" s="17"/>
      <c r="O182" s="19"/>
      <c r="P182" s="20"/>
      <c r="Q182" s="13"/>
      <c r="R182" s="13"/>
      <c r="S182" s="13"/>
      <c r="T182" s="13"/>
      <c r="U182" s="13"/>
      <c r="V182" s="13"/>
      <c r="W182" s="13"/>
      <c r="X182" s="13"/>
      <c r="Y182" s="21"/>
    </row>
    <row r="183" ht="29.7" customHeight="1">
      <c r="A183" s="116">
        <v>11.2</v>
      </c>
      <c r="B183" t="s" s="73">
        <v>251</v>
      </c>
      <c r="C183" s="124">
        <v>10</v>
      </c>
      <c r="D183" t="s" s="64">
        <v>51</v>
      </c>
      <c r="E183" s="141"/>
      <c r="F183" s="52">
        <f>ROUND(C183*E183,2)</f>
        <v>0</v>
      </c>
      <c r="G183" s="162"/>
      <c r="H183" s="17"/>
      <c r="I183" s="17"/>
      <c r="J183" s="17"/>
      <c r="K183" s="17"/>
      <c r="L183" s="17"/>
      <c r="M183" s="17"/>
      <c r="N183" s="17"/>
      <c r="O183" s="19"/>
      <c r="P183" s="20"/>
      <c r="Q183" s="13"/>
      <c r="R183" s="13"/>
      <c r="S183" s="13"/>
      <c r="T183" s="13"/>
      <c r="U183" s="13"/>
      <c r="V183" s="13"/>
      <c r="W183" s="13"/>
      <c r="X183" s="13"/>
      <c r="Y183" s="21"/>
    </row>
    <row r="184" ht="34.2" customHeight="1">
      <c r="A184" s="116">
        <v>11.3</v>
      </c>
      <c r="B184" t="s" s="73">
        <v>252</v>
      </c>
      <c r="C184" s="124">
        <v>5</v>
      </c>
      <c r="D184" t="s" s="64">
        <v>51</v>
      </c>
      <c r="E184" s="141"/>
      <c r="F184" s="52">
        <f>ROUND(C184*E184,2)</f>
        <v>0</v>
      </c>
      <c r="G184" s="162"/>
      <c r="H184" s="17"/>
      <c r="I184" s="17"/>
      <c r="J184" s="17"/>
      <c r="K184" s="17"/>
      <c r="L184" s="17"/>
      <c r="M184" s="17"/>
      <c r="N184" s="17"/>
      <c r="O184" s="19"/>
      <c r="P184" s="20"/>
      <c r="Q184" s="13"/>
      <c r="R184" s="13"/>
      <c r="S184" s="13"/>
      <c r="T184" s="13"/>
      <c r="U184" s="13"/>
      <c r="V184" s="13"/>
      <c r="W184" s="13"/>
      <c r="X184" s="13"/>
      <c r="Y184" s="21"/>
    </row>
    <row r="185" ht="33.45" customHeight="1">
      <c r="A185" s="116">
        <v>11.4</v>
      </c>
      <c r="B185" t="s" s="73">
        <v>253</v>
      </c>
      <c r="C185" s="160">
        <v>9</v>
      </c>
      <c r="D185" t="s" s="60">
        <v>51</v>
      </c>
      <c r="E185" s="158"/>
      <c r="F185" s="62">
        <f>ROUND(C185*E185,2)</f>
        <v>0</v>
      </c>
      <c r="G185" s="162"/>
      <c r="H185" s="17"/>
      <c r="I185" s="17"/>
      <c r="J185" s="17"/>
      <c r="K185" s="17"/>
      <c r="L185" s="17"/>
      <c r="M185" s="17"/>
      <c r="N185" s="17"/>
      <c r="O185" s="19"/>
      <c r="P185" s="20"/>
      <c r="Q185" s="13"/>
      <c r="R185" s="13"/>
      <c r="S185" s="13"/>
      <c r="T185" s="13"/>
      <c r="U185" s="13"/>
      <c r="V185" s="13"/>
      <c r="W185" s="13"/>
      <c r="X185" s="13"/>
      <c r="Y185" s="21"/>
    </row>
    <row r="186" ht="59.65" customHeight="1">
      <c r="A186" s="116">
        <v>11.5</v>
      </c>
      <c r="B186" t="s" s="73">
        <v>254</v>
      </c>
      <c r="C186" s="160">
        <v>9</v>
      </c>
      <c r="D186" t="s" s="60">
        <v>51</v>
      </c>
      <c r="E186" s="158"/>
      <c r="F186" s="62">
        <f>ROUND(C186*E186,2)</f>
        <v>0</v>
      </c>
      <c r="G186" s="162"/>
      <c r="H186" s="17"/>
      <c r="I186" s="17"/>
      <c r="J186" s="17"/>
      <c r="K186" s="17"/>
      <c r="L186" s="17"/>
      <c r="M186" s="17"/>
      <c r="N186" s="17"/>
      <c r="O186" s="19"/>
      <c r="P186" s="20"/>
      <c r="Q186" s="13"/>
      <c r="R186" s="13"/>
      <c r="S186" s="13"/>
      <c r="T186" s="13"/>
      <c r="U186" s="13"/>
      <c r="V186" s="13"/>
      <c r="W186" s="13"/>
      <c r="X186" s="13"/>
      <c r="Y186" s="21"/>
    </row>
    <row r="187" ht="13.35" customHeight="1">
      <c r="A187" s="116">
        <v>11.6</v>
      </c>
      <c r="B187" t="s" s="73">
        <v>180</v>
      </c>
      <c r="C187" s="124">
        <v>1</v>
      </c>
      <c r="D187" t="s" s="72">
        <v>21</v>
      </c>
      <c r="E187" s="141"/>
      <c r="F187" s="52">
        <f>ROUND(C187*E187,2)</f>
        <v>0</v>
      </c>
      <c r="G187" s="165"/>
      <c r="H187" s="17"/>
      <c r="I187" s="17"/>
      <c r="J187" s="17"/>
      <c r="K187" s="17"/>
      <c r="L187" s="17"/>
      <c r="M187" s="17"/>
      <c r="N187" s="17"/>
      <c r="O187" s="19"/>
      <c r="P187" s="20"/>
      <c r="Q187" s="13"/>
      <c r="R187" s="13"/>
      <c r="S187" s="13"/>
      <c r="T187" s="13"/>
      <c r="U187" s="13"/>
      <c r="V187" s="13"/>
      <c r="W187" s="13"/>
      <c r="X187" s="13"/>
      <c r="Y187" s="21"/>
    </row>
    <row r="188" ht="23.75" customHeight="1">
      <c r="A188" s="116">
        <v>11.7</v>
      </c>
      <c r="B188" t="s" s="73">
        <v>255</v>
      </c>
      <c r="C188" s="160">
        <v>1</v>
      </c>
      <c r="D188" t="s" s="66">
        <v>51</v>
      </c>
      <c r="E188" s="158"/>
      <c r="F188" s="62">
        <f>ROUND(C188*E188,2)</f>
        <v>0</v>
      </c>
      <c r="G188" s="162"/>
      <c r="H188" s="17"/>
      <c r="I188" s="17"/>
      <c r="J188" s="17"/>
      <c r="K188" s="17"/>
      <c r="L188" s="17"/>
      <c r="M188" s="17"/>
      <c r="N188" s="17"/>
      <c r="O188" s="19"/>
      <c r="P188" s="20"/>
      <c r="Q188" s="13"/>
      <c r="R188" s="13"/>
      <c r="S188" s="13"/>
      <c r="T188" s="13"/>
      <c r="U188" s="13"/>
      <c r="V188" s="13"/>
      <c r="W188" s="13"/>
      <c r="X188" s="13"/>
      <c r="Y188" s="21"/>
    </row>
    <row r="189" ht="12.6" customHeight="1">
      <c r="A189" s="121">
        <v>12</v>
      </c>
      <c r="B189" t="s" s="56">
        <v>256</v>
      </c>
      <c r="C189" s="139"/>
      <c r="D189" s="50"/>
      <c r="E189" s="49"/>
      <c r="F189" s="52"/>
      <c r="G189" s="32"/>
      <c r="H189" s="17"/>
      <c r="I189" s="17"/>
      <c r="J189" s="17"/>
      <c r="K189" s="17"/>
      <c r="L189" s="17"/>
      <c r="M189" s="17"/>
      <c r="N189" s="17"/>
      <c r="O189" s="19"/>
      <c r="P189" s="20"/>
      <c r="Q189" s="13"/>
      <c r="R189" s="13"/>
      <c r="S189" s="13"/>
      <c r="T189" s="13"/>
      <c r="U189" s="13"/>
      <c r="V189" s="13"/>
      <c r="W189" s="13"/>
      <c r="X189" s="13"/>
      <c r="Y189" s="21"/>
    </row>
    <row r="190" ht="12.6" customHeight="1">
      <c r="A190" s="121">
        <v>12.1</v>
      </c>
      <c r="B190" t="s" s="56">
        <v>257</v>
      </c>
      <c r="C190" s="139"/>
      <c r="D190" s="50"/>
      <c r="E190" s="49"/>
      <c r="F190" s="52"/>
      <c r="G190" s="32"/>
      <c r="H190" s="17"/>
      <c r="I190" s="17"/>
      <c r="J190" s="17"/>
      <c r="K190" s="17"/>
      <c r="L190" s="17"/>
      <c r="M190" s="17"/>
      <c r="N190" s="17"/>
      <c r="O190" s="19"/>
      <c r="P190" s="20"/>
      <c r="Q190" s="13"/>
      <c r="R190" s="13"/>
      <c r="S190" s="13"/>
      <c r="T190" s="13"/>
      <c r="U190" s="13"/>
      <c r="V190" s="13"/>
      <c r="W190" s="13"/>
      <c r="X190" s="13"/>
      <c r="Y190" s="21"/>
    </row>
    <row r="191" ht="23.75" customHeight="1">
      <c r="A191" t="s" s="118">
        <v>258</v>
      </c>
      <c r="B191" t="s" s="73">
        <v>259</v>
      </c>
      <c r="C191" s="166">
        <v>3</v>
      </c>
      <c r="D191" t="s" s="66">
        <v>51</v>
      </c>
      <c r="E191" s="158"/>
      <c r="F191" s="62">
        <f>ROUND(C191*E191,2)</f>
        <v>0</v>
      </c>
      <c r="G191" s="127"/>
      <c r="H191" s="17"/>
      <c r="I191" s="17"/>
      <c r="J191" s="17"/>
      <c r="K191" s="17"/>
      <c r="L191" s="17"/>
      <c r="M191" s="17"/>
      <c r="N191" s="17"/>
      <c r="O191" s="19"/>
      <c r="P191" s="20"/>
      <c r="Q191" s="13"/>
      <c r="R191" s="13"/>
      <c r="S191" s="13"/>
      <c r="T191" s="13"/>
      <c r="U191" s="13"/>
      <c r="V191" s="13"/>
      <c r="W191" s="13"/>
      <c r="X191" s="13"/>
      <c r="Y191" s="21"/>
    </row>
    <row r="192" ht="28.25" customHeight="1">
      <c r="A192" t="s" s="128">
        <v>260</v>
      </c>
      <c r="B192" t="s" s="167">
        <v>261</v>
      </c>
      <c r="C192" s="168">
        <v>2</v>
      </c>
      <c r="D192" t="s" s="169">
        <v>51</v>
      </c>
      <c r="E192" s="149"/>
      <c r="F192" s="150">
        <f>ROUND(C192*E192,2)</f>
        <v>0</v>
      </c>
      <c r="G192" s="127"/>
      <c r="H192" s="17"/>
      <c r="I192" s="17"/>
      <c r="J192" s="17"/>
      <c r="K192" s="17"/>
      <c r="L192" s="17"/>
      <c r="M192" s="17"/>
      <c r="N192" s="17"/>
      <c r="O192" s="19"/>
      <c r="P192" s="20"/>
      <c r="Q192" s="13"/>
      <c r="R192" s="13"/>
      <c r="S192" s="13"/>
      <c r="T192" s="13"/>
      <c r="U192" s="13"/>
      <c r="V192" s="13"/>
      <c r="W192" s="13"/>
      <c r="X192" s="13"/>
      <c r="Y192" s="21"/>
    </row>
    <row r="193" ht="22.3" customHeight="1">
      <c r="A193" t="s" s="133">
        <v>262</v>
      </c>
      <c r="B193" t="s" s="163">
        <v>263</v>
      </c>
      <c r="C193" s="170">
        <v>2</v>
      </c>
      <c r="D193" t="s" s="171">
        <v>51</v>
      </c>
      <c r="E193" s="155"/>
      <c r="F193" s="156">
        <f>ROUND(C193*E193,2)</f>
        <v>0</v>
      </c>
      <c r="G193" s="127"/>
      <c r="H193" s="17"/>
      <c r="I193" s="17"/>
      <c r="J193" s="17"/>
      <c r="K193" s="17"/>
      <c r="L193" s="17"/>
      <c r="M193" s="17"/>
      <c r="N193" s="17"/>
      <c r="O193" s="19"/>
      <c r="P193" s="20"/>
      <c r="Q193" s="13"/>
      <c r="R193" s="13"/>
      <c r="S193" s="13"/>
      <c r="T193" s="13"/>
      <c r="U193" s="13"/>
      <c r="V193" s="13"/>
      <c r="W193" s="13"/>
      <c r="X193" s="13"/>
      <c r="Y193" s="21"/>
    </row>
    <row r="194" ht="23.75" customHeight="1">
      <c r="A194" t="s" s="118">
        <v>264</v>
      </c>
      <c r="B194" t="s" s="73">
        <v>265</v>
      </c>
      <c r="C194" s="166">
        <v>1</v>
      </c>
      <c r="D194" t="s" s="66">
        <v>51</v>
      </c>
      <c r="E194" s="158"/>
      <c r="F194" s="62">
        <f>ROUND(C194*E194,2)</f>
        <v>0</v>
      </c>
      <c r="G194" s="127"/>
      <c r="H194" s="17"/>
      <c r="I194" s="17"/>
      <c r="J194" s="17"/>
      <c r="K194" s="17"/>
      <c r="L194" s="17"/>
      <c r="M194" s="17"/>
      <c r="N194" s="17"/>
      <c r="O194" s="19"/>
      <c r="P194" s="20"/>
      <c r="Q194" s="13"/>
      <c r="R194" s="13"/>
      <c r="S194" s="13"/>
      <c r="T194" s="13"/>
      <c r="U194" s="13"/>
      <c r="V194" s="13"/>
      <c r="W194" s="13"/>
      <c r="X194" s="13"/>
      <c r="Y194" s="21"/>
    </row>
    <row r="195" ht="23.75" customHeight="1">
      <c r="A195" t="s" s="118">
        <v>266</v>
      </c>
      <c r="B195" t="s" s="73">
        <v>267</v>
      </c>
      <c r="C195" s="166">
        <v>1</v>
      </c>
      <c r="D195" t="s" s="66">
        <v>51</v>
      </c>
      <c r="E195" s="158"/>
      <c r="F195" s="62">
        <f>ROUND(C195*E195,2)</f>
        <v>0</v>
      </c>
      <c r="G195" s="127"/>
      <c r="H195" s="17"/>
      <c r="I195" s="17"/>
      <c r="J195" s="17"/>
      <c r="K195" s="17"/>
      <c r="L195" s="17"/>
      <c r="M195" s="17"/>
      <c r="N195" s="17"/>
      <c r="O195" s="19"/>
      <c r="P195" s="20"/>
      <c r="Q195" s="13"/>
      <c r="R195" s="13"/>
      <c r="S195" s="13"/>
      <c r="T195" s="13"/>
      <c r="U195" s="13"/>
      <c r="V195" s="13"/>
      <c r="W195" s="13"/>
      <c r="X195" s="13"/>
      <c r="Y195" s="21"/>
    </row>
    <row r="196" ht="12.6" customHeight="1">
      <c r="A196" s="119"/>
      <c r="B196" s="172"/>
      <c r="C196" s="139"/>
      <c r="D196" s="145"/>
      <c r="E196" s="141"/>
      <c r="F196" s="52"/>
      <c r="G196" s="32"/>
      <c r="H196" s="17"/>
      <c r="I196" s="17"/>
      <c r="J196" s="17"/>
      <c r="K196" s="17"/>
      <c r="L196" s="17"/>
      <c r="M196" s="17"/>
      <c r="N196" s="17"/>
      <c r="O196" s="19"/>
      <c r="P196" s="20"/>
      <c r="Q196" s="13"/>
      <c r="R196" s="13"/>
      <c r="S196" s="13"/>
      <c r="T196" s="13"/>
      <c r="U196" s="13"/>
      <c r="V196" s="13"/>
      <c r="W196" s="13"/>
      <c r="X196" s="13"/>
      <c r="Y196" s="21"/>
    </row>
    <row r="197" ht="13.35" customHeight="1">
      <c r="A197" s="116">
        <v>12.2</v>
      </c>
      <c r="B197" t="s" s="77">
        <v>268</v>
      </c>
      <c r="C197" s="139"/>
      <c r="D197" s="145"/>
      <c r="E197" s="141"/>
      <c r="F197" s="52"/>
      <c r="G197" s="32"/>
      <c r="H197" s="17"/>
      <c r="I197" s="17"/>
      <c r="J197" s="17"/>
      <c r="K197" s="17"/>
      <c r="L197" s="17"/>
      <c r="M197" s="17"/>
      <c r="N197" s="17"/>
      <c r="O197" s="19"/>
      <c r="P197" s="20"/>
      <c r="Q197" s="13"/>
      <c r="R197" s="13"/>
      <c r="S197" s="13"/>
      <c r="T197" s="13"/>
      <c r="U197" s="13"/>
      <c r="V197" s="13"/>
      <c r="W197" s="13"/>
      <c r="X197" s="13"/>
      <c r="Y197" s="21"/>
    </row>
    <row r="198" ht="12.6" customHeight="1">
      <c r="A198" t="s" s="118">
        <v>269</v>
      </c>
      <c r="B198" t="s" s="137">
        <v>270</v>
      </c>
      <c r="C198" s="124">
        <v>120</v>
      </c>
      <c r="D198" t="s" s="64">
        <v>51</v>
      </c>
      <c r="E198" s="141"/>
      <c r="F198" s="52">
        <f>ROUND(C198*E198,2)</f>
        <v>0</v>
      </c>
      <c r="G198" s="138"/>
      <c r="H198" s="17"/>
      <c r="I198" s="17"/>
      <c r="J198" s="17"/>
      <c r="K198" s="17"/>
      <c r="L198" s="17"/>
      <c r="M198" s="17"/>
      <c r="N198" s="17"/>
      <c r="O198" s="19"/>
      <c r="P198" s="20"/>
      <c r="Q198" s="13"/>
      <c r="R198" s="13"/>
      <c r="S198" s="13"/>
      <c r="T198" s="13"/>
      <c r="U198" s="13"/>
      <c r="V198" s="13"/>
      <c r="W198" s="13"/>
      <c r="X198" s="13"/>
      <c r="Y198" s="21"/>
    </row>
    <row r="199" ht="12.6" customHeight="1">
      <c r="A199" t="s" s="118">
        <v>271</v>
      </c>
      <c r="B199" t="s" s="137">
        <v>272</v>
      </c>
      <c r="C199" s="124">
        <v>2</v>
      </c>
      <c r="D199" t="s" s="64">
        <v>51</v>
      </c>
      <c r="E199" s="141"/>
      <c r="F199" s="52">
        <f>ROUND(C199*E199,2)</f>
        <v>0</v>
      </c>
      <c r="G199" s="138"/>
      <c r="H199" s="17"/>
      <c r="I199" s="17"/>
      <c r="J199" s="17"/>
      <c r="K199" s="17"/>
      <c r="L199" s="17"/>
      <c r="M199" s="17"/>
      <c r="N199" s="17"/>
      <c r="O199" s="19"/>
      <c r="P199" s="20"/>
      <c r="Q199" s="13"/>
      <c r="R199" s="13"/>
      <c r="S199" s="13"/>
      <c r="T199" s="13"/>
      <c r="U199" s="13"/>
      <c r="V199" s="13"/>
      <c r="W199" s="13"/>
      <c r="X199" s="13"/>
      <c r="Y199" s="21"/>
    </row>
    <row r="200" ht="12.6" customHeight="1">
      <c r="A200" t="s" s="118">
        <v>273</v>
      </c>
      <c r="B200" t="s" s="137">
        <v>274</v>
      </c>
      <c r="C200" s="124">
        <v>4</v>
      </c>
      <c r="D200" t="s" s="64">
        <v>51</v>
      </c>
      <c r="E200" s="141"/>
      <c r="F200" s="52">
        <f>ROUND(C200*E200,2)</f>
        <v>0</v>
      </c>
      <c r="G200" s="138"/>
      <c r="H200" s="17"/>
      <c r="I200" s="17"/>
      <c r="J200" s="17"/>
      <c r="K200" s="17"/>
      <c r="L200" s="17"/>
      <c r="M200" s="17"/>
      <c r="N200" s="17"/>
      <c r="O200" s="19"/>
      <c r="P200" s="20"/>
      <c r="Q200" s="13"/>
      <c r="R200" s="13"/>
      <c r="S200" s="13"/>
      <c r="T200" s="13"/>
      <c r="U200" s="13"/>
      <c r="V200" s="13"/>
      <c r="W200" s="13"/>
      <c r="X200" s="13"/>
      <c r="Y200" s="21"/>
    </row>
    <row r="201" ht="12.6" customHeight="1">
      <c r="A201" t="s" s="118">
        <v>275</v>
      </c>
      <c r="B201" t="s" s="137">
        <v>276</v>
      </c>
      <c r="C201" s="124">
        <v>4</v>
      </c>
      <c r="D201" t="s" s="64">
        <v>51</v>
      </c>
      <c r="E201" s="141"/>
      <c r="F201" s="52">
        <f>ROUND(C201*E201,2)</f>
        <v>0</v>
      </c>
      <c r="G201" s="138"/>
      <c r="H201" s="17"/>
      <c r="I201" s="17"/>
      <c r="J201" s="17"/>
      <c r="K201" s="17"/>
      <c r="L201" s="17"/>
      <c r="M201" s="17"/>
      <c r="N201" s="17"/>
      <c r="O201" s="19"/>
      <c r="P201" s="20"/>
      <c r="Q201" s="13"/>
      <c r="R201" s="13"/>
      <c r="S201" s="13"/>
      <c r="T201" s="13"/>
      <c r="U201" s="13"/>
      <c r="V201" s="13"/>
      <c r="W201" s="13"/>
      <c r="X201" s="13"/>
      <c r="Y201" s="21"/>
    </row>
    <row r="202" ht="12.6" customHeight="1">
      <c r="A202" t="s" s="118">
        <v>277</v>
      </c>
      <c r="B202" t="s" s="137">
        <v>278</v>
      </c>
      <c r="C202" s="124">
        <v>2</v>
      </c>
      <c r="D202" t="s" s="64">
        <v>51</v>
      </c>
      <c r="E202" s="141"/>
      <c r="F202" s="52">
        <f>ROUND(C202*E202,2)</f>
        <v>0</v>
      </c>
      <c r="G202" s="138"/>
      <c r="H202" s="17"/>
      <c r="I202" s="17"/>
      <c r="J202" s="17"/>
      <c r="K202" s="17"/>
      <c r="L202" s="17"/>
      <c r="M202" s="17"/>
      <c r="N202" s="17"/>
      <c r="O202" s="19"/>
      <c r="P202" s="20"/>
      <c r="Q202" s="13"/>
      <c r="R202" s="13"/>
      <c r="S202" s="13"/>
      <c r="T202" s="13"/>
      <c r="U202" s="13"/>
      <c r="V202" s="13"/>
      <c r="W202" s="13"/>
      <c r="X202" s="13"/>
      <c r="Y202" s="21"/>
    </row>
    <row r="203" ht="12.6" customHeight="1">
      <c r="A203" t="s" s="118">
        <v>279</v>
      </c>
      <c r="B203" t="s" s="137">
        <v>280</v>
      </c>
      <c r="C203" s="124">
        <v>26</v>
      </c>
      <c r="D203" t="s" s="64">
        <v>51</v>
      </c>
      <c r="E203" s="141"/>
      <c r="F203" s="52">
        <f>ROUND(C203*E203,2)</f>
        <v>0</v>
      </c>
      <c r="G203" s="138"/>
      <c r="H203" s="17"/>
      <c r="I203" s="17"/>
      <c r="J203" s="17"/>
      <c r="K203" s="17"/>
      <c r="L203" s="17"/>
      <c r="M203" s="17"/>
      <c r="N203" s="17"/>
      <c r="O203" s="19"/>
      <c r="P203" s="20"/>
      <c r="Q203" s="13"/>
      <c r="R203" s="13"/>
      <c r="S203" s="13"/>
      <c r="T203" s="13"/>
      <c r="U203" s="13"/>
      <c r="V203" s="13"/>
      <c r="W203" s="13"/>
      <c r="X203" s="13"/>
      <c r="Y203" s="21"/>
    </row>
    <row r="204" ht="12.6" customHeight="1">
      <c r="A204" t="s" s="118">
        <v>281</v>
      </c>
      <c r="B204" t="s" s="137">
        <v>282</v>
      </c>
      <c r="C204" s="124">
        <v>7</v>
      </c>
      <c r="D204" t="s" s="64">
        <v>51</v>
      </c>
      <c r="E204" s="141"/>
      <c r="F204" s="52">
        <f>ROUND(C204*E204,2)</f>
        <v>0</v>
      </c>
      <c r="G204" s="142"/>
      <c r="H204" s="17"/>
      <c r="I204" s="17"/>
      <c r="J204" s="17"/>
      <c r="K204" s="17"/>
      <c r="L204" s="17"/>
      <c r="M204" s="17"/>
      <c r="N204" s="17"/>
      <c r="O204" s="19"/>
      <c r="P204" s="20"/>
      <c r="Q204" s="13"/>
      <c r="R204" s="13"/>
      <c r="S204" s="13"/>
      <c r="T204" s="13"/>
      <c r="U204" s="13"/>
      <c r="V204" s="13"/>
      <c r="W204" s="13"/>
      <c r="X204" s="13"/>
      <c r="Y204" s="21"/>
    </row>
    <row r="205" ht="12.6" customHeight="1">
      <c r="A205" t="s" s="118">
        <v>283</v>
      </c>
      <c r="B205" t="s" s="137">
        <v>284</v>
      </c>
      <c r="C205" s="124">
        <v>3</v>
      </c>
      <c r="D205" t="s" s="64">
        <v>51</v>
      </c>
      <c r="E205" s="141"/>
      <c r="F205" s="52">
        <f>ROUND(C205*E205,2)</f>
        <v>0</v>
      </c>
      <c r="G205" s="142"/>
      <c r="H205" s="17"/>
      <c r="I205" s="17"/>
      <c r="J205" s="17"/>
      <c r="K205" s="17"/>
      <c r="L205" s="17"/>
      <c r="M205" s="17"/>
      <c r="N205" s="17"/>
      <c r="O205" s="19"/>
      <c r="P205" s="20"/>
      <c r="Q205" s="13"/>
      <c r="R205" s="13"/>
      <c r="S205" s="13"/>
      <c r="T205" s="13"/>
      <c r="U205" s="13"/>
      <c r="V205" s="13"/>
      <c r="W205" s="13"/>
      <c r="X205" s="13"/>
      <c r="Y205" s="21"/>
    </row>
    <row r="206" ht="12.6" customHeight="1">
      <c r="A206" t="s" s="118">
        <v>285</v>
      </c>
      <c r="B206" t="s" s="137">
        <v>286</v>
      </c>
      <c r="C206" s="124">
        <v>20</v>
      </c>
      <c r="D206" t="s" s="64">
        <v>51</v>
      </c>
      <c r="E206" s="141"/>
      <c r="F206" s="52">
        <f>ROUND(C206*E206,2)</f>
        <v>0</v>
      </c>
      <c r="G206" s="142"/>
      <c r="H206" s="17"/>
      <c r="I206" s="17"/>
      <c r="J206" s="17"/>
      <c r="K206" s="17"/>
      <c r="L206" s="17"/>
      <c r="M206" s="17"/>
      <c r="N206" s="17"/>
      <c r="O206" s="19"/>
      <c r="P206" s="20"/>
      <c r="Q206" s="13"/>
      <c r="R206" s="13"/>
      <c r="S206" s="13"/>
      <c r="T206" s="13"/>
      <c r="U206" s="13"/>
      <c r="V206" s="13"/>
      <c r="W206" s="13"/>
      <c r="X206" s="13"/>
      <c r="Y206" s="21"/>
    </row>
    <row r="207" ht="12.6" customHeight="1">
      <c r="A207" t="s" s="118">
        <v>287</v>
      </c>
      <c r="B207" t="s" s="137">
        <v>288</v>
      </c>
      <c r="C207" s="124">
        <v>50</v>
      </c>
      <c r="D207" t="s" s="64">
        <v>162</v>
      </c>
      <c r="E207" s="141"/>
      <c r="F207" s="52">
        <f>ROUND(C207*E207,2)</f>
        <v>0</v>
      </c>
      <c r="G207" s="138"/>
      <c r="H207" s="17"/>
      <c r="I207" s="17"/>
      <c r="J207" s="17"/>
      <c r="K207" s="17"/>
      <c r="L207" s="17"/>
      <c r="M207" s="17"/>
      <c r="N207" s="17"/>
      <c r="O207" s="19"/>
      <c r="P207" s="20"/>
      <c r="Q207" s="13"/>
      <c r="R207" s="13"/>
      <c r="S207" s="13"/>
      <c r="T207" s="13"/>
      <c r="U207" s="13"/>
      <c r="V207" s="13"/>
      <c r="W207" s="13"/>
      <c r="X207" s="13"/>
      <c r="Y207" s="21"/>
    </row>
    <row r="208" ht="12.6" customHeight="1">
      <c r="A208" t="s" s="118">
        <v>289</v>
      </c>
      <c r="B208" t="s" s="137">
        <v>290</v>
      </c>
      <c r="C208" s="124">
        <v>250</v>
      </c>
      <c r="D208" t="s" s="64">
        <v>162</v>
      </c>
      <c r="E208" s="141"/>
      <c r="F208" s="52">
        <f>ROUND(C208*E208,2)</f>
        <v>0</v>
      </c>
      <c r="G208" s="138"/>
      <c r="H208" s="17"/>
      <c r="I208" s="17"/>
      <c r="J208" s="17"/>
      <c r="K208" s="17"/>
      <c r="L208" s="17"/>
      <c r="M208" s="17"/>
      <c r="N208" s="17"/>
      <c r="O208" s="19"/>
      <c r="P208" s="20"/>
      <c r="Q208" s="13"/>
      <c r="R208" s="13"/>
      <c r="S208" s="13"/>
      <c r="T208" s="13"/>
      <c r="U208" s="13"/>
      <c r="V208" s="13"/>
      <c r="W208" s="13"/>
      <c r="X208" s="13"/>
      <c r="Y208" s="21"/>
    </row>
    <row r="209" ht="12.6" customHeight="1">
      <c r="A209" t="s" s="118">
        <v>291</v>
      </c>
      <c r="B209" t="s" s="137">
        <v>292</v>
      </c>
      <c r="C209" s="124">
        <f>C203/2*25</f>
        <v>325</v>
      </c>
      <c r="D209" t="s" s="64">
        <v>162</v>
      </c>
      <c r="E209" s="141"/>
      <c r="F209" s="52">
        <f>ROUND(C209*E209,2)</f>
        <v>0</v>
      </c>
      <c r="G209" s="138"/>
      <c r="H209" s="17"/>
      <c r="I209" s="17"/>
      <c r="J209" s="17"/>
      <c r="K209" s="17"/>
      <c r="L209" s="17"/>
      <c r="M209" s="17"/>
      <c r="N209" s="17"/>
      <c r="O209" s="19"/>
      <c r="P209" s="20"/>
      <c r="Q209" s="13"/>
      <c r="R209" s="13"/>
      <c r="S209" s="13"/>
      <c r="T209" s="13"/>
      <c r="U209" s="13"/>
      <c r="V209" s="13"/>
      <c r="W209" s="13"/>
      <c r="X209" s="13"/>
      <c r="Y209" s="21"/>
    </row>
    <row r="210" ht="12.6" customHeight="1">
      <c r="A210" t="s" s="118">
        <v>293</v>
      </c>
      <c r="B210" t="s" s="137">
        <v>294</v>
      </c>
      <c r="C210" s="124">
        <f>SUM(C198)*2</f>
        <v>240</v>
      </c>
      <c r="D210" t="s" s="64">
        <v>51</v>
      </c>
      <c r="E210" s="141"/>
      <c r="F210" s="52">
        <f>ROUND(C210*E210,2)</f>
        <v>0</v>
      </c>
      <c r="G210" s="138"/>
      <c r="H210" s="17"/>
      <c r="I210" s="17"/>
      <c r="J210" s="17"/>
      <c r="K210" s="17"/>
      <c r="L210" s="17"/>
      <c r="M210" s="17"/>
      <c r="N210" s="17"/>
      <c r="O210" s="19"/>
      <c r="P210" s="20"/>
      <c r="Q210" s="13"/>
      <c r="R210" s="13"/>
      <c r="S210" s="13"/>
      <c r="T210" s="13"/>
      <c r="U210" s="13"/>
      <c r="V210" s="13"/>
      <c r="W210" s="13"/>
      <c r="X210" s="13"/>
      <c r="Y210" s="21"/>
    </row>
    <row r="211" ht="12.6" customHeight="1">
      <c r="A211" t="s" s="118">
        <v>295</v>
      </c>
      <c r="B211" t="s" s="137">
        <v>296</v>
      </c>
      <c r="C211" s="124">
        <v>1</v>
      </c>
      <c r="D211" t="s" s="64">
        <v>51</v>
      </c>
      <c r="E211" s="141"/>
      <c r="F211" s="52">
        <f>ROUND(C211*E211,2)</f>
        <v>0</v>
      </c>
      <c r="G211" s="138"/>
      <c r="H211" s="17"/>
      <c r="I211" s="17"/>
      <c r="J211" s="17"/>
      <c r="K211" s="17"/>
      <c r="L211" s="17"/>
      <c r="M211" s="17"/>
      <c r="N211" s="17"/>
      <c r="O211" s="19"/>
      <c r="P211" s="20"/>
      <c r="Q211" s="13"/>
      <c r="R211" s="13"/>
      <c r="S211" s="13"/>
      <c r="T211" s="13"/>
      <c r="U211" s="13"/>
      <c r="V211" s="13"/>
      <c r="W211" s="13"/>
      <c r="X211" s="13"/>
      <c r="Y211" s="21"/>
    </row>
    <row r="212" ht="12.6" customHeight="1">
      <c r="A212" t="s" s="118">
        <v>297</v>
      </c>
      <c r="B212" t="s" s="137">
        <v>298</v>
      </c>
      <c r="C212" s="124">
        <v>1</v>
      </c>
      <c r="D212" t="s" s="64">
        <v>21</v>
      </c>
      <c r="E212" s="141"/>
      <c r="F212" s="52">
        <f>ROUND(C212*E212,2)</f>
        <v>0</v>
      </c>
      <c r="G212" s="138"/>
      <c r="H212" s="17"/>
      <c r="I212" s="17"/>
      <c r="J212" s="17"/>
      <c r="K212" s="17"/>
      <c r="L212" s="17"/>
      <c r="M212" s="17"/>
      <c r="N212" s="17"/>
      <c r="O212" s="19"/>
      <c r="P212" s="20"/>
      <c r="Q212" s="13"/>
      <c r="R212" s="13"/>
      <c r="S212" s="13"/>
      <c r="T212" s="13"/>
      <c r="U212" s="13"/>
      <c r="V212" s="13"/>
      <c r="W212" s="13"/>
      <c r="X212" s="13"/>
      <c r="Y212" s="21"/>
    </row>
    <row r="213" ht="12.6" customHeight="1">
      <c r="A213" s="119"/>
      <c r="B213" s="172"/>
      <c r="C213" s="139"/>
      <c r="D213" s="145"/>
      <c r="E213" s="141"/>
      <c r="F213" s="52"/>
      <c r="G213" s="32"/>
      <c r="H213" s="17"/>
      <c r="I213" s="17"/>
      <c r="J213" s="17"/>
      <c r="K213" s="17"/>
      <c r="L213" s="17"/>
      <c r="M213" s="17"/>
      <c r="N213" s="17"/>
      <c r="O213" s="19"/>
      <c r="P213" s="20"/>
      <c r="Q213" s="13"/>
      <c r="R213" s="13"/>
      <c r="S213" s="13"/>
      <c r="T213" s="13"/>
      <c r="U213" s="13"/>
      <c r="V213" s="13"/>
      <c r="W213" s="13"/>
      <c r="X213" s="13"/>
      <c r="Y213" s="21"/>
    </row>
    <row r="214" ht="13.35" customHeight="1">
      <c r="A214" s="121">
        <v>12.3</v>
      </c>
      <c r="B214" t="s" s="77">
        <v>299</v>
      </c>
      <c r="C214" s="139"/>
      <c r="D214" s="145"/>
      <c r="E214" s="141"/>
      <c r="F214" s="52"/>
      <c r="G214" s="32"/>
      <c r="H214" s="17"/>
      <c r="I214" s="17"/>
      <c r="J214" s="17"/>
      <c r="K214" s="17"/>
      <c r="L214" s="17"/>
      <c r="M214" s="17"/>
      <c r="N214" s="17"/>
      <c r="O214" s="19"/>
      <c r="P214" s="20"/>
      <c r="Q214" s="13"/>
      <c r="R214" s="13"/>
      <c r="S214" s="13"/>
      <c r="T214" s="13"/>
      <c r="U214" s="13"/>
      <c r="V214" s="13"/>
      <c r="W214" s="13"/>
      <c r="X214" s="13"/>
      <c r="Y214" s="21"/>
    </row>
    <row r="215" ht="13.35" customHeight="1">
      <c r="A215" t="s" s="118">
        <v>300</v>
      </c>
      <c r="B215" t="s" s="73">
        <v>301</v>
      </c>
      <c r="C215" s="124">
        <f>SUM(C216:C217)</f>
        <v>1400</v>
      </c>
      <c r="D215" t="s" s="64">
        <v>162</v>
      </c>
      <c r="E215" s="141"/>
      <c r="F215" s="52">
        <f>ROUND(C215*E215,2)</f>
        <v>0</v>
      </c>
      <c r="G215" s="138"/>
      <c r="H215" s="17"/>
      <c r="I215" s="17"/>
      <c r="J215" s="17"/>
      <c r="K215" s="17"/>
      <c r="L215" s="17"/>
      <c r="M215" s="17"/>
      <c r="N215" s="17"/>
      <c r="O215" s="19"/>
      <c r="P215" s="20"/>
      <c r="Q215" s="13"/>
      <c r="R215" s="13"/>
      <c r="S215" s="13"/>
      <c r="T215" s="13"/>
      <c r="U215" s="13"/>
      <c r="V215" s="13"/>
      <c r="W215" s="13"/>
      <c r="X215" s="13"/>
      <c r="Y215" s="21"/>
    </row>
    <row r="216" ht="13.35" customHeight="1">
      <c r="A216" t="s" s="118">
        <v>302</v>
      </c>
      <c r="B216" t="s" s="73">
        <v>303</v>
      </c>
      <c r="C216" s="124">
        <v>1000</v>
      </c>
      <c r="D216" t="s" s="64">
        <v>162</v>
      </c>
      <c r="E216" s="141"/>
      <c r="F216" s="52">
        <f>ROUND(C216*E216,2)</f>
        <v>0</v>
      </c>
      <c r="G216" s="138"/>
      <c r="H216" s="17"/>
      <c r="I216" s="17"/>
      <c r="J216" s="17"/>
      <c r="K216" s="17"/>
      <c r="L216" s="17"/>
      <c r="M216" s="17"/>
      <c r="N216" s="17"/>
      <c r="O216" s="19"/>
      <c r="P216" s="20"/>
      <c r="Q216" s="13"/>
      <c r="R216" s="13"/>
      <c r="S216" s="13"/>
      <c r="T216" s="13"/>
      <c r="U216" s="13"/>
      <c r="V216" s="13"/>
      <c r="W216" s="13"/>
      <c r="X216" s="13"/>
      <c r="Y216" s="21"/>
    </row>
    <row r="217" ht="13.35" customHeight="1">
      <c r="A217" t="s" s="118">
        <v>304</v>
      </c>
      <c r="B217" t="s" s="73">
        <v>305</v>
      </c>
      <c r="C217" s="124">
        <v>400</v>
      </c>
      <c r="D217" t="s" s="64">
        <v>162</v>
      </c>
      <c r="E217" s="141"/>
      <c r="F217" s="52">
        <f>ROUND(C217*E217,2)</f>
        <v>0</v>
      </c>
      <c r="G217" s="138"/>
      <c r="H217" s="17"/>
      <c r="I217" s="17"/>
      <c r="J217" s="17"/>
      <c r="K217" s="17"/>
      <c r="L217" s="17"/>
      <c r="M217" s="17"/>
      <c r="N217" s="17"/>
      <c r="O217" s="19"/>
      <c r="P217" s="20"/>
      <c r="Q217" s="13"/>
      <c r="R217" s="13"/>
      <c r="S217" s="13"/>
      <c r="T217" s="13"/>
      <c r="U217" s="13"/>
      <c r="V217" s="13"/>
      <c r="W217" s="13"/>
      <c r="X217" s="13"/>
      <c r="Y217" s="21"/>
    </row>
    <row r="218" ht="13.35" customHeight="1">
      <c r="A218" t="s" s="118">
        <v>306</v>
      </c>
      <c r="B218" t="s" s="73">
        <v>307</v>
      </c>
      <c r="C218" s="124">
        <v>234</v>
      </c>
      <c r="D218" t="s" s="64">
        <v>51</v>
      </c>
      <c r="E218" s="141"/>
      <c r="F218" s="52">
        <f>ROUND(C218*E218,2)</f>
        <v>0</v>
      </c>
      <c r="G218" s="138"/>
      <c r="H218" s="17"/>
      <c r="I218" s="17"/>
      <c r="J218" s="17"/>
      <c r="K218" s="17"/>
      <c r="L218" s="17"/>
      <c r="M218" s="17"/>
      <c r="N218" s="17"/>
      <c r="O218" s="19"/>
      <c r="P218" s="20"/>
      <c r="Q218" s="13"/>
      <c r="R218" s="13"/>
      <c r="S218" s="13"/>
      <c r="T218" s="13"/>
      <c r="U218" s="13"/>
      <c r="V218" s="13"/>
      <c r="W218" s="13"/>
      <c r="X218" s="13"/>
      <c r="Y218" s="21"/>
    </row>
    <row r="219" ht="13.35" customHeight="1">
      <c r="A219" t="s" s="118">
        <v>308</v>
      </c>
      <c r="B219" t="s" s="73">
        <v>309</v>
      </c>
      <c r="C219" s="124">
        <v>167</v>
      </c>
      <c r="D219" t="s" s="64">
        <v>51</v>
      </c>
      <c r="E219" s="141"/>
      <c r="F219" s="52">
        <f>ROUND(C219*E219,2)</f>
        <v>0</v>
      </c>
      <c r="G219" s="138"/>
      <c r="H219" s="17"/>
      <c r="I219" s="17"/>
      <c r="J219" s="17"/>
      <c r="K219" s="17"/>
      <c r="L219" s="17"/>
      <c r="M219" s="17"/>
      <c r="N219" s="17"/>
      <c r="O219" s="19"/>
      <c r="P219" s="20"/>
      <c r="Q219" s="13"/>
      <c r="R219" s="13"/>
      <c r="S219" s="13"/>
      <c r="T219" s="13"/>
      <c r="U219" s="13"/>
      <c r="V219" s="13"/>
      <c r="W219" s="13"/>
      <c r="X219" s="13"/>
      <c r="Y219" s="21"/>
    </row>
    <row r="220" ht="13.35" customHeight="1">
      <c r="A220" t="s" s="118">
        <v>310</v>
      </c>
      <c r="B220" t="s" s="73">
        <v>311</v>
      </c>
      <c r="C220" s="124">
        <v>67</v>
      </c>
      <c r="D220" t="s" s="64">
        <v>51</v>
      </c>
      <c r="E220" s="141"/>
      <c r="F220" s="52">
        <f>ROUND(C220*E220,2)</f>
        <v>0</v>
      </c>
      <c r="G220" s="138"/>
      <c r="H220" s="17"/>
      <c r="I220" s="17"/>
      <c r="J220" s="17"/>
      <c r="K220" s="17"/>
      <c r="L220" s="17"/>
      <c r="M220" s="17"/>
      <c r="N220" s="17"/>
      <c r="O220" s="19"/>
      <c r="P220" s="20"/>
      <c r="Q220" s="13"/>
      <c r="R220" s="13"/>
      <c r="S220" s="13"/>
      <c r="T220" s="13"/>
      <c r="U220" s="13"/>
      <c r="V220" s="13"/>
      <c r="W220" s="13"/>
      <c r="X220" s="13"/>
      <c r="Y220" s="21"/>
    </row>
    <row r="221" ht="13.35" customHeight="1">
      <c r="A221" t="s" s="118">
        <v>312</v>
      </c>
      <c r="B221" t="s" s="73">
        <v>313</v>
      </c>
      <c r="C221" s="124">
        <v>165</v>
      </c>
      <c r="D221" t="s" s="64">
        <v>314</v>
      </c>
      <c r="E221" s="141"/>
      <c r="F221" s="52">
        <f>ROUND(C221*E221,2)</f>
        <v>0</v>
      </c>
      <c r="G221" s="138"/>
      <c r="H221" s="17"/>
      <c r="I221" s="17"/>
      <c r="J221" s="17"/>
      <c r="K221" s="17"/>
      <c r="L221" s="17"/>
      <c r="M221" s="17"/>
      <c r="N221" s="17"/>
      <c r="O221" s="19"/>
      <c r="P221" s="20"/>
      <c r="Q221" s="13"/>
      <c r="R221" s="13"/>
      <c r="S221" s="13"/>
      <c r="T221" s="13"/>
      <c r="U221" s="13"/>
      <c r="V221" s="13"/>
      <c r="W221" s="13"/>
      <c r="X221" s="13"/>
      <c r="Y221" s="21"/>
    </row>
    <row r="222" ht="13.35" customHeight="1">
      <c r="A222" t="s" s="118">
        <v>315</v>
      </c>
      <c r="B222" t="s" s="73">
        <v>316</v>
      </c>
      <c r="C222" s="124">
        <v>11</v>
      </c>
      <c r="D222" t="s" s="64">
        <v>51</v>
      </c>
      <c r="E222" s="141"/>
      <c r="F222" s="52">
        <f>ROUND(C222*E222,2)</f>
        <v>0</v>
      </c>
      <c r="G222" s="138"/>
      <c r="H222" s="17"/>
      <c r="I222" s="17"/>
      <c r="J222" s="17"/>
      <c r="K222" s="17"/>
      <c r="L222" s="17"/>
      <c r="M222" s="17"/>
      <c r="N222" s="17"/>
      <c r="O222" s="19"/>
      <c r="P222" s="20"/>
      <c r="Q222" s="13"/>
      <c r="R222" s="13"/>
      <c r="S222" s="13"/>
      <c r="T222" s="13"/>
      <c r="U222" s="13"/>
      <c r="V222" s="13"/>
      <c r="W222" s="13"/>
      <c r="X222" s="13"/>
      <c r="Y222" s="21"/>
    </row>
    <row r="223" ht="13.35" customHeight="1">
      <c r="A223" t="s" s="118">
        <v>317</v>
      </c>
      <c r="B223" t="s" s="73">
        <v>318</v>
      </c>
      <c r="C223" s="124">
        <v>11</v>
      </c>
      <c r="D223" t="s" s="64">
        <v>51</v>
      </c>
      <c r="E223" s="141"/>
      <c r="F223" s="52">
        <f>ROUND(C223*E223,2)</f>
        <v>0</v>
      </c>
      <c r="G223" s="138"/>
      <c r="H223" s="17"/>
      <c r="I223" s="17"/>
      <c r="J223" s="17"/>
      <c r="K223" s="17"/>
      <c r="L223" s="17"/>
      <c r="M223" s="17"/>
      <c r="N223" s="17"/>
      <c r="O223" s="19"/>
      <c r="P223" s="20"/>
      <c r="Q223" s="13"/>
      <c r="R223" s="13"/>
      <c r="S223" s="13"/>
      <c r="T223" s="13"/>
      <c r="U223" s="13"/>
      <c r="V223" s="13"/>
      <c r="W223" s="13"/>
      <c r="X223" s="13"/>
      <c r="Y223" s="21"/>
    </row>
    <row r="224" ht="13.35" customHeight="1">
      <c r="A224" t="s" s="118">
        <v>319</v>
      </c>
      <c r="B224" t="s" s="73">
        <v>182</v>
      </c>
      <c r="C224" s="124">
        <v>13</v>
      </c>
      <c r="D224" t="s" s="64">
        <v>51</v>
      </c>
      <c r="E224" s="141"/>
      <c r="F224" s="52">
        <f>ROUND(C224*E224,2)</f>
        <v>0</v>
      </c>
      <c r="G224" s="173"/>
      <c r="H224" s="17"/>
      <c r="I224" s="17"/>
      <c r="J224" s="17"/>
      <c r="K224" s="17"/>
      <c r="L224" s="17"/>
      <c r="M224" s="17"/>
      <c r="N224" s="17"/>
      <c r="O224" s="19"/>
      <c r="P224" s="20"/>
      <c r="Q224" s="13"/>
      <c r="R224" s="13"/>
      <c r="S224" s="13"/>
      <c r="T224" s="13"/>
      <c r="U224" s="13"/>
      <c r="V224" s="13"/>
      <c r="W224" s="13"/>
      <c r="X224" s="13"/>
      <c r="Y224" s="21"/>
    </row>
    <row r="225" ht="13.35" customHeight="1">
      <c r="A225" t="s" s="118">
        <v>320</v>
      </c>
      <c r="B225" t="s" s="73">
        <v>298</v>
      </c>
      <c r="C225" s="124">
        <f>C222</f>
        <v>11</v>
      </c>
      <c r="D225" t="s" s="64">
        <v>21</v>
      </c>
      <c r="E225" s="141"/>
      <c r="F225" s="52">
        <f>ROUND(C225*E225,2)</f>
        <v>0</v>
      </c>
      <c r="G225" s="138"/>
      <c r="H225" s="17"/>
      <c r="I225" s="17"/>
      <c r="J225" s="17"/>
      <c r="K225" s="17"/>
      <c r="L225" s="17"/>
      <c r="M225" s="17"/>
      <c r="N225" s="17"/>
      <c r="O225" s="19"/>
      <c r="P225" s="20"/>
      <c r="Q225" s="13"/>
      <c r="R225" s="13"/>
      <c r="S225" s="13"/>
      <c r="T225" s="13"/>
      <c r="U225" s="13"/>
      <c r="V225" s="13"/>
      <c r="W225" s="13"/>
      <c r="X225" s="13"/>
      <c r="Y225" s="21"/>
    </row>
    <row r="226" ht="12.6" customHeight="1">
      <c r="A226" s="119"/>
      <c r="B226" s="144"/>
      <c r="C226" s="124"/>
      <c r="D226" s="174"/>
      <c r="E226" s="141"/>
      <c r="F226" s="52"/>
      <c r="G226" s="32"/>
      <c r="H226" s="17"/>
      <c r="I226" s="17"/>
      <c r="J226" s="17"/>
      <c r="K226" s="17"/>
      <c r="L226" s="17"/>
      <c r="M226" s="17"/>
      <c r="N226" s="17"/>
      <c r="O226" s="19"/>
      <c r="P226" s="20"/>
      <c r="Q226" s="13"/>
      <c r="R226" s="13"/>
      <c r="S226" s="13"/>
      <c r="T226" s="13"/>
      <c r="U226" s="13"/>
      <c r="V226" s="13"/>
      <c r="W226" s="13"/>
      <c r="X226" s="13"/>
      <c r="Y226" s="21"/>
    </row>
    <row r="227" ht="12.6" customHeight="1">
      <c r="A227" s="121">
        <v>12.4</v>
      </c>
      <c r="B227" t="s" s="56">
        <v>321</v>
      </c>
      <c r="C227" s="124"/>
      <c r="D227" s="174"/>
      <c r="E227" s="141"/>
      <c r="F227" s="52"/>
      <c r="G227" s="32"/>
      <c r="H227" s="17"/>
      <c r="I227" s="17"/>
      <c r="J227" s="17"/>
      <c r="K227" s="17"/>
      <c r="L227" s="17"/>
      <c r="M227" s="17"/>
      <c r="N227" s="17"/>
      <c r="O227" s="19"/>
      <c r="P227" s="20"/>
      <c r="Q227" s="13"/>
      <c r="R227" s="13"/>
      <c r="S227" s="13"/>
      <c r="T227" s="13"/>
      <c r="U227" s="13"/>
      <c r="V227" s="13"/>
      <c r="W227" s="13"/>
      <c r="X227" s="13"/>
      <c r="Y227" s="21"/>
    </row>
    <row r="228" ht="13.35" customHeight="1">
      <c r="A228" t="s" s="118">
        <v>322</v>
      </c>
      <c r="B228" t="s" s="73">
        <v>323</v>
      </c>
      <c r="C228" s="124">
        <v>2500</v>
      </c>
      <c r="D228" t="s" s="64">
        <v>162</v>
      </c>
      <c r="E228" s="141"/>
      <c r="F228" s="52">
        <f>ROUND(C228*E228,2)</f>
        <v>0</v>
      </c>
      <c r="G228" s="138"/>
      <c r="H228" s="17"/>
      <c r="I228" s="17"/>
      <c r="J228" s="17"/>
      <c r="K228" s="17"/>
      <c r="L228" s="17"/>
      <c r="M228" s="17"/>
      <c r="N228" s="17"/>
      <c r="O228" s="19"/>
      <c r="P228" s="20"/>
      <c r="Q228" s="13"/>
      <c r="R228" s="13"/>
      <c r="S228" s="13"/>
      <c r="T228" s="13"/>
      <c r="U228" s="13"/>
      <c r="V228" s="13"/>
      <c r="W228" s="13"/>
      <c r="X228" s="13"/>
      <c r="Y228" s="21"/>
    </row>
    <row r="229" ht="13.35" customHeight="1">
      <c r="A229" t="s" s="118">
        <v>324</v>
      </c>
      <c r="B229" t="s" s="73">
        <v>325</v>
      </c>
      <c r="C229" s="124">
        <v>3400</v>
      </c>
      <c r="D229" t="s" s="64">
        <v>162</v>
      </c>
      <c r="E229" s="141"/>
      <c r="F229" s="52">
        <f>ROUND(C229*E229,2)</f>
        <v>0</v>
      </c>
      <c r="G229" s="138"/>
      <c r="H229" s="17"/>
      <c r="I229" s="17"/>
      <c r="J229" s="17"/>
      <c r="K229" s="17"/>
      <c r="L229" s="17"/>
      <c r="M229" s="17"/>
      <c r="N229" s="17"/>
      <c r="O229" s="19"/>
      <c r="P229" s="20"/>
      <c r="Q229" s="13"/>
      <c r="R229" s="13"/>
      <c r="S229" s="13"/>
      <c r="T229" s="13"/>
      <c r="U229" s="13"/>
      <c r="V229" s="13"/>
      <c r="W229" s="13"/>
      <c r="X229" s="13"/>
      <c r="Y229" s="21"/>
    </row>
    <row r="230" ht="13.35" customHeight="1">
      <c r="A230" t="s" s="118">
        <v>326</v>
      </c>
      <c r="B230" t="s" s="73">
        <v>327</v>
      </c>
      <c r="C230" s="124">
        <v>11</v>
      </c>
      <c r="D230" t="s" s="64">
        <v>51</v>
      </c>
      <c r="E230" s="141"/>
      <c r="F230" s="52">
        <f>ROUND(C230*E230,2)</f>
        <v>0</v>
      </c>
      <c r="G230" s="138"/>
      <c r="H230" s="17"/>
      <c r="I230" s="17"/>
      <c r="J230" s="17"/>
      <c r="K230" s="17"/>
      <c r="L230" s="17"/>
      <c r="M230" s="17"/>
      <c r="N230" s="17"/>
      <c r="O230" s="19"/>
      <c r="P230" s="20"/>
      <c r="Q230" s="13"/>
      <c r="R230" s="13"/>
      <c r="S230" s="13"/>
      <c r="T230" s="13"/>
      <c r="U230" s="13"/>
      <c r="V230" s="13"/>
      <c r="W230" s="13"/>
      <c r="X230" s="13"/>
      <c r="Y230" s="21"/>
    </row>
    <row r="231" ht="13.35" customHeight="1">
      <c r="A231" t="s" s="118">
        <v>328</v>
      </c>
      <c r="B231" t="s" s="73">
        <v>298</v>
      </c>
      <c r="C231" s="124">
        <v>11</v>
      </c>
      <c r="D231" t="s" s="64">
        <v>21</v>
      </c>
      <c r="E231" s="141"/>
      <c r="F231" s="52">
        <f>ROUND(C231*E231,2)</f>
        <v>0</v>
      </c>
      <c r="G231" s="138"/>
      <c r="H231" s="17"/>
      <c r="I231" s="17"/>
      <c r="J231" s="17"/>
      <c r="K231" s="17"/>
      <c r="L231" s="17"/>
      <c r="M231" s="17"/>
      <c r="N231" s="17"/>
      <c r="O231" s="19"/>
      <c r="P231" s="20"/>
      <c r="Q231" s="13"/>
      <c r="R231" s="13"/>
      <c r="S231" s="13"/>
      <c r="T231" s="13"/>
      <c r="U231" s="13"/>
      <c r="V231" s="13"/>
      <c r="W231" s="13"/>
      <c r="X231" s="13"/>
      <c r="Y231" s="21"/>
    </row>
    <row r="232" ht="12.6" customHeight="1">
      <c r="A232" s="119"/>
      <c r="B232" s="144"/>
      <c r="C232" s="124"/>
      <c r="D232" s="174"/>
      <c r="E232" s="141"/>
      <c r="F232" s="52"/>
      <c r="G232" s="32"/>
      <c r="H232" s="17"/>
      <c r="I232" s="17"/>
      <c r="J232" s="17"/>
      <c r="K232" s="17"/>
      <c r="L232" s="17"/>
      <c r="M232" s="17"/>
      <c r="N232" s="17"/>
      <c r="O232" s="19"/>
      <c r="P232" s="20"/>
      <c r="Q232" s="13"/>
      <c r="R232" s="13"/>
      <c r="S232" s="13"/>
      <c r="T232" s="13"/>
      <c r="U232" s="13"/>
      <c r="V232" s="13"/>
      <c r="W232" s="13"/>
      <c r="X232" s="13"/>
      <c r="Y232" s="21"/>
    </row>
    <row r="233" ht="12.6" customHeight="1">
      <c r="A233" s="121">
        <v>12.5</v>
      </c>
      <c r="B233" t="s" s="56">
        <v>329</v>
      </c>
      <c r="C233" s="124"/>
      <c r="D233" s="174"/>
      <c r="E233" s="141"/>
      <c r="F233" s="52"/>
      <c r="G233" s="32"/>
      <c r="H233" s="17"/>
      <c r="I233" s="17"/>
      <c r="J233" s="17"/>
      <c r="K233" s="17"/>
      <c r="L233" s="17"/>
      <c r="M233" s="17"/>
      <c r="N233" s="17"/>
      <c r="O233" s="19"/>
      <c r="P233" s="20"/>
      <c r="Q233" s="13"/>
      <c r="R233" s="13"/>
      <c r="S233" s="13"/>
      <c r="T233" s="13"/>
      <c r="U233" s="13"/>
      <c r="V233" s="13"/>
      <c r="W233" s="13"/>
      <c r="X233" s="13"/>
      <c r="Y233" s="21"/>
    </row>
    <row r="234" ht="12.6" customHeight="1">
      <c r="A234" t="s" s="118">
        <v>330</v>
      </c>
      <c r="B234" t="s" s="137">
        <v>331</v>
      </c>
      <c r="C234" s="124">
        <v>11</v>
      </c>
      <c r="D234" t="s" s="64">
        <v>51</v>
      </c>
      <c r="E234" s="141"/>
      <c r="F234" s="52">
        <f>ROUND(C234*E234,2)</f>
        <v>0</v>
      </c>
      <c r="G234" s="138"/>
      <c r="H234" s="17"/>
      <c r="I234" s="17"/>
      <c r="J234" s="17"/>
      <c r="K234" s="17"/>
      <c r="L234" s="17"/>
      <c r="M234" s="17"/>
      <c r="N234" s="17"/>
      <c r="O234" s="19"/>
      <c r="P234" s="20"/>
      <c r="Q234" s="13"/>
      <c r="R234" s="13"/>
      <c r="S234" s="13"/>
      <c r="T234" s="13"/>
      <c r="U234" s="13"/>
      <c r="V234" s="13"/>
      <c r="W234" s="13"/>
      <c r="X234" s="13"/>
      <c r="Y234" s="21"/>
    </row>
    <row r="235" ht="12.6" customHeight="1">
      <c r="A235" t="s" s="118">
        <v>332</v>
      </c>
      <c r="B235" t="s" s="137">
        <v>333</v>
      </c>
      <c r="C235" s="124">
        <v>6</v>
      </c>
      <c r="D235" t="s" s="64">
        <v>51</v>
      </c>
      <c r="E235" s="141"/>
      <c r="F235" s="52">
        <f>ROUND(C235*E235,2)</f>
        <v>0</v>
      </c>
      <c r="G235" s="138"/>
      <c r="H235" s="17"/>
      <c r="I235" s="17"/>
      <c r="J235" s="17"/>
      <c r="K235" s="17"/>
      <c r="L235" s="17"/>
      <c r="M235" s="17"/>
      <c r="N235" s="17"/>
      <c r="O235" s="19"/>
      <c r="P235" s="20"/>
      <c r="Q235" s="13"/>
      <c r="R235" s="13"/>
      <c r="S235" s="13"/>
      <c r="T235" s="13"/>
      <c r="U235" s="13"/>
      <c r="V235" s="13"/>
      <c r="W235" s="13"/>
      <c r="X235" s="13"/>
      <c r="Y235" s="21"/>
    </row>
    <row r="236" ht="12.6" customHeight="1">
      <c r="A236" t="s" s="118">
        <v>334</v>
      </c>
      <c r="B236" t="s" s="137">
        <v>335</v>
      </c>
      <c r="C236" s="124">
        <v>10</v>
      </c>
      <c r="D236" t="s" s="64">
        <v>51</v>
      </c>
      <c r="E236" s="141"/>
      <c r="F236" s="52">
        <f>ROUND(C236*E236,2)</f>
        <v>0</v>
      </c>
      <c r="G236" s="138"/>
      <c r="H236" s="17"/>
      <c r="I236" s="17"/>
      <c r="J236" s="17"/>
      <c r="K236" s="17"/>
      <c r="L236" s="17"/>
      <c r="M236" s="17"/>
      <c r="N236" s="17"/>
      <c r="O236" s="19"/>
      <c r="P236" s="20"/>
      <c r="Q236" s="13"/>
      <c r="R236" s="13"/>
      <c r="S236" s="13"/>
      <c r="T236" s="13"/>
      <c r="U236" s="13"/>
      <c r="V236" s="13"/>
      <c r="W236" s="13"/>
      <c r="X236" s="13"/>
      <c r="Y236" s="21"/>
    </row>
    <row r="237" ht="12.6" customHeight="1">
      <c r="A237" t="s" s="118">
        <v>336</v>
      </c>
      <c r="B237" t="s" s="137">
        <v>337</v>
      </c>
      <c r="C237" s="124">
        <v>1</v>
      </c>
      <c r="D237" t="s" s="64">
        <v>51</v>
      </c>
      <c r="E237" s="141"/>
      <c r="F237" s="52">
        <f>ROUND(C237*E237,2)</f>
        <v>0</v>
      </c>
      <c r="G237" s="138"/>
      <c r="H237" s="17"/>
      <c r="I237" s="17"/>
      <c r="J237" s="17"/>
      <c r="K237" s="17"/>
      <c r="L237" s="17"/>
      <c r="M237" s="17"/>
      <c r="N237" s="17"/>
      <c r="O237" s="19"/>
      <c r="P237" s="20"/>
      <c r="Q237" s="13"/>
      <c r="R237" s="13"/>
      <c r="S237" s="13"/>
      <c r="T237" s="13"/>
      <c r="U237" s="13"/>
      <c r="V237" s="13"/>
      <c r="W237" s="13"/>
      <c r="X237" s="13"/>
      <c r="Y237" s="21"/>
    </row>
    <row r="238" ht="12.6" customHeight="1">
      <c r="A238" t="s" s="118">
        <v>338</v>
      </c>
      <c r="B238" t="s" s="137">
        <v>339</v>
      </c>
      <c r="C238" s="124">
        <v>1</v>
      </c>
      <c r="D238" t="s" s="64">
        <v>51</v>
      </c>
      <c r="E238" s="141"/>
      <c r="F238" s="52">
        <f>ROUND(C238*E238,2)</f>
        <v>0</v>
      </c>
      <c r="G238" s="138"/>
      <c r="H238" s="17"/>
      <c r="I238" s="17"/>
      <c r="J238" s="17"/>
      <c r="K238" s="17"/>
      <c r="L238" s="17"/>
      <c r="M238" s="17"/>
      <c r="N238" s="17"/>
      <c r="O238" s="19"/>
      <c r="P238" s="20"/>
      <c r="Q238" s="13"/>
      <c r="R238" s="13"/>
      <c r="S238" s="13"/>
      <c r="T238" s="13"/>
      <c r="U238" s="13"/>
      <c r="V238" s="13"/>
      <c r="W238" s="13"/>
      <c r="X238" s="13"/>
      <c r="Y238" s="21"/>
    </row>
    <row r="239" ht="12.6" customHeight="1">
      <c r="A239" s="175"/>
      <c r="B239" s="85"/>
      <c r="C239" s="85"/>
      <c r="D239" s="50"/>
      <c r="E239" s="49"/>
      <c r="F239" s="52"/>
      <c r="G239" s="32"/>
      <c r="H239" s="17"/>
      <c r="I239" s="18"/>
      <c r="J239" s="17"/>
      <c r="K239" s="17"/>
      <c r="L239" s="17"/>
      <c r="M239" s="17"/>
      <c r="N239" s="17"/>
      <c r="O239" s="19"/>
      <c r="P239" s="20"/>
      <c r="Q239" s="13"/>
      <c r="R239" s="13"/>
      <c r="S239" s="13"/>
      <c r="T239" s="13"/>
      <c r="U239" s="13"/>
      <c r="V239" s="13"/>
      <c r="W239" s="13"/>
      <c r="X239" s="13"/>
      <c r="Y239" s="21"/>
    </row>
    <row r="240" ht="12.6" customHeight="1">
      <c r="A240" s="121">
        <v>13</v>
      </c>
      <c r="B240" t="s" s="48">
        <v>340</v>
      </c>
      <c r="C240" s="96"/>
      <c r="D240" s="50"/>
      <c r="E240" s="49"/>
      <c r="F240" s="52"/>
      <c r="G240" s="32"/>
      <c r="H240" s="17"/>
      <c r="I240" s="18"/>
      <c r="J240" s="17"/>
      <c r="K240" s="17"/>
      <c r="L240" s="17"/>
      <c r="M240" s="17"/>
      <c r="N240" s="17"/>
      <c r="O240" s="19"/>
      <c r="P240" s="20"/>
      <c r="Q240" s="13"/>
      <c r="R240" s="13"/>
      <c r="S240" s="13"/>
      <c r="T240" s="13"/>
      <c r="U240" s="13"/>
      <c r="V240" s="13"/>
      <c r="W240" s="13"/>
      <c r="X240" s="13"/>
      <c r="Y240" s="21"/>
    </row>
    <row r="241" ht="13.35" customHeight="1">
      <c r="A241" s="116">
        <v>13.1</v>
      </c>
      <c r="B241" t="s" s="77">
        <v>341</v>
      </c>
      <c r="C241" s="96"/>
      <c r="D241" s="50"/>
      <c r="E241" s="49"/>
      <c r="F241" s="52"/>
      <c r="G241" s="32"/>
      <c r="H241" s="17"/>
      <c r="I241" s="18"/>
      <c r="J241" s="17"/>
      <c r="K241" s="17"/>
      <c r="L241" s="17"/>
      <c r="M241" s="17"/>
      <c r="N241" s="17"/>
      <c r="O241" s="19"/>
      <c r="P241" s="20"/>
      <c r="Q241" s="13"/>
      <c r="R241" s="13"/>
      <c r="S241" s="13"/>
      <c r="T241" s="13"/>
      <c r="U241" s="13"/>
      <c r="V241" s="13"/>
      <c r="W241" s="13"/>
      <c r="X241" s="13"/>
      <c r="Y241" s="21"/>
    </row>
    <row r="242" ht="23.75" customHeight="1">
      <c r="A242" t="s" s="118">
        <v>342</v>
      </c>
      <c r="B242" t="s" s="73">
        <v>343</v>
      </c>
      <c r="C242" s="69">
        <f>11.5*(9.22+9.22+1.67+1.67)*3.28</f>
        <v>821.5416</v>
      </c>
      <c r="D242" t="s" s="72">
        <v>314</v>
      </c>
      <c r="E242" s="49"/>
      <c r="F242" s="52">
        <f>ROUND(C242*E242,2)</f>
        <v>0</v>
      </c>
      <c r="G242" s="32"/>
      <c r="H242" s="17"/>
      <c r="I242" s="18"/>
      <c r="J242" s="17"/>
      <c r="K242" s="17"/>
      <c r="L242" s="17"/>
      <c r="M242" s="17"/>
      <c r="N242" s="17"/>
      <c r="O242" s="19"/>
      <c r="P242" s="20"/>
      <c r="Q242" s="13"/>
      <c r="R242" s="13"/>
      <c r="S242" s="13"/>
      <c r="T242" s="13"/>
      <c r="U242" s="13"/>
      <c r="V242" s="13"/>
      <c r="W242" s="13"/>
      <c r="X242" s="13"/>
      <c r="Y242" s="21"/>
    </row>
    <row r="243" ht="23.75" customHeight="1">
      <c r="A243" t="s" s="118">
        <v>344</v>
      </c>
      <c r="B243" t="s" s="73">
        <v>345</v>
      </c>
      <c r="C243" s="69">
        <f>9*1.67*3.28*12</f>
        <v>591.5808</v>
      </c>
      <c r="D243" t="s" s="72">
        <v>314</v>
      </c>
      <c r="E243" s="49"/>
      <c r="F243" s="52">
        <f>ROUND(C243*E243,2)</f>
        <v>0</v>
      </c>
      <c r="G243" s="32"/>
      <c r="H243" s="17"/>
      <c r="I243" s="18"/>
      <c r="J243" s="17"/>
      <c r="K243" s="17"/>
      <c r="L243" s="17"/>
      <c r="M243" s="17"/>
      <c r="N243" s="17"/>
      <c r="O243" s="19"/>
      <c r="P243" s="20"/>
      <c r="Q243" s="13"/>
      <c r="R243" s="13"/>
      <c r="S243" s="13"/>
      <c r="T243" s="13"/>
      <c r="U243" s="13"/>
      <c r="V243" s="13"/>
      <c r="W243" s="13"/>
      <c r="X243" s="13"/>
      <c r="Y243" s="21"/>
    </row>
    <row r="244" ht="13.35" customHeight="1">
      <c r="A244" t="s" s="128">
        <v>346</v>
      </c>
      <c r="B244" t="s" s="167">
        <v>347</v>
      </c>
      <c r="C244" s="176">
        <f>(C242+C243+C245)*0.2</f>
        <v>376.923168</v>
      </c>
      <c r="D244" t="s" s="131">
        <v>314</v>
      </c>
      <c r="E244" s="106"/>
      <c r="F244" s="107">
        <f>ROUND(C244*E244,2)</f>
        <v>0</v>
      </c>
      <c r="G244" s="32"/>
      <c r="H244" s="17"/>
      <c r="I244" s="18"/>
      <c r="J244" s="17"/>
      <c r="K244" s="17"/>
      <c r="L244" s="17"/>
      <c r="M244" s="17"/>
      <c r="N244" s="17"/>
      <c r="O244" s="19"/>
      <c r="P244" s="20"/>
      <c r="Q244" s="13"/>
      <c r="R244" s="13"/>
      <c r="S244" s="13"/>
      <c r="T244" s="13"/>
      <c r="U244" s="13"/>
      <c r="V244" s="13"/>
      <c r="W244" s="13"/>
      <c r="X244" s="13"/>
      <c r="Y244" s="21"/>
    </row>
    <row r="245" ht="23.75" customHeight="1">
      <c r="A245" t="s" s="133">
        <v>348</v>
      </c>
      <c r="B245" t="s" s="163">
        <v>349</v>
      </c>
      <c r="C245" s="177">
        <f>6.6*(9.22+9.22+1.67+1.67)*3.28</f>
        <v>471.49344</v>
      </c>
      <c r="D245" t="s" s="178">
        <v>314</v>
      </c>
      <c r="E245" s="112"/>
      <c r="F245" s="113">
        <f>ROUND(C245*E245,2)</f>
        <v>0</v>
      </c>
      <c r="G245" s="32"/>
      <c r="H245" s="17"/>
      <c r="I245" s="18"/>
      <c r="J245" s="17"/>
      <c r="K245" s="17"/>
      <c r="L245" s="17"/>
      <c r="M245" s="17"/>
      <c r="N245" s="17"/>
      <c r="O245" s="19"/>
      <c r="P245" s="20"/>
      <c r="Q245" s="13"/>
      <c r="R245" s="13"/>
      <c r="S245" s="13"/>
      <c r="T245" s="13"/>
      <c r="U245" s="13"/>
      <c r="V245" s="13"/>
      <c r="W245" s="13"/>
      <c r="X245" s="13"/>
      <c r="Y245" s="21"/>
    </row>
    <row r="246" ht="23.75" customHeight="1">
      <c r="A246" t="s" s="118">
        <v>350</v>
      </c>
      <c r="B246" t="s" s="73">
        <v>351</v>
      </c>
      <c r="C246" s="69">
        <f t="shared" si="216" ref="C246:C247">1.67*9.22</f>
        <v>15.3974</v>
      </c>
      <c r="D246" t="s" s="72">
        <v>17</v>
      </c>
      <c r="E246" s="49"/>
      <c r="F246" s="52">
        <f>ROUND(C246*E246,2)</f>
        <v>0</v>
      </c>
      <c r="G246" s="32"/>
      <c r="H246" s="17"/>
      <c r="I246" s="18"/>
      <c r="J246" s="17"/>
      <c r="K246" s="17"/>
      <c r="L246" s="17"/>
      <c r="M246" s="17"/>
      <c r="N246" s="17"/>
      <c r="O246" s="19"/>
      <c r="P246" s="20"/>
      <c r="Q246" s="13"/>
      <c r="R246" s="13"/>
      <c r="S246" s="13"/>
      <c r="T246" s="13"/>
      <c r="U246" s="13"/>
      <c r="V246" s="13"/>
      <c r="W246" s="13"/>
      <c r="X246" s="13"/>
      <c r="Y246" s="21"/>
    </row>
    <row r="247" ht="23.75" customHeight="1">
      <c r="A247" t="s" s="118">
        <v>352</v>
      </c>
      <c r="B247" t="s" s="73">
        <v>353</v>
      </c>
      <c r="C247" s="69">
        <f t="shared" si="216"/>
        <v>15.3974</v>
      </c>
      <c r="D247" t="s" s="72">
        <v>17</v>
      </c>
      <c r="E247" s="49"/>
      <c r="F247" s="52">
        <f>ROUND(C247*E247,2)</f>
        <v>0</v>
      </c>
      <c r="G247" s="32"/>
      <c r="H247" s="17"/>
      <c r="I247" s="18"/>
      <c r="J247" s="17"/>
      <c r="K247" s="17"/>
      <c r="L247" s="17"/>
      <c r="M247" s="17"/>
      <c r="N247" s="17"/>
      <c r="O247" s="19"/>
      <c r="P247" s="20"/>
      <c r="Q247" s="13"/>
      <c r="R247" s="13"/>
      <c r="S247" s="13"/>
      <c r="T247" s="13"/>
      <c r="U247" s="13"/>
      <c r="V247" s="13"/>
      <c r="W247" s="13"/>
      <c r="X247" s="13"/>
      <c r="Y247" s="21"/>
    </row>
    <row r="248" ht="35.65" customHeight="1">
      <c r="A248" t="s" s="118">
        <v>354</v>
      </c>
      <c r="B248" t="s" s="73">
        <v>355</v>
      </c>
      <c r="C248" s="69">
        <v>1</v>
      </c>
      <c r="D248" t="s" s="72">
        <v>21</v>
      </c>
      <c r="E248" s="49"/>
      <c r="F248" s="52">
        <f>ROUND(C248*E248,2)</f>
        <v>0</v>
      </c>
      <c r="G248" s="32"/>
      <c r="H248" s="17"/>
      <c r="I248" s="18"/>
      <c r="J248" s="17"/>
      <c r="K248" s="17"/>
      <c r="L248" s="17"/>
      <c r="M248" s="17"/>
      <c r="N248" s="17"/>
      <c r="O248" s="19"/>
      <c r="P248" s="20"/>
      <c r="Q248" s="13"/>
      <c r="R248" s="13"/>
      <c r="S248" s="13"/>
      <c r="T248" s="13"/>
      <c r="U248" s="13"/>
      <c r="V248" s="13"/>
      <c r="W248" s="13"/>
      <c r="X248" s="13"/>
      <c r="Y248" s="21"/>
    </row>
    <row r="249" ht="12.6" customHeight="1">
      <c r="A249" s="175"/>
      <c r="B249" s="85"/>
      <c r="C249" s="85"/>
      <c r="D249" s="50"/>
      <c r="E249" s="49"/>
      <c r="F249" s="52"/>
      <c r="G249" s="32"/>
      <c r="H249" s="17"/>
      <c r="I249" s="18"/>
      <c r="J249" s="17"/>
      <c r="K249" s="17"/>
      <c r="L249" s="17"/>
      <c r="M249" s="17"/>
      <c r="N249" s="17"/>
      <c r="O249" s="19"/>
      <c r="P249" s="20"/>
      <c r="Q249" s="13"/>
      <c r="R249" s="13"/>
      <c r="S249" s="13"/>
      <c r="T249" s="13"/>
      <c r="U249" s="13"/>
      <c r="V249" s="13"/>
      <c r="W249" s="13"/>
      <c r="X249" s="13"/>
      <c r="Y249" s="21"/>
    </row>
    <row r="250" ht="13.35" customHeight="1">
      <c r="A250" s="179">
        <v>14</v>
      </c>
      <c r="B250" t="s" s="77">
        <v>356</v>
      </c>
      <c r="C250" s="85"/>
      <c r="D250" s="50"/>
      <c r="E250" s="49"/>
      <c r="F250" s="52"/>
      <c r="G250" s="32"/>
      <c r="H250" s="17"/>
      <c r="I250" s="18"/>
      <c r="J250" s="17"/>
      <c r="K250" s="17"/>
      <c r="L250" s="17"/>
      <c r="M250" s="17"/>
      <c r="N250" s="17"/>
      <c r="O250" s="19"/>
      <c r="P250" s="20"/>
      <c r="Q250" s="13"/>
      <c r="R250" s="13"/>
      <c r="S250" s="13"/>
      <c r="T250" s="13"/>
      <c r="U250" s="13"/>
      <c r="V250" s="13"/>
      <c r="W250" s="13"/>
      <c r="X250" s="13"/>
      <c r="Y250" s="21"/>
    </row>
    <row r="251" ht="13.35" customHeight="1">
      <c r="A251" s="180">
        <v>14.1</v>
      </c>
      <c r="B251" t="s" s="77">
        <v>357</v>
      </c>
      <c r="C251" s="85"/>
      <c r="D251" s="50"/>
      <c r="E251" s="49"/>
      <c r="F251" s="52"/>
      <c r="G251" s="32"/>
      <c r="H251" s="17"/>
      <c r="I251" s="18"/>
      <c r="J251" s="17"/>
      <c r="K251" s="17"/>
      <c r="L251" s="17"/>
      <c r="M251" s="17"/>
      <c r="N251" s="17"/>
      <c r="O251" s="19"/>
      <c r="P251" s="20"/>
      <c r="Q251" s="13"/>
      <c r="R251" s="13"/>
      <c r="S251" s="13"/>
      <c r="T251" s="13"/>
      <c r="U251" s="13"/>
      <c r="V251" s="13"/>
      <c r="W251" s="13"/>
      <c r="X251" s="13"/>
      <c r="Y251" s="21"/>
    </row>
    <row r="252" ht="12.6" customHeight="1">
      <c r="A252" t="s" s="118">
        <v>358</v>
      </c>
      <c r="B252" t="s" s="71">
        <v>359</v>
      </c>
      <c r="C252" s="74">
        <v>1</v>
      </c>
      <c r="D252" t="s" s="64">
        <v>23</v>
      </c>
      <c r="E252" s="49"/>
      <c r="F252" s="52">
        <f>ROUND(C252*E252,2)</f>
        <v>0</v>
      </c>
      <c r="G252" s="32"/>
      <c r="H252" s="17"/>
      <c r="I252" s="18"/>
      <c r="J252" s="17"/>
      <c r="K252" s="17"/>
      <c r="L252" s="17"/>
      <c r="M252" s="17"/>
      <c r="N252" s="17"/>
      <c r="O252" s="19"/>
      <c r="P252" s="20"/>
      <c r="Q252" s="13"/>
      <c r="R252" s="13"/>
      <c r="S252" s="13"/>
      <c r="T252" s="13"/>
      <c r="U252" s="13"/>
      <c r="V252" s="13"/>
      <c r="W252" s="13"/>
      <c r="X252" s="13"/>
      <c r="Y252" s="21"/>
    </row>
    <row r="253" ht="12.6" customHeight="1">
      <c r="A253" t="s" s="118">
        <v>360</v>
      </c>
      <c r="B253" t="s" s="71">
        <v>361</v>
      </c>
      <c r="C253" s="74">
        <v>1</v>
      </c>
      <c r="D253" t="s" s="64">
        <v>23</v>
      </c>
      <c r="E253" s="49"/>
      <c r="F253" s="52">
        <f>ROUND(C253*E253,2)</f>
        <v>0</v>
      </c>
      <c r="G253" s="32"/>
      <c r="H253" s="17"/>
      <c r="I253" s="18"/>
      <c r="J253" s="17"/>
      <c r="K253" s="17"/>
      <c r="L253" s="17"/>
      <c r="M253" s="17"/>
      <c r="N253" s="17"/>
      <c r="O253" s="19"/>
      <c r="P253" s="20"/>
      <c r="Q253" s="13"/>
      <c r="R253" s="13"/>
      <c r="S253" s="13"/>
      <c r="T253" s="13"/>
      <c r="U253" s="13"/>
      <c r="V253" s="13"/>
      <c r="W253" s="13"/>
      <c r="X253" s="13"/>
      <c r="Y253" s="21"/>
    </row>
    <row r="254" ht="12.6" customHeight="1">
      <c r="A254" t="s" s="118">
        <v>362</v>
      </c>
      <c r="B254" t="s" s="71">
        <v>363</v>
      </c>
      <c r="C254" s="74">
        <v>11</v>
      </c>
      <c r="D254" t="s" s="64">
        <v>23</v>
      </c>
      <c r="E254" s="49"/>
      <c r="F254" s="52">
        <f>ROUND(C254*E254,2)</f>
        <v>0</v>
      </c>
      <c r="G254" s="32"/>
      <c r="H254" s="17"/>
      <c r="I254" s="18"/>
      <c r="J254" s="17"/>
      <c r="K254" s="17"/>
      <c r="L254" s="17"/>
      <c r="M254" s="17"/>
      <c r="N254" s="17"/>
      <c r="O254" s="19"/>
      <c r="P254" s="20"/>
      <c r="Q254" s="13"/>
      <c r="R254" s="13"/>
      <c r="S254" s="13"/>
      <c r="T254" s="13"/>
      <c r="U254" s="13"/>
      <c r="V254" s="13"/>
      <c r="W254" s="13"/>
      <c r="X254" s="13"/>
      <c r="Y254" s="21"/>
    </row>
    <row r="255" ht="12.6" customHeight="1">
      <c r="A255" t="s" s="118">
        <v>364</v>
      </c>
      <c r="B255" t="s" s="71">
        <v>365</v>
      </c>
      <c r="C255" s="74">
        <v>1</v>
      </c>
      <c r="D255" t="s" s="64">
        <v>23</v>
      </c>
      <c r="E255" s="49"/>
      <c r="F255" s="52">
        <f>ROUND(C255*E255,2)</f>
        <v>0</v>
      </c>
      <c r="G255" s="32"/>
      <c r="H255" s="17"/>
      <c r="I255" s="18"/>
      <c r="J255" s="17"/>
      <c r="K255" s="17"/>
      <c r="L255" s="17"/>
      <c r="M255" s="17"/>
      <c r="N255" s="17"/>
      <c r="O255" s="19"/>
      <c r="P255" s="20"/>
      <c r="Q255" s="13"/>
      <c r="R255" s="13"/>
      <c r="S255" s="13"/>
      <c r="T255" s="13"/>
      <c r="U255" s="13"/>
      <c r="V255" s="13"/>
      <c r="W255" s="13"/>
      <c r="X255" s="13"/>
      <c r="Y255" s="21"/>
    </row>
    <row r="256" ht="12.6" customHeight="1">
      <c r="A256" t="s" s="118">
        <v>366</v>
      </c>
      <c r="B256" t="s" s="71">
        <v>367</v>
      </c>
      <c r="C256" s="74">
        <v>5</v>
      </c>
      <c r="D256" t="s" s="64">
        <v>23</v>
      </c>
      <c r="E256" s="49"/>
      <c r="F256" s="52">
        <f>ROUND(C256*E256,2)</f>
        <v>0</v>
      </c>
      <c r="G256" s="32"/>
      <c r="H256" s="17"/>
      <c r="I256" s="18"/>
      <c r="J256" s="17"/>
      <c r="K256" s="17"/>
      <c r="L256" s="17"/>
      <c r="M256" s="17"/>
      <c r="N256" s="17"/>
      <c r="O256" s="19"/>
      <c r="P256" s="20"/>
      <c r="Q256" s="13"/>
      <c r="R256" s="13"/>
      <c r="S256" s="13"/>
      <c r="T256" s="13"/>
      <c r="U256" s="13"/>
      <c r="V256" s="13"/>
      <c r="W256" s="13"/>
      <c r="X256" s="13"/>
      <c r="Y256" s="21"/>
    </row>
    <row r="257" ht="12.6" customHeight="1">
      <c r="A257" t="s" s="118">
        <v>368</v>
      </c>
      <c r="B257" t="s" s="71">
        <v>369</v>
      </c>
      <c r="C257" s="74">
        <v>7</v>
      </c>
      <c r="D257" t="s" s="64">
        <v>23</v>
      </c>
      <c r="E257" s="49"/>
      <c r="F257" s="52">
        <f>ROUND(C257*E257,2)</f>
        <v>0</v>
      </c>
      <c r="G257" s="32"/>
      <c r="H257" s="17"/>
      <c r="I257" s="18"/>
      <c r="J257" s="17"/>
      <c r="K257" s="17"/>
      <c r="L257" s="17"/>
      <c r="M257" s="17"/>
      <c r="N257" s="17"/>
      <c r="O257" s="19"/>
      <c r="P257" s="20"/>
      <c r="Q257" s="13"/>
      <c r="R257" s="13"/>
      <c r="S257" s="13"/>
      <c r="T257" s="13"/>
      <c r="U257" s="13"/>
      <c r="V257" s="13"/>
      <c r="W257" s="13"/>
      <c r="X257" s="13"/>
      <c r="Y257" s="21"/>
    </row>
    <row r="258" ht="12.6" customHeight="1">
      <c r="A258" t="s" s="118">
        <v>370</v>
      </c>
      <c r="B258" t="s" s="71">
        <v>371</v>
      </c>
      <c r="C258" s="74">
        <v>2</v>
      </c>
      <c r="D258" t="s" s="64">
        <v>23</v>
      </c>
      <c r="E258" s="49"/>
      <c r="F258" s="52">
        <f>ROUND(C258*E258,2)</f>
        <v>0</v>
      </c>
      <c r="G258" s="32"/>
      <c r="H258" s="17"/>
      <c r="I258" s="18"/>
      <c r="J258" s="17"/>
      <c r="K258" s="17"/>
      <c r="L258" s="17"/>
      <c r="M258" s="17"/>
      <c r="N258" s="17"/>
      <c r="O258" s="19"/>
      <c r="P258" s="20"/>
      <c r="Q258" s="13"/>
      <c r="R258" s="13"/>
      <c r="S258" s="13"/>
      <c r="T258" s="13"/>
      <c r="U258" s="13"/>
      <c r="V258" s="13"/>
      <c r="W258" s="13"/>
      <c r="X258" s="13"/>
      <c r="Y258" s="21"/>
    </row>
    <row r="259" ht="12.6" customHeight="1">
      <c r="A259" t="s" s="118">
        <v>372</v>
      </c>
      <c r="B259" t="s" s="71">
        <v>373</v>
      </c>
      <c r="C259" s="74">
        <v>9</v>
      </c>
      <c r="D259" t="s" s="64">
        <v>23</v>
      </c>
      <c r="E259" s="49"/>
      <c r="F259" s="52">
        <f>ROUND(C259*E259,2)</f>
        <v>0</v>
      </c>
      <c r="G259" s="32"/>
      <c r="H259" s="17"/>
      <c r="I259" s="18"/>
      <c r="J259" s="17"/>
      <c r="K259" s="17"/>
      <c r="L259" s="17"/>
      <c r="M259" s="17"/>
      <c r="N259" s="17"/>
      <c r="O259" s="19"/>
      <c r="P259" s="20"/>
      <c r="Q259" s="13"/>
      <c r="R259" s="13"/>
      <c r="S259" s="13"/>
      <c r="T259" s="13"/>
      <c r="U259" s="13"/>
      <c r="V259" s="13"/>
      <c r="W259" s="13"/>
      <c r="X259" s="13"/>
      <c r="Y259" s="21"/>
    </row>
    <row r="260" ht="12.6" customHeight="1">
      <c r="A260" t="s" s="118">
        <v>374</v>
      </c>
      <c r="B260" t="s" s="71">
        <v>375</v>
      </c>
      <c r="C260" s="74">
        <v>3</v>
      </c>
      <c r="D260" t="s" s="64">
        <v>23</v>
      </c>
      <c r="E260" s="49"/>
      <c r="F260" s="52">
        <f>ROUND(C260*E260,2)</f>
        <v>0</v>
      </c>
      <c r="G260" s="32"/>
      <c r="H260" s="17"/>
      <c r="I260" s="18"/>
      <c r="J260" s="17"/>
      <c r="K260" s="17"/>
      <c r="L260" s="17"/>
      <c r="M260" s="17"/>
      <c r="N260" s="17"/>
      <c r="O260" s="19"/>
      <c r="P260" s="20"/>
      <c r="Q260" s="13"/>
      <c r="R260" s="13"/>
      <c r="S260" s="13"/>
      <c r="T260" s="13"/>
      <c r="U260" s="13"/>
      <c r="V260" s="13"/>
      <c r="W260" s="13"/>
      <c r="X260" s="13"/>
      <c r="Y260" s="21"/>
    </row>
    <row r="261" ht="12.6" customHeight="1">
      <c r="A261" t="s" s="118">
        <v>376</v>
      </c>
      <c r="B261" t="s" s="71">
        <v>377</v>
      </c>
      <c r="C261" s="74">
        <v>4</v>
      </c>
      <c r="D261" t="s" s="64">
        <v>23</v>
      </c>
      <c r="E261" s="49"/>
      <c r="F261" s="52">
        <f>ROUND(C261*E261,2)</f>
        <v>0</v>
      </c>
      <c r="G261" s="32"/>
      <c r="H261" s="17"/>
      <c r="I261" s="18"/>
      <c r="J261" s="17"/>
      <c r="K261" s="17"/>
      <c r="L261" s="17"/>
      <c r="M261" s="17"/>
      <c r="N261" s="17"/>
      <c r="O261" s="19"/>
      <c r="P261" s="20"/>
      <c r="Q261" s="13"/>
      <c r="R261" s="13"/>
      <c r="S261" s="13"/>
      <c r="T261" s="13"/>
      <c r="U261" s="13"/>
      <c r="V261" s="13"/>
      <c r="W261" s="13"/>
      <c r="X261" s="13"/>
      <c r="Y261" s="21"/>
    </row>
    <row r="262" ht="12.6" customHeight="1">
      <c r="A262" t="s" s="118">
        <v>378</v>
      </c>
      <c r="B262" t="s" s="71">
        <v>379</v>
      </c>
      <c r="C262" s="74">
        <v>1</v>
      </c>
      <c r="D262" t="s" s="64">
        <v>23</v>
      </c>
      <c r="E262" s="49"/>
      <c r="F262" s="52">
        <f>ROUND(C262*E262,2)</f>
        <v>0</v>
      </c>
      <c r="G262" s="32"/>
      <c r="H262" s="17"/>
      <c r="I262" s="18"/>
      <c r="J262" s="17"/>
      <c r="K262" s="17"/>
      <c r="L262" s="17"/>
      <c r="M262" s="17"/>
      <c r="N262" s="17"/>
      <c r="O262" s="19"/>
      <c r="P262" s="20"/>
      <c r="Q262" s="13"/>
      <c r="R262" s="13"/>
      <c r="S262" s="13"/>
      <c r="T262" s="13"/>
      <c r="U262" s="13"/>
      <c r="V262" s="13"/>
      <c r="W262" s="13"/>
      <c r="X262" s="13"/>
      <c r="Y262" s="21"/>
    </row>
    <row r="263" ht="12.6" customHeight="1">
      <c r="A263" t="s" s="118">
        <v>380</v>
      </c>
      <c r="B263" t="s" s="71">
        <v>381</v>
      </c>
      <c r="C263" s="74">
        <v>1</v>
      </c>
      <c r="D263" t="s" s="64">
        <v>23</v>
      </c>
      <c r="E263" s="49"/>
      <c r="F263" s="52">
        <f>ROUND(C263*E263,2)</f>
        <v>0</v>
      </c>
      <c r="G263" s="32"/>
      <c r="H263" s="17"/>
      <c r="I263" s="18"/>
      <c r="J263" s="17"/>
      <c r="K263" s="17"/>
      <c r="L263" s="17"/>
      <c r="M263" s="17"/>
      <c r="N263" s="17"/>
      <c r="O263" s="19"/>
      <c r="P263" s="20"/>
      <c r="Q263" s="13"/>
      <c r="R263" s="13"/>
      <c r="S263" s="13"/>
      <c r="T263" s="13"/>
      <c r="U263" s="13"/>
      <c r="V263" s="13"/>
      <c r="W263" s="13"/>
      <c r="X263" s="13"/>
      <c r="Y263" s="21"/>
    </row>
    <row r="264" ht="12.6" customHeight="1">
      <c r="A264" t="s" s="118">
        <v>382</v>
      </c>
      <c r="B264" t="s" s="71">
        <v>383</v>
      </c>
      <c r="C264" s="74">
        <v>9</v>
      </c>
      <c r="D264" t="s" s="64">
        <v>23</v>
      </c>
      <c r="E264" s="49"/>
      <c r="F264" s="52">
        <f>ROUND(C264*E264,2)</f>
        <v>0</v>
      </c>
      <c r="G264" s="32"/>
      <c r="H264" s="17"/>
      <c r="I264" s="18"/>
      <c r="J264" s="17"/>
      <c r="K264" s="17"/>
      <c r="L264" s="17"/>
      <c r="M264" s="17"/>
      <c r="N264" s="17"/>
      <c r="O264" s="19"/>
      <c r="P264" s="20"/>
      <c r="Q264" s="13"/>
      <c r="R264" s="13"/>
      <c r="S264" s="13"/>
      <c r="T264" s="13"/>
      <c r="U264" s="13"/>
      <c r="V264" s="13"/>
      <c r="W264" s="13"/>
      <c r="X264" s="13"/>
      <c r="Y264" s="21"/>
    </row>
    <row r="265" ht="12.6" customHeight="1">
      <c r="A265" t="s" s="118">
        <v>384</v>
      </c>
      <c r="B265" t="s" s="71">
        <v>385</v>
      </c>
      <c r="C265" s="74">
        <v>1</v>
      </c>
      <c r="D265" t="s" s="64">
        <v>23</v>
      </c>
      <c r="E265" s="49"/>
      <c r="F265" s="52">
        <f>ROUND(C265*E265,2)</f>
        <v>0</v>
      </c>
      <c r="G265" s="32"/>
      <c r="H265" s="17"/>
      <c r="I265" s="18"/>
      <c r="J265" s="17"/>
      <c r="K265" s="17"/>
      <c r="L265" s="17"/>
      <c r="M265" s="17"/>
      <c r="N265" s="17"/>
      <c r="O265" s="19"/>
      <c r="P265" s="20"/>
      <c r="Q265" s="13"/>
      <c r="R265" s="13"/>
      <c r="S265" s="13"/>
      <c r="T265" s="13"/>
      <c r="U265" s="13"/>
      <c r="V265" s="13"/>
      <c r="W265" s="13"/>
      <c r="X265" s="13"/>
      <c r="Y265" s="21"/>
    </row>
    <row r="266" ht="12.6" customHeight="1">
      <c r="A266" t="s" s="118">
        <v>386</v>
      </c>
      <c r="B266" t="s" s="71">
        <v>387</v>
      </c>
      <c r="C266" s="74">
        <v>14</v>
      </c>
      <c r="D266" t="s" s="64">
        <v>23</v>
      </c>
      <c r="E266" s="49"/>
      <c r="F266" s="52">
        <f>ROUND(C266*E266,2)</f>
        <v>0</v>
      </c>
      <c r="G266" s="32"/>
      <c r="H266" s="17"/>
      <c r="I266" s="18"/>
      <c r="J266" s="17"/>
      <c r="K266" s="17"/>
      <c r="L266" s="17"/>
      <c r="M266" s="17"/>
      <c r="N266" s="17"/>
      <c r="O266" s="19"/>
      <c r="P266" s="20"/>
      <c r="Q266" s="13"/>
      <c r="R266" s="13"/>
      <c r="S266" s="13"/>
      <c r="T266" s="13"/>
      <c r="U266" s="13"/>
      <c r="V266" s="13"/>
      <c r="W266" s="13"/>
      <c r="X266" s="13"/>
      <c r="Y266" s="21"/>
    </row>
    <row r="267" ht="12.6" customHeight="1">
      <c r="A267" t="s" s="118">
        <v>388</v>
      </c>
      <c r="B267" t="s" s="71">
        <v>389</v>
      </c>
      <c r="C267" s="74">
        <v>1</v>
      </c>
      <c r="D267" t="s" s="64">
        <v>23</v>
      </c>
      <c r="E267" s="49"/>
      <c r="F267" s="52">
        <f>ROUND(C267*E267,2)</f>
        <v>0</v>
      </c>
      <c r="G267" s="32"/>
      <c r="H267" s="17"/>
      <c r="I267" s="18"/>
      <c r="J267" s="17"/>
      <c r="K267" s="17"/>
      <c r="L267" s="17"/>
      <c r="M267" s="17"/>
      <c r="N267" s="17"/>
      <c r="O267" s="19"/>
      <c r="P267" s="20"/>
      <c r="Q267" s="13"/>
      <c r="R267" s="13"/>
      <c r="S267" s="13"/>
      <c r="T267" s="13"/>
      <c r="U267" s="13"/>
      <c r="V267" s="13"/>
      <c r="W267" s="13"/>
      <c r="X267" s="13"/>
      <c r="Y267" s="21"/>
    </row>
    <row r="268" ht="12.6" customHeight="1">
      <c r="A268" t="s" s="118">
        <v>390</v>
      </c>
      <c r="B268" t="s" s="71">
        <v>391</v>
      </c>
      <c r="C268" s="74">
        <v>3</v>
      </c>
      <c r="D268" t="s" s="64">
        <v>23</v>
      </c>
      <c r="E268" s="49"/>
      <c r="F268" s="52">
        <f>ROUND(C268*E268,2)</f>
        <v>0</v>
      </c>
      <c r="G268" s="32"/>
      <c r="H268" s="17"/>
      <c r="I268" s="18"/>
      <c r="J268" s="17"/>
      <c r="K268" s="17"/>
      <c r="L268" s="17"/>
      <c r="M268" s="17"/>
      <c r="N268" s="17"/>
      <c r="O268" s="19"/>
      <c r="P268" s="20"/>
      <c r="Q268" s="13"/>
      <c r="R268" s="13"/>
      <c r="S268" s="13"/>
      <c r="T268" s="13"/>
      <c r="U268" s="13"/>
      <c r="V268" s="13"/>
      <c r="W268" s="13"/>
      <c r="X268" s="13"/>
      <c r="Y268" s="21"/>
    </row>
    <row r="269" ht="12.6" customHeight="1">
      <c r="A269" t="s" s="118">
        <v>392</v>
      </c>
      <c r="B269" t="s" s="71">
        <v>393</v>
      </c>
      <c r="C269" s="74">
        <v>3</v>
      </c>
      <c r="D269" t="s" s="64">
        <v>23</v>
      </c>
      <c r="E269" s="49"/>
      <c r="F269" s="52">
        <f>ROUND(C269*E269,2)</f>
        <v>0</v>
      </c>
      <c r="G269" s="32"/>
      <c r="H269" s="17"/>
      <c r="I269" s="18"/>
      <c r="J269" s="17"/>
      <c r="K269" s="17"/>
      <c r="L269" s="17"/>
      <c r="M269" s="17"/>
      <c r="N269" s="17"/>
      <c r="O269" s="19"/>
      <c r="P269" s="20"/>
      <c r="Q269" s="13"/>
      <c r="R269" s="13"/>
      <c r="S269" s="13"/>
      <c r="T269" s="13"/>
      <c r="U269" s="13"/>
      <c r="V269" s="13"/>
      <c r="W269" s="13"/>
      <c r="X269" s="13"/>
      <c r="Y269" s="21"/>
    </row>
    <row r="270" ht="12.6" customHeight="1">
      <c r="A270" t="s" s="118">
        <v>394</v>
      </c>
      <c r="B270" t="s" s="71">
        <v>395</v>
      </c>
      <c r="C270" s="74">
        <v>1</v>
      </c>
      <c r="D270" t="s" s="64">
        <v>23</v>
      </c>
      <c r="E270" s="49"/>
      <c r="F270" s="52">
        <f>ROUND(C270*E270,2)</f>
        <v>0</v>
      </c>
      <c r="G270" s="32"/>
      <c r="H270" s="17"/>
      <c r="I270" s="18"/>
      <c r="J270" s="17"/>
      <c r="K270" s="17"/>
      <c r="L270" s="17"/>
      <c r="M270" s="17"/>
      <c r="N270" s="17"/>
      <c r="O270" s="19"/>
      <c r="P270" s="20"/>
      <c r="Q270" s="13"/>
      <c r="R270" s="13"/>
      <c r="S270" s="13"/>
      <c r="T270" s="13"/>
      <c r="U270" s="13"/>
      <c r="V270" s="13"/>
      <c r="W270" s="13"/>
      <c r="X270" s="13"/>
      <c r="Y270" s="21"/>
    </row>
    <row r="271" ht="12.6" customHeight="1">
      <c r="A271" t="s" s="118">
        <v>396</v>
      </c>
      <c r="B271" t="s" s="71">
        <v>397</v>
      </c>
      <c r="C271" s="74">
        <v>2</v>
      </c>
      <c r="D271" t="s" s="64">
        <v>23</v>
      </c>
      <c r="E271" s="49"/>
      <c r="F271" s="52">
        <f>ROUND(C271*E271,2)</f>
        <v>0</v>
      </c>
      <c r="G271" s="32"/>
      <c r="H271" s="17"/>
      <c r="I271" s="18"/>
      <c r="J271" s="17"/>
      <c r="K271" s="17"/>
      <c r="L271" s="17"/>
      <c r="M271" s="17"/>
      <c r="N271" s="17"/>
      <c r="O271" s="19"/>
      <c r="P271" s="20"/>
      <c r="Q271" s="13"/>
      <c r="R271" s="13"/>
      <c r="S271" s="13"/>
      <c r="T271" s="13"/>
      <c r="U271" s="13"/>
      <c r="V271" s="13"/>
      <c r="W271" s="13"/>
      <c r="X271" s="13"/>
      <c r="Y271" s="21"/>
    </row>
    <row r="272" ht="12.6" customHeight="1">
      <c r="A272" t="s" s="118">
        <v>398</v>
      </c>
      <c r="B272" t="s" s="71">
        <v>399</v>
      </c>
      <c r="C272" s="74">
        <v>18</v>
      </c>
      <c r="D272" t="s" s="64">
        <v>23</v>
      </c>
      <c r="E272" s="49"/>
      <c r="F272" s="52">
        <f>ROUND(C272*E272,2)</f>
        <v>0</v>
      </c>
      <c r="G272" s="32"/>
      <c r="H272" s="17"/>
      <c r="I272" s="18"/>
      <c r="J272" s="17"/>
      <c r="K272" s="17"/>
      <c r="L272" s="17"/>
      <c r="M272" s="17"/>
      <c r="N272" s="17"/>
      <c r="O272" s="19"/>
      <c r="P272" s="20"/>
      <c r="Q272" s="13"/>
      <c r="R272" s="13"/>
      <c r="S272" s="13"/>
      <c r="T272" s="13"/>
      <c r="U272" s="13"/>
      <c r="V272" s="13"/>
      <c r="W272" s="13"/>
      <c r="X272" s="13"/>
      <c r="Y272" s="21"/>
    </row>
    <row r="273" ht="12.6" customHeight="1">
      <c r="A273" t="s" s="118">
        <v>400</v>
      </c>
      <c r="B273" t="s" s="71">
        <v>401</v>
      </c>
      <c r="C273" s="74">
        <v>22</v>
      </c>
      <c r="D273" t="s" s="64">
        <v>23</v>
      </c>
      <c r="E273" s="49"/>
      <c r="F273" s="52">
        <f>ROUND(C273*E273,2)</f>
        <v>0</v>
      </c>
      <c r="G273" s="32"/>
      <c r="H273" s="17"/>
      <c r="I273" s="18"/>
      <c r="J273" s="17"/>
      <c r="K273" s="17"/>
      <c r="L273" s="17"/>
      <c r="M273" s="17"/>
      <c r="N273" s="17"/>
      <c r="O273" s="19"/>
      <c r="P273" s="20"/>
      <c r="Q273" s="13"/>
      <c r="R273" s="13"/>
      <c r="S273" s="13"/>
      <c r="T273" s="13"/>
      <c r="U273" s="13"/>
      <c r="V273" s="13"/>
      <c r="W273" s="13"/>
      <c r="X273" s="13"/>
      <c r="Y273" s="21"/>
    </row>
    <row r="274" ht="12.6" customHeight="1">
      <c r="A274" t="s" s="118">
        <v>402</v>
      </c>
      <c r="B274" t="s" s="71">
        <v>403</v>
      </c>
      <c r="C274" s="74">
        <v>31</v>
      </c>
      <c r="D274" t="s" s="64">
        <v>23</v>
      </c>
      <c r="E274" s="49"/>
      <c r="F274" s="52">
        <f>ROUND(C274*E274,2)</f>
        <v>0</v>
      </c>
      <c r="G274" s="32"/>
      <c r="H274" s="17"/>
      <c r="I274" s="18"/>
      <c r="J274" s="17"/>
      <c r="K274" s="17"/>
      <c r="L274" s="17"/>
      <c r="M274" s="17"/>
      <c r="N274" s="17"/>
      <c r="O274" s="19"/>
      <c r="P274" s="20"/>
      <c r="Q274" s="13"/>
      <c r="R274" s="13"/>
      <c r="S274" s="13"/>
      <c r="T274" s="13"/>
      <c r="U274" s="13"/>
      <c r="V274" s="13"/>
      <c r="W274" s="13"/>
      <c r="X274" s="13"/>
      <c r="Y274" s="21"/>
    </row>
    <row r="275" ht="12.6" customHeight="1">
      <c r="A275" t="s" s="118">
        <v>404</v>
      </c>
      <c r="B275" t="s" s="71">
        <v>405</v>
      </c>
      <c r="C275" s="74">
        <v>3</v>
      </c>
      <c r="D275" t="s" s="64">
        <v>23</v>
      </c>
      <c r="E275" s="49"/>
      <c r="F275" s="52">
        <f>ROUND(C275*E275,2)</f>
        <v>0</v>
      </c>
      <c r="G275" s="32"/>
      <c r="H275" s="17"/>
      <c r="I275" s="18"/>
      <c r="J275" s="17"/>
      <c r="K275" s="17"/>
      <c r="L275" s="17"/>
      <c r="M275" s="17"/>
      <c r="N275" s="17"/>
      <c r="O275" s="19"/>
      <c r="P275" s="20"/>
      <c r="Q275" s="13"/>
      <c r="R275" s="13"/>
      <c r="S275" s="13"/>
      <c r="T275" s="13"/>
      <c r="U275" s="13"/>
      <c r="V275" s="13"/>
      <c r="W275" s="13"/>
      <c r="X275" s="13"/>
      <c r="Y275" s="21"/>
    </row>
    <row r="276" ht="23.75" customHeight="1">
      <c r="A276" t="s" s="118">
        <v>406</v>
      </c>
      <c r="B276" t="s" s="73">
        <v>407</v>
      </c>
      <c r="C276" s="74">
        <v>6</v>
      </c>
      <c r="D276" t="s" s="64">
        <v>23</v>
      </c>
      <c r="E276" s="49"/>
      <c r="F276" s="52">
        <f>ROUND(C276*E276,2)</f>
        <v>0</v>
      </c>
      <c r="G276" s="32"/>
      <c r="H276" s="17"/>
      <c r="I276" s="18"/>
      <c r="J276" s="17"/>
      <c r="K276" s="17"/>
      <c r="L276" s="17"/>
      <c r="M276" s="17"/>
      <c r="N276" s="17"/>
      <c r="O276" s="19"/>
      <c r="P276" s="20"/>
      <c r="Q276" s="13"/>
      <c r="R276" s="13"/>
      <c r="S276" s="13"/>
      <c r="T276" s="13"/>
      <c r="U276" s="13"/>
      <c r="V276" s="13"/>
      <c r="W276" s="13"/>
      <c r="X276" s="13"/>
      <c r="Y276" s="21"/>
    </row>
    <row r="277" ht="23.75" customHeight="1">
      <c r="A277" t="s" s="118">
        <v>408</v>
      </c>
      <c r="B277" t="s" s="73">
        <v>409</v>
      </c>
      <c r="C277" s="78">
        <v>20</v>
      </c>
      <c r="D277" t="s" s="60">
        <v>23</v>
      </c>
      <c r="E277" s="61"/>
      <c r="F277" s="62">
        <f>ROUND(C277*E277,2)</f>
        <v>0</v>
      </c>
      <c r="G277" s="32"/>
      <c r="H277" s="17"/>
      <c r="I277" s="18"/>
      <c r="J277" s="17"/>
      <c r="K277" s="17"/>
      <c r="L277" s="17"/>
      <c r="M277" s="17"/>
      <c r="N277" s="17"/>
      <c r="O277" s="19"/>
      <c r="P277" s="20"/>
      <c r="Q277" s="13"/>
      <c r="R277" s="13"/>
      <c r="S277" s="13"/>
      <c r="T277" s="13"/>
      <c r="U277" s="13"/>
      <c r="V277" s="13"/>
      <c r="W277" s="13"/>
      <c r="X277" s="13"/>
      <c r="Y277" s="21"/>
    </row>
    <row r="278" ht="12.6" customHeight="1">
      <c r="A278" t="s" s="118">
        <v>410</v>
      </c>
      <c r="B278" t="s" s="71">
        <v>411</v>
      </c>
      <c r="C278" s="74">
        <v>10</v>
      </c>
      <c r="D278" t="s" s="64">
        <v>23</v>
      </c>
      <c r="E278" s="49"/>
      <c r="F278" s="52">
        <f>ROUND(C278*E278,2)</f>
        <v>0</v>
      </c>
      <c r="G278" s="32"/>
      <c r="H278" s="17"/>
      <c r="I278" s="18"/>
      <c r="J278" s="17"/>
      <c r="K278" s="17"/>
      <c r="L278" s="17"/>
      <c r="M278" s="17"/>
      <c r="N278" s="17"/>
      <c r="O278" s="19"/>
      <c r="P278" s="20"/>
      <c r="Q278" s="13"/>
      <c r="R278" s="13"/>
      <c r="S278" s="13"/>
      <c r="T278" s="13"/>
      <c r="U278" s="13"/>
      <c r="V278" s="13"/>
      <c r="W278" s="13"/>
      <c r="X278" s="13"/>
      <c r="Y278" s="21"/>
    </row>
    <row r="279" ht="12.6" customHeight="1">
      <c r="A279" t="s" s="118">
        <v>412</v>
      </c>
      <c r="B279" t="s" s="71">
        <v>413</v>
      </c>
      <c r="C279" s="74">
        <v>14</v>
      </c>
      <c r="D279" t="s" s="64">
        <v>23</v>
      </c>
      <c r="E279" s="49"/>
      <c r="F279" s="52">
        <f>ROUND(C279*E279,2)</f>
        <v>0</v>
      </c>
      <c r="G279" s="32"/>
      <c r="H279" s="17"/>
      <c r="I279" s="18"/>
      <c r="J279" s="17"/>
      <c r="K279" s="17"/>
      <c r="L279" s="17"/>
      <c r="M279" s="17"/>
      <c r="N279" s="17"/>
      <c r="O279" s="19"/>
      <c r="P279" s="20"/>
      <c r="Q279" s="13"/>
      <c r="R279" s="13"/>
      <c r="S279" s="13"/>
      <c r="T279" s="13"/>
      <c r="U279" s="13"/>
      <c r="V279" s="13"/>
      <c r="W279" s="13"/>
      <c r="X279" s="13"/>
      <c r="Y279" s="21"/>
    </row>
    <row r="280" ht="12.6" customHeight="1">
      <c r="A280" t="s" s="118">
        <v>414</v>
      </c>
      <c r="B280" t="s" s="71">
        <v>415</v>
      </c>
      <c r="C280" s="74">
        <v>8</v>
      </c>
      <c r="D280" t="s" s="64">
        <v>23</v>
      </c>
      <c r="E280" s="117"/>
      <c r="F280" s="52">
        <f>ROUND(C280*E280,2)</f>
        <v>0</v>
      </c>
      <c r="G280" s="32"/>
      <c r="H280" s="17"/>
      <c r="I280" s="18"/>
      <c r="J280" s="17"/>
      <c r="K280" s="17"/>
      <c r="L280" s="17"/>
      <c r="M280" s="17"/>
      <c r="N280" s="17"/>
      <c r="O280" s="19"/>
      <c r="P280" s="20"/>
      <c r="Q280" s="13"/>
      <c r="R280" s="13"/>
      <c r="S280" s="13"/>
      <c r="T280" s="13"/>
      <c r="U280" s="13"/>
      <c r="V280" s="13"/>
      <c r="W280" s="13"/>
      <c r="X280" s="13"/>
      <c r="Y280" s="21"/>
    </row>
    <row r="281" ht="12.6" customHeight="1">
      <c r="A281" t="s" s="118">
        <v>416</v>
      </c>
      <c r="B281" t="s" s="71">
        <v>417</v>
      </c>
      <c r="C281" s="74">
        <v>6</v>
      </c>
      <c r="D281" t="s" s="64">
        <v>23</v>
      </c>
      <c r="E281" s="117"/>
      <c r="F281" s="52">
        <f>ROUND(C281*E281,2)</f>
        <v>0</v>
      </c>
      <c r="G281" s="32"/>
      <c r="H281" s="17"/>
      <c r="I281" s="18"/>
      <c r="J281" s="17"/>
      <c r="K281" s="17"/>
      <c r="L281" s="17"/>
      <c r="M281" s="17"/>
      <c r="N281" s="17"/>
      <c r="O281" s="19"/>
      <c r="P281" s="20"/>
      <c r="Q281" s="13"/>
      <c r="R281" s="13"/>
      <c r="S281" s="13"/>
      <c r="T281" s="13"/>
      <c r="U281" s="13"/>
      <c r="V281" s="13"/>
      <c r="W281" s="13"/>
      <c r="X281" s="13"/>
      <c r="Y281" s="21"/>
    </row>
    <row r="282" ht="12.6" customHeight="1">
      <c r="A282" t="s" s="118">
        <v>418</v>
      </c>
      <c r="B282" t="s" s="71">
        <v>419</v>
      </c>
      <c r="C282" s="74">
        <v>14</v>
      </c>
      <c r="D282" t="s" s="64">
        <v>23</v>
      </c>
      <c r="E282" s="117"/>
      <c r="F282" s="52">
        <f>ROUND(C282*E282,2)</f>
        <v>0</v>
      </c>
      <c r="G282" s="32"/>
      <c r="H282" s="17"/>
      <c r="I282" s="18"/>
      <c r="J282" s="17"/>
      <c r="K282" s="17"/>
      <c r="L282" s="17"/>
      <c r="M282" s="17"/>
      <c r="N282" s="17"/>
      <c r="O282" s="19"/>
      <c r="P282" s="20"/>
      <c r="Q282" s="13"/>
      <c r="R282" s="13"/>
      <c r="S282" s="13"/>
      <c r="T282" s="13"/>
      <c r="U282" s="13"/>
      <c r="V282" s="13"/>
      <c r="W282" s="13"/>
      <c r="X282" s="13"/>
      <c r="Y282" s="21"/>
    </row>
    <row r="283" ht="12.6" customHeight="1">
      <c r="A283" t="s" s="118">
        <v>420</v>
      </c>
      <c r="B283" t="s" s="71">
        <v>421</v>
      </c>
      <c r="C283" s="74">
        <v>10</v>
      </c>
      <c r="D283" t="s" s="64">
        <v>23</v>
      </c>
      <c r="E283" s="49"/>
      <c r="F283" s="52">
        <f>ROUND(C283*E283,2)</f>
        <v>0</v>
      </c>
      <c r="G283" s="32"/>
      <c r="H283" s="17"/>
      <c r="I283" s="18"/>
      <c r="J283" s="17"/>
      <c r="K283" s="17"/>
      <c r="L283" s="17"/>
      <c r="M283" s="17"/>
      <c r="N283" s="17"/>
      <c r="O283" s="19"/>
      <c r="P283" s="20"/>
      <c r="Q283" s="13"/>
      <c r="R283" s="13"/>
      <c r="S283" s="13"/>
      <c r="T283" s="13"/>
      <c r="U283" s="13"/>
      <c r="V283" s="13"/>
      <c r="W283" s="13"/>
      <c r="X283" s="13"/>
      <c r="Y283" s="21"/>
    </row>
    <row r="284" ht="38.05" customHeight="1">
      <c r="A284" t="s" s="118">
        <v>422</v>
      </c>
      <c r="B284" t="s" s="58">
        <v>423</v>
      </c>
      <c r="C284" s="181">
        <v>40</v>
      </c>
      <c r="D284" t="s" s="60">
        <v>23</v>
      </c>
      <c r="E284" s="182"/>
      <c r="F284" s="62">
        <f>ROUND(C284*E284,2)</f>
        <v>0</v>
      </c>
      <c r="G284" s="32"/>
      <c r="H284" s="17"/>
      <c r="I284" s="18"/>
      <c r="J284" s="17"/>
      <c r="K284" s="17"/>
      <c r="L284" s="17"/>
      <c r="M284" s="17"/>
      <c r="N284" s="17"/>
      <c r="O284" s="19"/>
      <c r="P284" s="20"/>
      <c r="Q284" s="13"/>
      <c r="R284" s="13"/>
      <c r="S284" s="13"/>
      <c r="T284" s="13"/>
      <c r="U284" s="13"/>
      <c r="V284" s="13"/>
      <c r="W284" s="13"/>
      <c r="X284" s="13"/>
      <c r="Y284" s="21"/>
    </row>
    <row r="285" ht="12.6" customHeight="1">
      <c r="A285" s="175"/>
      <c r="B285" s="117"/>
      <c r="C285" s="183"/>
      <c r="D285" s="85"/>
      <c r="E285" s="49"/>
      <c r="F285" s="52"/>
      <c r="G285" s="32"/>
      <c r="H285" s="17"/>
      <c r="I285" s="18"/>
      <c r="J285" s="17"/>
      <c r="K285" s="17"/>
      <c r="L285" s="17"/>
      <c r="M285" s="17"/>
      <c r="N285" s="17"/>
      <c r="O285" s="19"/>
      <c r="P285" s="20"/>
      <c r="Q285" s="13"/>
      <c r="R285" s="13"/>
      <c r="S285" s="13"/>
      <c r="T285" s="13"/>
      <c r="U285" s="13"/>
      <c r="V285" s="13"/>
      <c r="W285" s="13"/>
      <c r="X285" s="13"/>
      <c r="Y285" s="21"/>
    </row>
    <row r="286" ht="13.35" customHeight="1">
      <c r="A286" s="99">
        <v>14.2</v>
      </c>
      <c r="B286" t="s" s="77">
        <v>424</v>
      </c>
      <c r="C286" s="183"/>
      <c r="D286" s="85"/>
      <c r="E286" s="49"/>
      <c r="F286" s="52"/>
      <c r="G286" s="32"/>
      <c r="H286" s="17"/>
      <c r="I286" s="18"/>
      <c r="J286" s="17"/>
      <c r="K286" s="17"/>
      <c r="L286" s="17"/>
      <c r="M286" s="17"/>
      <c r="N286" s="17"/>
      <c r="O286" s="19"/>
      <c r="P286" s="20"/>
      <c r="Q286" s="13"/>
      <c r="R286" s="13"/>
      <c r="S286" s="13"/>
      <c r="T286" s="13"/>
      <c r="U286" s="13"/>
      <c r="V286" s="13"/>
      <c r="W286" s="13"/>
      <c r="X286" s="13"/>
      <c r="Y286" s="21"/>
    </row>
    <row r="287" ht="11.85" customHeight="1">
      <c r="A287" t="s" s="118">
        <v>425</v>
      </c>
      <c r="B287" t="s" s="71">
        <v>426</v>
      </c>
      <c r="C287" s="124">
        <v>3</v>
      </c>
      <c r="D287" t="s" s="64">
        <v>51</v>
      </c>
      <c r="E287" s="96"/>
      <c r="F287" s="52">
        <f>ROUND(C287*E287,2)</f>
        <v>0</v>
      </c>
      <c r="G287" s="32"/>
      <c r="H287" s="17"/>
      <c r="I287" s="17"/>
      <c r="J287" s="17"/>
      <c r="K287" s="17"/>
      <c r="L287" s="17"/>
      <c r="M287" s="17"/>
      <c r="N287" s="17"/>
      <c r="O287" s="19"/>
      <c r="P287" s="20"/>
      <c r="Q287" s="13"/>
      <c r="R287" s="13"/>
      <c r="S287" s="13"/>
      <c r="T287" s="13"/>
      <c r="U287" s="13"/>
      <c r="V287" s="13"/>
      <c r="W287" s="13"/>
      <c r="X287" s="13"/>
      <c r="Y287" s="21"/>
    </row>
    <row r="288" ht="11.85" customHeight="1">
      <c r="A288" t="s" s="118">
        <v>427</v>
      </c>
      <c r="B288" t="s" s="71">
        <v>428</v>
      </c>
      <c r="C288" s="124">
        <v>2</v>
      </c>
      <c r="D288" t="s" s="64">
        <v>51</v>
      </c>
      <c r="E288" s="96"/>
      <c r="F288" s="52">
        <f>ROUND(C288*E288,2)</f>
        <v>0</v>
      </c>
      <c r="G288" s="32"/>
      <c r="H288" s="17"/>
      <c r="I288" s="17"/>
      <c r="J288" s="17"/>
      <c r="K288" s="17"/>
      <c r="L288" s="17"/>
      <c r="M288" s="17"/>
      <c r="N288" s="17"/>
      <c r="O288" s="19"/>
      <c r="P288" s="20"/>
      <c r="Q288" s="13"/>
      <c r="R288" s="13"/>
      <c r="S288" s="13"/>
      <c r="T288" s="13"/>
      <c r="U288" s="13"/>
      <c r="V288" s="13"/>
      <c r="W288" s="13"/>
      <c r="X288" s="13"/>
      <c r="Y288" s="21"/>
    </row>
    <row r="289" ht="11.85" customHeight="1">
      <c r="A289" t="s" s="118">
        <v>429</v>
      </c>
      <c r="B289" t="s" s="71">
        <v>430</v>
      </c>
      <c r="C289" s="124">
        <v>6</v>
      </c>
      <c r="D289" t="s" s="64">
        <v>51</v>
      </c>
      <c r="E289" s="96"/>
      <c r="F289" s="52">
        <f>ROUND(C289*E289,2)</f>
        <v>0</v>
      </c>
      <c r="G289" s="32"/>
      <c r="H289" s="17"/>
      <c r="I289" s="17"/>
      <c r="J289" s="17"/>
      <c r="K289" s="17"/>
      <c r="L289" s="17"/>
      <c r="M289" s="17"/>
      <c r="N289" s="17"/>
      <c r="O289" s="19"/>
      <c r="P289" s="20"/>
      <c r="Q289" s="13"/>
      <c r="R289" s="13"/>
      <c r="S289" s="13"/>
      <c r="T289" s="13"/>
      <c r="U289" s="13"/>
      <c r="V289" s="13"/>
      <c r="W289" s="13"/>
      <c r="X289" s="13"/>
      <c r="Y289" s="21"/>
    </row>
    <row r="290" ht="11.85" customHeight="1">
      <c r="A290" t="s" s="118">
        <v>431</v>
      </c>
      <c r="B290" t="s" s="71">
        <v>432</v>
      </c>
      <c r="C290" s="124">
        <v>3</v>
      </c>
      <c r="D290" t="s" s="64">
        <v>51</v>
      </c>
      <c r="E290" s="96"/>
      <c r="F290" s="52">
        <f>ROUND(C290*E290,2)</f>
        <v>0</v>
      </c>
      <c r="G290" s="32"/>
      <c r="H290" s="17"/>
      <c r="I290" s="17"/>
      <c r="J290" s="17"/>
      <c r="K290" s="17"/>
      <c r="L290" s="17"/>
      <c r="M290" s="17"/>
      <c r="N290" s="17"/>
      <c r="O290" s="19"/>
      <c r="P290" s="20"/>
      <c r="Q290" s="13"/>
      <c r="R290" s="13"/>
      <c r="S290" s="13"/>
      <c r="T290" s="13"/>
      <c r="U290" s="13"/>
      <c r="V290" s="13"/>
      <c r="W290" s="13"/>
      <c r="X290" s="13"/>
      <c r="Y290" s="21"/>
    </row>
    <row r="291" ht="11.85" customHeight="1">
      <c r="A291" t="s" s="118">
        <v>433</v>
      </c>
      <c r="B291" t="s" s="71">
        <v>432</v>
      </c>
      <c r="C291" s="124">
        <v>3</v>
      </c>
      <c r="D291" t="s" s="64">
        <v>51</v>
      </c>
      <c r="E291" s="96"/>
      <c r="F291" s="52">
        <f>ROUND(C291*E291,2)</f>
        <v>0</v>
      </c>
      <c r="G291" s="32"/>
      <c r="H291" s="17"/>
      <c r="I291" s="17"/>
      <c r="J291" s="17"/>
      <c r="K291" s="17"/>
      <c r="L291" s="17"/>
      <c r="M291" s="17"/>
      <c r="N291" s="17"/>
      <c r="O291" s="19"/>
      <c r="P291" s="20"/>
      <c r="Q291" s="13"/>
      <c r="R291" s="13"/>
      <c r="S291" s="13"/>
      <c r="T291" s="13"/>
      <c r="U291" s="13"/>
      <c r="V291" s="13"/>
      <c r="W291" s="13"/>
      <c r="X291" s="13"/>
      <c r="Y291" s="21"/>
    </row>
    <row r="292" ht="12.6" customHeight="1">
      <c r="A292" s="184"/>
      <c r="B292" s="185"/>
      <c r="C292" s="186"/>
      <c r="D292" s="187"/>
      <c r="E292" s="106"/>
      <c r="F292" s="107"/>
      <c r="G292" s="32"/>
      <c r="H292" s="17"/>
      <c r="I292" s="18"/>
      <c r="J292" s="17"/>
      <c r="K292" s="17"/>
      <c r="L292" s="17"/>
      <c r="M292" s="17"/>
      <c r="N292" s="17"/>
      <c r="O292" s="19"/>
      <c r="P292" s="20"/>
      <c r="Q292" s="13"/>
      <c r="R292" s="13"/>
      <c r="S292" s="13"/>
      <c r="T292" s="13"/>
      <c r="U292" s="13"/>
      <c r="V292" s="13"/>
      <c r="W292" s="13"/>
      <c r="X292" s="13"/>
      <c r="Y292" s="21"/>
    </row>
    <row r="293" ht="13.35" customHeight="1">
      <c r="A293" s="188">
        <v>14.3</v>
      </c>
      <c r="B293" t="s" s="189">
        <v>434</v>
      </c>
      <c r="C293" s="190"/>
      <c r="D293" s="191"/>
      <c r="E293" s="112"/>
      <c r="F293" s="113"/>
      <c r="G293" s="32"/>
      <c r="H293" s="17"/>
      <c r="I293" s="18"/>
      <c r="J293" s="17"/>
      <c r="K293" s="17"/>
      <c r="L293" s="17"/>
      <c r="M293" s="17"/>
      <c r="N293" s="17"/>
      <c r="O293" s="19"/>
      <c r="P293" s="20"/>
      <c r="Q293" s="13"/>
      <c r="R293" s="13"/>
      <c r="S293" s="13"/>
      <c r="T293" s="13"/>
      <c r="U293" s="13"/>
      <c r="V293" s="13"/>
      <c r="W293" s="13"/>
      <c r="X293" s="13"/>
      <c r="Y293" s="21"/>
    </row>
    <row r="294" ht="12.6" customHeight="1">
      <c r="A294" t="s" s="118">
        <v>435</v>
      </c>
      <c r="B294" t="s" s="48">
        <v>436</v>
      </c>
      <c r="C294" s="124"/>
      <c r="D294" s="64"/>
      <c r="E294" s="96"/>
      <c r="F294" s="52"/>
      <c r="G294" s="32"/>
      <c r="H294" s="17"/>
      <c r="I294" s="18"/>
      <c r="J294" s="17"/>
      <c r="K294" s="17"/>
      <c r="L294" s="17"/>
      <c r="M294" s="17"/>
      <c r="N294" s="17"/>
      <c r="O294" s="19"/>
      <c r="P294" s="20"/>
      <c r="Q294" s="13"/>
      <c r="R294" s="13"/>
      <c r="S294" s="13"/>
      <c r="T294" s="13"/>
      <c r="U294" s="13"/>
      <c r="V294" s="13"/>
      <c r="W294" s="13"/>
      <c r="X294" s="13"/>
      <c r="Y294" s="21"/>
    </row>
    <row r="295" ht="11.85" customHeight="1">
      <c r="A295" t="s" s="118">
        <v>437</v>
      </c>
      <c r="B295" t="s" s="71">
        <v>438</v>
      </c>
      <c r="C295" s="124">
        <v>1</v>
      </c>
      <c r="D295" t="s" s="64">
        <v>51</v>
      </c>
      <c r="E295" s="96"/>
      <c r="F295" s="52">
        <f>ROUND(C295*E295,2)</f>
        <v>0</v>
      </c>
      <c r="G295" s="32"/>
      <c r="H295" s="17"/>
      <c r="I295" s="17"/>
      <c r="J295" s="17"/>
      <c r="K295" s="17"/>
      <c r="L295" s="17"/>
      <c r="M295" s="17"/>
      <c r="N295" s="17"/>
      <c r="O295" s="19"/>
      <c r="P295" s="20"/>
      <c r="Q295" s="13"/>
      <c r="R295" s="13"/>
      <c r="S295" s="13"/>
      <c r="T295" s="13"/>
      <c r="U295" s="13"/>
      <c r="V295" s="13"/>
      <c r="W295" s="13"/>
      <c r="X295" s="13"/>
      <c r="Y295" s="21"/>
    </row>
    <row r="296" ht="11.85" customHeight="1">
      <c r="A296" t="s" s="118">
        <v>439</v>
      </c>
      <c r="B296" t="s" s="71">
        <v>440</v>
      </c>
      <c r="C296" s="124">
        <v>1</v>
      </c>
      <c r="D296" t="s" s="64">
        <v>51</v>
      </c>
      <c r="E296" s="96"/>
      <c r="F296" s="52">
        <f>ROUND(C296*E296,2)</f>
        <v>0</v>
      </c>
      <c r="G296" s="32"/>
      <c r="H296" s="17"/>
      <c r="I296" s="17"/>
      <c r="J296" s="17"/>
      <c r="K296" s="17"/>
      <c r="L296" s="17"/>
      <c r="M296" s="17"/>
      <c r="N296" s="17"/>
      <c r="O296" s="19"/>
      <c r="P296" s="20"/>
      <c r="Q296" s="13"/>
      <c r="R296" s="13"/>
      <c r="S296" s="13"/>
      <c r="T296" s="13"/>
      <c r="U296" s="13"/>
      <c r="V296" s="13"/>
      <c r="W296" s="13"/>
      <c r="X296" s="13"/>
      <c r="Y296" s="21"/>
    </row>
    <row r="297" ht="11.85" customHeight="1">
      <c r="A297" t="s" s="118">
        <v>441</v>
      </c>
      <c r="B297" t="s" s="71">
        <v>442</v>
      </c>
      <c r="C297" s="124">
        <v>1</v>
      </c>
      <c r="D297" t="s" s="64">
        <v>51</v>
      </c>
      <c r="E297" s="96"/>
      <c r="F297" s="52">
        <f>ROUND(C297*E297,2)</f>
        <v>0</v>
      </c>
      <c r="G297" s="32"/>
      <c r="H297" s="17"/>
      <c r="I297" s="17"/>
      <c r="J297" s="17"/>
      <c r="K297" s="17"/>
      <c r="L297" s="17"/>
      <c r="M297" s="17"/>
      <c r="N297" s="17"/>
      <c r="O297" s="19"/>
      <c r="P297" s="20"/>
      <c r="Q297" s="13"/>
      <c r="R297" s="13"/>
      <c r="S297" s="13"/>
      <c r="T297" s="13"/>
      <c r="U297" s="13"/>
      <c r="V297" s="13"/>
      <c r="W297" s="13"/>
      <c r="X297" s="13"/>
      <c r="Y297" s="21"/>
    </row>
    <row r="298" ht="11.85" customHeight="1">
      <c r="A298" t="s" s="118">
        <v>443</v>
      </c>
      <c r="B298" t="s" s="71">
        <v>444</v>
      </c>
      <c r="C298" s="124">
        <v>1</v>
      </c>
      <c r="D298" t="s" s="64">
        <v>51</v>
      </c>
      <c r="E298" s="96"/>
      <c r="F298" s="52">
        <f>ROUND(C298*E298,2)</f>
        <v>0</v>
      </c>
      <c r="G298" s="32"/>
      <c r="H298" s="17"/>
      <c r="I298" s="17"/>
      <c r="J298" s="17"/>
      <c r="K298" s="17"/>
      <c r="L298" s="17"/>
      <c r="M298" s="17"/>
      <c r="N298" s="17"/>
      <c r="O298" s="19"/>
      <c r="P298" s="20"/>
      <c r="Q298" s="13"/>
      <c r="R298" s="13"/>
      <c r="S298" s="13"/>
      <c r="T298" s="13"/>
      <c r="U298" s="13"/>
      <c r="V298" s="13"/>
      <c r="W298" s="13"/>
      <c r="X298" s="13"/>
      <c r="Y298" s="21"/>
    </row>
    <row r="299" ht="11.85" customHeight="1">
      <c r="A299" t="s" s="118">
        <v>445</v>
      </c>
      <c r="B299" t="s" s="71">
        <v>438</v>
      </c>
      <c r="C299" s="124">
        <v>1</v>
      </c>
      <c r="D299" t="s" s="64">
        <v>51</v>
      </c>
      <c r="E299" s="96"/>
      <c r="F299" s="52">
        <f>ROUND(C299*E299,2)</f>
        <v>0</v>
      </c>
      <c r="G299" s="32"/>
      <c r="H299" s="17"/>
      <c r="I299" s="17"/>
      <c r="J299" s="17"/>
      <c r="K299" s="17"/>
      <c r="L299" s="17"/>
      <c r="M299" s="17"/>
      <c r="N299" s="17"/>
      <c r="O299" s="19"/>
      <c r="P299" s="20"/>
      <c r="Q299" s="13"/>
      <c r="R299" s="13"/>
      <c r="S299" s="13"/>
      <c r="T299" s="13"/>
      <c r="U299" s="13"/>
      <c r="V299" s="13"/>
      <c r="W299" s="13"/>
      <c r="X299" s="13"/>
      <c r="Y299" s="21"/>
    </row>
    <row r="300" ht="11.85" customHeight="1">
      <c r="A300" t="s" s="118">
        <v>446</v>
      </c>
      <c r="B300" t="s" s="71">
        <v>447</v>
      </c>
      <c r="C300" s="124">
        <v>1</v>
      </c>
      <c r="D300" t="s" s="64">
        <v>51</v>
      </c>
      <c r="E300" s="96"/>
      <c r="F300" s="52">
        <f>ROUND(C300*E300,2)</f>
        <v>0</v>
      </c>
      <c r="G300" s="32"/>
      <c r="H300" s="17"/>
      <c r="I300" s="17"/>
      <c r="J300" s="17"/>
      <c r="K300" s="17"/>
      <c r="L300" s="17"/>
      <c r="M300" s="17"/>
      <c r="N300" s="17"/>
      <c r="O300" s="19"/>
      <c r="P300" s="20"/>
      <c r="Q300" s="13"/>
      <c r="R300" s="13"/>
      <c r="S300" s="13"/>
      <c r="T300" s="13"/>
      <c r="U300" s="13"/>
      <c r="V300" s="13"/>
      <c r="W300" s="13"/>
      <c r="X300" s="13"/>
      <c r="Y300" s="21"/>
    </row>
    <row r="301" ht="11.85" customHeight="1">
      <c r="A301" t="s" s="118">
        <v>448</v>
      </c>
      <c r="B301" t="s" s="71">
        <v>449</v>
      </c>
      <c r="C301" s="124">
        <v>1</v>
      </c>
      <c r="D301" t="s" s="64">
        <v>51</v>
      </c>
      <c r="E301" s="96"/>
      <c r="F301" s="52">
        <f>ROUND(C301*E301,2)</f>
        <v>0</v>
      </c>
      <c r="G301" s="32"/>
      <c r="H301" s="17"/>
      <c r="I301" s="17"/>
      <c r="J301" s="17"/>
      <c r="K301" s="17"/>
      <c r="L301" s="17"/>
      <c r="M301" s="17"/>
      <c r="N301" s="17"/>
      <c r="O301" s="19"/>
      <c r="P301" s="20"/>
      <c r="Q301" s="13"/>
      <c r="R301" s="13"/>
      <c r="S301" s="13"/>
      <c r="T301" s="13"/>
      <c r="U301" s="13"/>
      <c r="V301" s="13"/>
      <c r="W301" s="13"/>
      <c r="X301" s="13"/>
      <c r="Y301" s="21"/>
    </row>
    <row r="302" ht="12.6" customHeight="1">
      <c r="A302" t="s" s="118">
        <v>450</v>
      </c>
      <c r="B302" t="s" s="73">
        <v>451</v>
      </c>
      <c r="C302" s="160">
        <v>2</v>
      </c>
      <c r="D302" t="s" s="60">
        <v>51</v>
      </c>
      <c r="E302" s="192"/>
      <c r="F302" s="62">
        <f>ROUND(C302*E302,2)</f>
        <v>0</v>
      </c>
      <c r="G302" s="32"/>
      <c r="H302" s="17"/>
      <c r="I302" s="17"/>
      <c r="J302" s="17"/>
      <c r="K302" s="17"/>
      <c r="L302" s="17"/>
      <c r="M302" s="17"/>
      <c r="N302" s="17"/>
      <c r="O302" s="19"/>
      <c r="P302" s="20"/>
      <c r="Q302" s="13"/>
      <c r="R302" s="13"/>
      <c r="S302" s="13"/>
      <c r="T302" s="13"/>
      <c r="U302" s="13"/>
      <c r="V302" s="13"/>
      <c r="W302" s="13"/>
      <c r="X302" s="13"/>
      <c r="Y302" s="21"/>
    </row>
    <row r="303" ht="11.85" customHeight="1">
      <c r="A303" t="s" s="118">
        <v>452</v>
      </c>
      <c r="B303" t="s" s="71">
        <v>453</v>
      </c>
      <c r="C303" s="124">
        <v>1</v>
      </c>
      <c r="D303" t="s" s="64">
        <v>51</v>
      </c>
      <c r="E303" s="96"/>
      <c r="F303" s="52">
        <f>ROUND(C303*E303,2)</f>
        <v>0</v>
      </c>
      <c r="G303" s="32"/>
      <c r="H303" s="17"/>
      <c r="I303" s="17"/>
      <c r="J303" s="17"/>
      <c r="K303" s="17"/>
      <c r="L303" s="17"/>
      <c r="M303" s="17"/>
      <c r="N303" s="17"/>
      <c r="O303" s="19"/>
      <c r="P303" s="20"/>
      <c r="Q303" s="13"/>
      <c r="R303" s="13"/>
      <c r="S303" s="13"/>
      <c r="T303" s="13"/>
      <c r="U303" s="13"/>
      <c r="V303" s="13"/>
      <c r="W303" s="13"/>
      <c r="X303" s="13"/>
      <c r="Y303" s="21"/>
    </row>
    <row r="304" ht="11.85" customHeight="1">
      <c r="A304" t="s" s="118">
        <v>454</v>
      </c>
      <c r="B304" t="s" s="71">
        <v>455</v>
      </c>
      <c r="C304" s="124">
        <v>1</v>
      </c>
      <c r="D304" t="s" s="64">
        <v>51</v>
      </c>
      <c r="E304" s="96"/>
      <c r="F304" s="52">
        <f>ROUND(C304*E304,2)</f>
        <v>0</v>
      </c>
      <c r="G304" s="32"/>
      <c r="H304" s="17"/>
      <c r="I304" s="17"/>
      <c r="J304" s="17"/>
      <c r="K304" s="17"/>
      <c r="L304" s="17"/>
      <c r="M304" s="17"/>
      <c r="N304" s="17"/>
      <c r="O304" s="19"/>
      <c r="P304" s="20"/>
      <c r="Q304" s="13"/>
      <c r="R304" s="13"/>
      <c r="S304" s="13"/>
      <c r="T304" s="13"/>
      <c r="U304" s="13"/>
      <c r="V304" s="13"/>
      <c r="W304" s="13"/>
      <c r="X304" s="13"/>
      <c r="Y304" s="21"/>
    </row>
    <row r="305" ht="11.85" customHeight="1">
      <c r="A305" t="s" s="118">
        <v>456</v>
      </c>
      <c r="B305" t="s" s="71">
        <v>457</v>
      </c>
      <c r="C305" s="124">
        <v>1</v>
      </c>
      <c r="D305" t="s" s="64">
        <v>51</v>
      </c>
      <c r="E305" s="96"/>
      <c r="F305" s="52">
        <f>ROUND(C305*E305,2)</f>
        <v>0</v>
      </c>
      <c r="G305" s="32"/>
      <c r="H305" s="17"/>
      <c r="I305" s="17"/>
      <c r="J305" s="17"/>
      <c r="K305" s="17"/>
      <c r="L305" s="17"/>
      <c r="M305" s="17"/>
      <c r="N305" s="17"/>
      <c r="O305" s="19"/>
      <c r="P305" s="20"/>
      <c r="Q305" s="13"/>
      <c r="R305" s="13"/>
      <c r="S305" s="13"/>
      <c r="T305" s="13"/>
      <c r="U305" s="13"/>
      <c r="V305" s="13"/>
      <c r="W305" s="13"/>
      <c r="X305" s="13"/>
      <c r="Y305" s="21"/>
    </row>
    <row r="306" ht="11.85" customHeight="1">
      <c r="A306" t="s" s="118">
        <v>458</v>
      </c>
      <c r="B306" t="s" s="71">
        <v>459</v>
      </c>
      <c r="C306" s="124">
        <v>1</v>
      </c>
      <c r="D306" t="s" s="64">
        <v>51</v>
      </c>
      <c r="E306" s="96"/>
      <c r="F306" s="52">
        <f>ROUND(C306*E306,2)</f>
        <v>0</v>
      </c>
      <c r="G306" s="32"/>
      <c r="H306" s="17"/>
      <c r="I306" s="17"/>
      <c r="J306" s="17"/>
      <c r="K306" s="17"/>
      <c r="L306" s="17"/>
      <c r="M306" s="17"/>
      <c r="N306" s="17"/>
      <c r="O306" s="19"/>
      <c r="P306" s="20"/>
      <c r="Q306" s="13"/>
      <c r="R306" s="13"/>
      <c r="S306" s="13"/>
      <c r="T306" s="13"/>
      <c r="U306" s="13"/>
      <c r="V306" s="13"/>
      <c r="W306" s="13"/>
      <c r="X306" s="13"/>
      <c r="Y306" s="21"/>
    </row>
    <row r="307" ht="11.85" customHeight="1">
      <c r="A307" t="s" s="118">
        <v>460</v>
      </c>
      <c r="B307" t="s" s="71">
        <v>461</v>
      </c>
      <c r="C307" s="124">
        <v>2</v>
      </c>
      <c r="D307" t="s" s="64">
        <v>51</v>
      </c>
      <c r="E307" s="96"/>
      <c r="F307" s="52">
        <f>ROUND(C307*E307,2)</f>
        <v>0</v>
      </c>
      <c r="G307" s="32"/>
      <c r="H307" s="17"/>
      <c r="I307" s="17"/>
      <c r="J307" s="17"/>
      <c r="K307" s="17"/>
      <c r="L307" s="17"/>
      <c r="M307" s="17"/>
      <c r="N307" s="17"/>
      <c r="O307" s="19"/>
      <c r="P307" s="20"/>
      <c r="Q307" s="13"/>
      <c r="R307" s="13"/>
      <c r="S307" s="13"/>
      <c r="T307" s="13"/>
      <c r="U307" s="13"/>
      <c r="V307" s="13"/>
      <c r="W307" s="13"/>
      <c r="X307" s="13"/>
      <c r="Y307" s="21"/>
    </row>
    <row r="308" ht="11.85" customHeight="1">
      <c r="A308" t="s" s="118">
        <v>462</v>
      </c>
      <c r="B308" t="s" s="71">
        <v>463</v>
      </c>
      <c r="C308" s="124">
        <v>1</v>
      </c>
      <c r="D308" t="s" s="64">
        <v>51</v>
      </c>
      <c r="E308" s="96"/>
      <c r="F308" s="52">
        <f>ROUND(C308*E308,2)</f>
        <v>0</v>
      </c>
      <c r="G308" s="32"/>
      <c r="H308" s="17"/>
      <c r="I308" s="17"/>
      <c r="J308" s="17"/>
      <c r="K308" s="17"/>
      <c r="L308" s="17"/>
      <c r="M308" s="17"/>
      <c r="N308" s="17"/>
      <c r="O308" s="19"/>
      <c r="P308" s="20"/>
      <c r="Q308" s="13"/>
      <c r="R308" s="13"/>
      <c r="S308" s="13"/>
      <c r="T308" s="13"/>
      <c r="U308" s="13"/>
      <c r="V308" s="13"/>
      <c r="W308" s="13"/>
      <c r="X308" s="13"/>
      <c r="Y308" s="21"/>
    </row>
    <row r="309" ht="11.85" customHeight="1">
      <c r="A309" t="s" s="118">
        <v>464</v>
      </c>
      <c r="B309" t="s" s="73">
        <v>465</v>
      </c>
      <c r="C309" s="124">
        <v>2</v>
      </c>
      <c r="D309" t="s" s="64">
        <v>51</v>
      </c>
      <c r="E309" s="96"/>
      <c r="F309" s="52">
        <f>ROUND(C309*E309,2)</f>
        <v>0</v>
      </c>
      <c r="G309" s="32"/>
      <c r="H309" s="17"/>
      <c r="I309" s="17"/>
      <c r="J309" s="17"/>
      <c r="K309" s="17"/>
      <c r="L309" s="17"/>
      <c r="M309" s="17"/>
      <c r="N309" s="17"/>
      <c r="O309" s="19"/>
      <c r="P309" s="20"/>
      <c r="Q309" s="13"/>
      <c r="R309" s="13"/>
      <c r="S309" s="13"/>
      <c r="T309" s="13"/>
      <c r="U309" s="13"/>
      <c r="V309" s="13"/>
      <c r="W309" s="13"/>
      <c r="X309" s="13"/>
      <c r="Y309" s="21"/>
    </row>
    <row r="310" ht="11.85" customHeight="1">
      <c r="A310" t="s" s="118">
        <v>466</v>
      </c>
      <c r="B310" t="s" s="71">
        <v>467</v>
      </c>
      <c r="C310" s="124">
        <v>12</v>
      </c>
      <c r="D310" t="s" s="64">
        <v>51</v>
      </c>
      <c r="E310" s="96"/>
      <c r="F310" s="52">
        <f>ROUND(C310*E310,2)</f>
        <v>0</v>
      </c>
      <c r="G310" s="32"/>
      <c r="H310" s="17"/>
      <c r="I310" s="17"/>
      <c r="J310" s="17"/>
      <c r="K310" s="17"/>
      <c r="L310" s="17"/>
      <c r="M310" s="17"/>
      <c r="N310" s="17"/>
      <c r="O310" s="19"/>
      <c r="P310" s="20"/>
      <c r="Q310" s="13"/>
      <c r="R310" s="13"/>
      <c r="S310" s="13"/>
      <c r="T310" s="13"/>
      <c r="U310" s="13"/>
      <c r="V310" s="13"/>
      <c r="W310" s="13"/>
      <c r="X310" s="13"/>
      <c r="Y310" s="21"/>
    </row>
    <row r="311" ht="47.7" customHeight="1">
      <c r="A311" s="193"/>
      <c r="B311" t="s" s="73">
        <v>468</v>
      </c>
      <c r="C311" s="124"/>
      <c r="D311" s="64"/>
      <c r="E311" s="96"/>
      <c r="F311" s="52"/>
      <c r="G311" s="32"/>
      <c r="H311" s="17"/>
      <c r="I311" s="17"/>
      <c r="J311" s="17"/>
      <c r="K311" s="17"/>
      <c r="L311" s="17"/>
      <c r="M311" s="17"/>
      <c r="N311" s="17"/>
      <c r="O311" s="19"/>
      <c r="P311" s="20"/>
      <c r="Q311" s="13"/>
      <c r="R311" s="13"/>
      <c r="S311" s="13"/>
      <c r="T311" s="13"/>
      <c r="U311" s="13"/>
      <c r="V311" s="13"/>
      <c r="W311" s="13"/>
      <c r="X311" s="13"/>
      <c r="Y311" s="21"/>
    </row>
    <row r="312" ht="11.85" customHeight="1">
      <c r="A312" t="s" s="118">
        <v>469</v>
      </c>
      <c r="B312" t="s" s="71">
        <v>470</v>
      </c>
      <c r="C312" s="124">
        <v>1</v>
      </c>
      <c r="D312" t="s" s="64">
        <v>21</v>
      </c>
      <c r="E312" s="96"/>
      <c r="F312" s="52">
        <f>ROUND(C312*E312,2)</f>
        <v>0</v>
      </c>
      <c r="G312" s="32"/>
      <c r="H312" s="17"/>
      <c r="I312" s="17"/>
      <c r="J312" s="17"/>
      <c r="K312" s="17"/>
      <c r="L312" s="17"/>
      <c r="M312" s="17"/>
      <c r="N312" s="17"/>
      <c r="O312" s="19"/>
      <c r="P312" s="20"/>
      <c r="Q312" s="13"/>
      <c r="R312" s="13"/>
      <c r="S312" s="13"/>
      <c r="T312" s="13"/>
      <c r="U312" s="13"/>
      <c r="V312" s="13"/>
      <c r="W312" s="13"/>
      <c r="X312" s="13"/>
      <c r="Y312" s="21"/>
    </row>
    <row r="313" ht="11.85" customHeight="1">
      <c r="A313" t="s" s="118">
        <v>471</v>
      </c>
      <c r="B313" t="s" s="71">
        <v>472</v>
      </c>
      <c r="C313" s="124">
        <v>1</v>
      </c>
      <c r="D313" t="s" s="64">
        <v>21</v>
      </c>
      <c r="E313" s="96"/>
      <c r="F313" s="52">
        <f>ROUND(C313*E313,2)</f>
        <v>0</v>
      </c>
      <c r="G313" s="32"/>
      <c r="H313" s="17"/>
      <c r="I313" s="17"/>
      <c r="J313" s="17"/>
      <c r="K313" s="17"/>
      <c r="L313" s="17"/>
      <c r="M313" s="17"/>
      <c r="N313" s="17"/>
      <c r="O313" s="19"/>
      <c r="P313" s="20"/>
      <c r="Q313" s="13"/>
      <c r="R313" s="13"/>
      <c r="S313" s="13"/>
      <c r="T313" s="13"/>
      <c r="U313" s="13"/>
      <c r="V313" s="13"/>
      <c r="W313" s="13"/>
      <c r="X313" s="13"/>
      <c r="Y313" s="21"/>
    </row>
    <row r="314" ht="11.85" customHeight="1">
      <c r="A314" t="s" s="118">
        <v>473</v>
      </c>
      <c r="B314" t="s" s="71">
        <v>474</v>
      </c>
      <c r="C314" s="124">
        <v>1</v>
      </c>
      <c r="D314" t="s" s="64">
        <v>21</v>
      </c>
      <c r="E314" s="96"/>
      <c r="F314" s="52">
        <f>ROUND(C314*E314,2)</f>
        <v>0</v>
      </c>
      <c r="G314" s="32"/>
      <c r="H314" s="17"/>
      <c r="I314" s="17"/>
      <c r="J314" s="17"/>
      <c r="K314" s="17"/>
      <c r="L314" s="17"/>
      <c r="M314" s="17"/>
      <c r="N314" s="17"/>
      <c r="O314" s="19"/>
      <c r="P314" s="20"/>
      <c r="Q314" s="13"/>
      <c r="R314" s="13"/>
      <c r="S314" s="13"/>
      <c r="T314" s="13"/>
      <c r="U314" s="13"/>
      <c r="V314" s="13"/>
      <c r="W314" s="13"/>
      <c r="X314" s="13"/>
      <c r="Y314" s="21"/>
    </row>
    <row r="315" ht="12.6" customHeight="1">
      <c r="A315" s="175"/>
      <c r="B315" s="117"/>
      <c r="C315" s="63"/>
      <c r="D315" s="93"/>
      <c r="E315" s="49"/>
      <c r="F315" s="52"/>
      <c r="G315" s="32"/>
      <c r="H315" s="17"/>
      <c r="I315" s="18"/>
      <c r="J315" s="17"/>
      <c r="K315" s="17"/>
      <c r="L315" s="17"/>
      <c r="M315" s="17"/>
      <c r="N315" s="17"/>
      <c r="O315" s="19"/>
      <c r="P315" s="20"/>
      <c r="Q315" s="13"/>
      <c r="R315" s="13"/>
      <c r="S315" s="13"/>
      <c r="T315" s="13"/>
      <c r="U315" s="13"/>
      <c r="V315" s="13"/>
      <c r="W315" s="13"/>
      <c r="X315" s="13"/>
      <c r="Y315" s="21"/>
    </row>
    <row r="316" ht="13.35" customHeight="1">
      <c r="A316" s="75">
        <v>15</v>
      </c>
      <c r="B316" t="s" s="137">
        <v>475</v>
      </c>
      <c r="C316" s="69"/>
      <c r="D316" t="s" s="72">
        <v>51</v>
      </c>
      <c r="E316" s="49"/>
      <c r="F316" s="52">
        <f>ROUND(C316*E316,2)</f>
        <v>0</v>
      </c>
      <c r="G316" s="32"/>
      <c r="H316" s="17"/>
      <c r="I316" s="18"/>
      <c r="J316" s="17"/>
      <c r="K316" s="17"/>
      <c r="L316" s="17"/>
      <c r="M316" s="17"/>
      <c r="N316" s="17"/>
      <c r="O316" s="19"/>
      <c r="P316" s="20"/>
      <c r="Q316" s="13"/>
      <c r="R316" s="13"/>
      <c r="S316" s="13"/>
      <c r="T316" s="13"/>
      <c r="U316" s="13"/>
      <c r="V316" s="13"/>
      <c r="W316" s="13"/>
      <c r="X316" s="13"/>
      <c r="Y316" s="21"/>
    </row>
    <row r="317" ht="13.35" customHeight="1">
      <c r="A317" s="194">
        <v>16</v>
      </c>
      <c r="B317" t="s" s="71">
        <v>476</v>
      </c>
      <c r="C317" s="195">
        <v>1</v>
      </c>
      <c r="D317" t="s" s="72">
        <v>21</v>
      </c>
      <c r="E317" s="49"/>
      <c r="F317" s="52">
        <f>ROUND(C317*E317,2)</f>
        <v>0</v>
      </c>
      <c r="G317" s="32"/>
      <c r="H317" s="17"/>
      <c r="I317" s="18"/>
      <c r="J317" s="17"/>
      <c r="K317" s="17"/>
      <c r="L317" s="17"/>
      <c r="M317" s="17"/>
      <c r="N317" s="17"/>
      <c r="O317" s="19"/>
      <c r="P317" s="20"/>
      <c r="Q317" s="13"/>
      <c r="R317" s="13"/>
      <c r="S317" s="13"/>
      <c r="T317" s="13"/>
      <c r="U317" s="13"/>
      <c r="V317" s="13"/>
      <c r="W317" s="13"/>
      <c r="X317" s="13"/>
      <c r="Y317" s="21"/>
    </row>
    <row r="318" ht="13.35" customHeight="1">
      <c r="A318" s="194">
        <v>17</v>
      </c>
      <c r="B318" t="s" s="71">
        <v>477</v>
      </c>
      <c r="C318" s="195">
        <v>1</v>
      </c>
      <c r="D318" t="s" s="72">
        <v>21</v>
      </c>
      <c r="E318" s="49"/>
      <c r="F318" s="52">
        <f>ROUND(C318*E318,2)</f>
        <v>0</v>
      </c>
      <c r="G318" s="32"/>
      <c r="H318" s="17"/>
      <c r="I318" s="18"/>
      <c r="J318" s="17"/>
      <c r="K318" s="17"/>
      <c r="L318" s="17"/>
      <c r="M318" s="17"/>
      <c r="N318" s="17"/>
      <c r="O318" s="19"/>
      <c r="P318" s="20"/>
      <c r="Q318" s="13"/>
      <c r="R318" s="13"/>
      <c r="S318" s="13"/>
      <c r="T318" s="13"/>
      <c r="U318" s="13"/>
      <c r="V318" s="13"/>
      <c r="W318" s="13"/>
      <c r="X318" s="13"/>
      <c r="Y318" s="21"/>
    </row>
    <row r="319" ht="13.35" customHeight="1">
      <c r="A319" s="75">
        <v>18</v>
      </c>
      <c r="B319" t="s" s="137">
        <v>478</v>
      </c>
      <c r="C319" s="69">
        <v>1</v>
      </c>
      <c r="D319" t="s" s="72">
        <v>23</v>
      </c>
      <c r="E319" s="49"/>
      <c r="F319" s="52">
        <f>ROUND(C319*E319,2)</f>
        <v>0</v>
      </c>
      <c r="G319" s="32"/>
      <c r="H319" s="17"/>
      <c r="I319" s="18"/>
      <c r="J319" s="17"/>
      <c r="K319" s="17"/>
      <c r="L319" s="17"/>
      <c r="M319" s="17"/>
      <c r="N319" s="17"/>
      <c r="O319" s="19"/>
      <c r="P319" s="20"/>
      <c r="Q319" s="13"/>
      <c r="R319" s="13"/>
      <c r="S319" s="13"/>
      <c r="T319" s="13"/>
      <c r="U319" s="13"/>
      <c r="V319" s="13"/>
      <c r="W319" s="13"/>
      <c r="X319" s="13"/>
      <c r="Y319" s="21"/>
    </row>
    <row r="320" ht="12.6" customHeight="1">
      <c r="A320" s="194"/>
      <c r="B320" s="85"/>
      <c r="C320" s="195"/>
      <c r="D320" s="50"/>
      <c r="E320" s="49"/>
      <c r="F320" s="52"/>
      <c r="G320" s="32"/>
      <c r="H320" s="17"/>
      <c r="I320" s="18"/>
      <c r="J320" s="17"/>
      <c r="K320" s="17"/>
      <c r="L320" s="17"/>
      <c r="M320" s="17"/>
      <c r="N320" s="17"/>
      <c r="O320" s="19"/>
      <c r="P320" s="20"/>
      <c r="Q320" s="13"/>
      <c r="R320" s="13"/>
      <c r="S320" s="13"/>
      <c r="T320" s="13"/>
      <c r="U320" s="13"/>
      <c r="V320" s="13"/>
      <c r="W320" s="13"/>
      <c r="X320" s="13"/>
      <c r="Y320" s="21"/>
    </row>
    <row r="321" ht="13.35" customHeight="1">
      <c r="A321" s="196"/>
      <c r="B321" t="s" s="197">
        <v>479</v>
      </c>
      <c r="C321" s="198"/>
      <c r="D321" s="199"/>
      <c r="E321" s="106"/>
      <c r="F321" s="200">
        <f>SUM(F14:F319)</f>
        <v>0</v>
      </c>
      <c r="G321" s="32"/>
      <c r="H321" s="17"/>
      <c r="I321" s="18"/>
      <c r="J321" s="17"/>
      <c r="K321" s="17"/>
      <c r="L321" s="17"/>
      <c r="M321" s="17"/>
      <c r="N321" s="17"/>
      <c r="O321" s="19"/>
      <c r="P321" s="20"/>
      <c r="Q321" s="13"/>
      <c r="R321" s="13"/>
      <c r="S321" s="13"/>
      <c r="T321" s="13"/>
      <c r="U321" s="13"/>
      <c r="V321" s="13"/>
      <c r="W321" s="13"/>
      <c r="X321" s="13"/>
      <c r="Y321" s="21"/>
    </row>
    <row r="322" ht="13.35" customHeight="1">
      <c r="A322" s="201"/>
      <c r="B322" s="202"/>
      <c r="C322" s="203"/>
      <c r="D322" s="204"/>
      <c r="E322" s="112"/>
      <c r="F322" s="205"/>
      <c r="G322" s="32"/>
      <c r="H322" s="17"/>
      <c r="I322" s="18"/>
      <c r="J322" s="17"/>
      <c r="K322" s="17"/>
      <c r="L322" s="17"/>
      <c r="M322" s="17"/>
      <c r="N322" s="17"/>
      <c r="O322" s="19"/>
      <c r="P322" s="20"/>
      <c r="Q322" s="13"/>
      <c r="R322" s="13"/>
      <c r="S322" s="13"/>
      <c r="T322" s="13"/>
      <c r="U322" s="13"/>
      <c r="V322" s="13"/>
      <c r="W322" s="13"/>
      <c r="X322" s="13"/>
      <c r="Y322" s="21"/>
    </row>
    <row r="323" ht="13.35" customHeight="1">
      <c r="A323" t="s" s="47">
        <v>480</v>
      </c>
      <c r="B323" t="s" s="48">
        <v>481</v>
      </c>
      <c r="C323" s="49"/>
      <c r="D323" s="50"/>
      <c r="E323" s="51"/>
      <c r="F323" s="52"/>
      <c r="G323" s="32"/>
      <c r="H323" s="17"/>
      <c r="I323" s="18"/>
      <c r="J323" s="17"/>
      <c r="K323" s="17"/>
      <c r="L323" s="17"/>
      <c r="M323" s="17"/>
      <c r="N323" s="17"/>
      <c r="O323" s="19"/>
      <c r="P323" s="20"/>
      <c r="Q323" s="13"/>
      <c r="R323" s="13"/>
      <c r="S323" s="13"/>
      <c r="T323" s="13"/>
      <c r="U323" s="13"/>
      <c r="V323" s="13"/>
      <c r="W323" s="13"/>
      <c r="X323" s="13"/>
      <c r="Y323" s="21"/>
    </row>
    <row r="324" ht="13.35" customHeight="1">
      <c r="A324" s="53"/>
      <c r="B324" s="54"/>
      <c r="C324" s="49"/>
      <c r="D324" s="50"/>
      <c r="E324" s="51"/>
      <c r="F324" s="52"/>
      <c r="G324" s="32"/>
      <c r="H324" s="17"/>
      <c r="I324" s="18"/>
      <c r="J324" s="17"/>
      <c r="K324" s="17"/>
      <c r="L324" s="17"/>
      <c r="M324" s="17"/>
      <c r="N324" s="17"/>
      <c r="O324" s="19"/>
      <c r="P324" s="20"/>
      <c r="Q324" s="13"/>
      <c r="R324" s="13"/>
      <c r="S324" s="13"/>
      <c r="T324" s="13"/>
      <c r="U324" s="13"/>
      <c r="V324" s="13"/>
      <c r="W324" s="13"/>
      <c r="X324" s="13"/>
      <c r="Y324" s="21"/>
    </row>
    <row r="325" ht="13.35" customHeight="1">
      <c r="A325" s="55">
        <v>1</v>
      </c>
      <c r="B325" t="s" s="56">
        <v>13</v>
      </c>
      <c r="C325" s="49"/>
      <c r="D325" s="50"/>
      <c r="E325" s="51"/>
      <c r="F325" s="52"/>
      <c r="G325" s="32"/>
      <c r="H325" s="17"/>
      <c r="I325" s="18"/>
      <c r="J325" s="17"/>
      <c r="K325" s="17"/>
      <c r="L325" s="17"/>
      <c r="M325" s="17"/>
      <c r="N325" s="17"/>
      <c r="O325" s="19"/>
      <c r="P325" s="20"/>
      <c r="Q325" s="13"/>
      <c r="R325" s="13"/>
      <c r="S325" s="13"/>
      <c r="T325" s="13"/>
      <c r="U325" s="13"/>
      <c r="V325" s="13"/>
      <c r="W325" s="13"/>
      <c r="X325" s="13"/>
      <c r="Y325" s="21"/>
    </row>
    <row r="326" ht="12.6" customHeight="1">
      <c r="A326" s="57">
        <f>A325+0.1</f>
        <v>1.1</v>
      </c>
      <c r="B326" t="s" s="58">
        <v>482</v>
      </c>
      <c r="C326" s="59">
        <v>27</v>
      </c>
      <c r="D326" t="s" s="60">
        <v>15</v>
      </c>
      <c r="E326" s="61"/>
      <c r="F326" s="62">
        <f>ROUND(C326*E326,2)</f>
        <v>0</v>
      </c>
      <c r="G326" s="32"/>
      <c r="H326" s="17"/>
      <c r="I326" s="18"/>
      <c r="J326" s="17"/>
      <c r="K326" s="17"/>
      <c r="L326" s="17"/>
      <c r="M326" s="17"/>
      <c r="N326" s="17"/>
      <c r="O326" s="19"/>
      <c r="P326" s="20"/>
      <c r="Q326" s="13"/>
      <c r="R326" s="13"/>
      <c r="S326" s="13"/>
      <c r="T326" s="13"/>
      <c r="U326" s="13"/>
      <c r="V326" s="13"/>
      <c r="W326" s="13"/>
      <c r="X326" s="13"/>
      <c r="Y326" s="21"/>
    </row>
    <row r="327" ht="13.35" customHeight="1">
      <c r="A327" s="57">
        <f>A326+0.1</f>
        <v>1.2</v>
      </c>
      <c r="B327" t="s" s="58">
        <v>16</v>
      </c>
      <c r="C327" s="63">
        <v>152</v>
      </c>
      <c r="D327" t="s" s="64">
        <v>17</v>
      </c>
      <c r="E327" s="49"/>
      <c r="F327" s="52">
        <f>ROUND(C327*E327,2)</f>
        <v>0</v>
      </c>
      <c r="G327" s="32"/>
      <c r="H327" s="17"/>
      <c r="I327" s="18"/>
      <c r="J327" s="17"/>
      <c r="K327" s="17"/>
      <c r="L327" s="17"/>
      <c r="M327" s="17"/>
      <c r="N327" s="17"/>
      <c r="O327" s="19"/>
      <c r="P327" s="20"/>
      <c r="Q327" s="13"/>
      <c r="R327" s="13"/>
      <c r="S327" s="13"/>
      <c r="T327" s="13"/>
      <c r="U327" s="13"/>
      <c r="V327" s="13"/>
      <c r="W327" s="13"/>
      <c r="X327" s="13"/>
      <c r="Y327" s="21"/>
    </row>
    <row r="328" ht="13.35" customHeight="1">
      <c r="A328" s="57">
        <f>A327+0.1</f>
        <v>1.3</v>
      </c>
      <c r="B328" t="s" s="58">
        <v>483</v>
      </c>
      <c r="C328" s="65">
        <v>95</v>
      </c>
      <c r="D328" t="s" s="64">
        <v>19</v>
      </c>
      <c r="E328" s="49"/>
      <c r="F328" s="52">
        <f>ROUND(C328*E328,2)</f>
        <v>0</v>
      </c>
      <c r="G328" s="32"/>
      <c r="H328" s="17"/>
      <c r="I328" s="18"/>
      <c r="J328" s="17"/>
      <c r="K328" s="17"/>
      <c r="L328" s="17"/>
      <c r="M328" s="17"/>
      <c r="N328" s="17"/>
      <c r="O328" s="19"/>
      <c r="P328" s="20"/>
      <c r="Q328" s="13"/>
      <c r="R328" s="13"/>
      <c r="S328" s="13"/>
      <c r="T328" s="13"/>
      <c r="U328" s="13"/>
      <c r="V328" s="13"/>
      <c r="W328" s="13"/>
      <c r="X328" s="13"/>
      <c r="Y328" s="21"/>
    </row>
    <row r="329" ht="13.35" customHeight="1">
      <c r="A329" s="57">
        <f>A328+0.1</f>
        <v>1.4</v>
      </c>
      <c r="B329" t="s" s="58">
        <v>20</v>
      </c>
      <c r="C329" s="63">
        <v>1</v>
      </c>
      <c r="D329" t="s" s="64">
        <v>21</v>
      </c>
      <c r="E329" s="49"/>
      <c r="F329" s="52">
        <f>ROUND(C329*E329,2)</f>
        <v>0</v>
      </c>
      <c r="G329" s="32"/>
      <c r="H329" s="17"/>
      <c r="I329" s="18"/>
      <c r="J329" s="17"/>
      <c r="K329" s="17"/>
      <c r="L329" s="17"/>
      <c r="M329" s="17"/>
      <c r="N329" s="17"/>
      <c r="O329" s="19"/>
      <c r="P329" s="20"/>
      <c r="Q329" s="13"/>
      <c r="R329" s="13"/>
      <c r="S329" s="13"/>
      <c r="T329" s="13"/>
      <c r="U329" s="13"/>
      <c r="V329" s="13"/>
      <c r="W329" s="13"/>
      <c r="X329" s="13"/>
      <c r="Y329" s="21"/>
    </row>
    <row r="330" ht="13.35" customHeight="1">
      <c r="A330" s="57">
        <f>A329+0.1</f>
        <v>1.5</v>
      </c>
      <c r="B330" t="s" s="58">
        <v>484</v>
      </c>
      <c r="C330" s="63">
        <v>1</v>
      </c>
      <c r="D330" t="s" s="64">
        <v>23</v>
      </c>
      <c r="E330" s="49"/>
      <c r="F330" s="52">
        <f>ROUND(C330*E330,2)</f>
        <v>0</v>
      </c>
      <c r="G330" s="32"/>
      <c r="H330" s="17"/>
      <c r="I330" s="18"/>
      <c r="J330" s="17"/>
      <c r="K330" s="17"/>
      <c r="L330" s="17"/>
      <c r="M330" s="17"/>
      <c r="N330" s="17"/>
      <c r="O330" s="19"/>
      <c r="P330" s="20"/>
      <c r="Q330" s="13"/>
      <c r="R330" s="13"/>
      <c r="S330" s="13"/>
      <c r="T330" s="13"/>
      <c r="U330" s="13"/>
      <c r="V330" s="13"/>
      <c r="W330" s="13"/>
      <c r="X330" s="13"/>
      <c r="Y330" s="21"/>
    </row>
    <row r="331" ht="12.6" customHeight="1">
      <c r="A331" s="57">
        <f>A330+0.1</f>
        <v>1.6</v>
      </c>
      <c r="B331" t="s" s="58">
        <v>24</v>
      </c>
      <c r="C331" s="59">
        <v>2</v>
      </c>
      <c r="D331" t="s" s="66">
        <v>25</v>
      </c>
      <c r="E331" s="61"/>
      <c r="F331" s="62">
        <f>ROUND(C331*E331,2)</f>
        <v>0</v>
      </c>
      <c r="G331" s="32"/>
      <c r="H331" s="17"/>
      <c r="I331" s="18"/>
      <c r="J331" s="17"/>
      <c r="K331" s="17"/>
      <c r="L331" s="17"/>
      <c r="M331" s="17"/>
      <c r="N331" s="17"/>
      <c r="O331" s="19"/>
      <c r="P331" s="20"/>
      <c r="Q331" s="13"/>
      <c r="R331" s="13"/>
      <c r="S331" s="13"/>
      <c r="T331" s="13"/>
      <c r="U331" s="13"/>
      <c r="V331" s="13"/>
      <c r="W331" s="13"/>
      <c r="X331" s="13"/>
      <c r="Y331" s="21"/>
    </row>
    <row r="332" ht="12.6" customHeight="1">
      <c r="A332" s="57">
        <v>1.7</v>
      </c>
      <c r="B332" t="s" s="58">
        <v>485</v>
      </c>
      <c r="C332" s="181">
        <v>1</v>
      </c>
      <c r="D332" t="s" s="60">
        <v>23</v>
      </c>
      <c r="E332" s="61"/>
      <c r="F332" s="62">
        <f>ROUND(C332*E332,2)</f>
        <v>0</v>
      </c>
      <c r="G332" s="32"/>
      <c r="H332" s="17"/>
      <c r="I332" s="18"/>
      <c r="J332" s="17"/>
      <c r="K332" s="17"/>
      <c r="L332" s="17"/>
      <c r="M332" s="17"/>
      <c r="N332" s="17"/>
      <c r="O332" s="19"/>
      <c r="P332" s="20"/>
      <c r="Q332" s="13"/>
      <c r="R332" s="13"/>
      <c r="S332" s="13"/>
      <c r="T332" s="13"/>
      <c r="U332" s="13"/>
      <c r="V332" s="13"/>
      <c r="W332" s="13"/>
      <c r="X332" s="13"/>
      <c r="Y332" s="21"/>
    </row>
    <row r="333" ht="13.35" customHeight="1">
      <c r="A333" s="206"/>
      <c r="B333" s="47"/>
      <c r="C333" s="96"/>
      <c r="D333" s="50"/>
      <c r="E333" s="49"/>
      <c r="F333" s="207"/>
      <c r="G333" s="32"/>
      <c r="H333" s="17"/>
      <c r="I333" s="18"/>
      <c r="J333" s="17"/>
      <c r="K333" s="17"/>
      <c r="L333" s="17"/>
      <c r="M333" s="17"/>
      <c r="N333" s="17"/>
      <c r="O333" s="19"/>
      <c r="P333" s="20"/>
      <c r="Q333" s="13"/>
      <c r="R333" s="13"/>
      <c r="S333" s="13"/>
      <c r="T333" s="13"/>
      <c r="U333" s="13"/>
      <c r="V333" s="13"/>
      <c r="W333" s="13"/>
      <c r="X333" s="13"/>
      <c r="Y333" s="21"/>
    </row>
    <row r="334" ht="13.35" customHeight="1">
      <c r="A334" s="70">
        <v>2</v>
      </c>
      <c r="B334" t="s" s="48">
        <v>29</v>
      </c>
      <c r="C334" s="69"/>
      <c r="D334" s="50"/>
      <c r="E334" s="49"/>
      <c r="F334" s="52"/>
      <c r="G334" s="32"/>
      <c r="H334" s="17"/>
      <c r="I334" s="18"/>
      <c r="J334" s="17"/>
      <c r="K334" s="17"/>
      <c r="L334" s="17"/>
      <c r="M334" s="17"/>
      <c r="N334" s="17"/>
      <c r="O334" s="19"/>
      <c r="P334" s="20"/>
      <c r="Q334" s="13"/>
      <c r="R334" s="13"/>
      <c r="S334" s="13"/>
      <c r="T334" s="13"/>
      <c r="U334" s="13"/>
      <c r="V334" s="13"/>
      <c r="W334" s="13"/>
      <c r="X334" s="13"/>
      <c r="Y334" s="21"/>
    </row>
    <row r="335" ht="13.35" customHeight="1">
      <c r="A335" s="67">
        <v>2.1</v>
      </c>
      <c r="B335" t="s" s="71">
        <v>486</v>
      </c>
      <c r="C335" s="63">
        <v>145</v>
      </c>
      <c r="D335" t="s" s="72">
        <v>31</v>
      </c>
      <c r="E335" s="49"/>
      <c r="F335" s="52">
        <f>ROUND(C335*E335,2)</f>
        <v>0</v>
      </c>
      <c r="G335" s="32"/>
      <c r="H335" s="17"/>
      <c r="I335" s="18"/>
      <c r="J335" s="17"/>
      <c r="K335" s="17"/>
      <c r="L335" s="17"/>
      <c r="M335" s="17"/>
      <c r="N335" s="17"/>
      <c r="O335" s="19"/>
      <c r="P335" s="20"/>
      <c r="Q335" s="13"/>
      <c r="R335" s="13"/>
      <c r="S335" s="13"/>
      <c r="T335" s="13"/>
      <c r="U335" s="13"/>
      <c r="V335" s="13"/>
      <c r="W335" s="13"/>
      <c r="X335" s="13"/>
      <c r="Y335" s="21"/>
    </row>
    <row r="336" ht="13.35" customHeight="1">
      <c r="A336" s="67">
        <v>2.2</v>
      </c>
      <c r="B336" t="s" s="71">
        <v>487</v>
      </c>
      <c r="C336" s="63">
        <v>29</v>
      </c>
      <c r="D336" t="s" s="72">
        <v>35</v>
      </c>
      <c r="E336" s="49"/>
      <c r="F336" s="52">
        <f>ROUND(C336*E336,2)</f>
        <v>0</v>
      </c>
      <c r="G336" s="32"/>
      <c r="H336" s="17"/>
      <c r="I336" s="18"/>
      <c r="J336" s="17"/>
      <c r="K336" s="17"/>
      <c r="L336" s="17"/>
      <c r="M336" s="17"/>
      <c r="N336" s="17"/>
      <c r="O336" s="19"/>
      <c r="P336" s="20"/>
      <c r="Q336" s="13"/>
      <c r="R336" s="13"/>
      <c r="S336" s="13"/>
      <c r="T336" s="13"/>
      <c r="U336" s="13"/>
      <c r="V336" s="13"/>
      <c r="W336" s="13"/>
      <c r="X336" s="13"/>
      <c r="Y336" s="21"/>
    </row>
    <row r="337" ht="13.35" customHeight="1">
      <c r="A337" s="67"/>
      <c r="B337" s="71"/>
      <c r="C337" s="63"/>
      <c r="D337" s="72"/>
      <c r="E337" s="49"/>
      <c r="F337" s="52"/>
      <c r="G337" s="32"/>
      <c r="H337" s="17"/>
      <c r="I337" s="18"/>
      <c r="J337" s="17"/>
      <c r="K337" s="17"/>
      <c r="L337" s="17"/>
      <c r="M337" s="17"/>
      <c r="N337" s="17"/>
      <c r="O337" s="19"/>
      <c r="P337" s="20"/>
      <c r="Q337" s="13"/>
      <c r="R337" s="13"/>
      <c r="S337" s="13"/>
      <c r="T337" s="13"/>
      <c r="U337" s="13"/>
      <c r="V337" s="13"/>
      <c r="W337" s="13"/>
      <c r="X337" s="13"/>
      <c r="Y337" s="21"/>
    </row>
    <row r="338" ht="13.35" customHeight="1">
      <c r="A338" s="70">
        <v>3</v>
      </c>
      <c r="B338" t="s" s="77">
        <v>38</v>
      </c>
      <c r="C338" s="69"/>
      <c r="D338" s="50"/>
      <c r="E338" s="49"/>
      <c r="F338" s="52"/>
      <c r="G338" s="32"/>
      <c r="H338" s="17"/>
      <c r="I338" s="18"/>
      <c r="J338" s="17"/>
      <c r="K338" s="17"/>
      <c r="L338" s="17"/>
      <c r="M338" s="17"/>
      <c r="N338" s="17"/>
      <c r="O338" s="19"/>
      <c r="P338" s="20"/>
      <c r="Q338" s="13"/>
      <c r="R338" s="13"/>
      <c r="S338" s="13"/>
      <c r="T338" s="13"/>
      <c r="U338" s="13"/>
      <c r="V338" s="13"/>
      <c r="W338" s="13"/>
      <c r="X338" s="13"/>
      <c r="Y338" s="21"/>
    </row>
    <row r="339" ht="12.6" customHeight="1">
      <c r="A339" s="67">
        <v>3.1</v>
      </c>
      <c r="B339" t="s" s="73">
        <v>39</v>
      </c>
      <c r="C339" s="78">
        <v>107.91</v>
      </c>
      <c r="D339" t="s" s="66">
        <v>17</v>
      </c>
      <c r="E339" s="61"/>
      <c r="F339" s="62">
        <f>ROUND(C339*E339,2)</f>
        <v>0</v>
      </c>
      <c r="G339" s="32"/>
      <c r="H339" s="17"/>
      <c r="I339" s="18"/>
      <c r="J339" s="17"/>
      <c r="K339" s="17"/>
      <c r="L339" s="17"/>
      <c r="M339" s="17"/>
      <c r="N339" s="17"/>
      <c r="O339" s="19"/>
      <c r="P339" s="20"/>
      <c r="Q339" s="13"/>
      <c r="R339" s="13"/>
      <c r="S339" s="13"/>
      <c r="T339" s="13"/>
      <c r="U339" s="13"/>
      <c r="V339" s="13"/>
      <c r="W339" s="13"/>
      <c r="X339" s="13"/>
      <c r="Y339" s="21"/>
    </row>
    <row r="340" ht="12.6" customHeight="1">
      <c r="A340" s="67">
        <v>3.2</v>
      </c>
      <c r="B340" t="s" s="73">
        <v>40</v>
      </c>
      <c r="C340" s="78">
        <v>54</v>
      </c>
      <c r="D340" t="s" s="66">
        <v>35</v>
      </c>
      <c r="E340" s="61"/>
      <c r="F340" s="62">
        <f>ROUND(C340*E340,2)</f>
        <v>0</v>
      </c>
      <c r="G340" s="32"/>
      <c r="H340" s="17"/>
      <c r="I340" s="18"/>
      <c r="J340" s="17"/>
      <c r="K340" s="17"/>
      <c r="L340" s="17"/>
      <c r="M340" s="17"/>
      <c r="N340" s="17"/>
      <c r="O340" s="19"/>
      <c r="P340" s="20"/>
      <c r="Q340" s="13"/>
      <c r="R340" s="13"/>
      <c r="S340" s="13"/>
      <c r="T340" s="13"/>
      <c r="U340" s="13"/>
      <c r="V340" s="13"/>
      <c r="W340" s="13"/>
      <c r="X340" s="13"/>
      <c r="Y340" s="21"/>
    </row>
    <row r="341" ht="12.6" customHeight="1">
      <c r="A341" s="67">
        <v>3.3</v>
      </c>
      <c r="B341" t="s" s="73">
        <v>43</v>
      </c>
      <c r="C341" s="74">
        <v>145</v>
      </c>
      <c r="D341" t="s" s="72">
        <v>17</v>
      </c>
      <c r="E341" s="49"/>
      <c r="F341" s="52">
        <f>ROUND(C341*E341,2)</f>
        <v>0</v>
      </c>
      <c r="G341" s="32"/>
      <c r="H341" s="17"/>
      <c r="I341" s="18"/>
      <c r="J341" s="17"/>
      <c r="K341" s="17"/>
      <c r="L341" s="17"/>
      <c r="M341" s="17"/>
      <c r="N341" s="17"/>
      <c r="O341" s="19"/>
      <c r="P341" s="20"/>
      <c r="Q341" s="13"/>
      <c r="R341" s="13"/>
      <c r="S341" s="13"/>
      <c r="T341" s="13"/>
      <c r="U341" s="13"/>
      <c r="V341" s="13"/>
      <c r="W341" s="13"/>
      <c r="X341" s="13"/>
      <c r="Y341" s="21"/>
    </row>
    <row r="342" ht="13.35" customHeight="1">
      <c r="A342" s="67">
        <f>A341+0.1</f>
        <v>3.4</v>
      </c>
      <c r="B342" t="s" s="71">
        <v>488</v>
      </c>
      <c r="C342" s="80">
        <v>156</v>
      </c>
      <c r="D342" t="s" s="81">
        <v>19</v>
      </c>
      <c r="E342" s="82"/>
      <c r="F342" s="83">
        <f>ROUND(C342*E342,2)</f>
        <v>0</v>
      </c>
      <c r="G342" s="32"/>
      <c r="H342" s="17"/>
      <c r="I342" s="18"/>
      <c r="J342" s="17"/>
      <c r="K342" s="17"/>
      <c r="L342" s="17"/>
      <c r="M342" s="17"/>
      <c r="N342" s="17"/>
      <c r="O342" s="19"/>
      <c r="P342" s="20"/>
      <c r="Q342" s="13"/>
      <c r="R342" s="13"/>
      <c r="S342" s="13"/>
      <c r="T342" s="13"/>
      <c r="U342" s="13"/>
      <c r="V342" s="13"/>
      <c r="W342" s="13"/>
      <c r="X342" s="13"/>
      <c r="Y342" s="21"/>
    </row>
    <row r="343" ht="13.35" customHeight="1">
      <c r="A343" s="67"/>
      <c r="B343" s="71"/>
      <c r="C343" s="63"/>
      <c r="D343" s="72"/>
      <c r="E343" s="49"/>
      <c r="F343" s="52"/>
      <c r="G343" s="32"/>
      <c r="H343" s="17"/>
      <c r="I343" s="18"/>
      <c r="J343" s="17"/>
      <c r="K343" s="17"/>
      <c r="L343" s="17"/>
      <c r="M343" s="17"/>
      <c r="N343" s="17"/>
      <c r="O343" s="19"/>
      <c r="P343" s="20"/>
      <c r="Q343" s="13"/>
      <c r="R343" s="13"/>
      <c r="S343" s="13"/>
      <c r="T343" s="13"/>
      <c r="U343" s="13"/>
      <c r="V343" s="13"/>
      <c r="W343" s="13"/>
      <c r="X343" s="13"/>
      <c r="Y343" s="21"/>
    </row>
    <row r="344" ht="13.35" customHeight="1">
      <c r="A344" s="70">
        <v>4</v>
      </c>
      <c r="B344" t="s" s="77">
        <v>46</v>
      </c>
      <c r="C344" s="86"/>
      <c r="D344" s="87"/>
      <c r="E344" s="49"/>
      <c r="F344" s="52"/>
      <c r="G344" s="32"/>
      <c r="H344" s="17"/>
      <c r="I344" s="18"/>
      <c r="J344" s="17"/>
      <c r="K344" s="17"/>
      <c r="L344" s="17"/>
      <c r="M344" s="17"/>
      <c r="N344" s="17"/>
      <c r="O344" s="19"/>
      <c r="P344" s="20"/>
      <c r="Q344" s="13"/>
      <c r="R344" s="13"/>
      <c r="S344" s="13"/>
      <c r="T344" s="13"/>
      <c r="U344" s="13"/>
      <c r="V344" s="13"/>
      <c r="W344" s="13"/>
      <c r="X344" s="13"/>
      <c r="Y344" s="21"/>
    </row>
    <row r="345" ht="13.35" customHeight="1">
      <c r="A345" s="67">
        <v>4.1</v>
      </c>
      <c r="B345" t="s" s="58">
        <v>47</v>
      </c>
      <c r="C345" s="88">
        <f>355+28.29</f>
        <v>383.29</v>
      </c>
      <c r="D345" t="s" s="66">
        <v>17</v>
      </c>
      <c r="E345" s="61"/>
      <c r="F345" s="62">
        <f>ROUND(C345*E345,2)</f>
        <v>0</v>
      </c>
      <c r="G345" s="32"/>
      <c r="H345" s="17"/>
      <c r="I345" s="18"/>
      <c r="J345" s="17"/>
      <c r="K345" s="17"/>
      <c r="L345" s="17"/>
      <c r="M345" s="17"/>
      <c r="N345" s="17"/>
      <c r="O345" s="19"/>
      <c r="P345" s="20"/>
      <c r="Q345" s="13"/>
      <c r="R345" s="13"/>
      <c r="S345" s="13"/>
      <c r="T345" s="13"/>
      <c r="U345" s="13"/>
      <c r="V345" s="13"/>
      <c r="W345" s="13"/>
      <c r="X345" s="13"/>
      <c r="Y345" s="21"/>
    </row>
    <row r="346" ht="13.35" customHeight="1">
      <c r="A346" s="67"/>
      <c r="B346" s="71"/>
      <c r="C346" s="63"/>
      <c r="D346" s="72"/>
      <c r="E346" s="49"/>
      <c r="F346" s="52"/>
      <c r="G346" s="32"/>
      <c r="H346" s="17"/>
      <c r="I346" s="18"/>
      <c r="J346" s="17"/>
      <c r="K346" s="17"/>
      <c r="L346" s="17"/>
      <c r="M346" s="17"/>
      <c r="N346" s="17"/>
      <c r="O346" s="19"/>
      <c r="P346" s="20"/>
      <c r="Q346" s="13"/>
      <c r="R346" s="13"/>
      <c r="S346" s="13"/>
      <c r="T346" s="13"/>
      <c r="U346" s="13"/>
      <c r="V346" s="13"/>
      <c r="W346" s="13"/>
      <c r="X346" s="13"/>
      <c r="Y346" s="21"/>
    </row>
    <row r="347" ht="13.35" customHeight="1">
      <c r="A347" s="208">
        <v>7</v>
      </c>
      <c r="B347" t="s" s="77">
        <v>64</v>
      </c>
      <c r="C347" s="85"/>
      <c r="D347" s="85"/>
      <c r="E347" s="49"/>
      <c r="F347" s="52"/>
      <c r="G347" s="32"/>
      <c r="H347" s="17"/>
      <c r="I347" s="18"/>
      <c r="J347" s="17"/>
      <c r="K347" s="17"/>
      <c r="L347" s="17"/>
      <c r="M347" s="17"/>
      <c r="N347" s="17"/>
      <c r="O347" s="19"/>
      <c r="P347" s="20"/>
      <c r="Q347" s="13"/>
      <c r="R347" s="13"/>
      <c r="S347" s="13"/>
      <c r="T347" s="13"/>
      <c r="U347" s="13"/>
      <c r="V347" s="13"/>
      <c r="W347" s="13"/>
      <c r="X347" s="13"/>
      <c r="Y347" s="21"/>
    </row>
    <row r="348" ht="13.35" customHeight="1">
      <c r="A348" s="95">
        <v>7.2</v>
      </c>
      <c r="B348" t="s" s="71">
        <v>489</v>
      </c>
      <c r="C348" s="74">
        <v>2</v>
      </c>
      <c r="D348" t="s" s="64">
        <v>51</v>
      </c>
      <c r="E348" s="49"/>
      <c r="F348" s="52">
        <f>ROUND(C348*E348,2)</f>
        <v>0</v>
      </c>
      <c r="G348" s="32"/>
      <c r="H348" s="17"/>
      <c r="I348" s="18"/>
      <c r="J348" s="17"/>
      <c r="K348" s="17"/>
      <c r="L348" s="17"/>
      <c r="M348" s="17"/>
      <c r="N348" s="17"/>
      <c r="O348" s="19"/>
      <c r="P348" s="20"/>
      <c r="Q348" s="13"/>
      <c r="R348" s="13"/>
      <c r="S348" s="13"/>
      <c r="T348" s="13"/>
      <c r="U348" s="13"/>
      <c r="V348" s="13"/>
      <c r="W348" s="13"/>
      <c r="X348" s="13"/>
      <c r="Y348" s="21"/>
    </row>
    <row r="349" ht="13.35" customHeight="1">
      <c r="A349" s="95">
        <v>7.2</v>
      </c>
      <c r="B349" t="s" s="71">
        <v>490</v>
      </c>
      <c r="C349" s="74">
        <v>1</v>
      </c>
      <c r="D349" t="s" s="64">
        <v>51</v>
      </c>
      <c r="E349" s="49"/>
      <c r="F349" s="52">
        <f>ROUND(C349*E349,2)</f>
        <v>0</v>
      </c>
      <c r="G349" s="32"/>
      <c r="H349" s="17"/>
      <c r="I349" s="18"/>
      <c r="J349" s="17"/>
      <c r="K349" s="17"/>
      <c r="L349" s="17"/>
      <c r="M349" s="17"/>
      <c r="N349" s="17"/>
      <c r="O349" s="19"/>
      <c r="P349" s="20"/>
      <c r="Q349" s="13"/>
      <c r="R349" s="13"/>
      <c r="S349" s="13"/>
      <c r="T349" s="13"/>
      <c r="U349" s="13"/>
      <c r="V349" s="13"/>
      <c r="W349" s="13"/>
      <c r="X349" s="13"/>
      <c r="Y349" s="21"/>
    </row>
    <row r="350" ht="13.35" customHeight="1">
      <c r="A350" s="95">
        <v>7.4</v>
      </c>
      <c r="B350" t="s" s="71">
        <v>491</v>
      </c>
      <c r="C350" s="74">
        <v>3</v>
      </c>
      <c r="D350" t="s" s="64">
        <v>51</v>
      </c>
      <c r="E350" s="49"/>
      <c r="F350" s="52">
        <f>ROUND(C350*E350,2)</f>
        <v>0</v>
      </c>
      <c r="G350" s="32"/>
      <c r="H350" s="17"/>
      <c r="I350" s="18"/>
      <c r="J350" s="17"/>
      <c r="K350" s="17"/>
      <c r="L350" s="17"/>
      <c r="M350" s="17"/>
      <c r="N350" s="17"/>
      <c r="O350" s="19"/>
      <c r="P350" s="20"/>
      <c r="Q350" s="13"/>
      <c r="R350" s="13"/>
      <c r="S350" s="13"/>
      <c r="T350" s="13"/>
      <c r="U350" s="13"/>
      <c r="V350" s="13"/>
      <c r="W350" s="13"/>
      <c r="X350" s="13"/>
      <c r="Y350" s="21"/>
    </row>
    <row r="351" ht="12.6" customHeight="1">
      <c r="A351" s="95">
        <v>7.5</v>
      </c>
      <c r="B351" t="s" s="73">
        <v>492</v>
      </c>
      <c r="C351" s="78">
        <v>1</v>
      </c>
      <c r="D351" t="s" s="60">
        <v>51</v>
      </c>
      <c r="E351" s="61"/>
      <c r="F351" s="62">
        <f>ROUND(C351*E351,2)</f>
        <v>0</v>
      </c>
      <c r="G351" s="32"/>
      <c r="H351" s="17"/>
      <c r="I351" s="18"/>
      <c r="J351" s="17"/>
      <c r="K351" s="17"/>
      <c r="L351" s="17"/>
      <c r="M351" s="17"/>
      <c r="N351" s="17"/>
      <c r="O351" s="19"/>
      <c r="P351" s="20"/>
      <c r="Q351" s="13"/>
      <c r="R351" s="13"/>
      <c r="S351" s="13"/>
      <c r="T351" s="13"/>
      <c r="U351" s="13"/>
      <c r="V351" s="13"/>
      <c r="W351" s="13"/>
      <c r="X351" s="13"/>
      <c r="Y351" s="21"/>
    </row>
    <row r="352" ht="12.6" customHeight="1">
      <c r="A352" s="95">
        <v>7.5</v>
      </c>
      <c r="B352" t="s" s="73">
        <v>493</v>
      </c>
      <c r="C352" s="78">
        <v>1</v>
      </c>
      <c r="D352" t="s" s="60">
        <v>51</v>
      </c>
      <c r="E352" s="61"/>
      <c r="F352" s="62">
        <f>ROUND(C352*E352,2)</f>
        <v>0</v>
      </c>
      <c r="G352" s="32"/>
      <c r="H352" s="17"/>
      <c r="I352" s="18"/>
      <c r="J352" s="17"/>
      <c r="K352" s="17"/>
      <c r="L352" s="17"/>
      <c r="M352" s="17"/>
      <c r="N352" s="17"/>
      <c r="O352" s="19"/>
      <c r="P352" s="20"/>
      <c r="Q352" s="13"/>
      <c r="R352" s="13"/>
      <c r="S352" s="13"/>
      <c r="T352" s="13"/>
      <c r="U352" s="13"/>
      <c r="V352" s="13"/>
      <c r="W352" s="13"/>
      <c r="X352" s="13"/>
      <c r="Y352" s="21"/>
    </row>
    <row r="353" ht="12.6" customHeight="1">
      <c r="A353" s="209"/>
      <c r="B353" s="73"/>
      <c r="C353" s="78"/>
      <c r="D353" s="60"/>
      <c r="E353" s="61"/>
      <c r="F353" s="62"/>
      <c r="G353" s="32"/>
      <c r="H353" s="17"/>
      <c r="I353" s="18"/>
      <c r="J353" s="17"/>
      <c r="K353" s="17"/>
      <c r="L353" s="17"/>
      <c r="M353" s="17"/>
      <c r="N353" s="17"/>
      <c r="O353" s="19"/>
      <c r="P353" s="20"/>
      <c r="Q353" s="13"/>
      <c r="R353" s="13"/>
      <c r="S353" s="13"/>
      <c r="T353" s="13"/>
      <c r="U353" s="13"/>
      <c r="V353" s="13"/>
      <c r="W353" s="13"/>
      <c r="X353" s="13"/>
      <c r="Y353" s="21"/>
    </row>
    <row r="354" ht="12.6" customHeight="1">
      <c r="A354" s="121">
        <v>8</v>
      </c>
      <c r="B354" t="s" s="56">
        <v>494</v>
      </c>
      <c r="C354" s="78"/>
      <c r="D354" s="60"/>
      <c r="E354" s="61"/>
      <c r="F354" s="62"/>
      <c r="G354" s="32"/>
      <c r="H354" s="17"/>
      <c r="I354" s="18"/>
      <c r="J354" s="17"/>
      <c r="K354" s="17"/>
      <c r="L354" s="17"/>
      <c r="M354" s="17"/>
      <c r="N354" s="17"/>
      <c r="O354" s="19"/>
      <c r="P354" s="20"/>
      <c r="Q354" s="13"/>
      <c r="R354" s="13"/>
      <c r="S354" s="13"/>
      <c r="T354" s="13"/>
      <c r="U354" s="13"/>
      <c r="V354" s="13"/>
      <c r="W354" s="13"/>
      <c r="X354" s="13"/>
      <c r="Y354" s="21"/>
    </row>
    <row r="355" ht="12.6" customHeight="1">
      <c r="A355" t="s" s="118">
        <v>186</v>
      </c>
      <c r="B355" t="s" s="137">
        <v>187</v>
      </c>
      <c r="C355" s="124">
        <v>28</v>
      </c>
      <c r="D355" t="s" s="64">
        <v>51</v>
      </c>
      <c r="E355" s="141"/>
      <c r="F355" s="52">
        <f>ROUND(C355*E355,2)</f>
        <v>0</v>
      </c>
      <c r="G355" s="32"/>
      <c r="H355" s="17"/>
      <c r="I355" s="18"/>
      <c r="J355" s="17"/>
      <c r="K355" s="17"/>
      <c r="L355" s="17"/>
      <c r="M355" s="17"/>
      <c r="N355" s="17"/>
      <c r="O355" s="19"/>
      <c r="P355" s="20"/>
      <c r="Q355" s="13"/>
      <c r="R355" s="13"/>
      <c r="S355" s="13"/>
      <c r="T355" s="13"/>
      <c r="U355" s="13"/>
      <c r="V355" s="13"/>
      <c r="W355" s="13"/>
      <c r="X355" s="13"/>
      <c r="Y355" s="21"/>
    </row>
    <row r="356" ht="12.6" customHeight="1">
      <c r="A356" t="s" s="118">
        <v>208</v>
      </c>
      <c r="B356" t="s" s="137">
        <v>209</v>
      </c>
      <c r="C356" s="124">
        <v>29</v>
      </c>
      <c r="D356" t="s" s="64">
        <v>51</v>
      </c>
      <c r="E356" s="141"/>
      <c r="F356" s="52">
        <f>ROUND(C356*E356,2)</f>
        <v>0</v>
      </c>
      <c r="G356" s="32"/>
      <c r="H356" s="17"/>
      <c r="I356" s="18"/>
      <c r="J356" s="17"/>
      <c r="K356" s="17"/>
      <c r="L356" s="17"/>
      <c r="M356" s="17"/>
      <c r="N356" s="17"/>
      <c r="O356" s="19"/>
      <c r="P356" s="20"/>
      <c r="Q356" s="13"/>
      <c r="R356" s="13"/>
      <c r="S356" s="13"/>
      <c r="T356" s="13"/>
      <c r="U356" s="13"/>
      <c r="V356" s="13"/>
      <c r="W356" s="13"/>
      <c r="X356" s="13"/>
      <c r="Y356" s="21"/>
    </row>
    <row r="357" ht="12.6" customHeight="1">
      <c r="A357" t="s" s="118">
        <v>210</v>
      </c>
      <c r="B357" t="s" s="137">
        <v>211</v>
      </c>
      <c r="C357" s="124">
        <v>28</v>
      </c>
      <c r="D357" t="s" s="64">
        <v>51</v>
      </c>
      <c r="E357" s="141"/>
      <c r="F357" s="52">
        <f>ROUND(C357*E357,2)</f>
        <v>0</v>
      </c>
      <c r="G357" s="32"/>
      <c r="H357" s="17"/>
      <c r="I357" s="18"/>
      <c r="J357" s="17"/>
      <c r="K357" s="17"/>
      <c r="L357" s="17"/>
      <c r="M357" s="17"/>
      <c r="N357" s="17"/>
      <c r="O357" s="19"/>
      <c r="P357" s="20"/>
      <c r="Q357" s="13"/>
      <c r="R357" s="13"/>
      <c r="S357" s="13"/>
      <c r="T357" s="13"/>
      <c r="U357" s="13"/>
      <c r="V357" s="13"/>
      <c r="W357" s="13"/>
      <c r="X357" s="13"/>
      <c r="Y357" s="21"/>
    </row>
    <row r="358" ht="12.6" customHeight="1">
      <c r="A358" t="s" s="118">
        <v>202</v>
      </c>
      <c r="B358" t="s" s="137">
        <v>203</v>
      </c>
      <c r="C358" s="124">
        <v>10</v>
      </c>
      <c r="D358" t="s" s="64">
        <v>51</v>
      </c>
      <c r="E358" s="141"/>
      <c r="F358" s="52">
        <f>ROUND(C358*E358,2)</f>
        <v>0</v>
      </c>
      <c r="G358" s="32"/>
      <c r="H358" s="17"/>
      <c r="I358" s="18"/>
      <c r="J358" s="17"/>
      <c r="K358" s="17"/>
      <c r="L358" s="17"/>
      <c r="M358" s="17"/>
      <c r="N358" s="17"/>
      <c r="O358" s="19"/>
      <c r="P358" s="20"/>
      <c r="Q358" s="13"/>
      <c r="R358" s="13"/>
      <c r="S358" s="13"/>
      <c r="T358" s="13"/>
      <c r="U358" s="13"/>
      <c r="V358" s="13"/>
      <c r="W358" s="13"/>
      <c r="X358" s="13"/>
      <c r="Y358" s="21"/>
    </row>
    <row r="359" ht="12.6" customHeight="1">
      <c r="A359" s="118"/>
      <c r="B359" s="137"/>
      <c r="C359" s="124"/>
      <c r="D359" s="64"/>
      <c r="E359" s="141"/>
      <c r="F359" s="52"/>
      <c r="G359" s="32"/>
      <c r="H359" s="17"/>
      <c r="I359" s="18"/>
      <c r="J359" s="17"/>
      <c r="K359" s="17"/>
      <c r="L359" s="17"/>
      <c r="M359" s="17"/>
      <c r="N359" s="17"/>
      <c r="O359" s="19"/>
      <c r="P359" s="20"/>
      <c r="Q359" s="13"/>
      <c r="R359" s="13"/>
      <c r="S359" s="13"/>
      <c r="T359" s="13"/>
      <c r="U359" s="13"/>
      <c r="V359" s="13"/>
      <c r="W359" s="13"/>
      <c r="X359" s="13"/>
      <c r="Y359" s="21"/>
    </row>
    <row r="360" ht="12.6" customHeight="1">
      <c r="A360" s="179">
        <v>9</v>
      </c>
      <c r="B360" t="s" s="77">
        <v>356</v>
      </c>
      <c r="C360" s="85"/>
      <c r="D360" s="50"/>
      <c r="E360" s="49"/>
      <c r="F360" s="52"/>
      <c r="G360" s="32"/>
      <c r="H360" s="17"/>
      <c r="I360" s="18"/>
      <c r="J360" s="17"/>
      <c r="K360" s="17"/>
      <c r="L360" s="17"/>
      <c r="M360" s="17"/>
      <c r="N360" s="17"/>
      <c r="O360" s="19"/>
      <c r="P360" s="20"/>
      <c r="Q360" s="13"/>
      <c r="R360" s="13"/>
      <c r="S360" s="13"/>
      <c r="T360" s="13"/>
      <c r="U360" s="13"/>
      <c r="V360" s="13"/>
      <c r="W360" s="13"/>
      <c r="X360" s="13"/>
      <c r="Y360" s="21"/>
    </row>
    <row r="361" ht="12.6" customHeight="1">
      <c r="A361" s="180"/>
      <c r="B361" t="s" s="77">
        <v>357</v>
      </c>
      <c r="C361" s="85"/>
      <c r="D361" s="50"/>
      <c r="E361" s="49"/>
      <c r="F361" s="52"/>
      <c r="G361" s="32"/>
      <c r="H361" s="17"/>
      <c r="I361" s="18"/>
      <c r="J361" s="17"/>
      <c r="K361" s="17"/>
      <c r="L361" s="17"/>
      <c r="M361" s="17"/>
      <c r="N361" s="17"/>
      <c r="O361" s="19"/>
      <c r="P361" s="20"/>
      <c r="Q361" s="13"/>
      <c r="R361" s="13"/>
      <c r="S361" s="13"/>
      <c r="T361" s="13"/>
      <c r="U361" s="13"/>
      <c r="V361" s="13"/>
      <c r="W361" s="13"/>
      <c r="X361" s="13"/>
      <c r="Y361" s="21"/>
    </row>
    <row r="362" ht="12.6" customHeight="1">
      <c r="A362" t="s" s="118">
        <v>495</v>
      </c>
      <c r="B362" t="s" s="71">
        <v>359</v>
      </c>
      <c r="C362" s="74">
        <v>1</v>
      </c>
      <c r="D362" t="s" s="64">
        <v>23</v>
      </c>
      <c r="E362" s="49"/>
      <c r="F362" s="52">
        <f>ROUND(C362*E362,2)</f>
        <v>0</v>
      </c>
      <c r="G362" s="32"/>
      <c r="H362" s="17"/>
      <c r="I362" s="18"/>
      <c r="J362" s="17"/>
      <c r="K362" s="17"/>
      <c r="L362" s="17"/>
      <c r="M362" s="17"/>
      <c r="N362" s="17"/>
      <c r="O362" s="19"/>
      <c r="P362" s="20"/>
      <c r="Q362" s="13"/>
      <c r="R362" s="13"/>
      <c r="S362" s="13"/>
      <c r="T362" s="13"/>
      <c r="U362" s="13"/>
      <c r="V362" s="13"/>
      <c r="W362" s="13"/>
      <c r="X362" s="13"/>
      <c r="Y362" s="21"/>
    </row>
    <row r="363" ht="12.6" customHeight="1">
      <c r="A363" t="s" s="118">
        <v>496</v>
      </c>
      <c r="B363" t="s" s="71">
        <v>363</v>
      </c>
      <c r="C363" s="74">
        <v>11</v>
      </c>
      <c r="D363" t="s" s="64">
        <v>23</v>
      </c>
      <c r="E363" s="49"/>
      <c r="F363" s="52">
        <f>ROUND(C363*E363,2)</f>
        <v>0</v>
      </c>
      <c r="G363" s="32"/>
      <c r="H363" s="17"/>
      <c r="I363" s="18"/>
      <c r="J363" s="17"/>
      <c r="K363" s="17"/>
      <c r="L363" s="17"/>
      <c r="M363" s="17"/>
      <c r="N363" s="17"/>
      <c r="O363" s="19"/>
      <c r="P363" s="20"/>
      <c r="Q363" s="13"/>
      <c r="R363" s="13"/>
      <c r="S363" s="13"/>
      <c r="T363" s="13"/>
      <c r="U363" s="13"/>
      <c r="V363" s="13"/>
      <c r="W363" s="13"/>
      <c r="X363" s="13"/>
      <c r="Y363" s="21"/>
    </row>
    <row r="364" ht="12.6" customHeight="1">
      <c r="A364" t="s" s="118">
        <v>497</v>
      </c>
      <c r="B364" t="s" s="71">
        <v>395</v>
      </c>
      <c r="C364" s="74">
        <v>1</v>
      </c>
      <c r="D364" t="s" s="64">
        <v>23</v>
      </c>
      <c r="E364" s="49"/>
      <c r="F364" s="52">
        <f>ROUND(C364*E364,2)</f>
        <v>0</v>
      </c>
      <c r="G364" s="32"/>
      <c r="H364" s="17"/>
      <c r="I364" s="18"/>
      <c r="J364" s="17"/>
      <c r="K364" s="17"/>
      <c r="L364" s="17"/>
      <c r="M364" s="17"/>
      <c r="N364" s="17"/>
      <c r="O364" s="19"/>
      <c r="P364" s="20"/>
      <c r="Q364" s="13"/>
      <c r="R364" s="13"/>
      <c r="S364" s="13"/>
      <c r="T364" s="13"/>
      <c r="U364" s="13"/>
      <c r="V364" s="13"/>
      <c r="W364" s="13"/>
      <c r="X364" s="13"/>
      <c r="Y364" s="21"/>
    </row>
    <row r="365" ht="12.6" customHeight="1">
      <c r="A365" t="s" s="118">
        <v>498</v>
      </c>
      <c r="B365" t="s" s="71">
        <v>403</v>
      </c>
      <c r="C365" s="74">
        <v>2</v>
      </c>
      <c r="D365" t="s" s="64">
        <v>23</v>
      </c>
      <c r="E365" s="49"/>
      <c r="F365" s="52">
        <f>ROUND(C365*E365,2)</f>
        <v>0</v>
      </c>
      <c r="G365" s="32"/>
      <c r="H365" s="17"/>
      <c r="I365" s="18"/>
      <c r="J365" s="17"/>
      <c r="K365" s="17"/>
      <c r="L365" s="17"/>
      <c r="M365" s="17"/>
      <c r="N365" s="17"/>
      <c r="O365" s="19"/>
      <c r="P365" s="20"/>
      <c r="Q365" s="13"/>
      <c r="R365" s="13"/>
      <c r="S365" s="13"/>
      <c r="T365" s="13"/>
      <c r="U365" s="13"/>
      <c r="V365" s="13"/>
      <c r="W365" s="13"/>
      <c r="X365" s="13"/>
      <c r="Y365" s="21"/>
    </row>
    <row r="366" ht="12.6" customHeight="1">
      <c r="A366" s="118"/>
      <c r="B366" s="137"/>
      <c r="C366" s="124"/>
      <c r="D366" s="64"/>
      <c r="E366" s="141"/>
      <c r="F366" s="52"/>
      <c r="G366" s="32"/>
      <c r="H366" s="17"/>
      <c r="I366" s="18"/>
      <c r="J366" s="17"/>
      <c r="K366" s="17"/>
      <c r="L366" s="17"/>
      <c r="M366" s="17"/>
      <c r="N366" s="17"/>
      <c r="O366" s="19"/>
      <c r="P366" s="20"/>
      <c r="Q366" s="13"/>
      <c r="R366" s="13"/>
      <c r="S366" s="13"/>
      <c r="T366" s="13"/>
      <c r="U366" s="13"/>
      <c r="V366" s="13"/>
      <c r="W366" s="13"/>
      <c r="X366" s="13"/>
      <c r="Y366" s="21"/>
    </row>
    <row r="367" ht="12.6" customHeight="1">
      <c r="A367" s="116">
        <v>8.300000000000001</v>
      </c>
      <c r="B367" t="s" s="48">
        <v>499</v>
      </c>
      <c r="C367" s="52"/>
      <c r="D367" s="87"/>
      <c r="E367" s="117"/>
      <c r="F367" s="52"/>
      <c r="G367" s="32"/>
      <c r="H367" s="17"/>
      <c r="I367" s="18"/>
      <c r="J367" s="17"/>
      <c r="K367" s="17"/>
      <c r="L367" s="17"/>
      <c r="M367" s="17"/>
      <c r="N367" s="17"/>
      <c r="O367" s="19"/>
      <c r="P367" s="20"/>
      <c r="Q367" s="13"/>
      <c r="R367" s="13"/>
      <c r="S367" s="13"/>
      <c r="T367" s="13"/>
      <c r="U367" s="13"/>
      <c r="V367" s="13"/>
      <c r="W367" s="13"/>
      <c r="X367" s="13"/>
      <c r="Y367" s="21"/>
    </row>
    <row r="368" ht="12.6" customHeight="1">
      <c r="A368" t="s" s="118">
        <v>126</v>
      </c>
      <c r="B368" t="s" s="71">
        <v>80</v>
      </c>
      <c r="C368" s="74">
        <v>1</v>
      </c>
      <c r="D368" t="s" s="64">
        <v>23</v>
      </c>
      <c r="E368" s="49"/>
      <c r="F368" s="52">
        <f>ROUND(C368*E368,2)</f>
        <v>0</v>
      </c>
      <c r="G368" s="32"/>
      <c r="H368" s="17"/>
      <c r="I368" s="18"/>
      <c r="J368" s="17"/>
      <c r="K368" s="17"/>
      <c r="L368" s="17"/>
      <c r="M368" s="17"/>
      <c r="N368" s="17"/>
      <c r="O368" s="19"/>
      <c r="P368" s="20"/>
      <c r="Q368" s="13"/>
      <c r="R368" s="13"/>
      <c r="S368" s="13"/>
      <c r="T368" s="13"/>
      <c r="U368" s="13"/>
      <c r="V368" s="13"/>
      <c r="W368" s="13"/>
      <c r="X368" s="13"/>
      <c r="Y368" s="21"/>
    </row>
    <row r="369" ht="12.6" customHeight="1">
      <c r="A369" t="s" s="118">
        <v>127</v>
      </c>
      <c r="B369" t="s" s="71">
        <v>128</v>
      </c>
      <c r="C369" s="74">
        <v>1</v>
      </c>
      <c r="D369" t="s" s="64">
        <v>23</v>
      </c>
      <c r="E369" s="49"/>
      <c r="F369" s="52">
        <f>ROUND(C369*E369,2)</f>
        <v>0</v>
      </c>
      <c r="G369" s="32"/>
      <c r="H369" s="17"/>
      <c r="I369" s="18"/>
      <c r="J369" s="17"/>
      <c r="K369" s="17"/>
      <c r="L369" s="17"/>
      <c r="M369" s="17"/>
      <c r="N369" s="17"/>
      <c r="O369" s="19"/>
      <c r="P369" s="20"/>
      <c r="Q369" s="13"/>
      <c r="R369" s="13"/>
      <c r="S369" s="13"/>
      <c r="T369" s="13"/>
      <c r="U369" s="13"/>
      <c r="V369" s="13"/>
      <c r="W369" s="13"/>
      <c r="X369" s="13"/>
      <c r="Y369" s="21"/>
    </row>
    <row r="370" ht="12.6" customHeight="1">
      <c r="A370" t="s" s="118">
        <v>129</v>
      </c>
      <c r="B370" t="s" s="71">
        <v>130</v>
      </c>
      <c r="C370" s="74">
        <v>1</v>
      </c>
      <c r="D370" t="s" s="64">
        <v>23</v>
      </c>
      <c r="E370" s="49"/>
      <c r="F370" s="52">
        <f>ROUND(C370*E370,2)</f>
        <v>0</v>
      </c>
      <c r="G370" s="32"/>
      <c r="H370" s="17"/>
      <c r="I370" s="18"/>
      <c r="J370" s="17"/>
      <c r="K370" s="17"/>
      <c r="L370" s="17"/>
      <c r="M370" s="17"/>
      <c r="N370" s="17"/>
      <c r="O370" s="19"/>
      <c r="P370" s="20"/>
      <c r="Q370" s="13"/>
      <c r="R370" s="13"/>
      <c r="S370" s="13"/>
      <c r="T370" s="13"/>
      <c r="U370" s="13"/>
      <c r="V370" s="13"/>
      <c r="W370" s="13"/>
      <c r="X370" s="13"/>
      <c r="Y370" s="21"/>
    </row>
    <row r="371" ht="12.6" customHeight="1">
      <c r="A371" t="s" s="118">
        <v>131</v>
      </c>
      <c r="B371" t="s" s="71">
        <v>132</v>
      </c>
      <c r="C371" s="74">
        <v>2</v>
      </c>
      <c r="D371" t="s" s="64">
        <v>23</v>
      </c>
      <c r="E371" s="117"/>
      <c r="F371" s="52">
        <f>ROUND(C371*E371,2)</f>
        <v>0</v>
      </c>
      <c r="G371" s="32"/>
      <c r="H371" s="17"/>
      <c r="I371" s="18"/>
      <c r="J371" s="17"/>
      <c r="K371" s="17"/>
      <c r="L371" s="17"/>
      <c r="M371" s="17"/>
      <c r="N371" s="17"/>
      <c r="O371" s="19"/>
      <c r="P371" s="20"/>
      <c r="Q371" s="13"/>
      <c r="R371" s="13"/>
      <c r="S371" s="13"/>
      <c r="T371" s="13"/>
      <c r="U371" s="13"/>
      <c r="V371" s="13"/>
      <c r="W371" s="13"/>
      <c r="X371" s="13"/>
      <c r="Y371" s="21"/>
    </row>
    <row r="372" ht="12.6" customHeight="1">
      <c r="A372" t="s" s="118">
        <v>133</v>
      </c>
      <c r="B372" t="s" s="71">
        <v>134</v>
      </c>
      <c r="C372" s="74">
        <v>1</v>
      </c>
      <c r="D372" t="s" s="64">
        <v>23</v>
      </c>
      <c r="E372" s="49"/>
      <c r="F372" s="52">
        <f>ROUND(C372*E372,2)</f>
        <v>0</v>
      </c>
      <c r="G372" s="32"/>
      <c r="H372" s="17"/>
      <c r="I372" s="18"/>
      <c r="J372" s="17"/>
      <c r="K372" s="17"/>
      <c r="L372" s="17"/>
      <c r="M372" s="17"/>
      <c r="N372" s="17"/>
      <c r="O372" s="19"/>
      <c r="P372" s="20"/>
      <c r="Q372" s="13"/>
      <c r="R372" s="13"/>
      <c r="S372" s="13"/>
      <c r="T372" s="13"/>
      <c r="U372" s="13"/>
      <c r="V372" s="13"/>
      <c r="W372" s="13"/>
      <c r="X372" s="13"/>
      <c r="Y372" s="21"/>
    </row>
    <row r="373" ht="12.6" customHeight="1">
      <c r="A373" t="s" s="118">
        <v>135</v>
      </c>
      <c r="B373" t="s" s="71">
        <v>90</v>
      </c>
      <c r="C373" s="74">
        <v>1</v>
      </c>
      <c r="D373" t="s" s="64">
        <v>23</v>
      </c>
      <c r="E373" s="49"/>
      <c r="F373" s="52">
        <f>ROUND(C373*E373,2)</f>
        <v>0</v>
      </c>
      <c r="G373" s="32"/>
      <c r="H373" s="17"/>
      <c r="I373" s="18"/>
      <c r="J373" s="17"/>
      <c r="K373" s="17"/>
      <c r="L373" s="17"/>
      <c r="M373" s="17"/>
      <c r="N373" s="17"/>
      <c r="O373" s="19"/>
      <c r="P373" s="20"/>
      <c r="Q373" s="13"/>
      <c r="R373" s="13"/>
      <c r="S373" s="13"/>
      <c r="T373" s="13"/>
      <c r="U373" s="13"/>
      <c r="V373" s="13"/>
      <c r="W373" s="13"/>
      <c r="X373" s="13"/>
      <c r="Y373" s="21"/>
    </row>
    <row r="374" ht="12.6" customHeight="1">
      <c r="A374" s="118"/>
      <c r="B374" s="137"/>
      <c r="C374" s="124"/>
      <c r="D374" s="64"/>
      <c r="E374" s="141"/>
      <c r="F374" s="52"/>
      <c r="G374" s="32"/>
      <c r="H374" s="17"/>
      <c r="I374" s="18"/>
      <c r="J374" s="17"/>
      <c r="K374" s="17"/>
      <c r="L374" s="17"/>
      <c r="M374" s="17"/>
      <c r="N374" s="17"/>
      <c r="O374" s="19"/>
      <c r="P374" s="20"/>
      <c r="Q374" s="13"/>
      <c r="R374" s="13"/>
      <c r="S374" s="13"/>
      <c r="T374" s="13"/>
      <c r="U374" s="13"/>
      <c r="V374" s="13"/>
      <c r="W374" s="13"/>
      <c r="X374" s="13"/>
      <c r="Y374" s="21"/>
    </row>
    <row r="375" ht="12.6" customHeight="1">
      <c r="A375" s="121">
        <v>12</v>
      </c>
      <c r="B375" t="s" s="56">
        <v>256</v>
      </c>
      <c r="C375" s="139"/>
      <c r="D375" s="50"/>
      <c r="E375" s="49"/>
      <c r="F375" s="52"/>
      <c r="G375" s="32"/>
      <c r="H375" s="17"/>
      <c r="I375" s="18"/>
      <c r="J375" s="17"/>
      <c r="K375" s="17"/>
      <c r="L375" s="17"/>
      <c r="M375" s="17"/>
      <c r="N375" s="17"/>
      <c r="O375" s="19"/>
      <c r="P375" s="20"/>
      <c r="Q375" s="13"/>
      <c r="R375" s="13"/>
      <c r="S375" s="13"/>
      <c r="T375" s="13"/>
      <c r="U375" s="13"/>
      <c r="V375" s="13"/>
      <c r="W375" s="13"/>
      <c r="X375" s="13"/>
      <c r="Y375" s="21"/>
    </row>
    <row r="376" ht="12.6" customHeight="1">
      <c r="A376" s="121">
        <v>12.1</v>
      </c>
      <c r="B376" t="s" s="56">
        <v>257</v>
      </c>
      <c r="C376" s="139"/>
      <c r="D376" s="50"/>
      <c r="E376" s="49"/>
      <c r="F376" s="52"/>
      <c r="G376" s="32"/>
      <c r="H376" s="17"/>
      <c r="I376" s="18"/>
      <c r="J376" s="17"/>
      <c r="K376" s="17"/>
      <c r="L376" s="17"/>
      <c r="M376" s="17"/>
      <c r="N376" s="17"/>
      <c r="O376" s="19"/>
      <c r="P376" s="20"/>
      <c r="Q376" s="13"/>
      <c r="R376" s="13"/>
      <c r="S376" s="13"/>
      <c r="T376" s="13"/>
      <c r="U376" s="13"/>
      <c r="V376" s="13"/>
      <c r="W376" s="13"/>
      <c r="X376" s="13"/>
      <c r="Y376" s="21"/>
    </row>
    <row r="377" ht="12.6" customHeight="1">
      <c r="A377" t="s" s="118">
        <v>258</v>
      </c>
      <c r="B377" t="s" s="73">
        <v>500</v>
      </c>
      <c r="C377" s="166">
        <v>3</v>
      </c>
      <c r="D377" t="s" s="66">
        <v>51</v>
      </c>
      <c r="E377" s="158"/>
      <c r="F377" s="62">
        <f>ROUND(C377*E377,2)</f>
        <v>0</v>
      </c>
      <c r="G377" s="32"/>
      <c r="H377" s="17"/>
      <c r="I377" s="18"/>
      <c r="J377" s="17"/>
      <c r="K377" s="17"/>
      <c r="L377" s="17"/>
      <c r="M377" s="17"/>
      <c r="N377" s="17"/>
      <c r="O377" s="19"/>
      <c r="P377" s="20"/>
      <c r="Q377" s="13"/>
      <c r="R377" s="13"/>
      <c r="S377" s="13"/>
      <c r="T377" s="13"/>
      <c r="U377" s="13"/>
      <c r="V377" s="13"/>
      <c r="W377" s="13"/>
      <c r="X377" s="13"/>
      <c r="Y377" s="21"/>
    </row>
    <row r="378" ht="12.6" customHeight="1">
      <c r="A378" t="s" s="128">
        <v>260</v>
      </c>
      <c r="B378" t="s" s="167">
        <v>261</v>
      </c>
      <c r="C378" s="168">
        <v>3</v>
      </c>
      <c r="D378" t="s" s="169">
        <v>51</v>
      </c>
      <c r="E378" s="149"/>
      <c r="F378" s="150">
        <f>ROUND(C378*E378,2)</f>
        <v>0</v>
      </c>
      <c r="G378" s="32"/>
      <c r="H378" s="17"/>
      <c r="I378" s="18"/>
      <c r="J378" s="17"/>
      <c r="K378" s="17"/>
      <c r="L378" s="17"/>
      <c r="M378" s="17"/>
      <c r="N378" s="17"/>
      <c r="O378" s="19"/>
      <c r="P378" s="20"/>
      <c r="Q378" s="13"/>
      <c r="R378" s="13"/>
      <c r="S378" s="13"/>
      <c r="T378" s="13"/>
      <c r="U378" s="13"/>
      <c r="V378" s="13"/>
      <c r="W378" s="13"/>
      <c r="X378" s="13"/>
      <c r="Y378" s="21"/>
    </row>
    <row r="379" ht="12.6" customHeight="1">
      <c r="A379" s="133"/>
      <c r="B379" s="210"/>
      <c r="C379" s="135"/>
      <c r="D379" s="111"/>
      <c r="E379" s="211"/>
      <c r="F379" s="113"/>
      <c r="G379" s="32"/>
      <c r="H379" s="17"/>
      <c r="I379" s="18"/>
      <c r="J379" s="17"/>
      <c r="K379" s="17"/>
      <c r="L379" s="17"/>
      <c r="M379" s="17"/>
      <c r="N379" s="17"/>
      <c r="O379" s="19"/>
      <c r="P379" s="20"/>
      <c r="Q379" s="13"/>
      <c r="R379" s="13"/>
      <c r="S379" s="13"/>
      <c r="T379" s="13"/>
      <c r="U379" s="13"/>
      <c r="V379" s="13"/>
      <c r="W379" s="13"/>
      <c r="X379" s="13"/>
      <c r="Y379" s="21"/>
    </row>
    <row r="380" ht="12.6" customHeight="1">
      <c r="A380" s="196"/>
      <c r="B380" t="s" s="197">
        <v>501</v>
      </c>
      <c r="C380" s="198"/>
      <c r="D380" s="199"/>
      <c r="E380" s="106"/>
      <c r="F380" s="200">
        <f>SUM(F345:F378)</f>
        <v>0</v>
      </c>
      <c r="G380" s="32"/>
      <c r="H380" s="17"/>
      <c r="I380" s="18"/>
      <c r="J380" s="17"/>
      <c r="K380" s="17"/>
      <c r="L380" s="17"/>
      <c r="M380" s="17"/>
      <c r="N380" s="17"/>
      <c r="O380" s="19"/>
      <c r="P380" s="20"/>
      <c r="Q380" s="13"/>
      <c r="R380" s="13"/>
      <c r="S380" s="13"/>
      <c r="T380" s="13"/>
      <c r="U380" s="13"/>
      <c r="V380" s="13"/>
      <c r="W380" s="13"/>
      <c r="X380" s="13"/>
      <c r="Y380" s="21"/>
    </row>
    <row r="381" ht="12.6" customHeight="1">
      <c r="A381" s="133"/>
      <c r="B381" s="210"/>
      <c r="C381" s="135"/>
      <c r="D381" s="111"/>
      <c r="E381" s="211"/>
      <c r="F381" s="113"/>
      <c r="G381" s="32"/>
      <c r="H381" s="17"/>
      <c r="I381" s="18"/>
      <c r="J381" s="17"/>
      <c r="K381" s="17"/>
      <c r="L381" s="17"/>
      <c r="M381" s="17"/>
      <c r="N381" s="17"/>
      <c r="O381" s="19"/>
      <c r="P381" s="20"/>
      <c r="Q381" s="13"/>
      <c r="R381" s="13"/>
      <c r="S381" s="13"/>
      <c r="T381" s="13"/>
      <c r="U381" s="13"/>
      <c r="V381" s="13"/>
      <c r="W381" s="13"/>
      <c r="X381" s="13"/>
      <c r="Y381" s="21"/>
    </row>
    <row r="382" ht="13.35" customHeight="1">
      <c r="A382" t="s" s="47">
        <v>502</v>
      </c>
      <c r="B382" t="s" s="48">
        <v>503</v>
      </c>
      <c r="C382" s="85"/>
      <c r="D382" s="50"/>
      <c r="E382" s="49"/>
      <c r="F382" s="63"/>
      <c r="G382" s="32"/>
      <c r="H382" s="17"/>
      <c r="I382" s="18"/>
      <c r="J382" s="17"/>
      <c r="K382" s="17"/>
      <c r="L382" s="17"/>
      <c r="M382" s="17"/>
      <c r="N382" s="17"/>
      <c r="O382" s="19"/>
      <c r="P382" s="20"/>
      <c r="Q382" s="13"/>
      <c r="R382" s="13"/>
      <c r="S382" s="13"/>
      <c r="T382" s="13"/>
      <c r="U382" s="13"/>
      <c r="V382" s="13"/>
      <c r="W382" s="13"/>
      <c r="X382" s="13"/>
      <c r="Y382" s="21"/>
    </row>
    <row r="383" ht="9" customHeight="1">
      <c r="A383" s="53"/>
      <c r="B383" s="54"/>
      <c r="C383" s="85"/>
      <c r="D383" s="50"/>
      <c r="E383" s="49"/>
      <c r="F383" s="63"/>
      <c r="G383" s="32"/>
      <c r="H383" s="17"/>
      <c r="I383" s="18"/>
      <c r="J383" s="17"/>
      <c r="K383" s="17"/>
      <c r="L383" s="17"/>
      <c r="M383" s="17"/>
      <c r="N383" s="17"/>
      <c r="O383" s="19"/>
      <c r="P383" s="20"/>
      <c r="Q383" s="13"/>
      <c r="R383" s="13"/>
      <c r="S383" s="13"/>
      <c r="T383" s="13"/>
      <c r="U383" s="13"/>
      <c r="V383" s="13"/>
      <c r="W383" s="13"/>
      <c r="X383" s="13"/>
      <c r="Y383" s="21"/>
    </row>
    <row r="384" ht="13.35" customHeight="1">
      <c r="A384" s="70">
        <v>1</v>
      </c>
      <c r="B384" t="s" s="77">
        <v>38</v>
      </c>
      <c r="C384" s="69"/>
      <c r="D384" s="50"/>
      <c r="E384" s="49"/>
      <c r="F384" s="63"/>
      <c r="G384" s="32"/>
      <c r="H384" s="17"/>
      <c r="I384" s="18"/>
      <c r="J384" s="17"/>
      <c r="K384" s="17"/>
      <c r="L384" s="17"/>
      <c r="M384" s="17"/>
      <c r="N384" s="17"/>
      <c r="O384" s="19"/>
      <c r="P384" s="20"/>
      <c r="Q384" s="13"/>
      <c r="R384" s="13"/>
      <c r="S384" s="13"/>
      <c r="T384" s="13"/>
      <c r="U384" s="13"/>
      <c r="V384" s="13"/>
      <c r="W384" s="13"/>
      <c r="X384" s="13"/>
      <c r="Y384" s="21"/>
    </row>
    <row r="385" ht="12.6" customHeight="1">
      <c r="A385" s="212">
        <v>1.1</v>
      </c>
      <c r="B385" t="s" s="167">
        <v>504</v>
      </c>
      <c r="C385" s="104">
        <v>278</v>
      </c>
      <c r="D385" t="s" s="131">
        <v>17</v>
      </c>
      <c r="E385" s="106"/>
      <c r="F385" s="107">
        <f>ROUND(C385*E385,2)</f>
        <v>0</v>
      </c>
      <c r="G385" s="32"/>
      <c r="H385" s="17"/>
      <c r="I385" s="18"/>
      <c r="J385" s="17"/>
      <c r="K385" s="17"/>
      <c r="L385" s="17"/>
      <c r="M385" s="17"/>
      <c r="N385" s="17"/>
      <c r="O385" s="19"/>
      <c r="P385" s="20"/>
      <c r="Q385" s="13"/>
      <c r="R385" s="13"/>
      <c r="S385" s="13"/>
      <c r="T385" s="13"/>
      <c r="U385" s="13"/>
      <c r="V385" s="13"/>
      <c r="W385" s="13"/>
      <c r="X385" s="13"/>
      <c r="Y385" s="21"/>
    </row>
    <row r="386" ht="12.6" customHeight="1">
      <c r="A386" s="213"/>
      <c r="B386" s="191"/>
      <c r="C386" s="191"/>
      <c r="D386" s="204"/>
      <c r="E386" s="112"/>
      <c r="F386" s="113"/>
      <c r="G386" s="32"/>
      <c r="H386" s="17"/>
      <c r="I386" s="18"/>
      <c r="J386" s="17"/>
      <c r="K386" s="17"/>
      <c r="L386" s="17"/>
      <c r="M386" s="17"/>
      <c r="N386" s="17"/>
      <c r="O386" s="19"/>
      <c r="P386" s="20"/>
      <c r="Q386" s="13"/>
      <c r="R386" s="13"/>
      <c r="S386" s="13"/>
      <c r="T386" s="13"/>
      <c r="U386" s="13"/>
      <c r="V386" s="13"/>
      <c r="W386" s="13"/>
      <c r="X386" s="13"/>
      <c r="Y386" s="21"/>
    </row>
    <row r="387" ht="13.35" customHeight="1">
      <c r="A387" s="121">
        <v>2</v>
      </c>
      <c r="B387" t="s" s="77">
        <v>505</v>
      </c>
      <c r="C387" s="96"/>
      <c r="D387" s="50"/>
      <c r="E387" s="49"/>
      <c r="F387" s="52"/>
      <c r="G387" s="32"/>
      <c r="H387" s="17"/>
      <c r="I387" s="18"/>
      <c r="J387" s="17"/>
      <c r="K387" s="17"/>
      <c r="L387" s="17"/>
      <c r="M387" s="17"/>
      <c r="N387" s="17"/>
      <c r="O387" s="19"/>
      <c r="P387" s="20"/>
      <c r="Q387" s="13"/>
      <c r="R387" s="13"/>
      <c r="S387" s="13"/>
      <c r="T387" s="13"/>
      <c r="U387" s="13"/>
      <c r="V387" s="13"/>
      <c r="W387" s="13"/>
      <c r="X387" s="13"/>
      <c r="Y387" s="21"/>
    </row>
    <row r="388" ht="13.35" customHeight="1">
      <c r="A388" s="116">
        <v>2.1</v>
      </c>
      <c r="B388" t="s" s="77">
        <v>506</v>
      </c>
      <c r="C388" s="96"/>
      <c r="D388" s="50"/>
      <c r="E388" s="49"/>
      <c r="F388" s="52"/>
      <c r="G388" s="32"/>
      <c r="H388" s="17"/>
      <c r="I388" s="18"/>
      <c r="J388" s="17"/>
      <c r="K388" s="17"/>
      <c r="L388" s="17"/>
      <c r="M388" s="17"/>
      <c r="N388" s="17"/>
      <c r="O388" s="19"/>
      <c r="P388" s="20"/>
      <c r="Q388" s="13"/>
      <c r="R388" s="13"/>
      <c r="S388" s="13"/>
      <c r="T388" s="13"/>
      <c r="U388" s="13"/>
      <c r="V388" s="13"/>
      <c r="W388" s="13"/>
      <c r="X388" s="13"/>
      <c r="Y388" s="21"/>
    </row>
    <row r="389" ht="13.35" customHeight="1">
      <c r="A389" t="s" s="118">
        <v>507</v>
      </c>
      <c r="B389" t="s" s="58">
        <v>508</v>
      </c>
      <c r="C389" s="74">
        <v>8</v>
      </c>
      <c r="D389" t="s" s="72">
        <v>51</v>
      </c>
      <c r="E389" s="49"/>
      <c r="F389" s="52">
        <f>ROUND(C389*E389,2)</f>
        <v>0</v>
      </c>
      <c r="G389" s="32"/>
      <c r="H389" s="17"/>
      <c r="I389" s="18"/>
      <c r="J389" s="17"/>
      <c r="K389" s="17"/>
      <c r="L389" s="17"/>
      <c r="M389" s="17"/>
      <c r="N389" s="17"/>
      <c r="O389" s="19"/>
      <c r="P389" s="20"/>
      <c r="Q389" s="13"/>
      <c r="R389" s="13"/>
      <c r="S389" s="13"/>
      <c r="T389" s="13"/>
      <c r="U389" s="13"/>
      <c r="V389" s="13"/>
      <c r="W389" s="13"/>
      <c r="X389" s="13"/>
      <c r="Y389" s="21"/>
    </row>
    <row r="390" ht="23.75" customHeight="1">
      <c r="A390" t="s" s="118">
        <v>509</v>
      </c>
      <c r="B390" t="s" s="58">
        <v>510</v>
      </c>
      <c r="C390" s="74">
        <v>3</v>
      </c>
      <c r="D390" t="s" s="72">
        <v>51</v>
      </c>
      <c r="E390" s="49"/>
      <c r="F390" s="52">
        <f>ROUND(C390*E390,2)</f>
        <v>0</v>
      </c>
      <c r="G390" s="32"/>
      <c r="H390" s="17"/>
      <c r="I390" s="18"/>
      <c r="J390" s="17"/>
      <c r="K390" s="17"/>
      <c r="L390" s="17"/>
      <c r="M390" s="17"/>
      <c r="N390" s="17"/>
      <c r="O390" s="19"/>
      <c r="P390" s="20"/>
      <c r="Q390" s="13"/>
      <c r="R390" s="13"/>
      <c r="S390" s="13"/>
      <c r="T390" s="13"/>
      <c r="U390" s="13"/>
      <c r="V390" s="13"/>
      <c r="W390" s="13"/>
      <c r="X390" s="13"/>
      <c r="Y390" s="21"/>
    </row>
    <row r="391" ht="23.75" customHeight="1">
      <c r="A391" t="s" s="118">
        <v>511</v>
      </c>
      <c r="B391" t="s" s="58">
        <v>512</v>
      </c>
      <c r="C391" s="74">
        <v>2</v>
      </c>
      <c r="D391" t="s" s="72">
        <v>51</v>
      </c>
      <c r="E391" s="49"/>
      <c r="F391" s="52">
        <f>ROUND(C391*E391,2)</f>
        <v>0</v>
      </c>
      <c r="G391" s="32"/>
      <c r="H391" s="17"/>
      <c r="I391" s="18"/>
      <c r="J391" s="17"/>
      <c r="K391" s="17"/>
      <c r="L391" s="17"/>
      <c r="M391" s="17"/>
      <c r="N391" s="17"/>
      <c r="O391" s="19"/>
      <c r="P391" s="20"/>
      <c r="Q391" s="13"/>
      <c r="R391" s="13"/>
      <c r="S391" s="13"/>
      <c r="T391" s="13"/>
      <c r="U391" s="13"/>
      <c r="V391" s="13"/>
      <c r="W391" s="13"/>
      <c r="X391" s="13"/>
      <c r="Y391" s="21"/>
    </row>
    <row r="392" ht="13.35" customHeight="1">
      <c r="A392" t="s" s="118">
        <v>513</v>
      </c>
      <c r="B392" t="s" s="58">
        <v>514</v>
      </c>
      <c r="C392" s="74">
        <v>8</v>
      </c>
      <c r="D392" t="s" s="72">
        <v>51</v>
      </c>
      <c r="E392" s="49"/>
      <c r="F392" s="52">
        <f>ROUND(C392*E392,2)</f>
        <v>0</v>
      </c>
      <c r="G392" s="32"/>
      <c r="H392" s="17"/>
      <c r="I392" s="18"/>
      <c r="J392" s="17"/>
      <c r="K392" s="17"/>
      <c r="L392" s="17"/>
      <c r="M392" s="17"/>
      <c r="N392" s="17"/>
      <c r="O392" s="19"/>
      <c r="P392" s="20"/>
      <c r="Q392" s="13"/>
      <c r="R392" s="13"/>
      <c r="S392" s="13"/>
      <c r="T392" s="13"/>
      <c r="U392" s="13"/>
      <c r="V392" s="13"/>
      <c r="W392" s="13"/>
      <c r="X392" s="13"/>
      <c r="Y392" s="21"/>
    </row>
    <row r="393" ht="13.35" customHeight="1">
      <c r="A393" t="s" s="118">
        <v>515</v>
      </c>
      <c r="B393" t="s" s="58">
        <v>516</v>
      </c>
      <c r="C393" s="74">
        <v>8</v>
      </c>
      <c r="D393" t="s" s="72">
        <v>51</v>
      </c>
      <c r="E393" s="49"/>
      <c r="F393" s="52">
        <f>ROUND(C393*E393,2)</f>
        <v>0</v>
      </c>
      <c r="G393" s="32"/>
      <c r="H393" s="17"/>
      <c r="I393" s="18"/>
      <c r="J393" s="17"/>
      <c r="K393" s="17"/>
      <c r="L393" s="17"/>
      <c r="M393" s="17"/>
      <c r="N393" s="17"/>
      <c r="O393" s="19"/>
      <c r="P393" s="20"/>
      <c r="Q393" s="13"/>
      <c r="R393" s="13"/>
      <c r="S393" s="13"/>
      <c r="T393" s="13"/>
      <c r="U393" s="13"/>
      <c r="V393" s="13"/>
      <c r="W393" s="13"/>
      <c r="X393" s="13"/>
      <c r="Y393" s="21"/>
    </row>
    <row r="394" ht="13.35" customHeight="1">
      <c r="A394" t="s" s="118">
        <v>517</v>
      </c>
      <c r="B394" t="s" s="58">
        <v>518</v>
      </c>
      <c r="C394" s="74">
        <v>6</v>
      </c>
      <c r="D394" t="s" s="72">
        <v>51</v>
      </c>
      <c r="E394" s="49"/>
      <c r="F394" s="52">
        <f>ROUND(C394*E394,2)</f>
        <v>0</v>
      </c>
      <c r="G394" s="32"/>
      <c r="H394" s="17"/>
      <c r="I394" s="18"/>
      <c r="J394" s="17"/>
      <c r="K394" s="17"/>
      <c r="L394" s="17"/>
      <c r="M394" s="17"/>
      <c r="N394" s="17"/>
      <c r="O394" s="19"/>
      <c r="P394" s="20"/>
      <c r="Q394" s="13"/>
      <c r="R394" s="13"/>
      <c r="S394" s="13"/>
      <c r="T394" s="13"/>
      <c r="U394" s="13"/>
      <c r="V394" s="13"/>
      <c r="W394" s="13"/>
      <c r="X394" s="13"/>
      <c r="Y394" s="21"/>
    </row>
    <row r="395" ht="13.35" customHeight="1">
      <c r="A395" t="s" s="118">
        <v>519</v>
      </c>
      <c r="B395" t="s" s="58">
        <v>520</v>
      </c>
      <c r="C395" s="74">
        <v>8</v>
      </c>
      <c r="D395" t="s" s="72">
        <v>51</v>
      </c>
      <c r="E395" s="49"/>
      <c r="F395" s="52">
        <f>ROUND(C395*E395,2)</f>
        <v>0</v>
      </c>
      <c r="G395" s="32"/>
      <c r="H395" s="17"/>
      <c r="I395" s="18"/>
      <c r="J395" s="17"/>
      <c r="K395" s="17"/>
      <c r="L395" s="17"/>
      <c r="M395" s="17"/>
      <c r="N395" s="17"/>
      <c r="O395" s="19"/>
      <c r="P395" s="20"/>
      <c r="Q395" s="13"/>
      <c r="R395" s="13"/>
      <c r="S395" s="13"/>
      <c r="T395" s="13"/>
      <c r="U395" s="13"/>
      <c r="V395" s="13"/>
      <c r="W395" s="13"/>
      <c r="X395" s="13"/>
      <c r="Y395" s="21"/>
    </row>
    <row r="396" ht="13.35" customHeight="1">
      <c r="A396" t="s" s="118">
        <v>521</v>
      </c>
      <c r="B396" t="s" s="58">
        <v>522</v>
      </c>
      <c r="C396" s="74">
        <v>150</v>
      </c>
      <c r="D396" t="s" s="72">
        <v>523</v>
      </c>
      <c r="E396" s="49"/>
      <c r="F396" s="52">
        <f>ROUND(C396*E396,2)</f>
        <v>0</v>
      </c>
      <c r="G396" s="32"/>
      <c r="H396" s="17"/>
      <c r="I396" s="18"/>
      <c r="J396" s="17"/>
      <c r="K396" s="17"/>
      <c r="L396" s="17"/>
      <c r="M396" s="17"/>
      <c r="N396" s="17"/>
      <c r="O396" s="19"/>
      <c r="P396" s="20"/>
      <c r="Q396" s="13"/>
      <c r="R396" s="13"/>
      <c r="S396" s="13"/>
      <c r="T396" s="13"/>
      <c r="U396" s="13"/>
      <c r="V396" s="13"/>
      <c r="W396" s="13"/>
      <c r="X396" s="13"/>
      <c r="Y396" s="21"/>
    </row>
    <row r="397" ht="13.35" customHeight="1">
      <c r="A397" t="s" s="118">
        <v>524</v>
      </c>
      <c r="B397" t="s" s="58">
        <v>525</v>
      </c>
      <c r="C397" s="214">
        <v>1</v>
      </c>
      <c r="D397" t="s" s="72">
        <v>51</v>
      </c>
      <c r="E397" s="49"/>
      <c r="F397" s="52">
        <f>ROUND(C397*E397,2)</f>
        <v>0</v>
      </c>
      <c r="G397" s="32"/>
      <c r="H397" s="17"/>
      <c r="I397" s="18"/>
      <c r="J397" s="17"/>
      <c r="K397" s="17"/>
      <c r="L397" s="17"/>
      <c r="M397" s="17"/>
      <c r="N397" s="17"/>
      <c r="O397" s="19"/>
      <c r="P397" s="20"/>
      <c r="Q397" s="13"/>
      <c r="R397" s="13"/>
      <c r="S397" s="13"/>
      <c r="T397" s="13"/>
      <c r="U397" s="13"/>
      <c r="V397" s="13"/>
      <c r="W397" s="13"/>
      <c r="X397" s="13"/>
      <c r="Y397" s="21"/>
    </row>
    <row r="398" ht="13.35" customHeight="1">
      <c r="A398" t="s" s="118">
        <v>526</v>
      </c>
      <c r="B398" t="s" s="58">
        <v>527</v>
      </c>
      <c r="C398" s="74">
        <v>1</v>
      </c>
      <c r="D398" t="s" s="72">
        <v>51</v>
      </c>
      <c r="E398" s="49"/>
      <c r="F398" s="52">
        <f>ROUND(C398*E398,2)</f>
        <v>0</v>
      </c>
      <c r="G398" s="32"/>
      <c r="H398" s="17"/>
      <c r="I398" s="18"/>
      <c r="J398" s="17"/>
      <c r="K398" s="17"/>
      <c r="L398" s="17"/>
      <c r="M398" s="17"/>
      <c r="N398" s="17"/>
      <c r="O398" s="19"/>
      <c r="P398" s="20"/>
      <c r="Q398" s="13"/>
      <c r="R398" s="13"/>
      <c r="S398" s="13"/>
      <c r="T398" s="13"/>
      <c r="U398" s="13"/>
      <c r="V398" s="13"/>
      <c r="W398" s="13"/>
      <c r="X398" s="13"/>
      <c r="Y398" s="21"/>
    </row>
    <row r="399" ht="12.6" customHeight="1">
      <c r="A399" s="215"/>
      <c r="B399" s="58"/>
      <c r="C399" s="93"/>
      <c r="D399" s="50"/>
      <c r="E399" s="96"/>
      <c r="F399" s="52"/>
      <c r="G399" s="32"/>
      <c r="H399" s="17"/>
      <c r="I399" s="18"/>
      <c r="J399" s="17"/>
      <c r="K399" s="17"/>
      <c r="L399" s="17"/>
      <c r="M399" s="17"/>
      <c r="N399" s="17"/>
      <c r="O399" s="19"/>
      <c r="P399" s="20"/>
      <c r="Q399" s="13"/>
      <c r="R399" s="13"/>
      <c r="S399" s="13"/>
      <c r="T399" s="13"/>
      <c r="U399" s="13"/>
      <c r="V399" s="13"/>
      <c r="W399" s="13"/>
      <c r="X399" s="13"/>
      <c r="Y399" s="21"/>
    </row>
    <row r="400" ht="13.35" customHeight="1">
      <c r="A400" s="121">
        <v>3</v>
      </c>
      <c r="B400" t="s" s="77">
        <v>528</v>
      </c>
      <c r="C400" s="96"/>
      <c r="D400" s="50"/>
      <c r="E400" s="49"/>
      <c r="F400" s="52"/>
      <c r="G400" s="32"/>
      <c r="H400" s="17"/>
      <c r="I400" s="18"/>
      <c r="J400" s="17"/>
      <c r="K400" s="17"/>
      <c r="L400" s="17"/>
      <c r="M400" s="17"/>
      <c r="N400" s="17"/>
      <c r="O400" s="19"/>
      <c r="P400" s="20"/>
      <c r="Q400" s="13"/>
      <c r="R400" s="13"/>
      <c r="S400" s="13"/>
      <c r="T400" s="13"/>
      <c r="U400" s="13"/>
      <c r="V400" s="13"/>
      <c r="W400" s="13"/>
      <c r="X400" s="13"/>
      <c r="Y400" s="21"/>
    </row>
    <row r="401" ht="29.5" customHeight="1">
      <c r="A401" s="116">
        <v>3.1</v>
      </c>
      <c r="B401" t="s" s="216">
        <v>529</v>
      </c>
      <c r="C401" s="78">
        <v>10</v>
      </c>
      <c r="D401" t="s" s="66">
        <v>51</v>
      </c>
      <c r="E401" s="192"/>
      <c r="F401" s="62">
        <f>ROUND(C401*E401,2)</f>
        <v>0</v>
      </c>
      <c r="G401" s="32"/>
      <c r="H401" s="17"/>
      <c r="I401" s="18"/>
      <c r="J401" s="17"/>
      <c r="K401" s="17"/>
      <c r="L401" s="17"/>
      <c r="M401" s="17"/>
      <c r="N401" s="17"/>
      <c r="O401" s="19"/>
      <c r="P401" s="20"/>
      <c r="Q401" s="13"/>
      <c r="R401" s="13"/>
      <c r="S401" s="13"/>
      <c r="T401" s="13"/>
      <c r="U401" s="13"/>
      <c r="V401" s="13"/>
      <c r="W401" s="13"/>
      <c r="X401" s="13"/>
      <c r="Y401" s="21"/>
    </row>
    <row r="402" ht="39.95" customHeight="1">
      <c r="A402" s="116">
        <v>3.2</v>
      </c>
      <c r="B402" t="s" s="216">
        <v>530</v>
      </c>
      <c r="C402" s="78">
        <v>20</v>
      </c>
      <c r="D402" t="s" s="66">
        <v>51</v>
      </c>
      <c r="E402" s="192"/>
      <c r="F402" s="62">
        <f>ROUND(C402*E402,2)</f>
        <v>0</v>
      </c>
      <c r="G402" s="32"/>
      <c r="H402" s="17"/>
      <c r="I402" s="18"/>
      <c r="J402" s="17"/>
      <c r="K402" s="17"/>
      <c r="L402" s="17"/>
      <c r="M402" s="17"/>
      <c r="N402" s="17"/>
      <c r="O402" s="19"/>
      <c r="P402" s="20"/>
      <c r="Q402" s="13"/>
      <c r="R402" s="13"/>
      <c r="S402" s="13"/>
      <c r="T402" s="13"/>
      <c r="U402" s="13"/>
      <c r="V402" s="13"/>
      <c r="W402" s="13"/>
      <c r="X402" s="13"/>
      <c r="Y402" s="21"/>
    </row>
    <row r="403" ht="22.05" customHeight="1">
      <c r="A403" s="116">
        <v>3.3</v>
      </c>
      <c r="B403" t="s" s="216">
        <v>531</v>
      </c>
      <c r="C403" s="74">
        <v>1</v>
      </c>
      <c r="D403" t="s" s="72">
        <v>51</v>
      </c>
      <c r="E403" s="96"/>
      <c r="F403" s="52">
        <f>ROUND(C403*E403,2)</f>
        <v>0</v>
      </c>
      <c r="G403" s="32"/>
      <c r="H403" s="17"/>
      <c r="I403" s="18"/>
      <c r="J403" s="17"/>
      <c r="K403" s="17"/>
      <c r="L403" s="17"/>
      <c r="M403" s="17"/>
      <c r="N403" s="17"/>
      <c r="O403" s="19"/>
      <c r="P403" s="20"/>
      <c r="Q403" s="13"/>
      <c r="R403" s="13"/>
      <c r="S403" s="13"/>
      <c r="T403" s="13"/>
      <c r="U403" s="13"/>
      <c r="V403" s="13"/>
      <c r="W403" s="13"/>
      <c r="X403" s="13"/>
      <c r="Y403" s="21"/>
    </row>
    <row r="404" ht="13.65" customHeight="1">
      <c r="A404" s="116">
        <v>3.4</v>
      </c>
      <c r="B404" t="s" s="216">
        <v>532</v>
      </c>
      <c r="C404" s="74">
        <v>1</v>
      </c>
      <c r="D404" t="s" s="72">
        <v>51</v>
      </c>
      <c r="E404" s="96"/>
      <c r="F404" s="52">
        <f>ROUND(C404*E404,2)</f>
        <v>0</v>
      </c>
      <c r="G404" s="32"/>
      <c r="H404" s="17"/>
      <c r="I404" s="18"/>
      <c r="J404" s="17"/>
      <c r="K404" s="17"/>
      <c r="L404" s="17"/>
      <c r="M404" s="17"/>
      <c r="N404" s="17"/>
      <c r="O404" s="19"/>
      <c r="P404" s="20"/>
      <c r="Q404" s="13"/>
      <c r="R404" s="13"/>
      <c r="S404" s="13"/>
      <c r="T404" s="13"/>
      <c r="U404" s="13"/>
      <c r="V404" s="13"/>
      <c r="W404" s="13"/>
      <c r="X404" s="13"/>
      <c r="Y404" s="21"/>
    </row>
    <row r="405" ht="10.4" customHeight="1">
      <c r="A405" s="175"/>
      <c r="B405" s="85"/>
      <c r="C405" s="85"/>
      <c r="D405" s="50"/>
      <c r="E405" s="49"/>
      <c r="F405" s="52"/>
      <c r="G405" s="32"/>
      <c r="H405" s="17"/>
      <c r="I405" s="18"/>
      <c r="J405" s="17"/>
      <c r="K405" s="17"/>
      <c r="L405" s="17"/>
      <c r="M405" s="17"/>
      <c r="N405" s="17"/>
      <c r="O405" s="19"/>
      <c r="P405" s="20"/>
      <c r="Q405" s="13"/>
      <c r="R405" s="13"/>
      <c r="S405" s="13"/>
      <c r="T405" s="13"/>
      <c r="U405" s="13"/>
      <c r="V405" s="13"/>
      <c r="W405" s="13"/>
      <c r="X405" s="13"/>
      <c r="Y405" s="21"/>
    </row>
    <row r="406" ht="12.6" customHeight="1">
      <c r="A406" s="121">
        <v>4</v>
      </c>
      <c r="B406" t="s" s="56">
        <v>533</v>
      </c>
      <c r="C406" s="96"/>
      <c r="D406" s="50"/>
      <c r="E406" s="49"/>
      <c r="F406" s="52"/>
      <c r="G406" s="32"/>
      <c r="H406" s="17"/>
      <c r="I406" s="18"/>
      <c r="J406" s="17"/>
      <c r="K406" s="17"/>
      <c r="L406" s="17"/>
      <c r="M406" s="17"/>
      <c r="N406" s="17"/>
      <c r="O406" s="19"/>
      <c r="P406" s="20"/>
      <c r="Q406" s="13"/>
      <c r="R406" s="13"/>
      <c r="S406" s="13"/>
      <c r="T406" s="13"/>
      <c r="U406" s="13"/>
      <c r="V406" s="13"/>
      <c r="W406" s="13"/>
      <c r="X406" s="13"/>
      <c r="Y406" s="21"/>
    </row>
    <row r="407" ht="57.25" customHeight="1">
      <c r="A407" s="116">
        <v>4.1</v>
      </c>
      <c r="B407" t="s" s="58">
        <v>534</v>
      </c>
      <c r="C407" s="78">
        <v>4</v>
      </c>
      <c r="D407" t="s" s="66">
        <v>51</v>
      </c>
      <c r="E407" s="61"/>
      <c r="F407" s="62">
        <f>ROUND(C407*E407,2)</f>
        <v>0</v>
      </c>
      <c r="G407" s="32"/>
      <c r="H407" s="17"/>
      <c r="I407" s="18"/>
      <c r="J407" s="17"/>
      <c r="K407" s="17"/>
      <c r="L407" s="17"/>
      <c r="M407" s="17"/>
      <c r="N407" s="17"/>
      <c r="O407" s="19"/>
      <c r="P407" s="20"/>
      <c r="Q407" s="13"/>
      <c r="R407" s="13"/>
      <c r="S407" s="13"/>
      <c r="T407" s="13"/>
      <c r="U407" s="13"/>
      <c r="V407" s="13"/>
      <c r="W407" s="13"/>
      <c r="X407" s="13"/>
      <c r="Y407" s="21"/>
    </row>
    <row r="408" ht="57.05" customHeight="1">
      <c r="A408" s="116">
        <v>4.2</v>
      </c>
      <c r="B408" t="s" s="58">
        <v>535</v>
      </c>
      <c r="C408" s="78">
        <v>4</v>
      </c>
      <c r="D408" t="s" s="66">
        <v>51</v>
      </c>
      <c r="E408" s="61"/>
      <c r="F408" s="62">
        <f>ROUND(C408*E408,2)</f>
        <v>0</v>
      </c>
      <c r="G408" s="32"/>
      <c r="H408" s="17"/>
      <c r="I408" s="18"/>
      <c r="J408" s="17"/>
      <c r="K408" s="17"/>
      <c r="L408" s="17"/>
      <c r="M408" s="17"/>
      <c r="N408" s="17"/>
      <c r="O408" s="19"/>
      <c r="P408" s="20"/>
      <c r="Q408" s="13"/>
      <c r="R408" s="13"/>
      <c r="S408" s="13"/>
      <c r="T408" s="13"/>
      <c r="U408" s="13"/>
      <c r="V408" s="13"/>
      <c r="W408" s="13"/>
      <c r="X408" s="13"/>
      <c r="Y408" s="21"/>
    </row>
    <row r="409" ht="64.6" customHeight="1">
      <c r="A409" s="116">
        <v>4.3</v>
      </c>
      <c r="B409" t="s" s="58">
        <v>536</v>
      </c>
      <c r="C409" s="78">
        <v>2</v>
      </c>
      <c r="D409" t="s" s="66">
        <v>51</v>
      </c>
      <c r="E409" s="61"/>
      <c r="F409" s="62">
        <f>ROUND(C409*E409,2)</f>
        <v>0</v>
      </c>
      <c r="G409" s="32"/>
      <c r="H409" s="17"/>
      <c r="I409" s="18"/>
      <c r="J409" s="17"/>
      <c r="K409" s="17"/>
      <c r="L409" s="17"/>
      <c r="M409" s="17"/>
      <c r="N409" s="17"/>
      <c r="O409" s="19"/>
      <c r="P409" s="20"/>
      <c r="Q409" s="13"/>
      <c r="R409" s="13"/>
      <c r="S409" s="13"/>
      <c r="T409" s="13"/>
      <c r="U409" s="13"/>
      <c r="V409" s="13"/>
      <c r="W409" s="13"/>
      <c r="X409" s="13"/>
      <c r="Y409" s="21"/>
    </row>
    <row r="410" ht="150.35" customHeight="1">
      <c r="A410" s="146">
        <v>4.4</v>
      </c>
      <c r="B410" t="s" s="129">
        <v>537</v>
      </c>
      <c r="C410" s="217">
        <v>4</v>
      </c>
      <c r="D410" t="s" s="169">
        <v>51</v>
      </c>
      <c r="E410" s="218"/>
      <c r="F410" s="150">
        <f>ROUND(C410*E410,2)</f>
        <v>0</v>
      </c>
      <c r="G410" s="32"/>
      <c r="H410" s="17"/>
      <c r="I410" s="18"/>
      <c r="J410" s="17"/>
      <c r="K410" s="17"/>
      <c r="L410" s="17"/>
      <c r="M410" s="17"/>
      <c r="N410" s="17"/>
      <c r="O410" s="19"/>
      <c r="P410" s="20"/>
      <c r="Q410" s="13"/>
      <c r="R410" s="13"/>
      <c r="S410" s="13"/>
      <c r="T410" s="13"/>
      <c r="U410" s="13"/>
      <c r="V410" s="13"/>
      <c r="W410" s="13"/>
      <c r="X410" s="13"/>
      <c r="Y410" s="21"/>
    </row>
    <row r="411" ht="36.2" customHeight="1">
      <c r="A411" s="152">
        <v>4.5</v>
      </c>
      <c r="B411" t="s" s="134">
        <v>538</v>
      </c>
      <c r="C411" s="219">
        <v>8</v>
      </c>
      <c r="D411" t="s" s="171">
        <v>51</v>
      </c>
      <c r="E411" s="220"/>
      <c r="F411" s="156">
        <f>ROUND(C411*E411,2)</f>
        <v>0</v>
      </c>
      <c r="G411" s="32"/>
      <c r="H411" s="17"/>
      <c r="I411" s="18"/>
      <c r="J411" s="17"/>
      <c r="K411" s="17"/>
      <c r="L411" s="17"/>
      <c r="M411" s="17"/>
      <c r="N411" s="17"/>
      <c r="O411" s="19"/>
      <c r="P411" s="20"/>
      <c r="Q411" s="13"/>
      <c r="R411" s="13"/>
      <c r="S411" s="13"/>
      <c r="T411" s="13"/>
      <c r="U411" s="13"/>
      <c r="V411" s="13"/>
      <c r="W411" s="13"/>
      <c r="X411" s="13"/>
      <c r="Y411" s="21"/>
    </row>
    <row r="412" ht="59.45" customHeight="1">
      <c r="A412" s="116">
        <v>4.6</v>
      </c>
      <c r="B412" t="s" s="58">
        <v>539</v>
      </c>
      <c r="C412" s="78">
        <v>2</v>
      </c>
      <c r="D412" t="s" s="66">
        <v>51</v>
      </c>
      <c r="E412" s="61"/>
      <c r="F412" s="62">
        <f>ROUND(C412*E412,2)</f>
        <v>0</v>
      </c>
      <c r="G412" s="32"/>
      <c r="H412" s="17"/>
      <c r="I412" s="18"/>
      <c r="J412" s="17"/>
      <c r="K412" s="17"/>
      <c r="L412" s="17"/>
      <c r="M412" s="17"/>
      <c r="N412" s="17"/>
      <c r="O412" s="19"/>
      <c r="P412" s="20"/>
      <c r="Q412" s="13"/>
      <c r="R412" s="13"/>
      <c r="S412" s="13"/>
      <c r="T412" s="13"/>
      <c r="U412" s="13"/>
      <c r="V412" s="13"/>
      <c r="W412" s="13"/>
      <c r="X412" s="13"/>
      <c r="Y412" s="21"/>
    </row>
    <row r="413" ht="44.5" customHeight="1">
      <c r="A413" s="116">
        <v>4.7</v>
      </c>
      <c r="B413" t="s" s="58">
        <v>540</v>
      </c>
      <c r="C413" s="78">
        <v>1</v>
      </c>
      <c r="D413" t="s" s="66">
        <v>51</v>
      </c>
      <c r="E413" s="61"/>
      <c r="F413" s="62">
        <f>ROUND(C413*E413,2)</f>
        <v>0</v>
      </c>
      <c r="G413" s="32"/>
      <c r="H413" s="17"/>
      <c r="I413" s="18"/>
      <c r="J413" s="17"/>
      <c r="K413" s="17"/>
      <c r="L413" s="17"/>
      <c r="M413" s="17"/>
      <c r="N413" s="17"/>
      <c r="O413" s="19"/>
      <c r="P413" s="20"/>
      <c r="Q413" s="13"/>
      <c r="R413" s="13"/>
      <c r="S413" s="13"/>
      <c r="T413" s="13"/>
      <c r="U413" s="13"/>
      <c r="V413" s="13"/>
      <c r="W413" s="13"/>
      <c r="X413" s="13"/>
      <c r="Y413" s="21"/>
    </row>
    <row r="414" ht="41.6" customHeight="1">
      <c r="A414" s="116">
        <v>4.8</v>
      </c>
      <c r="B414" t="s" s="58">
        <v>541</v>
      </c>
      <c r="C414" s="78">
        <v>10</v>
      </c>
      <c r="D414" t="s" s="66">
        <v>51</v>
      </c>
      <c r="E414" s="61"/>
      <c r="F414" s="62">
        <f>ROUND(C414*E414,2)</f>
        <v>0</v>
      </c>
      <c r="G414" s="32"/>
      <c r="H414" s="17"/>
      <c r="I414" s="18"/>
      <c r="J414" s="17"/>
      <c r="K414" s="17"/>
      <c r="L414" s="17"/>
      <c r="M414" s="17"/>
      <c r="N414" s="17"/>
      <c r="O414" s="19"/>
      <c r="P414" s="20"/>
      <c r="Q414" s="13"/>
      <c r="R414" s="13"/>
      <c r="S414" s="13"/>
      <c r="T414" s="13"/>
      <c r="U414" s="13"/>
      <c r="V414" s="13"/>
      <c r="W414" s="13"/>
      <c r="X414" s="13"/>
      <c r="Y414" s="21"/>
    </row>
    <row r="415" ht="76.25" customHeight="1">
      <c r="A415" s="116">
        <v>4.9</v>
      </c>
      <c r="B415" t="s" s="58">
        <v>542</v>
      </c>
      <c r="C415" s="78">
        <v>1</v>
      </c>
      <c r="D415" t="s" s="66">
        <v>51</v>
      </c>
      <c r="E415" s="61"/>
      <c r="F415" s="62">
        <f>ROUND(C415*E415,2)</f>
        <v>0</v>
      </c>
      <c r="G415" s="32"/>
      <c r="H415" s="17"/>
      <c r="I415" s="18"/>
      <c r="J415" s="17"/>
      <c r="K415" s="17"/>
      <c r="L415" s="17"/>
      <c r="M415" s="17"/>
      <c r="N415" s="17"/>
      <c r="O415" s="19"/>
      <c r="P415" s="20"/>
      <c r="Q415" s="13"/>
      <c r="R415" s="13"/>
      <c r="S415" s="13"/>
      <c r="T415" s="13"/>
      <c r="U415" s="13"/>
      <c r="V415" s="13"/>
      <c r="W415" s="13"/>
      <c r="X415" s="13"/>
      <c r="Y415" s="21"/>
    </row>
    <row r="416" ht="81.7" customHeight="1">
      <c r="A416" s="116">
        <v>4.1</v>
      </c>
      <c r="B416" t="s" s="58">
        <v>543</v>
      </c>
      <c r="C416" s="78">
        <v>2</v>
      </c>
      <c r="D416" t="s" s="66">
        <v>51</v>
      </c>
      <c r="E416" s="61"/>
      <c r="F416" s="62">
        <f>ROUND(C416*E416,2)</f>
        <v>0</v>
      </c>
      <c r="G416" s="32"/>
      <c r="H416" s="17"/>
      <c r="I416" s="18"/>
      <c r="J416" s="17"/>
      <c r="K416" s="17"/>
      <c r="L416" s="17"/>
      <c r="M416" s="17"/>
      <c r="N416" s="17"/>
      <c r="O416" s="19"/>
      <c r="P416" s="20"/>
      <c r="Q416" s="13"/>
      <c r="R416" s="13"/>
      <c r="S416" s="13"/>
      <c r="T416" s="13"/>
      <c r="U416" s="13"/>
      <c r="V416" s="13"/>
      <c r="W416" s="13"/>
      <c r="X416" s="13"/>
      <c r="Y416" s="21"/>
    </row>
    <row r="417" ht="24.95" customHeight="1">
      <c r="A417" s="116">
        <v>4.11</v>
      </c>
      <c r="B417" t="s" s="58">
        <v>544</v>
      </c>
      <c r="C417" s="74">
        <v>2</v>
      </c>
      <c r="D417" t="s" s="72">
        <v>51</v>
      </c>
      <c r="E417" s="49"/>
      <c r="F417" s="52">
        <f>ROUND(C417*E417,2)</f>
        <v>0</v>
      </c>
      <c r="G417" s="32"/>
      <c r="H417" s="17"/>
      <c r="I417" s="18"/>
      <c r="J417" s="17"/>
      <c r="K417" s="17"/>
      <c r="L417" s="17"/>
      <c r="M417" s="17"/>
      <c r="N417" s="17"/>
      <c r="O417" s="19"/>
      <c r="P417" s="20"/>
      <c r="Q417" s="13"/>
      <c r="R417" s="13"/>
      <c r="S417" s="13"/>
      <c r="T417" s="13"/>
      <c r="U417" s="13"/>
      <c r="V417" s="13"/>
      <c r="W417" s="13"/>
      <c r="X417" s="13"/>
      <c r="Y417" s="21"/>
    </row>
    <row r="418" ht="65.4" customHeight="1">
      <c r="A418" s="116">
        <v>4.12</v>
      </c>
      <c r="B418" t="s" s="58">
        <v>545</v>
      </c>
      <c r="C418" s="78">
        <v>6</v>
      </c>
      <c r="D418" t="s" s="66">
        <v>51</v>
      </c>
      <c r="E418" s="61"/>
      <c r="F418" s="62">
        <f>ROUND(C418*E418,2)</f>
        <v>0</v>
      </c>
      <c r="G418" s="32"/>
      <c r="H418" s="17"/>
      <c r="I418" s="18"/>
      <c r="J418" s="17"/>
      <c r="K418" s="17"/>
      <c r="L418" s="17"/>
      <c r="M418" s="17"/>
      <c r="N418" s="17"/>
      <c r="O418" s="19"/>
      <c r="P418" s="20"/>
      <c r="Q418" s="13"/>
      <c r="R418" s="13"/>
      <c r="S418" s="13"/>
      <c r="T418" s="13"/>
      <c r="U418" s="13"/>
      <c r="V418" s="13"/>
      <c r="W418" s="13"/>
      <c r="X418" s="13"/>
      <c r="Y418" s="21"/>
    </row>
    <row r="419" ht="55" customHeight="1">
      <c r="A419" s="116">
        <v>4.13</v>
      </c>
      <c r="B419" t="s" s="58">
        <v>546</v>
      </c>
      <c r="C419" s="78">
        <v>1</v>
      </c>
      <c r="D419" t="s" s="66">
        <v>51</v>
      </c>
      <c r="E419" s="61"/>
      <c r="F419" s="62">
        <f>ROUND(C419*E419,2)</f>
        <v>0</v>
      </c>
      <c r="G419" s="32"/>
      <c r="H419" s="17"/>
      <c r="I419" s="18"/>
      <c r="J419" s="17"/>
      <c r="K419" s="17"/>
      <c r="L419" s="17"/>
      <c r="M419" s="17"/>
      <c r="N419" s="17"/>
      <c r="O419" s="19"/>
      <c r="P419" s="20"/>
      <c r="Q419" s="13"/>
      <c r="R419" s="13"/>
      <c r="S419" s="13"/>
      <c r="T419" s="13"/>
      <c r="U419" s="13"/>
      <c r="V419" s="13"/>
      <c r="W419" s="13"/>
      <c r="X419" s="13"/>
      <c r="Y419" s="21"/>
    </row>
    <row r="420" ht="93.15" customHeight="1">
      <c r="A420" s="116">
        <v>4.14</v>
      </c>
      <c r="B420" t="s" s="58">
        <v>547</v>
      </c>
      <c r="C420" s="78">
        <v>1</v>
      </c>
      <c r="D420" t="s" s="66">
        <v>51</v>
      </c>
      <c r="E420" s="61"/>
      <c r="F420" s="62">
        <f>ROUND(C420*E420,2)</f>
        <v>0</v>
      </c>
      <c r="G420" s="32"/>
      <c r="H420" s="17"/>
      <c r="I420" s="18"/>
      <c r="J420" s="17"/>
      <c r="K420" s="17"/>
      <c r="L420" s="17"/>
      <c r="M420" s="17"/>
      <c r="N420" s="17"/>
      <c r="O420" s="19"/>
      <c r="P420" s="20"/>
      <c r="Q420" s="13"/>
      <c r="R420" s="13"/>
      <c r="S420" s="13"/>
      <c r="T420" s="13"/>
      <c r="U420" s="13"/>
      <c r="V420" s="13"/>
      <c r="W420" s="13"/>
      <c r="X420" s="13"/>
      <c r="Y420" s="21"/>
    </row>
    <row r="421" ht="43.75" customHeight="1">
      <c r="A421" s="116">
        <v>4.15</v>
      </c>
      <c r="B421" t="s" s="58">
        <v>548</v>
      </c>
      <c r="C421" s="78">
        <v>1</v>
      </c>
      <c r="D421" t="s" s="66">
        <v>51</v>
      </c>
      <c r="E421" s="192"/>
      <c r="F421" s="62">
        <f>ROUND(C421*E421,2)</f>
        <v>0</v>
      </c>
      <c r="G421" s="32"/>
      <c r="H421" s="17"/>
      <c r="I421" s="18"/>
      <c r="J421" s="17"/>
      <c r="K421" s="17"/>
      <c r="L421" s="17"/>
      <c r="M421" s="17"/>
      <c r="N421" s="17"/>
      <c r="O421" s="19"/>
      <c r="P421" s="20"/>
      <c r="Q421" s="13"/>
      <c r="R421" s="13"/>
      <c r="S421" s="13"/>
      <c r="T421" s="13"/>
      <c r="U421" s="13"/>
      <c r="V421" s="13"/>
      <c r="W421" s="13"/>
      <c r="X421" s="13"/>
      <c r="Y421" s="21"/>
    </row>
    <row r="422" ht="34.95" customHeight="1">
      <c r="A422" s="116">
        <v>4.16</v>
      </c>
      <c r="B422" t="s" s="58">
        <v>549</v>
      </c>
      <c r="C422" s="78">
        <v>1</v>
      </c>
      <c r="D422" t="s" s="66">
        <v>51</v>
      </c>
      <c r="E422" s="192"/>
      <c r="F422" s="62">
        <f>ROUND(C422*E422,2)</f>
        <v>0</v>
      </c>
      <c r="G422" s="32"/>
      <c r="H422" s="17"/>
      <c r="I422" s="18"/>
      <c r="J422" s="17"/>
      <c r="K422" s="17"/>
      <c r="L422" s="17"/>
      <c r="M422" s="17"/>
      <c r="N422" s="17"/>
      <c r="O422" s="19"/>
      <c r="P422" s="20"/>
      <c r="Q422" s="13"/>
      <c r="R422" s="13"/>
      <c r="S422" s="13"/>
      <c r="T422" s="13"/>
      <c r="U422" s="13"/>
      <c r="V422" s="13"/>
      <c r="W422" s="13"/>
      <c r="X422" s="13"/>
      <c r="Y422" s="21"/>
    </row>
    <row r="423" ht="61.75" customHeight="1">
      <c r="A423" s="116">
        <v>4.17</v>
      </c>
      <c r="B423" t="s" s="58">
        <v>550</v>
      </c>
      <c r="C423" s="78">
        <v>2</v>
      </c>
      <c r="D423" t="s" s="66">
        <v>51</v>
      </c>
      <c r="E423" s="192"/>
      <c r="F423" s="62">
        <f>ROUND(C423*E423,2)</f>
        <v>0</v>
      </c>
      <c r="G423" s="32"/>
      <c r="H423" s="17"/>
      <c r="I423" s="18"/>
      <c r="J423" s="17"/>
      <c r="K423" s="17"/>
      <c r="L423" s="17"/>
      <c r="M423" s="17"/>
      <c r="N423" s="17"/>
      <c r="O423" s="19"/>
      <c r="P423" s="20"/>
      <c r="Q423" s="13"/>
      <c r="R423" s="13"/>
      <c r="S423" s="13"/>
      <c r="T423" s="13"/>
      <c r="U423" s="13"/>
      <c r="V423" s="13"/>
      <c r="W423" s="13"/>
      <c r="X423" s="13"/>
      <c r="Y423" s="21"/>
    </row>
    <row r="424" ht="36.05" customHeight="1">
      <c r="A424" s="116">
        <v>4.18</v>
      </c>
      <c r="B424" t="s" s="58">
        <v>551</v>
      </c>
      <c r="C424" s="78">
        <v>3</v>
      </c>
      <c r="D424" t="s" s="66">
        <v>51</v>
      </c>
      <c r="E424" s="192"/>
      <c r="F424" s="62">
        <f>ROUND(C424*E424,2)</f>
        <v>0</v>
      </c>
      <c r="G424" s="32"/>
      <c r="H424" s="17"/>
      <c r="I424" s="18"/>
      <c r="J424" s="17"/>
      <c r="K424" s="17"/>
      <c r="L424" s="17"/>
      <c r="M424" s="17"/>
      <c r="N424" s="17"/>
      <c r="O424" s="19"/>
      <c r="P424" s="20"/>
      <c r="Q424" s="13"/>
      <c r="R424" s="13"/>
      <c r="S424" s="13"/>
      <c r="T424" s="13"/>
      <c r="U424" s="13"/>
      <c r="V424" s="13"/>
      <c r="W424" s="13"/>
      <c r="X424" s="13"/>
      <c r="Y424" s="21"/>
    </row>
    <row r="425" ht="58" customHeight="1">
      <c r="A425" s="116">
        <v>4.19</v>
      </c>
      <c r="B425" t="s" s="58">
        <v>552</v>
      </c>
      <c r="C425" s="78">
        <v>1</v>
      </c>
      <c r="D425" t="s" s="66">
        <v>51</v>
      </c>
      <c r="E425" s="192"/>
      <c r="F425" s="62">
        <f>ROUND(C425*E425,2)</f>
        <v>0</v>
      </c>
      <c r="G425" s="32"/>
      <c r="H425" s="17"/>
      <c r="I425" s="18"/>
      <c r="J425" s="17"/>
      <c r="K425" s="17"/>
      <c r="L425" s="17"/>
      <c r="M425" s="17"/>
      <c r="N425" s="17"/>
      <c r="O425" s="19"/>
      <c r="P425" s="20"/>
      <c r="Q425" s="13"/>
      <c r="R425" s="13"/>
      <c r="S425" s="13"/>
      <c r="T425" s="13"/>
      <c r="U425" s="13"/>
      <c r="V425" s="13"/>
      <c r="W425" s="13"/>
      <c r="X425" s="13"/>
      <c r="Y425" s="21"/>
    </row>
    <row r="426" ht="48.3" customHeight="1">
      <c r="A426" s="116">
        <v>4.2</v>
      </c>
      <c r="B426" t="s" s="58">
        <v>553</v>
      </c>
      <c r="C426" s="78">
        <v>2</v>
      </c>
      <c r="D426" t="s" s="66">
        <v>51</v>
      </c>
      <c r="E426" s="192"/>
      <c r="F426" s="62">
        <f>ROUND(C426*E426,2)</f>
        <v>0</v>
      </c>
      <c r="G426" s="32"/>
      <c r="H426" s="17"/>
      <c r="I426" s="18"/>
      <c r="J426" s="17"/>
      <c r="K426" s="17"/>
      <c r="L426" s="17"/>
      <c r="M426" s="17"/>
      <c r="N426" s="17"/>
      <c r="O426" s="19"/>
      <c r="P426" s="20"/>
      <c r="Q426" s="13"/>
      <c r="R426" s="13"/>
      <c r="S426" s="13"/>
      <c r="T426" s="13"/>
      <c r="U426" s="13"/>
      <c r="V426" s="13"/>
      <c r="W426" s="13"/>
      <c r="X426" s="13"/>
      <c r="Y426" s="21"/>
    </row>
    <row r="427" ht="118.95" customHeight="1">
      <c r="A427" s="116">
        <v>4.21</v>
      </c>
      <c r="B427" t="s" s="58">
        <v>554</v>
      </c>
      <c r="C427" s="78">
        <v>1</v>
      </c>
      <c r="D427" t="s" s="66">
        <v>51</v>
      </c>
      <c r="E427" s="192"/>
      <c r="F427" s="62">
        <f>ROUND(C427*E427,2)</f>
        <v>0</v>
      </c>
      <c r="G427" s="32"/>
      <c r="H427" s="17"/>
      <c r="I427" s="18"/>
      <c r="J427" s="17"/>
      <c r="K427" s="17"/>
      <c r="L427" s="17"/>
      <c r="M427" s="17"/>
      <c r="N427" s="17"/>
      <c r="O427" s="19"/>
      <c r="P427" s="20"/>
      <c r="Q427" s="13"/>
      <c r="R427" s="13"/>
      <c r="S427" s="13"/>
      <c r="T427" s="13"/>
      <c r="U427" s="13"/>
      <c r="V427" s="13"/>
      <c r="W427" s="13"/>
      <c r="X427" s="13"/>
      <c r="Y427" s="21"/>
    </row>
    <row r="428" ht="83.25" customHeight="1">
      <c r="A428" s="116">
        <v>4.22</v>
      </c>
      <c r="B428" t="s" s="58">
        <v>555</v>
      </c>
      <c r="C428" s="78">
        <v>1</v>
      </c>
      <c r="D428" t="s" s="66">
        <v>51</v>
      </c>
      <c r="E428" s="192"/>
      <c r="F428" s="62">
        <f>ROUND(C428*E428,2)</f>
        <v>0</v>
      </c>
      <c r="G428" s="32"/>
      <c r="H428" s="17"/>
      <c r="I428" s="18"/>
      <c r="J428" s="17"/>
      <c r="K428" s="17"/>
      <c r="L428" s="17"/>
      <c r="M428" s="17"/>
      <c r="N428" s="17"/>
      <c r="O428" s="19"/>
      <c r="P428" s="20"/>
      <c r="Q428" s="13"/>
      <c r="R428" s="13"/>
      <c r="S428" s="13"/>
      <c r="T428" s="13"/>
      <c r="U428" s="13"/>
      <c r="V428" s="13"/>
      <c r="W428" s="13"/>
      <c r="X428" s="13"/>
      <c r="Y428" s="21"/>
    </row>
    <row r="429" ht="71.35" customHeight="1">
      <c r="A429" s="146">
        <v>4.23</v>
      </c>
      <c r="B429" t="s" s="129">
        <v>556</v>
      </c>
      <c r="C429" s="217">
        <v>1</v>
      </c>
      <c r="D429" t="s" s="169">
        <v>51</v>
      </c>
      <c r="E429" s="221"/>
      <c r="F429" s="150">
        <f>ROUND(C429*E429,2)</f>
        <v>0</v>
      </c>
      <c r="G429" s="32"/>
      <c r="H429" s="17"/>
      <c r="I429" s="18"/>
      <c r="J429" s="17"/>
      <c r="K429" s="17"/>
      <c r="L429" s="17"/>
      <c r="M429" s="17"/>
      <c r="N429" s="17"/>
      <c r="O429" s="19"/>
      <c r="P429" s="20"/>
      <c r="Q429" s="13"/>
      <c r="R429" s="13"/>
      <c r="S429" s="13"/>
      <c r="T429" s="13"/>
      <c r="U429" s="13"/>
      <c r="V429" s="13"/>
      <c r="W429" s="13"/>
      <c r="X429" s="13"/>
      <c r="Y429" s="21"/>
    </row>
    <row r="430" ht="112.55" customHeight="1">
      <c r="A430" s="152">
        <v>4.24</v>
      </c>
      <c r="B430" t="s" s="134">
        <v>557</v>
      </c>
      <c r="C430" s="219">
        <v>1</v>
      </c>
      <c r="D430" t="s" s="171">
        <v>51</v>
      </c>
      <c r="E430" s="222"/>
      <c r="F430" s="156">
        <f>ROUND(C430*E430,2)</f>
        <v>0</v>
      </c>
      <c r="G430" s="32"/>
      <c r="H430" s="17"/>
      <c r="I430" s="18"/>
      <c r="J430" s="17"/>
      <c r="K430" s="17"/>
      <c r="L430" s="17"/>
      <c r="M430" s="17"/>
      <c r="N430" s="17"/>
      <c r="O430" s="19"/>
      <c r="P430" s="20"/>
      <c r="Q430" s="13"/>
      <c r="R430" s="13"/>
      <c r="S430" s="13"/>
      <c r="T430" s="13"/>
      <c r="U430" s="13"/>
      <c r="V430" s="13"/>
      <c r="W430" s="13"/>
      <c r="X430" s="13"/>
      <c r="Y430" s="21"/>
    </row>
    <row r="431" ht="83.25" customHeight="1">
      <c r="A431" s="116">
        <v>4.25</v>
      </c>
      <c r="B431" t="s" s="58">
        <v>558</v>
      </c>
      <c r="C431" s="78">
        <v>2</v>
      </c>
      <c r="D431" t="s" s="66">
        <v>51</v>
      </c>
      <c r="E431" s="192"/>
      <c r="F431" s="62">
        <f>ROUND(C431*E431,2)</f>
        <v>0</v>
      </c>
      <c r="G431" s="32"/>
      <c r="H431" s="17"/>
      <c r="I431" s="18"/>
      <c r="J431" s="17"/>
      <c r="K431" s="17"/>
      <c r="L431" s="17"/>
      <c r="M431" s="17"/>
      <c r="N431" s="17"/>
      <c r="O431" s="19"/>
      <c r="P431" s="20"/>
      <c r="Q431" s="13"/>
      <c r="R431" s="13"/>
      <c r="S431" s="13"/>
      <c r="T431" s="13"/>
      <c r="U431" s="13"/>
      <c r="V431" s="13"/>
      <c r="W431" s="13"/>
      <c r="X431" s="13"/>
      <c r="Y431" s="21"/>
    </row>
    <row r="432" ht="153.05" customHeight="1">
      <c r="A432" s="116">
        <v>4.26</v>
      </c>
      <c r="B432" t="s" s="223">
        <v>559</v>
      </c>
      <c r="C432" s="78">
        <v>2</v>
      </c>
      <c r="D432" t="s" s="66">
        <v>51</v>
      </c>
      <c r="E432" s="192"/>
      <c r="F432" s="62">
        <f>ROUND(C432*E432,2)</f>
        <v>0</v>
      </c>
      <c r="G432" s="32"/>
      <c r="H432" s="17"/>
      <c r="I432" s="18"/>
      <c r="J432" s="17"/>
      <c r="K432" s="17"/>
      <c r="L432" s="17"/>
      <c r="M432" s="17"/>
      <c r="N432" s="17"/>
      <c r="O432" s="19"/>
      <c r="P432" s="20"/>
      <c r="Q432" s="13"/>
      <c r="R432" s="13"/>
      <c r="S432" s="13"/>
      <c r="T432" s="13"/>
      <c r="U432" s="13"/>
      <c r="V432" s="13"/>
      <c r="W432" s="13"/>
      <c r="X432" s="13"/>
      <c r="Y432" s="21"/>
    </row>
    <row r="433" ht="292.7" customHeight="1">
      <c r="A433" s="116">
        <v>4.27</v>
      </c>
      <c r="B433" t="s" s="58">
        <v>560</v>
      </c>
      <c r="C433" s="78">
        <v>1</v>
      </c>
      <c r="D433" t="s" s="66">
        <v>51</v>
      </c>
      <c r="E433" s="192"/>
      <c r="F433" s="62">
        <f>ROUND(C433*E433,2)</f>
        <v>0</v>
      </c>
      <c r="G433" s="32"/>
      <c r="H433" s="17"/>
      <c r="I433" s="18"/>
      <c r="J433" s="17"/>
      <c r="K433" s="17"/>
      <c r="L433" s="17"/>
      <c r="M433" s="17"/>
      <c r="N433" s="17"/>
      <c r="O433" s="19"/>
      <c r="P433" s="20"/>
      <c r="Q433" s="13"/>
      <c r="R433" s="13"/>
      <c r="S433" s="13"/>
      <c r="T433" s="13"/>
      <c r="U433" s="13"/>
      <c r="V433" s="13"/>
      <c r="W433" s="13"/>
      <c r="X433" s="13"/>
      <c r="Y433" s="21"/>
    </row>
    <row r="434" ht="12.6" customHeight="1">
      <c r="A434" s="119"/>
      <c r="B434" s="76"/>
      <c r="C434" s="52"/>
      <c r="D434" s="50"/>
      <c r="E434" s="49"/>
      <c r="F434" s="52"/>
      <c r="G434" s="32"/>
      <c r="H434" s="17"/>
      <c r="I434" s="18"/>
      <c r="J434" s="17"/>
      <c r="K434" s="17"/>
      <c r="L434" s="17"/>
      <c r="M434" s="17"/>
      <c r="N434" s="17"/>
      <c r="O434" s="19"/>
      <c r="P434" s="20"/>
      <c r="Q434" s="13"/>
      <c r="R434" s="13"/>
      <c r="S434" s="13"/>
      <c r="T434" s="13"/>
      <c r="U434" s="13"/>
      <c r="V434" s="13"/>
      <c r="W434" s="13"/>
      <c r="X434" s="13"/>
      <c r="Y434" s="21"/>
    </row>
    <row r="435" ht="12.6" customHeight="1">
      <c r="A435" s="116">
        <v>4.28</v>
      </c>
      <c r="B435" t="s" s="58">
        <v>561</v>
      </c>
      <c r="C435" s="74">
        <v>1</v>
      </c>
      <c r="D435" t="s" s="72">
        <v>51</v>
      </c>
      <c r="E435" s="49"/>
      <c r="F435" s="52">
        <f>ROUND(C435*E435,2)</f>
        <v>0</v>
      </c>
      <c r="G435" s="32"/>
      <c r="H435" s="17"/>
      <c r="I435" s="18"/>
      <c r="J435" s="17"/>
      <c r="K435" s="17"/>
      <c r="L435" s="17"/>
      <c r="M435" s="17"/>
      <c r="N435" s="17"/>
      <c r="O435" s="19"/>
      <c r="P435" s="20"/>
      <c r="Q435" s="13"/>
      <c r="R435" s="13"/>
      <c r="S435" s="13"/>
      <c r="T435" s="13"/>
      <c r="U435" s="13"/>
      <c r="V435" s="13"/>
      <c r="W435" s="13"/>
      <c r="X435" s="13"/>
      <c r="Y435" s="21"/>
    </row>
    <row r="436" ht="35.65" customHeight="1">
      <c r="A436" s="116">
        <v>4.29</v>
      </c>
      <c r="B436" t="s" s="58">
        <v>562</v>
      </c>
      <c r="C436" s="74">
        <v>1</v>
      </c>
      <c r="D436" t="s" s="72">
        <v>51</v>
      </c>
      <c r="E436" s="49"/>
      <c r="F436" s="52">
        <f>ROUND(C436*E436,2)</f>
        <v>0</v>
      </c>
      <c r="G436" s="32"/>
      <c r="H436" s="17"/>
      <c r="I436" s="18"/>
      <c r="J436" s="17"/>
      <c r="K436" s="17"/>
      <c r="L436" s="17"/>
      <c r="M436" s="17"/>
      <c r="N436" s="17"/>
      <c r="O436" s="19"/>
      <c r="P436" s="20"/>
      <c r="Q436" s="13"/>
      <c r="R436" s="13"/>
      <c r="S436" s="13"/>
      <c r="T436" s="13"/>
      <c r="U436" s="13"/>
      <c r="V436" s="13"/>
      <c r="W436" s="13"/>
      <c r="X436" s="13"/>
      <c r="Y436" s="21"/>
    </row>
    <row r="437" ht="13.35" customHeight="1">
      <c r="A437" s="74">
        <v>4.3</v>
      </c>
      <c r="B437" t="s" s="216">
        <v>563</v>
      </c>
      <c r="C437" s="74">
        <v>1</v>
      </c>
      <c r="D437" t="s" s="72">
        <v>51</v>
      </c>
      <c r="E437" s="49"/>
      <c r="F437" s="52">
        <f>ROUND(C437*E437,2)</f>
        <v>0</v>
      </c>
      <c r="G437" s="32"/>
      <c r="H437" s="17"/>
      <c r="I437" s="18"/>
      <c r="J437" s="17"/>
      <c r="K437" s="17"/>
      <c r="L437" s="17"/>
      <c r="M437" s="17"/>
      <c r="N437" s="17"/>
      <c r="O437" s="19"/>
      <c r="P437" s="20"/>
      <c r="Q437" s="13"/>
      <c r="R437" s="13"/>
      <c r="S437" s="13"/>
      <c r="T437" s="13"/>
      <c r="U437" s="13"/>
      <c r="V437" s="13"/>
      <c r="W437" s="13"/>
      <c r="X437" s="13"/>
      <c r="Y437" s="21"/>
    </row>
    <row r="438" ht="13.35" customHeight="1">
      <c r="A438" s="116">
        <v>4.31</v>
      </c>
      <c r="B438" t="s" s="216">
        <v>564</v>
      </c>
      <c r="C438" s="74">
        <v>1</v>
      </c>
      <c r="D438" t="s" s="72">
        <v>51</v>
      </c>
      <c r="E438" s="49"/>
      <c r="F438" s="52">
        <f>ROUND(C438*E438,2)</f>
        <v>0</v>
      </c>
      <c r="G438" s="32"/>
      <c r="H438" s="16"/>
      <c r="I438" s="18"/>
      <c r="J438" s="17"/>
      <c r="K438" s="17"/>
      <c r="L438" s="17"/>
      <c r="M438" s="17"/>
      <c r="N438" s="17"/>
      <c r="O438" s="19"/>
      <c r="P438" s="20"/>
      <c r="Q438" s="13"/>
      <c r="R438" s="13"/>
      <c r="S438" s="13"/>
      <c r="T438" s="13"/>
      <c r="U438" s="13"/>
      <c r="V438" s="13"/>
      <c r="W438" s="13"/>
      <c r="X438" s="13"/>
      <c r="Y438" s="21"/>
    </row>
    <row r="439" ht="12.6" customHeight="1">
      <c r="A439" s="119"/>
      <c r="B439" s="216"/>
      <c r="C439" s="74"/>
      <c r="D439" s="50"/>
      <c r="E439" s="49"/>
      <c r="F439" s="52"/>
      <c r="G439" s="32"/>
      <c r="H439" s="17"/>
      <c r="I439" s="18"/>
      <c r="J439" s="17"/>
      <c r="K439" s="17"/>
      <c r="L439" s="17"/>
      <c r="M439" s="17"/>
      <c r="N439" s="17"/>
      <c r="O439" s="19"/>
      <c r="P439" s="20"/>
      <c r="Q439" s="13"/>
      <c r="R439" s="13"/>
      <c r="S439" s="13"/>
      <c r="T439" s="13"/>
      <c r="U439" s="13"/>
      <c r="V439" s="13"/>
      <c r="W439" s="13"/>
      <c r="X439" s="13"/>
      <c r="Y439" s="21"/>
    </row>
    <row r="440" ht="13.35" customHeight="1">
      <c r="A440" s="121">
        <v>5</v>
      </c>
      <c r="B440" t="s" s="77">
        <v>565</v>
      </c>
      <c r="C440" s="96"/>
      <c r="D440" s="50"/>
      <c r="E440" s="49"/>
      <c r="F440" s="52"/>
      <c r="G440" s="32"/>
      <c r="H440" s="17"/>
      <c r="I440" s="18"/>
      <c r="J440" s="17"/>
      <c r="K440" s="17"/>
      <c r="L440" s="17"/>
      <c r="M440" s="17"/>
      <c r="N440" s="17"/>
      <c r="O440" s="19"/>
      <c r="P440" s="20"/>
      <c r="Q440" s="13"/>
      <c r="R440" s="13"/>
      <c r="S440" s="13"/>
      <c r="T440" s="13"/>
      <c r="U440" s="13"/>
      <c r="V440" s="13"/>
      <c r="W440" s="13"/>
      <c r="X440" s="13"/>
      <c r="Y440" s="21"/>
    </row>
    <row r="441" ht="23.75" customHeight="1">
      <c r="A441" s="116">
        <v>5.1</v>
      </c>
      <c r="B441" t="s" s="58">
        <v>566</v>
      </c>
      <c r="C441" s="78">
        <v>70</v>
      </c>
      <c r="D441" t="s" s="66">
        <v>17</v>
      </c>
      <c r="E441" s="192"/>
      <c r="F441" s="62">
        <f>ROUND(C441*E441,2)</f>
        <v>0</v>
      </c>
      <c r="G441" s="32"/>
      <c r="H441" s="17"/>
      <c r="I441" s="18"/>
      <c r="J441" s="17"/>
      <c r="K441" s="17"/>
      <c r="L441" s="17"/>
      <c r="M441" s="17"/>
      <c r="N441" s="17"/>
      <c r="O441" s="19"/>
      <c r="P441" s="20"/>
      <c r="Q441" s="13"/>
      <c r="R441" s="13"/>
      <c r="S441" s="13"/>
      <c r="T441" s="13"/>
      <c r="U441" s="13"/>
      <c r="V441" s="13"/>
      <c r="W441" s="13"/>
      <c r="X441" s="13"/>
      <c r="Y441" s="21"/>
    </row>
    <row r="442" ht="35.65" customHeight="1">
      <c r="A442" s="116">
        <v>5.2</v>
      </c>
      <c r="B442" t="s" s="58">
        <v>567</v>
      </c>
      <c r="C442" s="78">
        <v>14</v>
      </c>
      <c r="D442" t="s" s="66">
        <v>17</v>
      </c>
      <c r="E442" s="192"/>
      <c r="F442" s="62">
        <f>ROUND(C442*E442,2)</f>
        <v>0</v>
      </c>
      <c r="G442" s="32"/>
      <c r="H442" s="17"/>
      <c r="I442" s="18"/>
      <c r="J442" s="17"/>
      <c r="K442" s="17"/>
      <c r="L442" s="17"/>
      <c r="M442" s="17"/>
      <c r="N442" s="17"/>
      <c r="O442" s="19"/>
      <c r="P442" s="20"/>
      <c r="Q442" s="13"/>
      <c r="R442" s="13"/>
      <c r="S442" s="13"/>
      <c r="T442" s="13"/>
      <c r="U442" s="13"/>
      <c r="V442" s="13"/>
      <c r="W442" s="13"/>
      <c r="X442" s="13"/>
      <c r="Y442" s="21"/>
    </row>
    <row r="443" ht="12.6" customHeight="1">
      <c r="A443" s="175"/>
      <c r="B443" s="85"/>
      <c r="C443" s="175"/>
      <c r="D443" s="50"/>
      <c r="E443" s="49"/>
      <c r="F443" s="52"/>
      <c r="G443" s="32"/>
      <c r="H443" s="17"/>
      <c r="I443" s="18"/>
      <c r="J443" s="17"/>
      <c r="K443" s="17"/>
      <c r="L443" s="17"/>
      <c r="M443" s="17"/>
      <c r="N443" s="17"/>
      <c r="O443" s="19"/>
      <c r="P443" s="20"/>
      <c r="Q443" s="13"/>
      <c r="R443" s="13"/>
      <c r="S443" s="13"/>
      <c r="T443" s="13"/>
      <c r="U443" s="13"/>
      <c r="V443" s="13"/>
      <c r="W443" s="13"/>
      <c r="X443" s="13"/>
      <c r="Y443" s="21"/>
    </row>
    <row r="444" ht="13.35" customHeight="1">
      <c r="A444" s="179">
        <v>6</v>
      </c>
      <c r="B444" t="s" s="77">
        <v>568</v>
      </c>
      <c r="C444" s="85"/>
      <c r="D444" s="50"/>
      <c r="E444" s="49"/>
      <c r="F444" s="52"/>
      <c r="G444" s="32"/>
      <c r="H444" s="17"/>
      <c r="I444" s="18"/>
      <c r="J444" s="17"/>
      <c r="K444" s="17"/>
      <c r="L444" s="17"/>
      <c r="M444" s="17"/>
      <c r="N444" s="17"/>
      <c r="O444" s="19"/>
      <c r="P444" s="20"/>
      <c r="Q444" s="13"/>
      <c r="R444" s="13"/>
      <c r="S444" s="13"/>
      <c r="T444" s="13"/>
      <c r="U444" s="13"/>
      <c r="V444" s="13"/>
      <c r="W444" s="13"/>
      <c r="X444" s="13"/>
      <c r="Y444" s="21"/>
    </row>
    <row r="445" ht="60.2" customHeight="1">
      <c r="A445" s="116">
        <v>6.1</v>
      </c>
      <c r="B445" t="s" s="58">
        <v>569</v>
      </c>
      <c r="C445" s="78">
        <v>1</v>
      </c>
      <c r="D445" t="s" s="66">
        <v>51</v>
      </c>
      <c r="E445" s="192"/>
      <c r="F445" s="62">
        <f>ROUND(C445*E445,2)</f>
        <v>0</v>
      </c>
      <c r="G445" s="32"/>
      <c r="H445" s="17"/>
      <c r="I445" s="18"/>
      <c r="J445" s="17"/>
      <c r="K445" s="17"/>
      <c r="L445" s="17"/>
      <c r="M445" s="17"/>
      <c r="N445" s="17"/>
      <c r="O445" s="19"/>
      <c r="P445" s="20"/>
      <c r="Q445" s="13"/>
      <c r="R445" s="13"/>
      <c r="S445" s="13"/>
      <c r="T445" s="13"/>
      <c r="U445" s="13"/>
      <c r="V445" s="13"/>
      <c r="W445" s="13"/>
      <c r="X445" s="13"/>
      <c r="Y445" s="21"/>
    </row>
    <row r="446" ht="12.6" customHeight="1">
      <c r="A446" s="116">
        <v>6.2</v>
      </c>
      <c r="B446" t="s" s="58">
        <v>570</v>
      </c>
      <c r="C446" s="78">
        <v>1</v>
      </c>
      <c r="D446" t="s" s="66">
        <v>51</v>
      </c>
      <c r="E446" s="192"/>
      <c r="F446" s="62">
        <f>ROUND(C446*E446,2)</f>
        <v>0</v>
      </c>
      <c r="G446" s="32"/>
      <c r="H446" s="17"/>
      <c r="I446" s="18"/>
      <c r="J446" s="17"/>
      <c r="K446" s="17"/>
      <c r="L446" s="17"/>
      <c r="M446" s="17"/>
      <c r="N446" s="17"/>
      <c r="O446" s="19"/>
      <c r="P446" s="20"/>
      <c r="Q446" s="13"/>
      <c r="R446" s="13"/>
      <c r="S446" s="13"/>
      <c r="T446" s="13"/>
      <c r="U446" s="13"/>
      <c r="V446" s="13"/>
      <c r="W446" s="13"/>
      <c r="X446" s="13"/>
      <c r="Y446" s="21"/>
    </row>
    <row r="447" ht="12.6" customHeight="1">
      <c r="A447" s="146">
        <v>6.3</v>
      </c>
      <c r="B447" t="s" s="129">
        <v>571</v>
      </c>
      <c r="C447" s="217">
        <v>1</v>
      </c>
      <c r="D447" t="s" s="169">
        <v>51</v>
      </c>
      <c r="E447" s="221"/>
      <c r="F447" s="150">
        <f>ROUND(C447*E447,2)</f>
        <v>0</v>
      </c>
      <c r="G447" s="32"/>
      <c r="H447" s="17"/>
      <c r="I447" s="18"/>
      <c r="J447" s="17"/>
      <c r="K447" s="17"/>
      <c r="L447" s="17"/>
      <c r="M447" s="17"/>
      <c r="N447" s="17"/>
      <c r="O447" s="19"/>
      <c r="P447" s="20"/>
      <c r="Q447" s="13"/>
      <c r="R447" s="13"/>
      <c r="S447" s="13"/>
      <c r="T447" s="13"/>
      <c r="U447" s="13"/>
      <c r="V447" s="13"/>
      <c r="W447" s="13"/>
      <c r="X447" s="13"/>
      <c r="Y447" s="21"/>
    </row>
    <row r="448" ht="12.6" customHeight="1">
      <c r="A448" s="152">
        <v>6.4</v>
      </c>
      <c r="B448" t="s" s="134">
        <v>572</v>
      </c>
      <c r="C448" s="219">
        <v>14</v>
      </c>
      <c r="D448" t="s" s="171">
        <v>51</v>
      </c>
      <c r="E448" s="222"/>
      <c r="F448" s="156">
        <f>ROUND(C448*E448,2)</f>
        <v>0</v>
      </c>
      <c r="G448" s="32"/>
      <c r="H448" s="17"/>
      <c r="I448" s="18"/>
      <c r="J448" s="17"/>
      <c r="K448" s="17"/>
      <c r="L448" s="17"/>
      <c r="M448" s="17"/>
      <c r="N448" s="17"/>
      <c r="O448" s="19"/>
      <c r="P448" s="20"/>
      <c r="Q448" s="13"/>
      <c r="R448" s="13"/>
      <c r="S448" s="13"/>
      <c r="T448" s="13"/>
      <c r="U448" s="13"/>
      <c r="V448" s="13"/>
      <c r="W448" s="13"/>
      <c r="X448" s="13"/>
      <c r="Y448" s="21"/>
    </row>
    <row r="449" ht="12.6" customHeight="1">
      <c r="A449" s="116">
        <v>6.5</v>
      </c>
      <c r="B449" t="s" s="58">
        <v>573</v>
      </c>
      <c r="C449" s="78">
        <v>4</v>
      </c>
      <c r="D449" t="s" s="66">
        <v>51</v>
      </c>
      <c r="E449" s="192"/>
      <c r="F449" s="62">
        <f>ROUND(C449*E449,2)</f>
        <v>0</v>
      </c>
      <c r="G449" s="32"/>
      <c r="H449" s="17"/>
      <c r="I449" s="18"/>
      <c r="J449" s="17"/>
      <c r="K449" s="17"/>
      <c r="L449" s="17"/>
      <c r="M449" s="17"/>
      <c r="N449" s="17"/>
      <c r="O449" s="19"/>
      <c r="P449" s="20"/>
      <c r="Q449" s="13"/>
      <c r="R449" s="13"/>
      <c r="S449" s="13"/>
      <c r="T449" s="13"/>
      <c r="U449" s="13"/>
      <c r="V449" s="13"/>
      <c r="W449" s="13"/>
      <c r="X449" s="13"/>
      <c r="Y449" s="21"/>
    </row>
    <row r="450" ht="12.6" customHeight="1">
      <c r="A450" s="116">
        <v>6.6</v>
      </c>
      <c r="B450" t="s" s="58">
        <v>574</v>
      </c>
      <c r="C450" s="78">
        <v>1</v>
      </c>
      <c r="D450" t="s" s="66">
        <v>51</v>
      </c>
      <c r="E450" s="192"/>
      <c r="F450" s="62">
        <f>ROUND(C450*E450,2)</f>
        <v>0</v>
      </c>
      <c r="G450" s="32"/>
      <c r="H450" s="17"/>
      <c r="I450" s="18"/>
      <c r="J450" s="17"/>
      <c r="K450" s="17"/>
      <c r="L450" s="17"/>
      <c r="M450" s="17"/>
      <c r="N450" s="17"/>
      <c r="O450" s="19"/>
      <c r="P450" s="20"/>
      <c r="Q450" s="13"/>
      <c r="R450" s="13"/>
      <c r="S450" s="13"/>
      <c r="T450" s="13"/>
      <c r="U450" s="13"/>
      <c r="V450" s="13"/>
      <c r="W450" s="13"/>
      <c r="X450" s="13"/>
      <c r="Y450" s="21"/>
    </row>
    <row r="451" ht="12.6" customHeight="1">
      <c r="A451" s="116">
        <v>6.7</v>
      </c>
      <c r="B451" t="s" s="58">
        <v>575</v>
      </c>
      <c r="C451" s="78">
        <v>12</v>
      </c>
      <c r="D451" t="s" s="66">
        <v>51</v>
      </c>
      <c r="E451" s="192"/>
      <c r="F451" s="62">
        <f>ROUND(C451*E451,2)</f>
        <v>0</v>
      </c>
      <c r="G451" s="32"/>
      <c r="H451" s="17"/>
      <c r="I451" s="18"/>
      <c r="J451" s="17"/>
      <c r="K451" s="17"/>
      <c r="L451" s="17"/>
      <c r="M451" s="17"/>
      <c r="N451" s="17"/>
      <c r="O451" s="19"/>
      <c r="P451" s="20"/>
      <c r="Q451" s="13"/>
      <c r="R451" s="13"/>
      <c r="S451" s="13"/>
      <c r="T451" s="13"/>
      <c r="U451" s="13"/>
      <c r="V451" s="13"/>
      <c r="W451" s="13"/>
      <c r="X451" s="13"/>
      <c r="Y451" s="21"/>
    </row>
    <row r="452" ht="12.6" customHeight="1">
      <c r="A452" s="116">
        <v>6.8</v>
      </c>
      <c r="B452" t="s" s="58">
        <v>576</v>
      </c>
      <c r="C452" s="78">
        <v>4</v>
      </c>
      <c r="D452" t="s" s="66">
        <v>51</v>
      </c>
      <c r="E452" s="192"/>
      <c r="F452" s="62">
        <f>ROUND(C452*E452,2)</f>
        <v>0</v>
      </c>
      <c r="G452" s="32"/>
      <c r="H452" s="17"/>
      <c r="I452" s="18"/>
      <c r="J452" s="17"/>
      <c r="K452" s="17"/>
      <c r="L452" s="17"/>
      <c r="M452" s="17"/>
      <c r="N452" s="17"/>
      <c r="O452" s="19"/>
      <c r="P452" s="20"/>
      <c r="Q452" s="13"/>
      <c r="R452" s="13"/>
      <c r="S452" s="13"/>
      <c r="T452" s="13"/>
      <c r="U452" s="13"/>
      <c r="V452" s="13"/>
      <c r="W452" s="13"/>
      <c r="X452" s="13"/>
      <c r="Y452" s="21"/>
    </row>
    <row r="453" ht="32.4" customHeight="1">
      <c r="A453" s="116">
        <v>6.9</v>
      </c>
      <c r="B453" t="s" s="58">
        <v>577</v>
      </c>
      <c r="C453" s="78">
        <v>100</v>
      </c>
      <c r="D453" t="s" s="66">
        <v>17</v>
      </c>
      <c r="E453" s="192"/>
      <c r="F453" s="62">
        <f>ROUND(C453*E453,2)</f>
        <v>0</v>
      </c>
      <c r="G453" s="32"/>
      <c r="H453" s="17"/>
      <c r="I453" s="18"/>
      <c r="J453" s="17"/>
      <c r="K453" s="17"/>
      <c r="L453" s="17"/>
      <c r="M453" s="17"/>
      <c r="N453" s="17"/>
      <c r="O453" s="19"/>
      <c r="P453" s="20"/>
      <c r="Q453" s="13"/>
      <c r="R453" s="13"/>
      <c r="S453" s="13"/>
      <c r="T453" s="13"/>
      <c r="U453" s="13"/>
      <c r="V453" s="13"/>
      <c r="W453" s="13"/>
      <c r="X453" s="13"/>
      <c r="Y453" s="21"/>
    </row>
    <row r="454" ht="17.85" customHeight="1">
      <c r="A454" s="215"/>
      <c r="B454" s="58"/>
      <c r="C454" s="74"/>
      <c r="D454" s="50"/>
      <c r="E454" s="96"/>
      <c r="F454" s="52"/>
      <c r="G454" s="32"/>
      <c r="H454" s="17"/>
      <c r="I454" s="18"/>
      <c r="J454" s="17"/>
      <c r="K454" s="17"/>
      <c r="L454" s="17"/>
      <c r="M454" s="17"/>
      <c r="N454" s="17"/>
      <c r="O454" s="19"/>
      <c r="P454" s="20"/>
      <c r="Q454" s="13"/>
      <c r="R454" s="13"/>
      <c r="S454" s="13"/>
      <c r="T454" s="13"/>
      <c r="U454" s="13"/>
      <c r="V454" s="13"/>
      <c r="W454" s="13"/>
      <c r="X454" s="13"/>
      <c r="Y454" s="21"/>
    </row>
    <row r="455" ht="23.8" customHeight="1">
      <c r="A455" s="116">
        <v>6.1</v>
      </c>
      <c r="B455" t="s" s="73">
        <v>578</v>
      </c>
      <c r="C455" s="139">
        <v>2</v>
      </c>
      <c r="D455" t="s" s="72">
        <v>51</v>
      </c>
      <c r="E455" s="141"/>
      <c r="F455" s="52">
        <f>ROUND(C455*E455,2)</f>
        <v>0</v>
      </c>
      <c r="G455" s="32"/>
      <c r="H455" s="17"/>
      <c r="I455" s="18"/>
      <c r="J455" s="17"/>
      <c r="K455" s="17"/>
      <c r="L455" s="17"/>
      <c r="M455" s="17"/>
      <c r="N455" s="17"/>
      <c r="O455" s="19"/>
      <c r="P455" s="20"/>
      <c r="Q455" s="13"/>
      <c r="R455" s="13"/>
      <c r="S455" s="13"/>
      <c r="T455" s="13"/>
      <c r="U455" s="13"/>
      <c r="V455" s="13"/>
      <c r="W455" s="13"/>
      <c r="X455" s="13"/>
      <c r="Y455" s="21"/>
    </row>
    <row r="456" ht="11.9" customHeight="1">
      <c r="A456" s="175"/>
      <c r="B456" s="85"/>
      <c r="C456" s="85"/>
      <c r="D456" s="50"/>
      <c r="E456" s="49"/>
      <c r="F456" s="52"/>
      <c r="G456" s="224"/>
      <c r="H456" s="17"/>
      <c r="I456" s="17"/>
      <c r="J456" s="17"/>
      <c r="K456" s="17"/>
      <c r="L456" s="17"/>
      <c r="M456" s="17"/>
      <c r="N456" s="17"/>
      <c r="O456" s="19"/>
      <c r="P456" s="20"/>
      <c r="Q456" s="13"/>
      <c r="R456" s="13"/>
      <c r="S456" s="13"/>
      <c r="T456" s="13"/>
      <c r="U456" s="13"/>
      <c r="V456" s="13"/>
      <c r="W456" s="13"/>
      <c r="X456" s="13"/>
      <c r="Y456" s="21"/>
    </row>
    <row r="457" ht="11.9" customHeight="1">
      <c r="A457" s="116">
        <v>7</v>
      </c>
      <c r="B457" t="s" s="56">
        <v>579</v>
      </c>
      <c r="C457" s="225"/>
      <c r="D457" s="54"/>
      <c r="E457" s="226"/>
      <c r="F457" s="52"/>
      <c r="G457" s="224"/>
      <c r="H457" s="17"/>
      <c r="I457" s="17"/>
      <c r="J457" s="17"/>
      <c r="K457" s="17"/>
      <c r="L457" s="17"/>
      <c r="M457" s="17"/>
      <c r="N457" s="17"/>
      <c r="O457" s="19"/>
      <c r="P457" s="20"/>
      <c r="Q457" s="13"/>
      <c r="R457" s="13"/>
      <c r="S457" s="13"/>
      <c r="T457" s="13"/>
      <c r="U457" s="13"/>
      <c r="V457" s="13"/>
      <c r="W457" s="13"/>
      <c r="X457" s="13"/>
      <c r="Y457" s="21"/>
    </row>
    <row r="458" ht="11.9" customHeight="1">
      <c r="A458" s="116">
        <v>7.1</v>
      </c>
      <c r="B458" t="s" s="71">
        <v>580</v>
      </c>
      <c r="C458" s="125">
        <v>2</v>
      </c>
      <c r="D458" t="s" s="64">
        <v>51</v>
      </c>
      <c r="E458" s="96"/>
      <c r="F458" s="52">
        <f>ROUND(C458*E458,2)</f>
        <v>0</v>
      </c>
      <c r="G458" s="224"/>
      <c r="H458" s="17"/>
      <c r="I458" s="17"/>
      <c r="J458" s="17"/>
      <c r="K458" s="17"/>
      <c r="L458" s="17"/>
      <c r="M458" s="17"/>
      <c r="N458" s="17"/>
      <c r="O458" s="19"/>
      <c r="P458" s="20"/>
      <c r="Q458" s="13"/>
      <c r="R458" s="13"/>
      <c r="S458" s="13"/>
      <c r="T458" s="13"/>
      <c r="U458" s="13"/>
      <c r="V458" s="13"/>
      <c r="W458" s="13"/>
      <c r="X458" s="13"/>
      <c r="Y458" s="21"/>
    </row>
    <row r="459" ht="11.9" customHeight="1">
      <c r="A459" s="116">
        <v>7.2</v>
      </c>
      <c r="B459" t="s" s="71">
        <v>581</v>
      </c>
      <c r="C459" s="125">
        <v>2</v>
      </c>
      <c r="D459" t="s" s="64">
        <v>51</v>
      </c>
      <c r="E459" s="96"/>
      <c r="F459" s="52">
        <f>ROUND(C459*E459,2)</f>
        <v>0</v>
      </c>
      <c r="G459" s="32"/>
      <c r="H459" s="17"/>
      <c r="I459" s="17"/>
      <c r="J459" s="17"/>
      <c r="K459" s="17"/>
      <c r="L459" s="17"/>
      <c r="M459" s="17"/>
      <c r="N459" s="17"/>
      <c r="O459" s="19"/>
      <c r="P459" s="20"/>
      <c r="Q459" s="13"/>
      <c r="R459" s="13"/>
      <c r="S459" s="13"/>
      <c r="T459" s="13"/>
      <c r="U459" s="13"/>
      <c r="V459" s="13"/>
      <c r="W459" s="13"/>
      <c r="X459" s="13"/>
      <c r="Y459" s="21"/>
    </row>
    <row r="460" ht="11.9" customHeight="1">
      <c r="A460" s="116">
        <v>7.3</v>
      </c>
      <c r="B460" t="s" s="71">
        <v>582</v>
      </c>
      <c r="C460" s="125">
        <v>1</v>
      </c>
      <c r="D460" t="s" s="64">
        <v>51</v>
      </c>
      <c r="E460" s="96"/>
      <c r="F460" s="52">
        <f>ROUND(C460*E460,2)</f>
        <v>0</v>
      </c>
      <c r="G460" s="32"/>
      <c r="H460" s="17"/>
      <c r="I460" s="17"/>
      <c r="J460" s="17"/>
      <c r="K460" s="17"/>
      <c r="L460" s="17"/>
      <c r="M460" s="17"/>
      <c r="N460" s="17"/>
      <c r="O460" s="19"/>
      <c r="P460" s="20"/>
      <c r="Q460" s="13"/>
      <c r="R460" s="13"/>
      <c r="S460" s="13"/>
      <c r="T460" s="13"/>
      <c r="U460" s="13"/>
      <c r="V460" s="13"/>
      <c r="W460" s="13"/>
      <c r="X460" s="13"/>
      <c r="Y460" s="21"/>
    </row>
    <row r="461" ht="11.9" customHeight="1">
      <c r="A461" s="116">
        <v>7.4</v>
      </c>
      <c r="B461" t="s" s="71">
        <v>583</v>
      </c>
      <c r="C461" s="125">
        <v>36</v>
      </c>
      <c r="D461" t="s" s="64">
        <v>51</v>
      </c>
      <c r="E461" s="49"/>
      <c r="F461" s="52">
        <f>ROUND(C461*E461,2)</f>
        <v>0</v>
      </c>
      <c r="G461" s="32"/>
      <c r="H461" s="17"/>
      <c r="I461" s="17"/>
      <c r="J461" s="17"/>
      <c r="K461" s="17"/>
      <c r="L461" s="17"/>
      <c r="M461" s="17"/>
      <c r="N461" s="17"/>
      <c r="O461" s="19"/>
      <c r="P461" s="20"/>
      <c r="Q461" s="13"/>
      <c r="R461" s="13"/>
      <c r="S461" s="13"/>
      <c r="T461" s="13"/>
      <c r="U461" s="13"/>
      <c r="V461" s="13"/>
      <c r="W461" s="13"/>
      <c r="X461" s="13"/>
      <c r="Y461" s="21"/>
    </row>
    <row r="462" ht="11.9" customHeight="1">
      <c r="A462" s="116">
        <v>7.5</v>
      </c>
      <c r="B462" t="s" s="71">
        <v>584</v>
      </c>
      <c r="C462" s="139">
        <v>8</v>
      </c>
      <c r="D462" t="s" s="64">
        <v>51</v>
      </c>
      <c r="E462" s="96"/>
      <c r="F462" s="52">
        <f>ROUND(C462*E462,2)</f>
        <v>0</v>
      </c>
      <c r="G462" s="32"/>
      <c r="H462" s="17"/>
      <c r="I462" s="17"/>
      <c r="J462" s="17"/>
      <c r="K462" s="17"/>
      <c r="L462" s="17"/>
      <c r="M462" s="17"/>
      <c r="N462" s="17"/>
      <c r="O462" s="19"/>
      <c r="P462" s="20"/>
      <c r="Q462" s="13"/>
      <c r="R462" s="13"/>
      <c r="S462" s="13"/>
      <c r="T462" s="13"/>
      <c r="U462" s="13"/>
      <c r="V462" s="13"/>
      <c r="W462" s="13"/>
      <c r="X462" s="13"/>
      <c r="Y462" s="21"/>
    </row>
    <row r="463" ht="12.6" customHeight="1">
      <c r="A463" s="116">
        <v>7.6</v>
      </c>
      <c r="B463" t="s" s="71">
        <v>585</v>
      </c>
      <c r="C463" s="139">
        <v>10</v>
      </c>
      <c r="D463" t="s" s="64">
        <v>51</v>
      </c>
      <c r="E463" s="96"/>
      <c r="F463" s="52">
        <f>ROUND(C463*E463,2)</f>
        <v>0</v>
      </c>
      <c r="G463" s="32"/>
      <c r="H463" s="17"/>
      <c r="I463" s="18"/>
      <c r="J463" s="17"/>
      <c r="K463" s="17"/>
      <c r="L463" s="17"/>
      <c r="M463" s="17"/>
      <c r="N463" s="17"/>
      <c r="O463" s="19"/>
      <c r="P463" s="20"/>
      <c r="Q463" s="13"/>
      <c r="R463" s="13"/>
      <c r="S463" s="13"/>
      <c r="T463" s="13"/>
      <c r="U463" s="13"/>
      <c r="V463" s="13"/>
      <c r="W463" s="13"/>
      <c r="X463" s="13"/>
      <c r="Y463" s="21"/>
    </row>
    <row r="464" ht="12.6" customHeight="1">
      <c r="A464" s="116">
        <v>7.7</v>
      </c>
      <c r="B464" t="s" s="71">
        <v>586</v>
      </c>
      <c r="C464" s="139">
        <v>1</v>
      </c>
      <c r="D464" t="s" s="64">
        <v>51</v>
      </c>
      <c r="E464" s="96"/>
      <c r="F464" s="52">
        <f>ROUND(C464*E464,2)</f>
        <v>0</v>
      </c>
      <c r="G464" s="32"/>
      <c r="H464" s="17"/>
      <c r="I464" s="18"/>
      <c r="J464" s="17"/>
      <c r="K464" s="17"/>
      <c r="L464" s="17"/>
      <c r="M464" s="17"/>
      <c r="N464" s="17"/>
      <c r="O464" s="19"/>
      <c r="P464" s="20"/>
      <c r="Q464" s="13"/>
      <c r="R464" s="13"/>
      <c r="S464" s="13"/>
      <c r="T464" s="13"/>
      <c r="U464" s="13"/>
      <c r="V464" s="13"/>
      <c r="W464" s="13"/>
      <c r="X464" s="13"/>
      <c r="Y464" s="21"/>
    </row>
    <row r="465" ht="23.8" customHeight="1">
      <c r="A465" s="116">
        <v>7.8</v>
      </c>
      <c r="B465" t="s" s="73">
        <v>587</v>
      </c>
      <c r="C465" s="166">
        <v>1</v>
      </c>
      <c r="D465" t="s" s="60">
        <v>51</v>
      </c>
      <c r="E465" s="192"/>
      <c r="F465" s="62">
        <f>ROUND(C465*E465,2)</f>
        <v>0</v>
      </c>
      <c r="G465" s="32"/>
      <c r="H465" s="17"/>
      <c r="I465" s="18"/>
      <c r="J465" s="17"/>
      <c r="K465" s="17"/>
      <c r="L465" s="17"/>
      <c r="M465" s="17"/>
      <c r="N465" s="17"/>
      <c r="O465" s="19"/>
      <c r="P465" s="20"/>
      <c r="Q465" s="13"/>
      <c r="R465" s="13"/>
      <c r="S465" s="13"/>
      <c r="T465" s="13"/>
      <c r="U465" s="13"/>
      <c r="V465" s="13"/>
      <c r="W465" s="13"/>
      <c r="X465" s="13"/>
      <c r="Y465" s="21"/>
    </row>
    <row r="466" ht="35.7" customHeight="1">
      <c r="A466" s="116">
        <v>7.9</v>
      </c>
      <c r="B466" t="s" s="73">
        <v>588</v>
      </c>
      <c r="C466" s="166">
        <v>1</v>
      </c>
      <c r="D466" t="s" s="60">
        <v>27</v>
      </c>
      <c r="E466" s="192"/>
      <c r="F466" s="62">
        <f>ROUND(C466*E466,2)</f>
        <v>0</v>
      </c>
      <c r="G466" s="32"/>
      <c r="H466" s="17"/>
      <c r="I466" s="18"/>
      <c r="J466" s="17"/>
      <c r="K466" s="17"/>
      <c r="L466" s="17"/>
      <c r="M466" s="17"/>
      <c r="N466" s="17"/>
      <c r="O466" s="19"/>
      <c r="P466" s="20"/>
      <c r="Q466" s="13"/>
      <c r="R466" s="13"/>
      <c r="S466" s="13"/>
      <c r="T466" s="13"/>
      <c r="U466" s="13"/>
      <c r="V466" s="13"/>
      <c r="W466" s="13"/>
      <c r="X466" s="13"/>
      <c r="Y466" s="21"/>
    </row>
    <row r="467" ht="13.35" customHeight="1">
      <c r="A467" s="227"/>
      <c r="B467" t="s" s="228">
        <v>589</v>
      </c>
      <c r="C467" s="229"/>
      <c r="D467" s="230"/>
      <c r="E467" s="231"/>
      <c r="F467" s="232">
        <f>SUM(F384:F466)</f>
        <v>0</v>
      </c>
      <c r="G467" s="32"/>
      <c r="H467" s="17"/>
      <c r="I467" s="18"/>
      <c r="J467" s="17"/>
      <c r="K467" s="17"/>
      <c r="L467" s="17"/>
      <c r="M467" s="17"/>
      <c r="N467" s="17"/>
      <c r="O467" s="19"/>
      <c r="P467" s="20"/>
      <c r="Q467" s="13"/>
      <c r="R467" s="13"/>
      <c r="S467" s="13"/>
      <c r="T467" s="13"/>
      <c r="U467" s="13"/>
      <c r="V467" s="13"/>
      <c r="W467" s="13"/>
      <c r="X467" s="13"/>
      <c r="Y467" s="21"/>
    </row>
    <row r="468" ht="12.6" customHeight="1">
      <c r="A468" s="233"/>
      <c r="B468" s="234"/>
      <c r="C468" s="234"/>
      <c r="D468" s="235"/>
      <c r="E468" s="236"/>
      <c r="F468" s="237"/>
      <c r="G468" s="32"/>
      <c r="H468" s="17"/>
      <c r="I468" s="17"/>
      <c r="J468" s="17"/>
      <c r="K468" s="17"/>
      <c r="L468" s="17"/>
      <c r="M468" s="17"/>
      <c r="N468" s="17"/>
      <c r="O468" s="19"/>
      <c r="P468" s="20"/>
      <c r="Q468" s="13"/>
      <c r="R468" s="13"/>
      <c r="S468" s="13"/>
      <c r="T468" s="13"/>
      <c r="U468" s="13"/>
      <c r="V468" s="13"/>
      <c r="W468" s="13"/>
      <c r="X468" s="13"/>
      <c r="Y468" s="21"/>
    </row>
    <row r="469" ht="13.35" customHeight="1">
      <c r="A469" s="238"/>
      <c r="B469" t="s" s="47">
        <v>590</v>
      </c>
      <c r="C469" s="96"/>
      <c r="D469" s="50"/>
      <c r="E469" s="69"/>
      <c r="F469" s="207">
        <f>F467+F321+F380</f>
        <v>0</v>
      </c>
      <c r="G469" s="32"/>
      <c r="H469" s="17"/>
      <c r="I469" s="17"/>
      <c r="J469" s="17"/>
      <c r="K469" s="17"/>
      <c r="L469" s="17"/>
      <c r="M469" s="17"/>
      <c r="N469" s="17"/>
      <c r="O469" s="19"/>
      <c r="P469" s="20"/>
      <c r="Q469" s="13"/>
      <c r="R469" s="13"/>
      <c r="S469" s="13"/>
      <c r="T469" s="13"/>
      <c r="U469" s="13"/>
      <c r="V469" s="13"/>
      <c r="W469" s="13"/>
      <c r="X469" s="13"/>
      <c r="Y469" s="21"/>
    </row>
    <row r="470" ht="9" customHeight="1">
      <c r="A470" t="s" s="71">
        <v>591</v>
      </c>
      <c r="B470" s="239"/>
      <c r="C470" s="240"/>
      <c r="D470" s="174"/>
      <c r="E470" s="140"/>
      <c r="F470" s="175"/>
      <c r="G470" s="32"/>
      <c r="H470" s="17"/>
      <c r="I470" s="17"/>
      <c r="J470" s="17"/>
      <c r="K470" s="17"/>
      <c r="L470" s="17"/>
      <c r="M470" s="17"/>
      <c r="N470" s="17"/>
      <c r="O470" s="19"/>
      <c r="P470" s="20"/>
      <c r="Q470" s="13"/>
      <c r="R470" s="13"/>
      <c r="S470" s="13"/>
      <c r="T470" s="13"/>
      <c r="U470" s="13"/>
      <c r="V470" s="13"/>
      <c r="W470" s="13"/>
      <c r="X470" s="13"/>
      <c r="Y470" s="21"/>
    </row>
    <row r="471" ht="13.35" customHeight="1">
      <c r="A471" s="85"/>
      <c r="B471" t="s" s="241">
        <v>592</v>
      </c>
      <c r="C471" s="240"/>
      <c r="D471" s="174"/>
      <c r="E471" s="140"/>
      <c r="F471" s="175"/>
      <c r="G471" s="32"/>
      <c r="H471" s="17"/>
      <c r="I471" s="17"/>
      <c r="J471" s="17"/>
      <c r="K471" s="17"/>
      <c r="L471" s="17"/>
      <c r="M471" s="17"/>
      <c r="N471" s="17"/>
      <c r="O471" s="19"/>
      <c r="P471" s="20"/>
      <c r="Q471" s="13"/>
      <c r="R471" s="13"/>
      <c r="S471" s="13"/>
      <c r="T471" s="13"/>
      <c r="U471" s="13"/>
      <c r="V471" s="13"/>
      <c r="W471" s="13"/>
      <c r="X471" s="13"/>
      <c r="Y471" s="21"/>
    </row>
    <row r="472" ht="13.35" customHeight="1">
      <c r="A472" s="242"/>
      <c r="B472" t="s" s="243">
        <v>593</v>
      </c>
      <c r="C472" s="244">
        <v>0.1</v>
      </c>
      <c r="D472" s="245"/>
      <c r="E472" s="246"/>
      <c r="F472" s="63">
        <f>ROUND(C472*$F$469,2)</f>
        <v>0</v>
      </c>
      <c r="G472" s="32"/>
      <c r="H472" s="17"/>
      <c r="I472" s="17"/>
      <c r="J472" s="17"/>
      <c r="K472" s="17"/>
      <c r="L472" s="17"/>
      <c r="M472" s="17"/>
      <c r="N472" s="17"/>
      <c r="O472" s="19"/>
      <c r="P472" s="20"/>
      <c r="Q472" s="13"/>
      <c r="R472" s="13"/>
      <c r="S472" s="13"/>
      <c r="T472" s="13"/>
      <c r="U472" s="13"/>
      <c r="V472" s="13"/>
      <c r="W472" s="13"/>
      <c r="X472" s="13"/>
      <c r="Y472" s="21"/>
    </row>
    <row r="473" ht="13.35" customHeight="1">
      <c r="A473" s="242"/>
      <c r="B473" t="s" s="243">
        <v>594</v>
      </c>
      <c r="C473" s="244">
        <v>0.03</v>
      </c>
      <c r="D473" s="245"/>
      <c r="E473" s="246"/>
      <c r="F473" s="63">
        <f>ROUND(C473*$F$469,2)</f>
        <v>0</v>
      </c>
      <c r="G473" s="32"/>
      <c r="H473" s="17"/>
      <c r="I473" s="17"/>
      <c r="J473" s="17"/>
      <c r="K473" s="17"/>
      <c r="L473" s="17"/>
      <c r="M473" s="17"/>
      <c r="N473" s="17"/>
      <c r="O473" s="19"/>
      <c r="P473" s="20"/>
      <c r="Q473" s="13"/>
      <c r="R473" s="13"/>
      <c r="S473" s="13"/>
      <c r="T473" s="13"/>
      <c r="U473" s="13"/>
      <c r="V473" s="13"/>
      <c r="W473" s="13"/>
      <c r="X473" s="13"/>
      <c r="Y473" s="21"/>
    </row>
    <row r="474" ht="13.35" customHeight="1">
      <c r="A474" s="242"/>
      <c r="B474" t="s" s="243">
        <v>595</v>
      </c>
      <c r="C474" s="244">
        <v>0.04</v>
      </c>
      <c r="D474" s="245"/>
      <c r="E474" s="246"/>
      <c r="F474" s="63">
        <f>ROUND(C474*$F$469,2)</f>
        <v>0</v>
      </c>
      <c r="G474" s="32"/>
      <c r="H474" s="17"/>
      <c r="I474" s="17"/>
      <c r="J474" s="17"/>
      <c r="K474" s="17"/>
      <c r="L474" s="17"/>
      <c r="M474" s="17"/>
      <c r="N474" s="17"/>
      <c r="O474" s="19"/>
      <c r="P474" s="20"/>
      <c r="Q474" s="13"/>
      <c r="R474" s="13"/>
      <c r="S474" s="13"/>
      <c r="T474" s="13"/>
      <c r="U474" s="13"/>
      <c r="V474" s="13"/>
      <c r="W474" s="13"/>
      <c r="X474" s="13"/>
      <c r="Y474" s="21"/>
    </row>
    <row r="475" ht="13.35" customHeight="1">
      <c r="A475" s="242"/>
      <c r="B475" t="s" s="243">
        <v>596</v>
      </c>
      <c r="C475" s="244">
        <v>0.05</v>
      </c>
      <c r="D475" s="245"/>
      <c r="E475" s="246"/>
      <c r="F475" s="63">
        <f>ROUND(C475*$F$469,2)</f>
        <v>0</v>
      </c>
      <c r="G475" s="32"/>
      <c r="H475" s="17"/>
      <c r="I475" s="17"/>
      <c r="J475" s="17"/>
      <c r="K475" s="17"/>
      <c r="L475" s="17"/>
      <c r="M475" s="17"/>
      <c r="N475" s="17"/>
      <c r="O475" s="19"/>
      <c r="P475" s="20"/>
      <c r="Q475" s="13"/>
      <c r="R475" s="13"/>
      <c r="S475" s="13"/>
      <c r="T475" s="13"/>
      <c r="U475" s="13"/>
      <c r="V475" s="13"/>
      <c r="W475" s="13"/>
      <c r="X475" s="13"/>
      <c r="Y475" s="21"/>
    </row>
    <row r="476" ht="13.35" customHeight="1">
      <c r="A476" s="242"/>
      <c r="B476" t="s" s="243">
        <v>597</v>
      </c>
      <c r="C476" s="244">
        <v>0.02</v>
      </c>
      <c r="D476" s="245"/>
      <c r="E476" s="246"/>
      <c r="F476" s="63">
        <f>ROUND(C476*$F$469,2)</f>
        <v>0</v>
      </c>
      <c r="G476" s="32"/>
      <c r="H476" s="17"/>
      <c r="I476" s="17"/>
      <c r="J476" s="17"/>
      <c r="K476" s="17"/>
      <c r="L476" s="17"/>
      <c r="M476" s="17"/>
      <c r="N476" s="17"/>
      <c r="O476" s="19"/>
      <c r="P476" s="20"/>
      <c r="Q476" s="13"/>
      <c r="R476" s="13"/>
      <c r="S476" s="13"/>
      <c r="T476" s="13"/>
      <c r="U476" s="13"/>
      <c r="V476" s="13"/>
      <c r="W476" s="13"/>
      <c r="X476" s="13"/>
      <c r="Y476" s="21"/>
    </row>
    <row r="477" ht="13.35" customHeight="1">
      <c r="A477" s="242"/>
      <c r="B477" t="s" s="243">
        <v>598</v>
      </c>
      <c r="C477" s="244">
        <v>0.01</v>
      </c>
      <c r="D477" s="245"/>
      <c r="E477" s="246"/>
      <c r="F477" s="63">
        <f>ROUND(C477*$F$469,2)</f>
        <v>0</v>
      </c>
      <c r="G477" s="32"/>
      <c r="H477" s="17"/>
      <c r="I477" s="17"/>
      <c r="J477" s="17"/>
      <c r="K477" s="17"/>
      <c r="L477" s="17"/>
      <c r="M477" s="17"/>
      <c r="N477" s="17"/>
      <c r="O477" s="19"/>
      <c r="P477" s="20"/>
      <c r="Q477" s="13"/>
      <c r="R477" s="13"/>
      <c r="S477" s="13"/>
      <c r="T477" s="13"/>
      <c r="U477" s="13"/>
      <c r="V477" s="13"/>
      <c r="W477" s="13"/>
      <c r="X477" s="13"/>
      <c r="Y477" s="21"/>
    </row>
    <row r="478" ht="13.35" customHeight="1">
      <c r="A478" s="242"/>
      <c r="B478" t="s" s="243">
        <v>599</v>
      </c>
      <c r="C478" s="244">
        <v>0.18</v>
      </c>
      <c r="D478" s="245"/>
      <c r="E478" s="246"/>
      <c r="F478" s="63">
        <f>ROUND(C478*$F$472,2)</f>
        <v>0</v>
      </c>
      <c r="G478" s="32"/>
      <c r="H478" s="17"/>
      <c r="I478" s="17"/>
      <c r="J478" s="17"/>
      <c r="K478" s="17"/>
      <c r="L478" s="17"/>
      <c r="M478" s="17"/>
      <c r="N478" s="17"/>
      <c r="O478" s="19"/>
      <c r="P478" s="20"/>
      <c r="Q478" s="13"/>
      <c r="R478" s="13"/>
      <c r="S478" s="13"/>
      <c r="T478" s="13"/>
      <c r="U478" s="13"/>
      <c r="V478" s="13"/>
      <c r="W478" s="13"/>
      <c r="X478" s="13"/>
      <c r="Y478" s="21"/>
    </row>
    <row r="479" ht="13.35" customHeight="1">
      <c r="A479" s="242"/>
      <c r="B479" t="s" s="243">
        <v>600</v>
      </c>
      <c r="C479" s="244">
        <v>0.001</v>
      </c>
      <c r="D479" s="245"/>
      <c r="E479" s="246"/>
      <c r="F479" s="63">
        <f>ROUND(C479*$F$469,2)</f>
        <v>0</v>
      </c>
      <c r="G479" s="32"/>
      <c r="H479" s="17"/>
      <c r="I479" s="17"/>
      <c r="J479" s="17"/>
      <c r="K479" s="17"/>
      <c r="L479" s="17"/>
      <c r="M479" s="17"/>
      <c r="N479" s="17"/>
      <c r="O479" s="19"/>
      <c r="P479" s="20"/>
      <c r="Q479" s="13"/>
      <c r="R479" s="13"/>
      <c r="S479" s="13"/>
      <c r="T479" s="13"/>
      <c r="U479" s="13"/>
      <c r="V479" s="13"/>
      <c r="W479" s="13"/>
      <c r="X479" s="13"/>
      <c r="Y479" s="21"/>
    </row>
    <row r="480" ht="13.35" customHeight="1">
      <c r="A480" s="242"/>
      <c r="B480" t="s" s="243">
        <v>601</v>
      </c>
      <c r="C480" s="74">
        <v>1</v>
      </c>
      <c r="D480" t="s" s="72">
        <v>51</v>
      </c>
      <c r="E480" s="49"/>
      <c r="F480" s="52">
        <f>ROUND(C480*E480,2)</f>
        <v>0</v>
      </c>
      <c r="G480" s="32"/>
      <c r="H480" s="17"/>
      <c r="I480" s="17"/>
      <c r="J480" s="17"/>
      <c r="K480" s="17"/>
      <c r="L480" s="17"/>
      <c r="M480" s="17"/>
      <c r="N480" s="17"/>
      <c r="O480" s="19"/>
      <c r="P480" s="20"/>
      <c r="Q480" s="13"/>
      <c r="R480" s="13"/>
      <c r="S480" s="13"/>
      <c r="T480" s="13"/>
      <c r="U480" s="13"/>
      <c r="V480" s="13"/>
      <c r="W480" s="13"/>
      <c r="X480" s="13"/>
      <c r="Y480" s="21"/>
    </row>
    <row r="481" ht="13.35" customHeight="1">
      <c r="A481" s="242"/>
      <c r="B481" t="s" s="243">
        <v>602</v>
      </c>
      <c r="C481" s="74">
        <v>1</v>
      </c>
      <c r="D481" t="s" s="72">
        <v>51</v>
      </c>
      <c r="E481" s="49"/>
      <c r="F481" s="52">
        <f>ROUND(C481*E481,2)</f>
        <v>0</v>
      </c>
      <c r="G481" s="32"/>
      <c r="H481" s="17"/>
      <c r="I481" s="17"/>
      <c r="J481" s="17"/>
      <c r="K481" s="17"/>
      <c r="L481" s="17"/>
      <c r="M481" s="17"/>
      <c r="N481" s="17"/>
      <c r="O481" s="19"/>
      <c r="P481" s="20"/>
      <c r="Q481" s="13"/>
      <c r="R481" s="13"/>
      <c r="S481" s="13"/>
      <c r="T481" s="13"/>
      <c r="U481" s="13"/>
      <c r="V481" s="13"/>
      <c r="W481" s="13"/>
      <c r="X481" s="13"/>
      <c r="Y481" s="21"/>
    </row>
    <row r="482" ht="13.35" customHeight="1">
      <c r="A482" s="242"/>
      <c r="B482" t="s" s="243">
        <v>603</v>
      </c>
      <c r="C482" s="74">
        <v>1</v>
      </c>
      <c r="D482" t="s" s="72">
        <v>51</v>
      </c>
      <c r="E482" s="49"/>
      <c r="F482" s="52">
        <f>ROUND(C482*E482,2)</f>
        <v>0</v>
      </c>
      <c r="G482" s="32"/>
      <c r="H482" s="17"/>
      <c r="I482" s="17"/>
      <c r="J482" s="17"/>
      <c r="K482" s="17"/>
      <c r="L482" s="17"/>
      <c r="M482" s="17"/>
      <c r="N482" s="17"/>
      <c r="O482" s="19"/>
      <c r="P482" s="20"/>
      <c r="Q482" s="13"/>
      <c r="R482" s="13"/>
      <c r="S482" s="13"/>
      <c r="T482" s="13"/>
      <c r="U482" s="13"/>
      <c r="V482" s="13"/>
      <c r="W482" s="13"/>
      <c r="X482" s="13"/>
      <c r="Y482" s="21"/>
    </row>
    <row r="483" ht="13.35" customHeight="1">
      <c r="A483" s="242"/>
      <c r="B483" t="s" s="243">
        <v>604</v>
      </c>
      <c r="C483" s="244">
        <v>0.05</v>
      </c>
      <c r="D483" s="245"/>
      <c r="E483" s="246"/>
      <c r="F483" s="63">
        <f>ROUND(C483*$F$469,2)</f>
        <v>0</v>
      </c>
      <c r="G483" s="32"/>
      <c r="H483" s="17"/>
      <c r="I483" s="17"/>
      <c r="J483" s="17"/>
      <c r="K483" s="17"/>
      <c r="L483" s="17"/>
      <c r="M483" s="17"/>
      <c r="N483" s="17"/>
      <c r="O483" s="19"/>
      <c r="P483" s="20"/>
      <c r="Q483" s="13"/>
      <c r="R483" s="13"/>
      <c r="S483" s="13"/>
      <c r="T483" s="13"/>
      <c r="U483" s="13"/>
      <c r="V483" s="13"/>
      <c r="W483" s="13"/>
      <c r="X483" s="13"/>
      <c r="Y483" s="21"/>
    </row>
    <row r="484" ht="13.35" customHeight="1">
      <c r="A484" s="242"/>
      <c r="B484" t="s" s="241">
        <v>605</v>
      </c>
      <c r="C484" s="246"/>
      <c r="D484" s="245"/>
      <c r="E484" s="246"/>
      <c r="F484" s="207">
        <f>SUM(F472:F483)</f>
        <v>0</v>
      </c>
      <c r="G484" s="32"/>
      <c r="H484" s="17"/>
      <c r="I484" s="17"/>
      <c r="J484" s="17"/>
      <c r="K484" s="17"/>
      <c r="L484" s="17"/>
      <c r="M484" s="17"/>
      <c r="N484" s="17"/>
      <c r="O484" s="19"/>
      <c r="P484" s="20"/>
      <c r="Q484" s="13"/>
      <c r="R484" s="13"/>
      <c r="S484" s="13"/>
      <c r="T484" s="13"/>
      <c r="U484" s="13"/>
      <c r="V484" s="13"/>
      <c r="W484" s="13"/>
      <c r="X484" s="13"/>
      <c r="Y484" s="21"/>
    </row>
    <row r="485" ht="13.35" customHeight="1">
      <c r="A485" s="247"/>
      <c r="B485" t="s" s="248">
        <v>606</v>
      </c>
      <c r="C485" s="249"/>
      <c r="D485" s="250"/>
      <c r="E485" s="249"/>
      <c r="F485" s="200">
        <f>F484+F469</f>
        <v>0</v>
      </c>
      <c r="G485" s="32"/>
      <c r="H485" s="17"/>
      <c r="I485" s="17"/>
      <c r="J485" s="17"/>
      <c r="K485" s="17"/>
      <c r="L485" s="17"/>
      <c r="M485" s="17"/>
      <c r="N485" s="17"/>
      <c r="O485" s="19"/>
      <c r="P485" s="20"/>
      <c r="Q485" s="13"/>
      <c r="R485" s="13"/>
      <c r="S485" s="13"/>
      <c r="T485" s="13"/>
      <c r="U485" s="13"/>
      <c r="V485" s="13"/>
      <c r="W485" s="13"/>
      <c r="X485" s="13"/>
      <c r="Y485" s="21"/>
    </row>
    <row r="486" ht="12.75" customHeight="1">
      <c r="A486" s="251"/>
      <c r="B486" s="252"/>
      <c r="C486" s="252"/>
      <c r="D486" s="252"/>
      <c r="E486" s="252"/>
      <c r="F486" s="252"/>
      <c r="G486" s="17"/>
      <c r="H486" s="17"/>
      <c r="I486" s="17"/>
      <c r="J486" s="17"/>
      <c r="K486" s="17"/>
      <c r="L486" s="17"/>
      <c r="M486" s="17"/>
      <c r="N486" s="17"/>
      <c r="O486" s="19"/>
      <c r="P486" s="20"/>
      <c r="Q486" s="13"/>
      <c r="R486" s="13"/>
      <c r="S486" s="13"/>
      <c r="T486" s="13"/>
      <c r="U486" s="13"/>
      <c r="V486" s="13"/>
      <c r="W486" s="13"/>
      <c r="X486" s="13"/>
      <c r="Y486" s="21"/>
    </row>
    <row r="487" ht="12.75" customHeight="1">
      <c r="A487" s="253"/>
      <c r="B487" s="254"/>
      <c r="C487" s="255"/>
      <c r="D487" s="256"/>
      <c r="E487" s="18"/>
      <c r="F487" s="257"/>
      <c r="G487" s="17"/>
      <c r="H487" s="17"/>
      <c r="I487" s="17"/>
      <c r="J487" s="17"/>
      <c r="K487" s="17"/>
      <c r="L487" s="17"/>
      <c r="M487" s="17"/>
      <c r="N487" s="17"/>
      <c r="O487" s="19"/>
      <c r="P487" s="20"/>
      <c r="Q487" s="13"/>
      <c r="R487" s="13"/>
      <c r="S487" s="13"/>
      <c r="T487" s="13"/>
      <c r="U487" s="13"/>
      <c r="V487" s="13"/>
      <c r="W487" s="13"/>
      <c r="X487" s="13"/>
      <c r="Y487" s="21"/>
    </row>
    <row r="488" ht="12.75" customHeight="1">
      <c r="A488" s="258"/>
      <c r="B488" s="259"/>
      <c r="C488" s="260"/>
      <c r="D488" s="261"/>
      <c r="E488" s="262"/>
      <c r="F488" s="257"/>
      <c r="G488" s="17"/>
      <c r="H488" s="17"/>
      <c r="I488" s="17"/>
      <c r="J488" s="17"/>
      <c r="K488" s="17"/>
      <c r="L488" s="17"/>
      <c r="M488" s="17"/>
      <c r="N488" s="17"/>
      <c r="O488" s="19"/>
      <c r="P488" s="20"/>
      <c r="Q488" s="13"/>
      <c r="R488" s="13"/>
      <c r="S488" s="13"/>
      <c r="T488" s="13"/>
      <c r="U488" s="13"/>
      <c r="V488" s="13"/>
      <c r="W488" s="13"/>
      <c r="X488" s="13"/>
      <c r="Y488" s="21"/>
    </row>
    <row r="489" ht="12.75" customHeight="1">
      <c r="A489" s="258"/>
      <c r="B489" s="263"/>
      <c r="C489" s="17"/>
      <c r="D489" s="17"/>
      <c r="E489" s="17"/>
      <c r="F489" s="17"/>
      <c r="G489" s="17"/>
      <c r="H489" s="17"/>
      <c r="I489" s="17"/>
      <c r="J489" s="17"/>
      <c r="K489" s="17"/>
      <c r="L489" s="17"/>
      <c r="M489" s="17"/>
      <c r="N489" s="17"/>
      <c r="O489" s="19"/>
      <c r="P489" s="20"/>
      <c r="Q489" s="13"/>
      <c r="R489" s="13"/>
      <c r="S489" s="13"/>
      <c r="T489" s="13"/>
      <c r="U489" s="13"/>
      <c r="V489" s="13"/>
      <c r="W489" s="13"/>
      <c r="X489" s="13"/>
      <c r="Y489" s="21"/>
    </row>
    <row r="490" ht="12.75" customHeight="1">
      <c r="A490" s="258"/>
      <c r="B490" s="263"/>
      <c r="C490" s="263"/>
      <c r="D490" s="263"/>
      <c r="E490" s="264"/>
      <c r="F490" s="264"/>
      <c r="G490" s="17"/>
      <c r="H490" s="17"/>
      <c r="I490" s="17"/>
      <c r="J490" s="17"/>
      <c r="K490" s="17"/>
      <c r="L490" s="17"/>
      <c r="M490" s="17"/>
      <c r="N490" s="17"/>
      <c r="O490" s="19"/>
      <c r="P490" s="20"/>
      <c r="Q490" s="13"/>
      <c r="R490" s="13"/>
      <c r="S490" s="13"/>
      <c r="T490" s="13"/>
      <c r="U490" s="13"/>
      <c r="V490" s="13"/>
      <c r="W490" s="13"/>
      <c r="X490" s="13"/>
      <c r="Y490" s="21"/>
    </row>
    <row r="491" ht="12.75" customHeight="1">
      <c r="A491" s="265"/>
      <c r="B491" s="13"/>
      <c r="C491" s="13"/>
      <c r="D491" s="13"/>
      <c r="E491" s="13"/>
      <c r="F491" s="13"/>
      <c r="G491" s="17"/>
      <c r="H491" s="17"/>
      <c r="I491" s="17"/>
      <c r="J491" s="17"/>
      <c r="K491" s="17"/>
      <c r="L491" s="17"/>
      <c r="M491" s="17"/>
      <c r="N491" s="17"/>
      <c r="O491" s="19"/>
      <c r="P491" s="20"/>
      <c r="Q491" s="13"/>
      <c r="R491" s="13"/>
      <c r="S491" s="13"/>
      <c r="T491" s="13"/>
      <c r="U491" s="13"/>
      <c r="V491" s="13"/>
      <c r="W491" s="13"/>
      <c r="X491" s="13"/>
      <c r="Y491" s="21"/>
    </row>
    <row r="492" ht="12.75" customHeight="1">
      <c r="A492" s="266"/>
      <c r="B492" s="263"/>
      <c r="C492" s="263"/>
      <c r="D492" s="263"/>
      <c r="E492" s="264"/>
      <c r="F492" s="264"/>
      <c r="G492" s="17"/>
      <c r="H492" s="17"/>
      <c r="I492" s="17"/>
      <c r="J492" s="17"/>
      <c r="K492" s="17"/>
      <c r="L492" s="17"/>
      <c r="M492" s="17"/>
      <c r="N492" s="17"/>
      <c r="O492" s="19"/>
      <c r="P492" s="20"/>
      <c r="Q492" s="13"/>
      <c r="R492" s="13"/>
      <c r="S492" s="13"/>
      <c r="T492" s="13"/>
      <c r="U492" s="13"/>
      <c r="V492" s="13"/>
      <c r="W492" s="13"/>
      <c r="X492" s="13"/>
      <c r="Y492" s="21"/>
    </row>
    <row r="493" ht="12.75" customHeight="1">
      <c r="A493" s="267"/>
      <c r="B493" s="263"/>
      <c r="C493" s="263"/>
      <c r="D493" s="263"/>
      <c r="E493" s="264"/>
      <c r="F493" s="264"/>
      <c r="G493" s="17"/>
      <c r="H493" s="17"/>
      <c r="I493" s="17"/>
      <c r="J493" s="17"/>
      <c r="K493" s="17"/>
      <c r="L493" s="17"/>
      <c r="M493" s="17"/>
      <c r="N493" s="17"/>
      <c r="O493" s="19"/>
      <c r="P493" s="20"/>
      <c r="Q493" s="13"/>
      <c r="R493" s="13"/>
      <c r="S493" s="13"/>
      <c r="T493" s="13"/>
      <c r="U493" s="13"/>
      <c r="V493" s="13"/>
      <c r="W493" s="13"/>
      <c r="X493" s="13"/>
      <c r="Y493" s="21"/>
    </row>
    <row r="494" ht="12.75" customHeight="1">
      <c r="A494" s="258"/>
      <c r="B494" s="268"/>
      <c r="C494" s="263"/>
      <c r="D494" s="268"/>
      <c r="E494" s="13"/>
      <c r="F494" s="13"/>
      <c r="G494" s="17"/>
      <c r="H494" s="17"/>
      <c r="I494" s="17"/>
      <c r="J494" s="17"/>
      <c r="K494" s="17"/>
      <c r="L494" s="17"/>
      <c r="M494" s="17"/>
      <c r="N494" s="17"/>
      <c r="O494" s="19"/>
      <c r="P494" s="20"/>
      <c r="Q494" s="13"/>
      <c r="R494" s="13"/>
      <c r="S494" s="13"/>
      <c r="T494" s="13"/>
      <c r="U494" s="13"/>
      <c r="V494" s="13"/>
      <c r="W494" s="13"/>
      <c r="X494" s="13"/>
      <c r="Y494" s="21"/>
    </row>
    <row r="495" ht="12.75" customHeight="1">
      <c r="A495" s="269"/>
      <c r="B495" s="13"/>
      <c r="C495" s="13"/>
      <c r="D495" s="13"/>
      <c r="E495" s="13"/>
      <c r="F495" s="13"/>
      <c r="G495" s="17"/>
      <c r="H495" s="17"/>
      <c r="I495" s="17"/>
      <c r="J495" s="17"/>
      <c r="K495" s="17"/>
      <c r="L495" s="17"/>
      <c r="M495" s="17"/>
      <c r="N495" s="17"/>
      <c r="O495" s="19"/>
      <c r="P495" s="20"/>
      <c r="Q495" s="13"/>
      <c r="R495" s="13"/>
      <c r="S495" s="13"/>
      <c r="T495" s="13"/>
      <c r="U495" s="13"/>
      <c r="V495" s="13"/>
      <c r="W495" s="13"/>
      <c r="X495" s="13"/>
      <c r="Y495" s="21"/>
    </row>
    <row r="496" ht="12.75" customHeight="1">
      <c r="A496" s="265"/>
      <c r="B496" s="13"/>
      <c r="C496" s="13"/>
      <c r="D496" s="13"/>
      <c r="E496" s="13"/>
      <c r="F496" s="13"/>
      <c r="G496" s="17"/>
      <c r="H496" s="17"/>
      <c r="I496" s="17"/>
      <c r="J496" s="17"/>
      <c r="K496" s="17"/>
      <c r="L496" s="17"/>
      <c r="M496" s="17"/>
      <c r="N496" s="17"/>
      <c r="O496" s="19"/>
      <c r="P496" s="20"/>
      <c r="Q496" s="13"/>
      <c r="R496" s="13"/>
      <c r="S496" s="13"/>
      <c r="T496" s="13"/>
      <c r="U496" s="13"/>
      <c r="V496" s="13"/>
      <c r="W496" s="13"/>
      <c r="X496" s="13"/>
      <c r="Y496" s="21"/>
    </row>
    <row r="497" ht="12.75" customHeight="1">
      <c r="A497" s="253"/>
      <c r="B497" s="263"/>
      <c r="C497" s="263"/>
      <c r="D497" s="263"/>
      <c r="E497" s="264"/>
      <c r="F497" s="264"/>
      <c r="G497" s="17"/>
      <c r="H497" s="17"/>
      <c r="I497" s="17"/>
      <c r="J497" s="17"/>
      <c r="K497" s="17"/>
      <c r="L497" s="17"/>
      <c r="M497" s="17"/>
      <c r="N497" s="17"/>
      <c r="O497" s="19"/>
      <c r="P497" s="20"/>
      <c r="Q497" s="13"/>
      <c r="R497" s="13"/>
      <c r="S497" s="13"/>
      <c r="T497" s="13"/>
      <c r="U497" s="13"/>
      <c r="V497" s="13"/>
      <c r="W497" s="13"/>
      <c r="X497" s="13"/>
      <c r="Y497" s="21"/>
    </row>
    <row r="498" ht="12.75" customHeight="1">
      <c r="A498" s="270"/>
      <c r="B498" s="263"/>
      <c r="C498" s="271"/>
      <c r="D498" s="13"/>
      <c r="E498" s="13"/>
      <c r="F498" s="13"/>
      <c r="G498" s="17"/>
      <c r="H498" s="17"/>
      <c r="I498" s="17"/>
      <c r="J498" s="17"/>
      <c r="K498" s="17"/>
      <c r="L498" s="17"/>
      <c r="M498" s="17"/>
      <c r="N498" s="17"/>
      <c r="O498" s="19"/>
      <c r="P498" s="20"/>
      <c r="Q498" s="13"/>
      <c r="R498" s="13"/>
      <c r="S498" s="13"/>
      <c r="T498" s="13"/>
      <c r="U498" s="13"/>
      <c r="V498" s="13"/>
      <c r="W498" s="13"/>
      <c r="X498" s="13"/>
      <c r="Y498" s="21"/>
    </row>
    <row r="499" ht="12.75" customHeight="1">
      <c r="A499" s="270"/>
      <c r="B499" s="263"/>
      <c r="C499" s="272"/>
      <c r="D499" s="273"/>
      <c r="E499" s="272"/>
      <c r="F499" s="272"/>
      <c r="G499" s="17"/>
      <c r="H499" s="17"/>
      <c r="I499" s="17"/>
      <c r="J499" s="17"/>
      <c r="K499" s="17"/>
      <c r="L499" s="17"/>
      <c r="M499" s="17"/>
      <c r="N499" s="17"/>
      <c r="O499" s="19"/>
      <c r="P499" s="20"/>
      <c r="Q499" s="13"/>
      <c r="R499" s="13"/>
      <c r="S499" s="13"/>
      <c r="T499" s="13"/>
      <c r="U499" s="13"/>
      <c r="V499" s="13"/>
      <c r="W499" s="13"/>
      <c r="X499" s="13"/>
      <c r="Y499" s="21"/>
    </row>
    <row r="500" ht="12.75" customHeight="1">
      <c r="A500" s="270"/>
      <c r="B500" s="263"/>
      <c r="C500" s="272"/>
      <c r="D500" s="273"/>
      <c r="E500" s="272"/>
      <c r="F500" s="272"/>
      <c r="G500" s="17"/>
      <c r="H500" s="17"/>
      <c r="I500" s="17"/>
      <c r="J500" s="17"/>
      <c r="K500" s="17"/>
      <c r="L500" s="17"/>
      <c r="M500" s="17"/>
      <c r="N500" s="17"/>
      <c r="O500" s="19"/>
      <c r="P500" s="20"/>
      <c r="Q500" s="13"/>
      <c r="R500" s="13"/>
      <c r="S500" s="13"/>
      <c r="T500" s="13"/>
      <c r="U500" s="13"/>
      <c r="V500" s="13"/>
      <c r="W500" s="13"/>
      <c r="X500" s="13"/>
      <c r="Y500" s="21"/>
    </row>
    <row r="501" ht="12.75" customHeight="1">
      <c r="A501" s="270"/>
      <c r="B501" s="263"/>
      <c r="C501" s="272"/>
      <c r="D501" s="273"/>
      <c r="E501" s="272"/>
      <c r="F501" s="272"/>
      <c r="G501" s="17"/>
      <c r="H501" s="17"/>
      <c r="I501" s="17"/>
      <c r="J501" s="17"/>
      <c r="K501" s="17"/>
      <c r="L501" s="17"/>
      <c r="M501" s="17"/>
      <c r="N501" s="17"/>
      <c r="O501" s="19"/>
      <c r="P501" s="20"/>
      <c r="Q501" s="13"/>
      <c r="R501" s="13"/>
      <c r="S501" s="13"/>
      <c r="T501" s="13"/>
      <c r="U501" s="13"/>
      <c r="V501" s="13"/>
      <c r="W501" s="13"/>
      <c r="X501" s="13"/>
      <c r="Y501" s="21"/>
    </row>
    <row r="502" ht="12.75" customHeight="1">
      <c r="A502" s="267"/>
      <c r="B502" s="263"/>
      <c r="C502" s="272"/>
      <c r="D502" s="273"/>
      <c r="E502" s="272"/>
      <c r="F502" s="272"/>
      <c r="G502" s="17"/>
      <c r="H502" s="17"/>
      <c r="I502" s="17"/>
      <c r="J502" s="17"/>
      <c r="K502" s="17"/>
      <c r="L502" s="17"/>
      <c r="M502" s="17"/>
      <c r="N502" s="17"/>
      <c r="O502" s="19"/>
      <c r="P502" s="20"/>
      <c r="Q502" s="13"/>
      <c r="R502" s="13"/>
      <c r="S502" s="13"/>
      <c r="T502" s="13"/>
      <c r="U502" s="13"/>
      <c r="V502" s="13"/>
      <c r="W502" s="13"/>
      <c r="X502" s="13"/>
      <c r="Y502" s="21"/>
    </row>
    <row r="503" ht="12.75" customHeight="1">
      <c r="A503" s="253"/>
      <c r="B503" s="263"/>
      <c r="C503" s="17"/>
      <c r="D503" s="268"/>
      <c r="E503" s="268"/>
      <c r="F503" s="268"/>
      <c r="G503" s="17"/>
      <c r="H503" s="17"/>
      <c r="I503" s="17"/>
      <c r="J503" s="17"/>
      <c r="K503" s="17"/>
      <c r="L503" s="17"/>
      <c r="M503" s="17"/>
      <c r="N503" s="17"/>
      <c r="O503" s="19"/>
      <c r="P503" s="20"/>
      <c r="Q503" s="13"/>
      <c r="R503" s="13"/>
      <c r="S503" s="13"/>
      <c r="T503" s="13"/>
      <c r="U503" s="13"/>
      <c r="V503" s="13"/>
      <c r="W503" s="13"/>
      <c r="X503" s="13"/>
      <c r="Y503" s="21"/>
    </row>
    <row r="504" ht="12.75" customHeight="1">
      <c r="A504" s="253"/>
      <c r="B504" s="263"/>
      <c r="C504" s="17"/>
      <c r="D504" s="17"/>
      <c r="E504" s="17"/>
      <c r="F504" s="17"/>
      <c r="G504" s="17"/>
      <c r="H504" s="17"/>
      <c r="I504" s="17"/>
      <c r="J504" s="17"/>
      <c r="K504" s="17"/>
      <c r="L504" s="17"/>
      <c r="M504" s="17"/>
      <c r="N504" s="17"/>
      <c r="O504" s="19"/>
      <c r="P504" s="20"/>
      <c r="Q504" s="13"/>
      <c r="R504" s="13"/>
      <c r="S504" s="13"/>
      <c r="T504" s="13"/>
      <c r="U504" s="13"/>
      <c r="V504" s="13"/>
      <c r="W504" s="13"/>
      <c r="X504" s="13"/>
      <c r="Y504" s="21"/>
    </row>
    <row r="505" ht="12.75" customHeight="1">
      <c r="A505" s="253"/>
      <c r="B505" s="263"/>
      <c r="C505" s="274"/>
      <c r="D505" s="274"/>
      <c r="E505" s="275"/>
      <c r="F505" s="275"/>
      <c r="G505" s="17"/>
      <c r="H505" s="17"/>
      <c r="I505" s="17"/>
      <c r="J505" s="17"/>
      <c r="K505" s="17"/>
      <c r="L505" s="17"/>
      <c r="M505" s="17"/>
      <c r="N505" s="17"/>
      <c r="O505" s="19"/>
      <c r="P505" s="20"/>
      <c r="Q505" s="13"/>
      <c r="R505" s="13"/>
      <c r="S505" s="13"/>
      <c r="T505" s="13"/>
      <c r="U505" s="13"/>
      <c r="V505" s="13"/>
      <c r="W505" s="13"/>
      <c r="X505" s="13"/>
      <c r="Y505" s="21"/>
    </row>
    <row r="506" ht="12.75" customHeight="1">
      <c r="A506" s="253"/>
      <c r="B506" s="263"/>
      <c r="C506" s="274"/>
      <c r="D506" s="274"/>
      <c r="E506" s="275"/>
      <c r="F506" s="275"/>
      <c r="G506" s="17"/>
      <c r="H506" s="17"/>
      <c r="I506" s="17"/>
      <c r="J506" s="17"/>
      <c r="K506" s="17"/>
      <c r="L506" s="17"/>
      <c r="M506" s="17"/>
      <c r="N506" s="17"/>
      <c r="O506" s="19"/>
      <c r="P506" s="20"/>
      <c r="Q506" s="13"/>
      <c r="R506" s="13"/>
      <c r="S506" s="13"/>
      <c r="T506" s="13"/>
      <c r="U506" s="13"/>
      <c r="V506" s="13"/>
      <c r="W506" s="13"/>
      <c r="X506" s="13"/>
      <c r="Y506" s="21"/>
    </row>
    <row r="507" ht="12.75" customHeight="1">
      <c r="A507" s="253"/>
      <c r="B507" s="263"/>
      <c r="C507" s="274"/>
      <c r="D507" s="274"/>
      <c r="E507" s="275"/>
      <c r="F507" s="275"/>
      <c r="G507" s="17"/>
      <c r="H507" s="17"/>
      <c r="I507" s="17"/>
      <c r="J507" s="17"/>
      <c r="K507" s="17"/>
      <c r="L507" s="17"/>
      <c r="M507" s="17"/>
      <c r="N507" s="17"/>
      <c r="O507" s="19"/>
      <c r="P507" s="20"/>
      <c r="Q507" s="13"/>
      <c r="R507" s="13"/>
      <c r="S507" s="13"/>
      <c r="T507" s="13"/>
      <c r="U507" s="13"/>
      <c r="V507" s="13"/>
      <c r="W507" s="13"/>
      <c r="X507" s="13"/>
      <c r="Y507" s="21"/>
    </row>
    <row r="508" ht="12.75" customHeight="1">
      <c r="A508" s="276"/>
      <c r="B508" s="277"/>
      <c r="C508" s="278"/>
      <c r="D508" s="278"/>
      <c r="E508" s="279"/>
      <c r="F508" s="279"/>
      <c r="G508" s="280"/>
      <c r="H508" s="280"/>
      <c r="I508" s="280"/>
      <c r="J508" s="280"/>
      <c r="K508" s="280"/>
      <c r="L508" s="280"/>
      <c r="M508" s="280"/>
      <c r="N508" s="280"/>
      <c r="O508" s="281"/>
      <c r="P508" s="20"/>
      <c r="Q508" s="13"/>
      <c r="R508" s="13"/>
      <c r="S508" s="13"/>
      <c r="T508" s="13"/>
      <c r="U508" s="13"/>
      <c r="V508" s="13"/>
      <c r="W508" s="13"/>
      <c r="X508" s="13"/>
      <c r="Y508" s="21"/>
    </row>
    <row r="509" ht="12.75" customHeight="1">
      <c r="A509" s="10"/>
      <c r="B509" s="3"/>
      <c r="C509" s="3"/>
      <c r="D509" s="3"/>
      <c r="E509" s="3"/>
      <c r="F509" s="3"/>
      <c r="G509" s="3"/>
      <c r="H509" s="3"/>
      <c r="I509" s="3"/>
      <c r="J509" s="3"/>
      <c r="K509" s="3"/>
      <c r="L509" s="3"/>
      <c r="M509" s="3"/>
      <c r="N509" s="3"/>
      <c r="O509" s="3"/>
      <c r="P509" s="13"/>
      <c r="Q509" s="13"/>
      <c r="R509" s="13"/>
      <c r="S509" s="13"/>
      <c r="T509" s="13"/>
      <c r="U509" s="13"/>
      <c r="V509" s="13"/>
      <c r="W509" s="13"/>
      <c r="X509" s="13"/>
      <c r="Y509" s="21"/>
    </row>
    <row r="510" ht="12.75" customHeight="1">
      <c r="A510" s="20"/>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21"/>
    </row>
    <row r="511" ht="12.75" customHeight="1">
      <c r="A511" s="20"/>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21"/>
    </row>
    <row r="512" ht="12.75" customHeight="1">
      <c r="A512" s="20"/>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21"/>
    </row>
    <row r="513" ht="12.75" customHeight="1">
      <c r="A513" s="20"/>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21"/>
    </row>
    <row r="514" ht="12.75" customHeight="1">
      <c r="A514" s="20"/>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21"/>
    </row>
    <row r="515" ht="12.75" customHeight="1">
      <c r="A515" s="20"/>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21"/>
    </row>
    <row r="516" ht="12.75" customHeight="1">
      <c r="A516" s="20"/>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21"/>
    </row>
    <row r="517" ht="12.75" customHeight="1">
      <c r="A517" s="20"/>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21"/>
    </row>
    <row r="518" ht="12.75" customHeight="1">
      <c r="A518" s="20"/>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21"/>
    </row>
    <row r="519" ht="12.75" customHeight="1">
      <c r="A519" s="20"/>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21"/>
    </row>
    <row r="520" ht="12.75" customHeight="1">
      <c r="A520" s="20"/>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21"/>
    </row>
    <row r="521" ht="12.75" customHeight="1">
      <c r="A521" s="20"/>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21"/>
    </row>
    <row r="522" ht="12.75" customHeight="1">
      <c r="A522" s="20"/>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21"/>
    </row>
    <row r="523" ht="12.75" customHeight="1">
      <c r="A523" s="20"/>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21"/>
    </row>
    <row r="524" ht="12.75" customHeight="1">
      <c r="A524" s="20"/>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21"/>
    </row>
    <row r="525" ht="12.75" customHeight="1">
      <c r="A525" s="20"/>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21"/>
    </row>
    <row r="526" ht="12.75" customHeight="1">
      <c r="A526" s="20"/>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21"/>
    </row>
    <row r="527" ht="12.75" customHeight="1">
      <c r="A527" s="20"/>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21"/>
    </row>
    <row r="528" ht="12.75" customHeight="1">
      <c r="A528" s="20"/>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21"/>
    </row>
    <row r="529" ht="12.75" customHeight="1">
      <c r="A529" s="20"/>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21"/>
    </row>
    <row r="530" ht="12.75" customHeight="1">
      <c r="A530" s="20"/>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21"/>
    </row>
    <row r="531" ht="12.75" customHeight="1">
      <c r="A531" s="20"/>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21"/>
    </row>
    <row r="532" ht="12.75" customHeight="1">
      <c r="A532" s="20"/>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21"/>
    </row>
    <row r="533" ht="12.75" customHeight="1">
      <c r="A533" s="20"/>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21"/>
    </row>
    <row r="534" ht="12.75" customHeight="1">
      <c r="A534" s="20"/>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21"/>
    </row>
    <row r="535" ht="12.75" customHeight="1">
      <c r="A535" s="20"/>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21"/>
    </row>
    <row r="536" ht="12.75" customHeight="1">
      <c r="A536" s="20"/>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21"/>
    </row>
    <row r="537" ht="12.75" customHeight="1">
      <c r="A537" s="20"/>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21"/>
    </row>
    <row r="538" ht="12.75" customHeight="1">
      <c r="A538" s="20"/>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21"/>
    </row>
    <row r="539" ht="12.75" customHeight="1">
      <c r="A539" s="20"/>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21"/>
    </row>
    <row r="540" ht="12.75" customHeight="1">
      <c r="A540" s="20"/>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21"/>
    </row>
    <row r="541" ht="12.75" customHeight="1">
      <c r="A541" s="20"/>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21"/>
    </row>
    <row r="542" ht="12.75" customHeight="1">
      <c r="A542" s="20"/>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21"/>
    </row>
    <row r="543" ht="12.75" customHeight="1">
      <c r="A543" s="20"/>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21"/>
    </row>
    <row r="544" ht="12.75" customHeight="1">
      <c r="A544" s="20"/>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21"/>
    </row>
    <row r="545" ht="12.75" customHeight="1">
      <c r="A545" s="20"/>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21"/>
    </row>
    <row r="546" ht="12.75" customHeight="1">
      <c r="A546" s="20"/>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21"/>
    </row>
    <row r="547" ht="12.75" customHeight="1">
      <c r="A547" s="20"/>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21"/>
    </row>
    <row r="548" ht="12.75" customHeight="1">
      <c r="A548" s="20"/>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21"/>
    </row>
    <row r="549" ht="12.75" customHeight="1">
      <c r="A549" s="20"/>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21"/>
    </row>
    <row r="550" ht="12.75" customHeight="1">
      <c r="A550" s="20"/>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21"/>
    </row>
    <row r="551" ht="12.75" customHeight="1">
      <c r="A551" s="20"/>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21"/>
    </row>
    <row r="552" ht="12.75" customHeight="1">
      <c r="A552" s="20"/>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21"/>
    </row>
    <row r="553" ht="12.75" customHeight="1">
      <c r="A553" s="20"/>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21"/>
    </row>
    <row r="554" ht="12.75" customHeight="1">
      <c r="A554" s="20"/>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21"/>
    </row>
    <row r="555" ht="12.75" customHeight="1">
      <c r="A555" s="20"/>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21"/>
    </row>
    <row r="556" ht="12.75" customHeight="1">
      <c r="A556" s="20"/>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21"/>
    </row>
    <row r="557" ht="12.75" customHeight="1">
      <c r="A557" s="20"/>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21"/>
    </row>
    <row r="558" ht="12.75" customHeight="1">
      <c r="A558" s="20"/>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21"/>
    </row>
    <row r="559" ht="12.75" customHeight="1">
      <c r="A559" s="20"/>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21"/>
    </row>
    <row r="560" ht="12.75" customHeight="1">
      <c r="A560" s="20"/>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21"/>
    </row>
    <row r="561" ht="12.75" customHeight="1">
      <c r="A561" s="20"/>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21"/>
    </row>
    <row r="562" ht="12.75" customHeight="1">
      <c r="A562" s="20"/>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21"/>
    </row>
    <row r="563" ht="12.75" customHeight="1">
      <c r="A563" s="20"/>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21"/>
    </row>
    <row r="564" ht="12.75" customHeight="1">
      <c r="A564" s="20"/>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21"/>
    </row>
    <row r="565" ht="12.75" customHeight="1">
      <c r="A565" s="20"/>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21"/>
    </row>
    <row r="566" ht="12.75" customHeight="1">
      <c r="A566" s="20"/>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21"/>
    </row>
    <row r="567" ht="12.75" customHeight="1">
      <c r="A567" s="20"/>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21"/>
    </row>
    <row r="568" ht="12.75" customHeight="1">
      <c r="A568" s="20"/>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21"/>
    </row>
    <row r="569" ht="12.75" customHeight="1">
      <c r="A569" s="20"/>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21"/>
    </row>
    <row r="570" ht="12.75" customHeight="1">
      <c r="A570" s="20"/>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21"/>
    </row>
    <row r="571" ht="12.75" customHeight="1">
      <c r="A571" s="20"/>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21"/>
    </row>
    <row r="572" ht="12.75" customHeight="1">
      <c r="A572" s="20"/>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21"/>
    </row>
    <row r="573" ht="12.75" customHeight="1">
      <c r="A573" s="20"/>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21"/>
    </row>
    <row r="574" ht="12.75" customHeight="1">
      <c r="A574" s="20"/>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21"/>
    </row>
    <row r="575" ht="12.75" customHeight="1">
      <c r="A575" s="20"/>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21"/>
    </row>
    <row r="576" ht="12.75" customHeight="1">
      <c r="A576" s="20"/>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21"/>
    </row>
    <row r="577" ht="12.75" customHeight="1">
      <c r="A577" s="20"/>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21"/>
    </row>
    <row r="578" ht="12.75" customHeight="1">
      <c r="A578" s="20"/>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21"/>
    </row>
    <row r="579" ht="12.75" customHeight="1">
      <c r="A579" s="20"/>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21"/>
    </row>
    <row r="580" ht="12.75" customHeight="1">
      <c r="A580" s="20"/>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21"/>
    </row>
    <row r="581" ht="12.75" customHeight="1">
      <c r="A581" s="20"/>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21"/>
    </row>
    <row r="582" ht="12.75" customHeight="1">
      <c r="A582" s="20"/>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21"/>
    </row>
    <row r="583" ht="12.75" customHeight="1">
      <c r="A583" s="20"/>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21"/>
    </row>
    <row r="584" ht="12.75" customHeight="1">
      <c r="A584" s="20"/>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21"/>
    </row>
    <row r="585" ht="12.75" customHeight="1">
      <c r="A585" s="20"/>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21"/>
    </row>
    <row r="586" ht="12.75" customHeight="1">
      <c r="A586" s="20"/>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21"/>
    </row>
    <row r="587" ht="12.75" customHeight="1">
      <c r="A587" s="20"/>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21"/>
    </row>
    <row r="588" ht="12.75" customHeight="1">
      <c r="A588" s="20"/>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21"/>
    </row>
    <row r="589" ht="12.75" customHeight="1">
      <c r="A589" s="20"/>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21"/>
    </row>
    <row r="590" ht="12.75" customHeight="1">
      <c r="A590" s="20"/>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21"/>
    </row>
    <row r="591" ht="12.75" customHeight="1">
      <c r="A591" s="20"/>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21"/>
    </row>
    <row r="592" ht="12.75" customHeight="1">
      <c r="A592" s="20"/>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21"/>
    </row>
    <row r="593" ht="12.75" customHeight="1">
      <c r="A593" s="20"/>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21"/>
    </row>
    <row r="594" ht="12.75" customHeight="1">
      <c r="A594" s="20"/>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21"/>
    </row>
    <row r="595" ht="12.75" customHeight="1">
      <c r="A595" s="20"/>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21"/>
    </row>
    <row r="596" ht="12.75" customHeight="1">
      <c r="A596" s="20"/>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21"/>
    </row>
    <row r="597" ht="12.75" customHeight="1">
      <c r="A597" s="20"/>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21"/>
    </row>
    <row r="598" ht="12.75" customHeight="1">
      <c r="A598" s="20"/>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21"/>
    </row>
    <row r="599" ht="12.75" customHeight="1">
      <c r="A599" s="20"/>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21"/>
    </row>
    <row r="600" ht="12.75" customHeight="1">
      <c r="A600" s="20"/>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21"/>
    </row>
    <row r="601" ht="12.75" customHeight="1">
      <c r="A601" s="20"/>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21"/>
    </row>
    <row r="602" ht="12.75" customHeight="1">
      <c r="A602" s="20"/>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21"/>
    </row>
    <row r="603" ht="12.75" customHeight="1">
      <c r="A603" s="20"/>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21"/>
    </row>
    <row r="604" ht="12.75" customHeight="1">
      <c r="A604" s="20"/>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21"/>
    </row>
    <row r="605" ht="12.75" customHeight="1">
      <c r="A605" s="20"/>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21"/>
    </row>
    <row r="606" ht="12.75" customHeight="1">
      <c r="A606" s="20"/>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21"/>
    </row>
    <row r="607" ht="12.75" customHeight="1">
      <c r="A607" s="20"/>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21"/>
    </row>
    <row r="608" ht="12.75" customHeight="1">
      <c r="A608" s="20"/>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21"/>
    </row>
    <row r="609" ht="12.75" customHeight="1">
      <c r="A609" s="20"/>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21"/>
    </row>
    <row r="610" ht="12.75" customHeight="1">
      <c r="A610" s="20"/>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21"/>
    </row>
    <row r="611" ht="12.75" customHeight="1">
      <c r="A611" s="20"/>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21"/>
    </row>
    <row r="612" ht="12.75" customHeight="1">
      <c r="A612" s="20"/>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21"/>
    </row>
    <row r="613" ht="12.75" customHeight="1">
      <c r="A613" s="20"/>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21"/>
    </row>
    <row r="614" ht="12.75" customHeight="1">
      <c r="A614" s="20"/>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21"/>
    </row>
    <row r="615" ht="12.75" customHeight="1">
      <c r="A615" s="20"/>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21"/>
    </row>
    <row r="616" ht="12.75" customHeight="1">
      <c r="A616" s="20"/>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21"/>
    </row>
    <row r="617" ht="12.75" customHeight="1">
      <c r="A617" s="20"/>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21"/>
    </row>
    <row r="618" ht="12.75" customHeight="1">
      <c r="A618" s="20"/>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21"/>
    </row>
    <row r="619" ht="12.75" customHeight="1">
      <c r="A619" s="20"/>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21"/>
    </row>
    <row r="620" ht="12.75" customHeight="1">
      <c r="A620" s="20"/>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21"/>
    </row>
    <row r="621" ht="12.75" customHeight="1">
      <c r="A621" s="20"/>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21"/>
    </row>
    <row r="622" ht="12.75" customHeight="1">
      <c r="A622" s="20"/>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21"/>
    </row>
    <row r="623" ht="12.75" customHeight="1">
      <c r="A623" s="20"/>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21"/>
    </row>
    <row r="624" ht="12.75" customHeight="1">
      <c r="A624" s="20"/>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21"/>
    </row>
    <row r="625" ht="12.75" customHeight="1">
      <c r="A625" s="20"/>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21"/>
    </row>
    <row r="626" ht="12.75" customHeight="1">
      <c r="A626" s="20"/>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21"/>
    </row>
    <row r="627" ht="12.75" customHeight="1">
      <c r="A627" s="20"/>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21"/>
    </row>
    <row r="628" ht="12.75" customHeight="1">
      <c r="A628" s="20"/>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21"/>
    </row>
    <row r="629" ht="12.75" customHeight="1">
      <c r="A629" s="20"/>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21"/>
    </row>
    <row r="630" ht="12.75" customHeight="1">
      <c r="A630" s="20"/>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21"/>
    </row>
    <row r="631" ht="12.75" customHeight="1">
      <c r="A631" s="20"/>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21"/>
    </row>
    <row r="632" ht="12.75" customHeight="1">
      <c r="A632" s="20"/>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21"/>
    </row>
    <row r="633" ht="12.75" customHeight="1">
      <c r="A633" s="20"/>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21"/>
    </row>
    <row r="634" ht="12.75" customHeight="1">
      <c r="A634" s="20"/>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21"/>
    </row>
    <row r="635" ht="12.75" customHeight="1">
      <c r="A635" s="20"/>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21"/>
    </row>
    <row r="636" ht="12.75" customHeight="1">
      <c r="A636" s="20"/>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21"/>
    </row>
    <row r="637" ht="12.75" customHeight="1">
      <c r="A637" s="20"/>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21"/>
    </row>
    <row r="638" ht="12.75" customHeight="1">
      <c r="A638" s="20"/>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21"/>
    </row>
    <row r="639" ht="12.75" customHeight="1">
      <c r="A639" s="20"/>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21"/>
    </row>
    <row r="640" ht="12.75" customHeight="1">
      <c r="A640" s="20"/>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21"/>
    </row>
    <row r="641" ht="12.75" customHeight="1">
      <c r="A641" s="20"/>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21"/>
    </row>
    <row r="642" ht="12.75" customHeight="1">
      <c r="A642" s="20"/>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21"/>
    </row>
    <row r="643" ht="12.75" customHeight="1">
      <c r="A643" s="20"/>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21"/>
    </row>
    <row r="644" ht="12.75" customHeight="1">
      <c r="A644" s="20"/>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21"/>
    </row>
    <row r="645" ht="12.75" customHeight="1">
      <c r="A645" s="20"/>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21"/>
    </row>
    <row r="646" ht="12.75" customHeight="1">
      <c r="A646" s="20"/>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21"/>
    </row>
    <row r="647" ht="12.75" customHeight="1">
      <c r="A647" s="20"/>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21"/>
    </row>
    <row r="648" ht="12.75" customHeight="1">
      <c r="A648" s="20"/>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21"/>
    </row>
    <row r="649" ht="12.75" customHeight="1">
      <c r="A649" s="20"/>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21"/>
    </row>
    <row r="650" ht="12.75" customHeight="1">
      <c r="A650" s="20"/>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21"/>
    </row>
    <row r="651" ht="12.75" customHeight="1">
      <c r="A651" s="20"/>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21"/>
    </row>
    <row r="652" ht="12.75" customHeight="1">
      <c r="A652" s="20"/>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21"/>
    </row>
    <row r="653" ht="12.75" customHeight="1">
      <c r="A653" s="20"/>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21"/>
    </row>
    <row r="654" ht="12.75" customHeight="1">
      <c r="A654" s="20"/>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21"/>
    </row>
    <row r="655" ht="12.75" customHeight="1">
      <c r="A655" s="20"/>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21"/>
    </row>
    <row r="656" ht="12.75" customHeight="1">
      <c r="A656" s="20"/>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21"/>
    </row>
    <row r="657" ht="12.75" customHeight="1">
      <c r="A657" s="20"/>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21"/>
    </row>
    <row r="658" ht="12.75" customHeight="1">
      <c r="A658" s="20"/>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21"/>
    </row>
    <row r="659" ht="12.75" customHeight="1">
      <c r="A659" s="20"/>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21"/>
    </row>
    <row r="660" ht="12.75" customHeight="1">
      <c r="A660" s="20"/>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21"/>
    </row>
    <row r="661" ht="12.75" customHeight="1">
      <c r="A661" s="20"/>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21"/>
    </row>
    <row r="662" ht="12.75" customHeight="1">
      <c r="A662" s="20"/>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21"/>
    </row>
    <row r="663" ht="12.75" customHeight="1">
      <c r="A663" s="20"/>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21"/>
    </row>
    <row r="664" ht="12.75" customHeight="1">
      <c r="A664" s="20"/>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21"/>
    </row>
    <row r="665" ht="12.75" customHeight="1">
      <c r="A665" s="20"/>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21"/>
    </row>
    <row r="666" ht="12.75" customHeight="1">
      <c r="A666" s="20"/>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21"/>
    </row>
    <row r="667" ht="12.75" customHeight="1">
      <c r="A667" s="20"/>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21"/>
    </row>
    <row r="668" ht="12.75" customHeight="1">
      <c r="A668" s="20"/>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21"/>
    </row>
    <row r="669" ht="12.75" customHeight="1">
      <c r="A669" s="20"/>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21"/>
    </row>
    <row r="670" ht="12.75" customHeight="1">
      <c r="A670" s="20"/>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21"/>
    </row>
    <row r="671" ht="12.75" customHeight="1">
      <c r="A671" s="20"/>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21"/>
    </row>
    <row r="672" ht="12.75" customHeight="1">
      <c r="A672" s="20"/>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21"/>
    </row>
    <row r="673" ht="12.75" customHeight="1">
      <c r="A673" s="20"/>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21"/>
    </row>
    <row r="674" ht="12.75" customHeight="1">
      <c r="A674" s="20"/>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21"/>
    </row>
    <row r="675" ht="12.75" customHeight="1">
      <c r="A675" s="20"/>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21"/>
    </row>
    <row r="676" ht="12.75" customHeight="1">
      <c r="A676" s="20"/>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21"/>
    </row>
    <row r="677" ht="12.75" customHeight="1">
      <c r="A677" s="20"/>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21"/>
    </row>
    <row r="678" ht="12.75" customHeight="1">
      <c r="A678" s="20"/>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21"/>
    </row>
    <row r="679" ht="12.75" customHeight="1">
      <c r="A679" s="20"/>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21"/>
    </row>
    <row r="680" ht="12.75" customHeight="1">
      <c r="A680" s="20"/>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21"/>
    </row>
    <row r="681" ht="12.75" customHeight="1">
      <c r="A681" s="20"/>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21"/>
    </row>
    <row r="682" ht="12.75" customHeight="1">
      <c r="A682" s="20"/>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21"/>
    </row>
    <row r="683" ht="12.75" customHeight="1">
      <c r="A683" s="20"/>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21"/>
    </row>
    <row r="684" ht="12.75" customHeight="1">
      <c r="A684" s="20"/>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21"/>
    </row>
    <row r="685" ht="12.75" customHeight="1">
      <c r="A685" s="20"/>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21"/>
    </row>
    <row r="686" ht="12.75" customHeight="1">
      <c r="A686" s="20"/>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21"/>
    </row>
    <row r="687" ht="12.75" customHeight="1">
      <c r="A687" s="20"/>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21"/>
    </row>
    <row r="688" ht="12.75" customHeight="1">
      <c r="A688" s="20"/>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21"/>
    </row>
    <row r="689" ht="12.75" customHeight="1">
      <c r="A689" s="20"/>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21"/>
    </row>
    <row r="690" ht="12.75" customHeight="1">
      <c r="A690" s="20"/>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21"/>
    </row>
    <row r="691" ht="12.75" customHeight="1">
      <c r="A691" s="20"/>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21"/>
    </row>
    <row r="692" ht="12.75" customHeight="1">
      <c r="A692" s="20"/>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21"/>
    </row>
    <row r="693" ht="12.75" customHeight="1">
      <c r="A693" s="20"/>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21"/>
    </row>
    <row r="694" ht="12.75" customHeight="1">
      <c r="A694" s="20"/>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21"/>
    </row>
    <row r="695" ht="12.75" customHeight="1">
      <c r="A695" s="20"/>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21"/>
    </row>
    <row r="696" ht="12.75" customHeight="1">
      <c r="A696" s="20"/>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21"/>
    </row>
    <row r="697" ht="12.75" customHeight="1">
      <c r="A697" s="20"/>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21"/>
    </row>
    <row r="698" ht="12.75" customHeight="1">
      <c r="A698" s="20"/>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21"/>
    </row>
    <row r="699" ht="12.75" customHeight="1">
      <c r="A699" s="20"/>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21"/>
    </row>
    <row r="700" ht="12.75" customHeight="1">
      <c r="A700" s="20"/>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21"/>
    </row>
    <row r="701" ht="12.75" customHeight="1">
      <c r="A701" s="20"/>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21"/>
    </row>
    <row r="702" ht="12.75" customHeight="1">
      <c r="A702" s="20"/>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21"/>
    </row>
    <row r="703" ht="12.75" customHeight="1">
      <c r="A703" s="20"/>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21"/>
    </row>
    <row r="704" ht="12.75" customHeight="1">
      <c r="A704" s="20"/>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21"/>
    </row>
    <row r="705" ht="12.75" customHeight="1">
      <c r="A705" s="20"/>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21"/>
    </row>
    <row r="706" ht="12.75" customHeight="1">
      <c r="A706" s="20"/>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21"/>
    </row>
    <row r="707" ht="12.75" customHeight="1">
      <c r="A707" s="20"/>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21"/>
    </row>
    <row r="708" ht="12.75" customHeight="1">
      <c r="A708" s="20"/>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21"/>
    </row>
    <row r="709" ht="12.75" customHeight="1">
      <c r="A709" s="20"/>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21"/>
    </row>
    <row r="710" ht="12.75" customHeight="1">
      <c r="A710" s="20"/>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21"/>
    </row>
    <row r="711" ht="12.75" customHeight="1">
      <c r="A711" s="20"/>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21"/>
    </row>
    <row r="712" ht="12.75" customHeight="1">
      <c r="A712" s="20"/>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21"/>
    </row>
    <row r="713" ht="12.75" customHeight="1">
      <c r="A713" s="20"/>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21"/>
    </row>
    <row r="714" ht="12.75" customHeight="1">
      <c r="A714" s="20"/>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21"/>
    </row>
    <row r="715" ht="12.75" customHeight="1">
      <c r="A715" s="20"/>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21"/>
    </row>
    <row r="716" ht="12.75" customHeight="1">
      <c r="A716" s="20"/>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21"/>
    </row>
    <row r="717" ht="12.75" customHeight="1">
      <c r="A717" s="20"/>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21"/>
    </row>
    <row r="718" ht="12.75" customHeight="1">
      <c r="A718" s="20"/>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21"/>
    </row>
    <row r="719" ht="12.75" customHeight="1">
      <c r="A719" s="20"/>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21"/>
    </row>
    <row r="720" ht="12.75" customHeight="1">
      <c r="A720" s="20"/>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21"/>
    </row>
    <row r="721" ht="12.75" customHeight="1">
      <c r="A721" s="20"/>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21"/>
    </row>
    <row r="722" ht="12.75" customHeight="1">
      <c r="A722" s="20"/>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21"/>
    </row>
    <row r="723" ht="12.75" customHeight="1">
      <c r="A723" s="20"/>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21"/>
    </row>
    <row r="724" ht="12.75" customHeight="1">
      <c r="A724" s="20"/>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21"/>
    </row>
    <row r="725" ht="12.75" customHeight="1">
      <c r="A725" s="20"/>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21"/>
    </row>
    <row r="726" ht="12.75" customHeight="1">
      <c r="A726" s="20"/>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21"/>
    </row>
    <row r="727" ht="12.75" customHeight="1">
      <c r="A727" s="20"/>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21"/>
    </row>
    <row r="728" ht="12.75" customHeight="1">
      <c r="A728" s="20"/>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21"/>
    </row>
    <row r="729" ht="12.75" customHeight="1">
      <c r="A729" s="20"/>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21"/>
    </row>
    <row r="730" ht="12.75" customHeight="1">
      <c r="A730" s="20"/>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21"/>
    </row>
    <row r="731" ht="12.75" customHeight="1">
      <c r="A731" s="20"/>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21"/>
    </row>
    <row r="732" ht="12.75" customHeight="1">
      <c r="A732" s="20"/>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21"/>
    </row>
    <row r="733" ht="12.75" customHeight="1">
      <c r="A733" s="20"/>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21"/>
    </row>
    <row r="734" ht="12.75" customHeight="1">
      <c r="A734" s="20"/>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21"/>
    </row>
    <row r="735" ht="12.75" customHeight="1">
      <c r="A735" s="20"/>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21"/>
    </row>
    <row r="736" ht="12.75" customHeight="1">
      <c r="A736" s="20"/>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21"/>
    </row>
    <row r="737" ht="12.75" customHeight="1">
      <c r="A737" s="20"/>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21"/>
    </row>
    <row r="738" ht="12.75" customHeight="1">
      <c r="A738" s="20"/>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21"/>
    </row>
    <row r="739" ht="12.75" customHeight="1">
      <c r="A739" s="20"/>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21"/>
    </row>
    <row r="740" ht="12.75" customHeight="1">
      <c r="A740" s="20"/>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21"/>
    </row>
    <row r="741" ht="12.75" customHeight="1">
      <c r="A741" s="20"/>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21"/>
    </row>
    <row r="742" ht="12.75" customHeight="1">
      <c r="A742" s="20"/>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21"/>
    </row>
    <row r="743" ht="12.75" customHeight="1">
      <c r="A743" s="20"/>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21"/>
    </row>
    <row r="744" ht="12.75" customHeight="1">
      <c r="A744" s="20"/>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21"/>
    </row>
    <row r="745" ht="12.75" customHeight="1">
      <c r="A745" s="20"/>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21"/>
    </row>
    <row r="746" ht="12.75" customHeight="1">
      <c r="A746" s="20"/>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21"/>
    </row>
    <row r="747" ht="12.75" customHeight="1">
      <c r="A747" s="20"/>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21"/>
    </row>
    <row r="748" ht="12.75" customHeight="1">
      <c r="A748" s="20"/>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21"/>
    </row>
    <row r="749" ht="12.75" customHeight="1">
      <c r="A749" s="20"/>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21"/>
    </row>
    <row r="750" ht="12.75" customHeight="1">
      <c r="A750" s="20"/>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21"/>
    </row>
    <row r="751" ht="12.75" customHeight="1">
      <c r="A751" s="20"/>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21"/>
    </row>
    <row r="752" ht="12.75" customHeight="1">
      <c r="A752" s="20"/>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21"/>
    </row>
    <row r="753" ht="12.75" customHeight="1">
      <c r="A753" s="20"/>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21"/>
    </row>
    <row r="754" ht="12.75" customHeight="1">
      <c r="A754" s="20"/>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21"/>
    </row>
    <row r="755" ht="12.75" customHeight="1">
      <c r="A755" s="20"/>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21"/>
    </row>
    <row r="756" ht="12.75" customHeight="1">
      <c r="A756" s="20"/>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21"/>
    </row>
    <row r="757" ht="12.75" customHeight="1">
      <c r="A757" s="20"/>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21"/>
    </row>
    <row r="758" ht="12.75" customHeight="1">
      <c r="A758" s="20"/>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21"/>
    </row>
    <row r="759" ht="12.75" customHeight="1">
      <c r="A759" s="20"/>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21"/>
    </row>
    <row r="760" ht="12.75" customHeight="1">
      <c r="A760" s="20"/>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21"/>
    </row>
    <row r="761" ht="12.75" customHeight="1">
      <c r="A761" s="20"/>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21"/>
    </row>
    <row r="762" ht="12.75" customHeight="1">
      <c r="A762" s="20"/>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21"/>
    </row>
    <row r="763" ht="12.75" customHeight="1">
      <c r="A763" s="20"/>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21"/>
    </row>
    <row r="764" ht="12.75" customHeight="1">
      <c r="A764" s="20"/>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21"/>
    </row>
    <row r="765" ht="12.75" customHeight="1">
      <c r="A765" s="20"/>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21"/>
    </row>
    <row r="766" ht="12.75" customHeight="1">
      <c r="A766" s="20"/>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21"/>
    </row>
    <row r="767" ht="12.75" customHeight="1">
      <c r="A767" s="20"/>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21"/>
    </row>
    <row r="768" ht="12.75" customHeight="1">
      <c r="A768" s="20"/>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21"/>
    </row>
    <row r="769" ht="12.75" customHeight="1">
      <c r="A769" s="20"/>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21"/>
    </row>
    <row r="770" ht="12.75" customHeight="1">
      <c r="A770" s="20"/>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21"/>
    </row>
    <row r="771" ht="12.75" customHeight="1">
      <c r="A771" s="20"/>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21"/>
    </row>
    <row r="772" ht="12.75" customHeight="1">
      <c r="A772" s="20"/>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21"/>
    </row>
    <row r="773" ht="12.75" customHeight="1">
      <c r="A773" s="20"/>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21"/>
    </row>
    <row r="774" ht="12.75" customHeight="1">
      <c r="A774" s="20"/>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21"/>
    </row>
    <row r="775" ht="12.75" customHeight="1">
      <c r="A775" s="20"/>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21"/>
    </row>
    <row r="776" ht="12.75" customHeight="1">
      <c r="A776" s="20"/>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21"/>
    </row>
    <row r="777" ht="12.75" customHeight="1">
      <c r="A777" s="20"/>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21"/>
    </row>
    <row r="778" ht="12.75" customHeight="1">
      <c r="A778" s="20"/>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21"/>
    </row>
    <row r="779" ht="12.75" customHeight="1">
      <c r="A779" s="20"/>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21"/>
    </row>
    <row r="780" ht="12.75" customHeight="1">
      <c r="A780" s="20"/>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21"/>
    </row>
    <row r="781" ht="12.75" customHeight="1">
      <c r="A781" s="20"/>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21"/>
    </row>
    <row r="782" ht="12.75" customHeight="1">
      <c r="A782" s="20"/>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21"/>
    </row>
    <row r="783" ht="12.75" customHeight="1">
      <c r="A783" s="20"/>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21"/>
    </row>
    <row r="784" ht="12.75" customHeight="1">
      <c r="A784" s="20"/>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21"/>
    </row>
    <row r="785" ht="12.75" customHeight="1">
      <c r="A785" s="20"/>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21"/>
    </row>
    <row r="786" ht="12.75" customHeight="1">
      <c r="A786" s="20"/>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21"/>
    </row>
    <row r="787" ht="12.75" customHeight="1">
      <c r="A787" s="20"/>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21"/>
    </row>
    <row r="788" ht="12.75" customHeight="1">
      <c r="A788" s="20"/>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21"/>
    </row>
    <row r="789" ht="12.75" customHeight="1">
      <c r="A789" s="20"/>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21"/>
    </row>
    <row r="790" ht="12.75" customHeight="1">
      <c r="A790" s="20"/>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21"/>
    </row>
    <row r="791" ht="12.75" customHeight="1">
      <c r="A791" s="20"/>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21"/>
    </row>
    <row r="792" ht="12.75" customHeight="1">
      <c r="A792" s="20"/>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21"/>
    </row>
    <row r="793" ht="12.75" customHeight="1">
      <c r="A793" s="20"/>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21"/>
    </row>
    <row r="794" ht="12.75" customHeight="1">
      <c r="A794" s="20"/>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21"/>
    </row>
    <row r="795" ht="12.75" customHeight="1">
      <c r="A795" s="20"/>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21"/>
    </row>
    <row r="796" ht="12.75" customHeight="1">
      <c r="A796" s="20"/>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21"/>
    </row>
    <row r="797" ht="12.75" customHeight="1">
      <c r="A797" s="20"/>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21"/>
    </row>
    <row r="798" ht="12.75" customHeight="1">
      <c r="A798" s="20"/>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21"/>
    </row>
    <row r="799" ht="12.75" customHeight="1">
      <c r="A799" s="20"/>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21"/>
    </row>
    <row r="800" ht="12.75" customHeight="1">
      <c r="A800" s="20"/>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21"/>
    </row>
    <row r="801" ht="12.75" customHeight="1">
      <c r="A801" s="20"/>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21"/>
    </row>
    <row r="802" ht="12.75" customHeight="1">
      <c r="A802" s="20"/>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21"/>
    </row>
    <row r="803" ht="12.75" customHeight="1">
      <c r="A803" s="20"/>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21"/>
    </row>
    <row r="804" ht="12.75" customHeight="1">
      <c r="A804" s="20"/>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21"/>
    </row>
    <row r="805" ht="12.75" customHeight="1">
      <c r="A805" s="20"/>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21"/>
    </row>
    <row r="806" ht="12.75" customHeight="1">
      <c r="A806" s="20"/>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21"/>
    </row>
    <row r="807" ht="12.75" customHeight="1">
      <c r="A807" s="20"/>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21"/>
    </row>
    <row r="808" ht="12.75" customHeight="1">
      <c r="A808" s="20"/>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21"/>
    </row>
    <row r="809" ht="12.75" customHeight="1">
      <c r="A809" s="20"/>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21"/>
    </row>
    <row r="810" ht="12.75" customHeight="1">
      <c r="A810" s="20"/>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21"/>
    </row>
    <row r="811" ht="12.75" customHeight="1">
      <c r="A811" s="20"/>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21"/>
    </row>
    <row r="812" ht="12.75" customHeight="1">
      <c r="A812" s="20"/>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21"/>
    </row>
    <row r="813" ht="12.75" customHeight="1">
      <c r="A813" s="20"/>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21"/>
    </row>
    <row r="814" ht="12.75" customHeight="1">
      <c r="A814" s="20"/>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21"/>
    </row>
    <row r="815" ht="12.75" customHeight="1">
      <c r="A815" s="20"/>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21"/>
    </row>
    <row r="816" ht="12.75" customHeight="1">
      <c r="A816" s="20"/>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21"/>
    </row>
    <row r="817" ht="12.75" customHeight="1">
      <c r="A817" s="20"/>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21"/>
    </row>
    <row r="818" ht="12.75" customHeight="1">
      <c r="A818" s="20"/>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21"/>
    </row>
    <row r="819" ht="12.75" customHeight="1">
      <c r="A819" s="20"/>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21"/>
    </row>
    <row r="820" ht="12.75" customHeight="1">
      <c r="A820" s="20"/>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21"/>
    </row>
    <row r="821" ht="12.75" customHeight="1">
      <c r="A821" s="20"/>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21"/>
    </row>
    <row r="822" ht="12.75" customHeight="1">
      <c r="A822" s="20"/>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21"/>
    </row>
    <row r="823" ht="12.75" customHeight="1">
      <c r="A823" s="20"/>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21"/>
    </row>
    <row r="824" ht="12.75" customHeight="1">
      <c r="A824" s="20"/>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21"/>
    </row>
    <row r="825" ht="12.75" customHeight="1">
      <c r="A825" s="20"/>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21"/>
    </row>
    <row r="826" ht="12.75" customHeight="1">
      <c r="A826" s="20"/>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21"/>
    </row>
    <row r="827" ht="12.75" customHeight="1">
      <c r="A827" s="20"/>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21"/>
    </row>
    <row r="828" ht="12.75" customHeight="1">
      <c r="A828" s="20"/>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21"/>
    </row>
    <row r="829" ht="12.75" customHeight="1">
      <c r="A829" s="20"/>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21"/>
    </row>
    <row r="830" ht="12.75" customHeight="1">
      <c r="A830" s="20"/>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21"/>
    </row>
    <row r="831" ht="12.75" customHeight="1">
      <c r="A831" s="20"/>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21"/>
    </row>
    <row r="832" ht="12.75" customHeight="1">
      <c r="A832" s="20"/>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21"/>
    </row>
    <row r="833" ht="12.75" customHeight="1">
      <c r="A833" s="20"/>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21"/>
    </row>
    <row r="834" ht="12.75" customHeight="1">
      <c r="A834" s="20"/>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21"/>
    </row>
    <row r="835" ht="12.75" customHeight="1">
      <c r="A835" s="20"/>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21"/>
    </row>
    <row r="836" ht="12.75" customHeight="1">
      <c r="A836" s="20"/>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21"/>
    </row>
    <row r="837" ht="12.75" customHeight="1">
      <c r="A837" s="20"/>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21"/>
    </row>
    <row r="838" ht="12.75" customHeight="1">
      <c r="A838" s="20"/>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21"/>
    </row>
    <row r="839" ht="12.75" customHeight="1">
      <c r="A839" s="20"/>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21"/>
    </row>
    <row r="840" ht="12.75" customHeight="1">
      <c r="A840" s="20"/>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21"/>
    </row>
    <row r="841" ht="12.75" customHeight="1">
      <c r="A841" s="20"/>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21"/>
    </row>
    <row r="842" ht="12.75" customHeight="1">
      <c r="A842" s="20"/>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21"/>
    </row>
    <row r="843" ht="12.75" customHeight="1">
      <c r="A843" s="20"/>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21"/>
    </row>
    <row r="844" ht="12.75" customHeight="1">
      <c r="A844" s="20"/>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21"/>
    </row>
    <row r="845" ht="12.75" customHeight="1">
      <c r="A845" s="20"/>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21"/>
    </row>
    <row r="846" ht="12.75" customHeight="1">
      <c r="A846" s="20"/>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21"/>
    </row>
    <row r="847" ht="12.75" customHeight="1">
      <c r="A847" s="20"/>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21"/>
    </row>
    <row r="848" ht="12.75" customHeight="1">
      <c r="A848" s="20"/>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21"/>
    </row>
    <row r="849" ht="12.75" customHeight="1">
      <c r="A849" s="20"/>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21"/>
    </row>
    <row r="850" ht="12.75" customHeight="1">
      <c r="A850" s="20"/>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21"/>
    </row>
    <row r="851" ht="12.75" customHeight="1">
      <c r="A851" s="20"/>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21"/>
    </row>
    <row r="852" ht="12.75" customHeight="1">
      <c r="A852" s="20"/>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21"/>
    </row>
    <row r="853" ht="12.75" customHeight="1">
      <c r="A853" s="20"/>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21"/>
    </row>
    <row r="854" ht="12.75" customHeight="1">
      <c r="A854" s="20"/>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21"/>
    </row>
    <row r="855" ht="12.75" customHeight="1">
      <c r="A855" s="20"/>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21"/>
    </row>
    <row r="856" ht="12.75" customHeight="1">
      <c r="A856" s="20"/>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21"/>
    </row>
    <row r="857" ht="12.75" customHeight="1">
      <c r="A857" s="20"/>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21"/>
    </row>
    <row r="858" ht="12.75" customHeight="1">
      <c r="A858" s="20"/>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21"/>
    </row>
    <row r="859" ht="12.75" customHeight="1">
      <c r="A859" s="20"/>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21"/>
    </row>
    <row r="860" ht="12.75" customHeight="1">
      <c r="A860" s="20"/>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21"/>
    </row>
    <row r="861" ht="12.75" customHeight="1">
      <c r="A861" s="20"/>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21"/>
    </row>
    <row r="862" ht="12.75" customHeight="1">
      <c r="A862" s="20"/>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21"/>
    </row>
    <row r="863" ht="12.75" customHeight="1">
      <c r="A863" s="20"/>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21"/>
    </row>
    <row r="864" ht="12.75" customHeight="1">
      <c r="A864" s="20"/>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21"/>
    </row>
    <row r="865" ht="12.75" customHeight="1">
      <c r="A865" s="20"/>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21"/>
    </row>
    <row r="866" ht="12.75" customHeight="1">
      <c r="A866" s="20"/>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21"/>
    </row>
    <row r="867" ht="12.75" customHeight="1">
      <c r="A867" s="20"/>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21"/>
    </row>
    <row r="868" ht="12.75" customHeight="1">
      <c r="A868" s="20"/>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21"/>
    </row>
    <row r="869" ht="12.75" customHeight="1">
      <c r="A869" s="20"/>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21"/>
    </row>
    <row r="870" ht="12.75" customHeight="1">
      <c r="A870" s="20"/>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21"/>
    </row>
    <row r="871" ht="12.75" customHeight="1">
      <c r="A871" s="20"/>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21"/>
    </row>
    <row r="872" ht="12.75" customHeight="1">
      <c r="A872" s="20"/>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21"/>
    </row>
    <row r="873" ht="12.75" customHeight="1">
      <c r="A873" s="20"/>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21"/>
    </row>
    <row r="874" ht="12.75" customHeight="1">
      <c r="A874" s="20"/>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21"/>
    </row>
    <row r="875" ht="12.75" customHeight="1">
      <c r="A875" s="20"/>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21"/>
    </row>
    <row r="876" ht="12.75" customHeight="1">
      <c r="A876" s="20"/>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21"/>
    </row>
    <row r="877" ht="12.75" customHeight="1">
      <c r="A877" s="20"/>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21"/>
    </row>
    <row r="878" ht="12.75" customHeight="1">
      <c r="A878" s="20"/>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21"/>
    </row>
    <row r="879" ht="12.75" customHeight="1">
      <c r="A879" s="20"/>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21"/>
    </row>
    <row r="880" ht="12.75" customHeight="1">
      <c r="A880" s="20"/>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21"/>
    </row>
    <row r="881" ht="12.75" customHeight="1">
      <c r="A881" s="20"/>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21"/>
    </row>
    <row r="882" ht="12.75" customHeight="1">
      <c r="A882" s="20"/>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21"/>
    </row>
    <row r="883" ht="12.75" customHeight="1">
      <c r="A883" s="20"/>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21"/>
    </row>
    <row r="884" ht="12.75" customHeight="1">
      <c r="A884" s="20"/>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21"/>
    </row>
    <row r="885" ht="12.75" customHeight="1">
      <c r="A885" s="20"/>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21"/>
    </row>
    <row r="886" ht="12.75" customHeight="1">
      <c r="A886" s="20"/>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21"/>
    </row>
    <row r="887" ht="12.75" customHeight="1">
      <c r="A887" s="20"/>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21"/>
    </row>
    <row r="888" ht="12.75" customHeight="1">
      <c r="A888" s="20"/>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21"/>
    </row>
    <row r="889" ht="12.75" customHeight="1">
      <c r="A889" s="20"/>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21"/>
    </row>
    <row r="890" ht="12.75" customHeight="1">
      <c r="A890" s="20"/>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21"/>
    </row>
    <row r="891" ht="12.75" customHeight="1">
      <c r="A891" s="20"/>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21"/>
    </row>
    <row r="892" ht="12.75" customHeight="1">
      <c r="A892" s="20"/>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21"/>
    </row>
    <row r="893" ht="12.75" customHeight="1">
      <c r="A893" s="20"/>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21"/>
    </row>
    <row r="894" ht="12.75" customHeight="1">
      <c r="A894" s="20"/>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21"/>
    </row>
    <row r="895" ht="12.75" customHeight="1">
      <c r="A895" s="20"/>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21"/>
    </row>
    <row r="896" ht="12.75" customHeight="1">
      <c r="A896" s="20"/>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21"/>
    </row>
    <row r="897" ht="12.75" customHeight="1">
      <c r="A897" s="20"/>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21"/>
    </row>
    <row r="898" ht="12.75" customHeight="1">
      <c r="A898" s="20"/>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21"/>
    </row>
    <row r="899" ht="12.75" customHeight="1">
      <c r="A899" s="20"/>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21"/>
    </row>
    <row r="900" ht="12.75" customHeight="1">
      <c r="A900" s="20"/>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21"/>
    </row>
    <row r="901" ht="12.75" customHeight="1">
      <c r="A901" s="20"/>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21"/>
    </row>
    <row r="902" ht="12.75" customHeight="1">
      <c r="A902" s="20"/>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21"/>
    </row>
    <row r="903" ht="12.75" customHeight="1">
      <c r="A903" s="20"/>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21"/>
    </row>
    <row r="904" ht="12.75" customHeight="1">
      <c r="A904" s="20"/>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21"/>
    </row>
    <row r="905" ht="12.75" customHeight="1">
      <c r="A905" s="20"/>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21"/>
    </row>
    <row r="906" ht="12.75" customHeight="1">
      <c r="A906" s="20"/>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21"/>
    </row>
    <row r="907" ht="12.75" customHeight="1">
      <c r="A907" s="20"/>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21"/>
    </row>
    <row r="908" ht="12.75" customHeight="1">
      <c r="A908" s="20"/>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21"/>
    </row>
    <row r="909" ht="12.75" customHeight="1">
      <c r="A909" s="20"/>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21"/>
    </row>
    <row r="910" ht="12.75" customHeight="1">
      <c r="A910" s="20"/>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21"/>
    </row>
    <row r="911" ht="12.75" customHeight="1">
      <c r="A911" s="20"/>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21"/>
    </row>
    <row r="912" ht="12.75" customHeight="1">
      <c r="A912" s="20"/>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21"/>
    </row>
    <row r="913" ht="12.75" customHeight="1">
      <c r="A913" s="20"/>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21"/>
    </row>
    <row r="914" ht="12.75" customHeight="1">
      <c r="A914" s="20"/>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21"/>
    </row>
    <row r="915" ht="12.75" customHeight="1">
      <c r="A915" s="20"/>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21"/>
    </row>
    <row r="916" ht="12.75" customHeight="1">
      <c r="A916" s="20"/>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21"/>
    </row>
    <row r="917" ht="12.75" customHeight="1">
      <c r="A917" s="20"/>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21"/>
    </row>
    <row r="918" ht="12.75" customHeight="1">
      <c r="A918" s="20"/>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21"/>
    </row>
    <row r="919" ht="12.75" customHeight="1">
      <c r="A919" s="20"/>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21"/>
    </row>
    <row r="920" ht="12.75" customHeight="1">
      <c r="A920" s="20"/>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21"/>
    </row>
    <row r="921" ht="12.75" customHeight="1">
      <c r="A921" s="20"/>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21"/>
    </row>
    <row r="922" ht="12.75" customHeight="1">
      <c r="A922" s="20"/>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21"/>
    </row>
    <row r="923" ht="12.75" customHeight="1">
      <c r="A923" s="20"/>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21"/>
    </row>
    <row r="924" ht="12.75" customHeight="1">
      <c r="A924" s="20"/>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21"/>
    </row>
    <row r="925" ht="12.75" customHeight="1">
      <c r="A925" s="20"/>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21"/>
    </row>
    <row r="926" ht="12.75" customHeight="1">
      <c r="A926" s="20"/>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21"/>
    </row>
    <row r="927" ht="12.75" customHeight="1">
      <c r="A927" s="20"/>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21"/>
    </row>
    <row r="928" ht="12.75" customHeight="1">
      <c r="A928" s="20"/>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21"/>
    </row>
    <row r="929" ht="12.75" customHeight="1">
      <c r="A929" s="20"/>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21"/>
    </row>
    <row r="930" ht="12.75" customHeight="1">
      <c r="A930" s="20"/>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21"/>
    </row>
    <row r="931" ht="12.75" customHeight="1">
      <c r="A931" s="20"/>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21"/>
    </row>
    <row r="932" ht="12.75" customHeight="1">
      <c r="A932" s="20"/>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21"/>
    </row>
    <row r="933" ht="12.75" customHeight="1">
      <c r="A933" s="20"/>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21"/>
    </row>
    <row r="934" ht="12.75" customHeight="1">
      <c r="A934" s="20"/>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21"/>
    </row>
    <row r="935" ht="12.75" customHeight="1">
      <c r="A935" s="20"/>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21"/>
    </row>
    <row r="936" ht="12.75" customHeight="1">
      <c r="A936" s="20"/>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21"/>
    </row>
    <row r="937" ht="12.75" customHeight="1">
      <c r="A937" s="20"/>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21"/>
    </row>
    <row r="938" ht="12.75" customHeight="1">
      <c r="A938" s="20"/>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21"/>
    </row>
    <row r="939" ht="12.75" customHeight="1">
      <c r="A939" s="20"/>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21"/>
    </row>
    <row r="940" ht="12.75" customHeight="1">
      <c r="A940" s="20"/>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21"/>
    </row>
    <row r="941" ht="12.75" customHeight="1">
      <c r="A941" s="20"/>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21"/>
    </row>
    <row r="942" ht="12.75" customHeight="1">
      <c r="A942" s="20"/>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21"/>
    </row>
    <row r="943" ht="12.75" customHeight="1">
      <c r="A943" s="20"/>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21"/>
    </row>
    <row r="944" ht="12.75" customHeight="1">
      <c r="A944" s="20"/>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21"/>
    </row>
    <row r="945" ht="12.75" customHeight="1">
      <c r="A945" s="20"/>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21"/>
    </row>
    <row r="946" ht="12.75" customHeight="1">
      <c r="A946" s="20"/>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21"/>
    </row>
    <row r="947" ht="12.75" customHeight="1">
      <c r="A947" s="20"/>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21"/>
    </row>
    <row r="948" ht="12.75" customHeight="1">
      <c r="A948" s="20"/>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21"/>
    </row>
    <row r="949" ht="12.75" customHeight="1">
      <c r="A949" s="20"/>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21"/>
    </row>
    <row r="950" ht="12.75" customHeight="1">
      <c r="A950" s="20"/>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21"/>
    </row>
    <row r="951" ht="12.75" customHeight="1">
      <c r="A951" s="20"/>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21"/>
    </row>
    <row r="952" ht="12.75" customHeight="1">
      <c r="A952" s="20"/>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21"/>
    </row>
    <row r="953" ht="12.75" customHeight="1">
      <c r="A953" s="20"/>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21"/>
    </row>
    <row r="954" ht="12.75" customHeight="1">
      <c r="A954" s="20"/>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21"/>
    </row>
    <row r="955" ht="12.75" customHeight="1">
      <c r="A955" s="20"/>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21"/>
    </row>
    <row r="956" ht="12.75" customHeight="1">
      <c r="A956" s="20"/>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21"/>
    </row>
    <row r="957" ht="12.75" customHeight="1">
      <c r="A957" s="20"/>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21"/>
    </row>
    <row r="958" ht="12.75" customHeight="1">
      <c r="A958" s="20"/>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21"/>
    </row>
    <row r="959" ht="12.75" customHeight="1">
      <c r="A959" s="20"/>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21"/>
    </row>
    <row r="960" ht="12.75" customHeight="1">
      <c r="A960" s="20"/>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21"/>
    </row>
    <row r="961" ht="12.75" customHeight="1">
      <c r="A961" s="20"/>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21"/>
    </row>
    <row r="962" ht="12.75" customHeight="1">
      <c r="A962" s="20"/>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21"/>
    </row>
    <row r="963" ht="12.75" customHeight="1">
      <c r="A963" s="20"/>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21"/>
    </row>
    <row r="964" ht="12.75" customHeight="1">
      <c r="A964" s="20"/>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21"/>
    </row>
    <row r="965" ht="12.75" customHeight="1">
      <c r="A965" s="20"/>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21"/>
    </row>
    <row r="966" ht="12.75" customHeight="1">
      <c r="A966" s="20"/>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21"/>
    </row>
    <row r="967" ht="12.75" customHeight="1">
      <c r="A967" s="20"/>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21"/>
    </row>
    <row r="968" ht="12.75" customHeight="1">
      <c r="A968" s="20"/>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21"/>
    </row>
    <row r="969" ht="12.75" customHeight="1">
      <c r="A969" s="20"/>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21"/>
    </row>
    <row r="970" ht="12.75" customHeight="1">
      <c r="A970" s="20"/>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21"/>
    </row>
    <row r="971" ht="12.75" customHeight="1">
      <c r="A971" s="20"/>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21"/>
    </row>
    <row r="972" ht="12.75" customHeight="1">
      <c r="A972" s="20"/>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21"/>
    </row>
    <row r="973" ht="12.75" customHeight="1">
      <c r="A973" s="20"/>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21"/>
    </row>
    <row r="974" ht="12.75" customHeight="1">
      <c r="A974" s="20"/>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21"/>
    </row>
    <row r="975" ht="12.75" customHeight="1">
      <c r="A975" s="20"/>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21"/>
    </row>
    <row r="976" ht="12.75" customHeight="1">
      <c r="A976" s="20"/>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21"/>
    </row>
    <row r="977" ht="12.75" customHeight="1">
      <c r="A977" s="20"/>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21"/>
    </row>
    <row r="978" ht="12.75" customHeight="1">
      <c r="A978" s="20"/>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21"/>
    </row>
    <row r="979" ht="12.75" customHeight="1">
      <c r="A979" s="20"/>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21"/>
    </row>
    <row r="980" ht="12.75" customHeight="1">
      <c r="A980" s="20"/>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21"/>
    </row>
    <row r="981" ht="12.75" customHeight="1">
      <c r="A981" s="20"/>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21"/>
    </row>
    <row r="982" ht="12.75" customHeight="1">
      <c r="A982" s="20"/>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21"/>
    </row>
    <row r="983" ht="12.75" customHeight="1">
      <c r="A983" s="20"/>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21"/>
    </row>
    <row r="984" ht="12.75" customHeight="1">
      <c r="A984" s="20"/>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21"/>
    </row>
    <row r="985" ht="12.75" customHeight="1">
      <c r="A985" s="20"/>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21"/>
    </row>
    <row r="986" ht="12.75" customHeight="1">
      <c r="A986" s="20"/>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21"/>
    </row>
    <row r="987" ht="12.75" customHeight="1">
      <c r="A987" s="20"/>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21"/>
    </row>
    <row r="988" ht="12.75" customHeight="1">
      <c r="A988" s="20"/>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21"/>
    </row>
    <row r="989" ht="12.75" customHeight="1">
      <c r="A989" s="20"/>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21"/>
    </row>
    <row r="990" ht="12.75" customHeight="1">
      <c r="A990" s="20"/>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21"/>
    </row>
    <row r="991" ht="12.75" customHeight="1">
      <c r="A991" s="20"/>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21"/>
    </row>
    <row r="992" ht="12.75" customHeight="1">
      <c r="A992" s="20"/>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21"/>
    </row>
    <row r="993" ht="12.75" customHeight="1">
      <c r="A993" s="20"/>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21"/>
    </row>
    <row r="994" ht="12.75" customHeight="1">
      <c r="A994" s="20"/>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21"/>
    </row>
    <row r="995" ht="12.75" customHeight="1">
      <c r="A995" s="20"/>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21"/>
    </row>
    <row r="996" ht="12.75" customHeight="1">
      <c r="A996" s="20"/>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21"/>
    </row>
    <row r="997" ht="12.75" customHeight="1">
      <c r="A997" s="20"/>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21"/>
    </row>
    <row r="998" ht="12.75" customHeight="1">
      <c r="A998" s="20"/>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21"/>
    </row>
    <row r="999" ht="12.75" customHeight="1">
      <c r="A999" s="20"/>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21"/>
    </row>
    <row r="1000" ht="12.75" customHeight="1">
      <c r="A1000" s="282"/>
      <c r="B1000" s="283"/>
      <c r="C1000" s="283"/>
      <c r="D1000" s="283"/>
      <c r="E1000" s="283"/>
      <c r="F1000" s="283"/>
      <c r="G1000" s="283"/>
      <c r="H1000" s="283"/>
      <c r="I1000" s="283"/>
      <c r="J1000" s="283"/>
      <c r="K1000" s="283"/>
      <c r="L1000" s="283"/>
      <c r="M1000" s="283"/>
      <c r="N1000" s="283"/>
      <c r="O1000" s="283"/>
      <c r="P1000" s="283"/>
      <c r="Q1000" s="283"/>
      <c r="R1000" s="283"/>
      <c r="S1000" s="283"/>
      <c r="T1000" s="283"/>
      <c r="U1000" s="283"/>
      <c r="V1000" s="283"/>
      <c r="W1000" s="283"/>
      <c r="X1000" s="283"/>
      <c r="Y1000" s="284"/>
    </row>
  </sheetData>
  <mergeCells count="13">
    <mergeCell ref="C498:F498"/>
    <mergeCell ref="A1:F1"/>
    <mergeCell ref="A2:F2"/>
    <mergeCell ref="A3:F3"/>
    <mergeCell ref="A4:F4"/>
    <mergeCell ref="A6:B6"/>
    <mergeCell ref="A7:F7"/>
    <mergeCell ref="A9:B9"/>
    <mergeCell ref="A10:F10"/>
    <mergeCell ref="A491:F491"/>
    <mergeCell ref="D494:F494"/>
    <mergeCell ref="A495:F495"/>
    <mergeCell ref="A496:F496"/>
  </mergeCells>
  <conditionalFormatting sqref="C487:D487">
    <cfRule type="cellIs" dxfId="0" priority="1" operator="lessThan" stopIfTrue="1">
      <formula>0</formula>
    </cfRule>
  </conditionalFormatting>
  <pageMargins left="0.393701" right="0.393701" top="0.748031" bottom="0.748031" header="0" footer="0"/>
  <pageSetup firstPageNumber="1" fitToHeight="1" fitToWidth="1" scale="80" useFirstPageNumber="0" orientation="portrait" pageOrder="downThenOver"/>
  <headerFooter>
    <oddFooter>&amp;C&amp;"Arial,Regular"&amp;10&amp;K000000&amp;P/&amp;N</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