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0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ps-fs-05\docs_compartidos$\Dirección de Supervisión y Fiscalización de Obra\Control de Obras\1-A\IVAN\DOC. INAPA\TRANSPARENCIA\INFO PROG. Y PROY\2022\4-OCTUBRE-DICIEMBRE\ZONA VIII\RECONST. REDES AC. POSTER RIO\"/>
    </mc:Choice>
  </mc:AlternateContent>
  <bookViews>
    <workbookView xWindow="-105" yWindow="-105" windowWidth="23250" windowHeight="12450"/>
  </bookViews>
  <sheets>
    <sheet name="Prebase" sheetId="19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\a">#REF!</definedName>
    <definedName name="\b">#REF!</definedName>
    <definedName name="\c">#N/A</definedName>
    <definedName name="\d">#N/A</definedName>
    <definedName name="\f">#REF!</definedName>
    <definedName name="\i">#REF!</definedName>
    <definedName name="\m">#REF!</definedName>
    <definedName name="\o">#REF!</definedName>
    <definedName name="\p">#REF!</definedName>
    <definedName name="\q">#REF!</definedName>
    <definedName name="\w">#REF!</definedName>
    <definedName name="\z">#REF!</definedName>
    <definedName name="_________ZC1">#REF!</definedName>
    <definedName name="_________ZE1">#REF!</definedName>
    <definedName name="_________ZE2">#REF!</definedName>
    <definedName name="_________ZE3">#REF!</definedName>
    <definedName name="_________ZE4">#REF!</definedName>
    <definedName name="_________ZE5">#REF!</definedName>
    <definedName name="_________ZE6">#REF!</definedName>
    <definedName name="________ZC1">#REF!</definedName>
    <definedName name="________ZE1">#REF!</definedName>
    <definedName name="________ZE2">#REF!</definedName>
    <definedName name="________ZE3">#REF!</definedName>
    <definedName name="________ZE4">#REF!</definedName>
    <definedName name="________ZE5">#REF!</definedName>
    <definedName name="________ZE6">#REF!</definedName>
    <definedName name="_______ZC1">#REF!</definedName>
    <definedName name="_______ZE1">#REF!</definedName>
    <definedName name="_______ZE2">#REF!</definedName>
    <definedName name="_______ZE3">#REF!</definedName>
    <definedName name="_______ZE4">#REF!</definedName>
    <definedName name="_______ZE5">#REF!</definedName>
    <definedName name="_______ZE6">#REF!</definedName>
    <definedName name="______ZC1">#REF!</definedName>
    <definedName name="______ZE1">#REF!</definedName>
    <definedName name="______ZE2">#REF!</definedName>
    <definedName name="______ZE3">#REF!</definedName>
    <definedName name="______ZE4">#REF!</definedName>
    <definedName name="______ZE5">#REF!</definedName>
    <definedName name="______ZE6">#REF!</definedName>
    <definedName name="_____ZC1">#REF!</definedName>
    <definedName name="_____ZE1">#REF!</definedName>
    <definedName name="_____ZE2">#REF!</definedName>
    <definedName name="_____ZE3">#REF!</definedName>
    <definedName name="_____ZE4">#REF!</definedName>
    <definedName name="_____ZE5">#REF!</definedName>
    <definedName name="_____ZE6">#REF!</definedName>
    <definedName name="____ZC1">#REF!</definedName>
    <definedName name="____ZE1">#REF!</definedName>
    <definedName name="____ZE2">#REF!</definedName>
    <definedName name="____ZE3">#REF!</definedName>
    <definedName name="____ZE4">#REF!</definedName>
    <definedName name="____ZE5">#REF!</definedName>
    <definedName name="____ZE6">#REF!</definedName>
    <definedName name="___ZC1">#REF!</definedName>
    <definedName name="___ZE1">#REF!</definedName>
    <definedName name="___ZE2">#REF!</definedName>
    <definedName name="___ZE3">#REF!</definedName>
    <definedName name="___ZE4">#REF!</definedName>
    <definedName name="___ZE5">#REF!</definedName>
    <definedName name="___ZE6">#REF!</definedName>
    <definedName name="__REALIZADO">#REF!</definedName>
    <definedName name="__ZC1">#REF!</definedName>
    <definedName name="__ZE1">#REF!</definedName>
    <definedName name="__ZE2">#REF!</definedName>
    <definedName name="__ZE3">#REF!</definedName>
    <definedName name="__ZE4">#REF!</definedName>
    <definedName name="__ZE5">#REF!</definedName>
    <definedName name="__ZE6">#REF!</definedName>
    <definedName name="_1">#N/A</definedName>
    <definedName name="_F">#REF!</definedName>
    <definedName name="_Fill" hidden="1">#REF!</definedName>
    <definedName name="_ZC1">#REF!</definedName>
    <definedName name="_ZE1">#REF!</definedName>
    <definedName name="_ZE2">#REF!</definedName>
    <definedName name="_ZE3">#REF!</definedName>
    <definedName name="_ZE4">#REF!</definedName>
    <definedName name="_ZE5">#REF!</definedName>
    <definedName name="_ZE6">#REF!</definedName>
    <definedName name="a">[1]PVC!#REF!</definedName>
    <definedName name="A_IMPRESIÓN_IM">#REF!</definedName>
    <definedName name="AC38G40">'[2]LISTADO INSUMOS DEL 2000'!$I$29</definedName>
    <definedName name="acero">#REF!</definedName>
    <definedName name="Acero_QQ">[3]INSU!$D$9</definedName>
    <definedName name="acero60">#REF!</definedName>
    <definedName name="ACUEDUCTO">[4]INS!#REF!</definedName>
    <definedName name="ADAPTADOR_HEM_PVC_1">#REF!</definedName>
    <definedName name="ADAPTADOR_HEM_PVC_12">#REF!</definedName>
    <definedName name="ADAPTADOR_HEM_PVC_34">#REF!</definedName>
    <definedName name="ADAPTADOR_MAC_PVC_1">#REF!</definedName>
    <definedName name="ADAPTADOR_MAC_PVC_12">#REF!</definedName>
    <definedName name="ADAPTADOR_MAC_PVC_34">#REF!</definedName>
    <definedName name="ADICIONAL">#N/A</definedName>
    <definedName name="ADITIVO_IMPERMEABILIZANTE">#REF!</definedName>
    <definedName name="Agua">#REF!</definedName>
    <definedName name="AL_ELEC_No10">#REF!</definedName>
    <definedName name="AL_ELEC_No12">#REF!</definedName>
    <definedName name="AL_ELEC_No14">#REF!</definedName>
    <definedName name="AL_ELEC_No6">#REF!</definedName>
    <definedName name="AL_ELEC_No8">#REF!</definedName>
    <definedName name="Alambre_Varilla">[3]INSU!$D$17</definedName>
    <definedName name="alambre18">#REF!</definedName>
    <definedName name="ALBANIL">#REF!</definedName>
    <definedName name="ALBANIL2">[5]M.O.!$C$12</definedName>
    <definedName name="ALBANIL3">#REF!</definedName>
    <definedName name="ana">#REF!</definedName>
    <definedName name="analiis">[6]M.O.!#REF!</definedName>
    <definedName name="ANALISSSSS">#REF!</definedName>
    <definedName name="ANDAMIOS">#REF!</definedName>
    <definedName name="ANGULAR">#REF!</definedName>
    <definedName name="ARANDELA_INODORO_PVC_4">#REF!</definedName>
    <definedName name="ARCILLA_ROJA">#REF!</definedName>
    <definedName name="_xlnm.Extract">#REF!</definedName>
    <definedName name="_xlnm.Print_Area">#REF!</definedName>
    <definedName name="ARENA_PAÑETE">#REF!</definedName>
    <definedName name="ArenaItabo">#REF!</definedName>
    <definedName name="ArenaPlanta">#REF!</definedName>
    <definedName name="as">[7]M.O.!#REF!</definedName>
    <definedName name="asd">#REF!</definedName>
    <definedName name="AYCARP">[8]INS!#REF!</definedName>
    <definedName name="AYUDANTE">#REF!</definedName>
    <definedName name="Ayudante_2da">#REF!</definedName>
    <definedName name="Ayudante_Soldador">#REF!</definedName>
    <definedName name="b">[9]ADDENDA!#REF!</definedName>
    <definedName name="BALDOSAS_TRANSPARENTE">#REF!</definedName>
    <definedName name="bas3e">#REF!</definedName>
    <definedName name="base">#REF!</definedName>
    <definedName name="BASE_CONTEN">#REF!</definedName>
    <definedName name="BBB">#REF!</definedName>
    <definedName name="BLOCK_4">#REF!</definedName>
    <definedName name="BLOCK_6">#REF!</definedName>
    <definedName name="BLOCK_8">#REF!</definedName>
    <definedName name="BLOCK_CALADO">#REF!</definedName>
    <definedName name="bloque8">#REF!</definedName>
    <definedName name="BOMBA_ACHIQUE">#REF!</definedName>
    <definedName name="BOMBILLAS_1500W">[10]INSU!$B$42</definedName>
    <definedName name="BOQUILLA_FREGADERO_CROMO">#REF!</definedName>
    <definedName name="BOQUILLA_LAVADERO_CROMO">#REF!</definedName>
    <definedName name="BOTE">#REF!</definedName>
    <definedName name="BREAKERS">#REF!</definedName>
    <definedName name="BREAKERS_15A">#REF!</definedName>
    <definedName name="BREAKERS_20A">#REF!</definedName>
    <definedName name="BREAKERS_30A">#REF!</definedName>
    <definedName name="BRIGADATOPOGRAFICA">[5]M.O.!$C$9</definedName>
    <definedName name="BVNBVNBV">[11]M.O.!#REF!</definedName>
    <definedName name="C._ADICIONAL">#N/A</definedName>
    <definedName name="caballeteasbecto">[12]precios!#REF!</definedName>
    <definedName name="caballeteasbeto">[12]precios!#REF!</definedName>
    <definedName name="CAJA_2x4_12">#REF!</definedName>
    <definedName name="CAJA_2x4_34">#REF!</definedName>
    <definedName name="CAJA_OCTAGONAL">#REF!</definedName>
    <definedName name="Cal">#REF!</definedName>
    <definedName name="CALICHE">#REF!</definedName>
    <definedName name="CAMION_BOTE">#REF!</definedName>
    <definedName name="CARACOL">[6]M.O.!#REF!</definedName>
    <definedName name="CARANTEPECHO">[5]M.O.!#REF!</definedName>
    <definedName name="CARCOL30">[5]M.O.!#REF!</definedName>
    <definedName name="CARCOL50">[5]M.O.!#REF!</definedName>
    <definedName name="CARCOLAMARRE">[5]M.O.!#REF!</definedName>
    <definedName name="CARGA_SOCIAL">#REF!</definedName>
    <definedName name="CARLOSAPLA">[5]M.O.!#REF!</definedName>
    <definedName name="CARLOSAVARIASAGUAS">[5]M.O.!#REF!</definedName>
    <definedName name="CARMURO">[5]M.O.!#REF!</definedName>
    <definedName name="CARP1">[8]INS!#REF!</definedName>
    <definedName name="CARP2">[8]INS!#REF!</definedName>
    <definedName name="CARPDINTEL">[5]M.O.!#REF!</definedName>
    <definedName name="CARPINTERIA_COL_PERIMETRO">#REF!</definedName>
    <definedName name="CARPINTERIA_INSTAL_COL_PERIMETRO">#REF!</definedName>
    <definedName name="CARPVIGA2040">[5]M.O.!#REF!</definedName>
    <definedName name="CARPVIGA3050">[5]M.O.!#REF!</definedName>
    <definedName name="CARPVIGA3060">[5]M.O.!#REF!</definedName>
    <definedName name="CARPVIGA4080">[5]M.O.!#REF!</definedName>
    <definedName name="CARRAMPA">[5]M.O.!#REF!</definedName>
    <definedName name="CARRETILLA">#REF!</definedName>
    <definedName name="CASABE">[6]M.O.!#REF!</definedName>
    <definedName name="CASBESTO">[5]M.O.!#REF!</definedName>
    <definedName name="CBLOCK10">[8]INS!#REF!</definedName>
    <definedName name="cell">'[13]LISTADO INSUMOS DEL 2000'!$I$29</definedName>
    <definedName name="CEMENTO">#REF!</definedName>
    <definedName name="CEMENTO_BLANCO">#REF!</definedName>
    <definedName name="CEMENTO_PVC">#REF!</definedName>
    <definedName name="CERAMICA_20x20_BLANCA">#REF!</definedName>
    <definedName name="CERAMICA_ANTIDESLIZANTE">#REF!</definedName>
    <definedName name="CERAMICA_PISOS_40x40">#REF!</definedName>
    <definedName name="CHAZO">[10]INSU!$B$104</definedName>
    <definedName name="CHAZOS">#REF!</definedName>
    <definedName name="CHEQUE_HORZ_34">#REF!</definedName>
    <definedName name="CHEQUE_VERT_34">#REF!</definedName>
    <definedName name="CLAVO_ACERO">[3]INSU!$D$130</definedName>
    <definedName name="CLAVO_CORRIENTE">[3]INSU!$D$131</definedName>
    <definedName name="CLAVO_ZINC">#REF!</definedName>
    <definedName name="clavos">#REF!</definedName>
    <definedName name="CLAVOZINC">[14]INS!$D$767</definedName>
    <definedName name="CODIGO">#N/A</definedName>
    <definedName name="CODO_ACERO_16x25a70">#REF!</definedName>
    <definedName name="CODO_ACERO_16x25menos">#REF!</definedName>
    <definedName name="CODO_ACERO_16x45">#REF!</definedName>
    <definedName name="CODO_ACERO_16x70mas">#REF!</definedName>
    <definedName name="CODO_ACERO_16x90">#REF!</definedName>
    <definedName name="CODO_ACERO_20x90">#REF!</definedName>
    <definedName name="CODO_ACERO_3x45">#REF!</definedName>
    <definedName name="CODO_ACERO_3x90">#REF!</definedName>
    <definedName name="CODO_ACERO_4X45">#REF!</definedName>
    <definedName name="CODO_ACERO_4X90">#REF!</definedName>
    <definedName name="CODO_ACERO_6x25a70">#REF!</definedName>
    <definedName name="CODO_ACERO_6x25menos">#REF!</definedName>
    <definedName name="CODO_ACERO_6x70mas">#REF!</definedName>
    <definedName name="CODO_ACERO_8x25a70">#REF!</definedName>
    <definedName name="CODO_ACERO_8x25menos">#REF!</definedName>
    <definedName name="CODO_ACERO_8x45">#REF!</definedName>
    <definedName name="CODO_ACERO_8x70mas">#REF!</definedName>
    <definedName name="CODO_ACERO_8x90">#REF!</definedName>
    <definedName name="CODO_CPVC_12x90">#REF!</definedName>
    <definedName name="CODO_ELEC_1">#REF!</definedName>
    <definedName name="CODO_ELEC_12">#REF!</definedName>
    <definedName name="CODO_ELEC_1y12">#REF!</definedName>
    <definedName name="CODO_ELEC_2">#REF!</definedName>
    <definedName name="CODO_ELEC_34">#REF!</definedName>
    <definedName name="CODO_HG_1_12_x90">#REF!</definedName>
    <definedName name="CODO_HG_12x90">#REF!</definedName>
    <definedName name="CODO_HG_1x90">#REF!</definedName>
    <definedName name="CODO_HG_1y12x90">#REF!</definedName>
    <definedName name="CODO_HG_2x90">#REF!</definedName>
    <definedName name="CODO_HG_34x90">#REF!</definedName>
    <definedName name="CODO_PVC_DRE_2x45">#REF!</definedName>
    <definedName name="CODO_PVC_DRE_2x90">#REF!</definedName>
    <definedName name="CODO_PVC_DRE_3x45">#REF!</definedName>
    <definedName name="CODO_PVC_DRE_3x90">#REF!</definedName>
    <definedName name="CODO_PVC_DRE_4x45">#REF!</definedName>
    <definedName name="CODO_PVC_DRE_4x90">#REF!</definedName>
    <definedName name="CODO_PVC_PRES_12x90">#REF!</definedName>
    <definedName name="CODO_PVC_PRES_1x90">#REF!</definedName>
    <definedName name="COLA_EXT_LAVAMANOS_PVC_1_14x8">#REF!</definedName>
    <definedName name="COLC1">#REF!</definedName>
    <definedName name="COLC2">#REF!</definedName>
    <definedName name="COLC3CIR">#REF!</definedName>
    <definedName name="COLC4">#REF!</definedName>
    <definedName name="COLOC_BLOCK4">#REF!</definedName>
    <definedName name="COLOC_BLOCK6">#REF!</definedName>
    <definedName name="COLOC_BLOCK8">#REF!</definedName>
    <definedName name="COLOC_TUB_PEAD_16">#REF!</definedName>
    <definedName name="COLOC_TUB_PEAD_20">#REF!</definedName>
    <definedName name="COLOC_TUB_PEAD_8">#REF!</definedName>
    <definedName name="COMPRESOR">#REF!</definedName>
    <definedName name="COMPUERTA_1x1_VOLANTA">#REF!</definedName>
    <definedName name="CONTEN">#REF!</definedName>
    <definedName name="COPIA">[4]INS!#REF!</definedName>
    <definedName name="CRUZ_HG_1_12">#REF!</definedName>
    <definedName name="cuadro">[9]ADDENDA!#REF!</definedName>
    <definedName name="CUBETA_5Gls">#REF!</definedName>
    <definedName name="CUBIC._ANTERIOR">#N/A</definedName>
    <definedName name="CUBICACION">#N/A</definedName>
    <definedName name="CUBICADO">#N/A</definedName>
    <definedName name="CUBO_GOMA">#REF!</definedName>
    <definedName name="CUBREFALTA_INODORO_CROMO_38">#REF!</definedName>
    <definedName name="CURVA_ELEC_PVC_12">#REF!</definedName>
    <definedName name="CURVA_ELEC_PVC_34">#REF!</definedName>
    <definedName name="CUT_OUT_100AMP">#REF!</definedName>
    <definedName name="CUT_OUT_200AMP">#REF!</definedName>
    <definedName name="CZINC">[5]M.O.!#REF!</definedName>
    <definedName name="D">#REF!</definedName>
    <definedName name="derop">[7]M.O.!#REF!</definedName>
    <definedName name="DERRETIDO_BCO">#REF!</definedName>
    <definedName name="DESAGUE_DOBLE_FREGADERO_PVC">#REF!</definedName>
    <definedName name="DESCRIPCION">#N/A</definedName>
    <definedName name="desencofrado">#REF!</definedName>
    <definedName name="DESENCOFRADO_COLS">[3]MO!$B$256</definedName>
    <definedName name="DESENCOFRADO_LOSA">#REF!</definedName>
    <definedName name="DESENCOFRADO_MURO">#REF!</definedName>
    <definedName name="DESENCOFRADO_VIGA">#REF!</definedName>
    <definedName name="desencofradovigas">#REF!</definedName>
    <definedName name="DIA">#REF!</definedName>
    <definedName name="DIOS">#REF!</definedName>
    <definedName name="DISTRIBUCION_DE_AREAS_POR_NIVEL">#REF!</definedName>
    <definedName name="donatelo">[15]INS!#REF!</definedName>
    <definedName name="DUCHA_PLASTICA_CALIENTE_CROMO_12">#REF!</definedName>
    <definedName name="e">#REF!</definedName>
    <definedName name="ELECTRODOS">#REF!</definedName>
    <definedName name="ENCACHE">#REF!</definedName>
    <definedName name="ENCOF_COLS_1">[3]MO!$B$247</definedName>
    <definedName name="ENCOF_DES_TC_COL_VIGA_AMARRE">#REF!</definedName>
    <definedName name="ENCOF_DES_TC_COL50">#REF!</definedName>
    <definedName name="ENCOF_DES_TC_DINTEL_ML">#REF!</definedName>
    <definedName name="ENCOF_DES_TC_MUROS">#REF!</definedName>
    <definedName name="ENCOF_TC_LOSA">#REF!</definedName>
    <definedName name="ENCOF_TC_MURO_1">#REF!</definedName>
    <definedName name="ENCOFRADO_COL_RETALLE_0.10">#REF!</definedName>
    <definedName name="ENCOFRADO_ESCALERA">#REF!</definedName>
    <definedName name="ENCOFRADO_LOSA">#REF!</definedName>
    <definedName name="ENCOFRADO_MUROS">#REF!</definedName>
    <definedName name="ENCOFRADO_MUROS_CONFECC">#REF!</definedName>
    <definedName name="ENCOFRADO_MUROS_instalacion">#REF!</definedName>
    <definedName name="ENCOFRADO_VIGA">#REF!</definedName>
    <definedName name="ENCOFRADO_VIGA_AMARRE_20x20">#REF!</definedName>
    <definedName name="ENCOFRADO_VIGA_FONDO">#REF!</definedName>
    <definedName name="ENCOFRADO_VIGA_GUARDERA">#REF!</definedName>
    <definedName name="encofradocolumna">#REF!</definedName>
    <definedName name="encofradorampa">#REF!</definedName>
    <definedName name="ESCALON_17x30">#REF!</definedName>
    <definedName name="ESCOBILLON">#REF!</definedName>
    <definedName name="ESTAMPADO">#REF!</definedName>
    <definedName name="ESTOPA">#REF!</definedName>
    <definedName name="expl">[9]ADDENDA!#REF!</definedName>
    <definedName name="Extracción_IM">#REF!</definedName>
    <definedName name="FIOR">#REF!</definedName>
    <definedName name="FREGADERO_DOBLE_ACERO_INOX">#REF!</definedName>
    <definedName name="FREGADERO_SENCILLO_ACERO_INOX">#REF!</definedName>
    <definedName name="FSDFS">#REF!</definedName>
    <definedName name="GAS_CIL">#REF!</definedName>
    <definedName name="GASOIL">#REF!</definedName>
    <definedName name="GASOLINA">[8]INS!$D$561</definedName>
    <definedName name="GAVIONES">#REF!</definedName>
    <definedName name="GENERADOR_DIESEL_400KW">#REF!</definedName>
    <definedName name="GRANITO_30x30">#REF!</definedName>
    <definedName name="GRANITO_40x40">#REF!</definedName>
    <definedName name="GRANITO_FONDO_BCO_30x30">#REF!</definedName>
    <definedName name="GRANITO_FONDO_GRIS">#REF!</definedName>
    <definedName name="Grava">#REF!</definedName>
    <definedName name="GRUA">#REF!</definedName>
    <definedName name="GT">#REF!</definedName>
    <definedName name="HACHA">#REF!</definedName>
    <definedName name="HERR_MENO">#REF!</definedName>
    <definedName name="HILO">#REF!</definedName>
    <definedName name="Horm_124_TrompoyWinche">#REF!</definedName>
    <definedName name="HORM_IND_180">#REF!</definedName>
    <definedName name="HORM_IND_210">#REF!</definedName>
    <definedName name="HORM_IND_240">#REF!</definedName>
    <definedName name="HORM135_MANUAL">'[14]HORM. Y MORTEROS.'!$H$212</definedName>
    <definedName name="hormigon140">#REF!</definedName>
    <definedName name="hormigon180">#REF!</definedName>
    <definedName name="hormigon210">#REF!</definedName>
    <definedName name="ilma">[6]M.O.!#REF!</definedName>
    <definedName name="Imprimir_área_IM">#REF!</definedName>
    <definedName name="ingeniera">[7]M.O.!$C$10</definedName>
    <definedName name="INODORO_BCO_TAPA">#REF!</definedName>
    <definedName name="INSUMO_1">#REF!</definedName>
    <definedName name="INTERRUPTOR_3w">#REF!</definedName>
    <definedName name="INTERRUPTOR_4w">#REF!</definedName>
    <definedName name="INTERRUPTOR_DOBLE">#REF!</definedName>
    <definedName name="INTERRUPTOR_SENC">#REF!</definedName>
    <definedName name="JOEL">#REF!</definedName>
    <definedName name="JUNTA_CERA_INODORO">#REF!</definedName>
    <definedName name="JUNTA_DRESSER_12">#REF!</definedName>
    <definedName name="JUNTA_DRESSER_16">#REF!</definedName>
    <definedName name="JUNTA_DRESSER_2">#REF!</definedName>
    <definedName name="JUNTA_DRESSER_3">#REF!</definedName>
    <definedName name="JUNTA_DRESSER_4">#REF!</definedName>
    <definedName name="JUNTA_DRESSER_6">#REF!</definedName>
    <definedName name="JUNTA_DRESSER_8">#REF!</definedName>
    <definedName name="JUNTA_WATER_STOP_9">#REF!</definedName>
    <definedName name="k">[6]M.O.!#REF!</definedName>
    <definedName name="LADRILLOS_4x8x2">#REF!</definedName>
    <definedName name="LAMPARA_FLUORESC_2x4">#REF!</definedName>
    <definedName name="LAMPARAS_DE_1500W_220V">[10]INSU!$B$41</definedName>
    <definedName name="LAQUEAR_MADERA">#REF!</definedName>
    <definedName name="LAVADERO_DOBLE">#REF!</definedName>
    <definedName name="LAVADERO_GRANITO_SENCILLO">#REF!</definedName>
    <definedName name="LAVAMANO_19x17_BCO">#REF!</definedName>
    <definedName name="Ligadora2fdas">#REF!</definedName>
    <definedName name="LINEA_DE_CONDUC">#N/A</definedName>
    <definedName name="LLAVE_ANG_38">#REF!</definedName>
    <definedName name="LLAVE_CHORRO">#REF!</definedName>
    <definedName name="LLAVE_EMPOTRAR_CROMO_12">#REF!</definedName>
    <definedName name="LLAVE_PASO_1">#REF!</definedName>
    <definedName name="LLAVE_PASO_34">#REF!</definedName>
    <definedName name="LLAVE_SENCILLA">#REF!</definedName>
    <definedName name="LLAVIN_PUERTA">#REF!</definedName>
    <definedName name="LLENADO_BLOQUES_20">#REF!</definedName>
    <definedName name="LLENADO_BLOQUES_40">#REF!</definedName>
    <definedName name="LLENADO_BLOQUES_60">#REF!</definedName>
    <definedName name="LLENADO_BLOQUES_80">#REF!</definedName>
    <definedName name="LOSA12">#REF!</definedName>
    <definedName name="LOSA20">#REF!</definedName>
    <definedName name="LOSA30">#REF!</definedName>
    <definedName name="MA">[5]M.O.!$C$10</definedName>
    <definedName name="MACHETE">#REF!</definedName>
    <definedName name="MACO">#REF!</definedName>
    <definedName name="Madera_P2">[3]INSU!$D$132</definedName>
    <definedName name="maderabrutapino">#REF!</definedName>
    <definedName name="Maestro">#REF!</definedName>
    <definedName name="MAESTROCARP">[8]INS!#REF!</definedName>
    <definedName name="MALLA_ABRAZ_1_12">#REF!</definedName>
    <definedName name="MALLA_AL_GALVANIZADO">#REF!</definedName>
    <definedName name="MALLA_AL_PUAS">#REF!</definedName>
    <definedName name="MALLA_BARRA_TENZORA">#REF!</definedName>
    <definedName name="MALLA_BOTE">#REF!</definedName>
    <definedName name="MALLA_CARP_COLS">#REF!</definedName>
    <definedName name="MALLA_CICLONICA_6">#REF!</definedName>
    <definedName name="MALLA_COLOC_6">#REF!</definedName>
    <definedName name="MALLA_COPAFINAL_1_12">#REF!</definedName>
    <definedName name="MALLA_COPAFINAL_2">#REF!</definedName>
    <definedName name="MALLA_CORTE_ABR">#REF!</definedName>
    <definedName name="Malla_Electrosoldada_10x10">#REF!</definedName>
    <definedName name="MALLA_PALOMETA_DOBLE_1_12">#REF!</definedName>
    <definedName name="MALLA_RELLENO">#REF!</definedName>
    <definedName name="MALLA_SEGUETA">#REF!</definedName>
    <definedName name="MALLA_TERMINAL_1_14">#REF!</definedName>
    <definedName name="MALLA_TUBOHG_1">#REF!</definedName>
    <definedName name="MALLA_TUBOHG_1_12">#REF!</definedName>
    <definedName name="MALLA_TUBOHG_1_14">#REF!</definedName>
    <definedName name="MALLA_ZABALETA">#REF!</definedName>
    <definedName name="MARCO_PUERTA_PINO">#REF!</definedName>
    <definedName name="MATERIAL_RELLENO">#REF!</definedName>
    <definedName name="MBA">#REF!</definedName>
    <definedName name="MEXCLADORA_LAVAMANOS">#REF!</definedName>
    <definedName name="MEZCLA_CAL_ARENA_PISOS">#REF!</definedName>
    <definedName name="MezclaAntillana">#REF!</definedName>
    <definedName name="mezclajuntabloque">#REF!</definedName>
    <definedName name="MO_ACERA_FROTyVIOL">#REF!</definedName>
    <definedName name="MO_CANTOS">#REF!</definedName>
    <definedName name="MO_CARETEO">#REF!</definedName>
    <definedName name="MO_ColAcero_Dintel">#REF!</definedName>
    <definedName name="MO_ColAcero_Escalera">#REF!</definedName>
    <definedName name="MO_ColAcero_G60_QQ">#REF!</definedName>
    <definedName name="MO_ColAcero_Malla">#REF!</definedName>
    <definedName name="MO_ColAcero_QQ">[3]MO!$B$612</definedName>
    <definedName name="MO_ColAcero_ZapMuros">#REF!</definedName>
    <definedName name="MO_ColAcero14_Piso">#REF!</definedName>
    <definedName name="MO_ColAcero38y12_Cols">#REF!</definedName>
    <definedName name="MO_DEMOLICION_MURO_HA">#REF!</definedName>
    <definedName name="MO_ELEC_BREAKERS">#REF!</definedName>
    <definedName name="MO_ELEC_INTERRUPTOR_3W">#REF!</definedName>
    <definedName name="MO_ELEC_INTERRUPTOR_4W">#REF!</definedName>
    <definedName name="MO_ELEC_INTERRUPTOR_DOB">#REF!</definedName>
    <definedName name="MO_ELEC_INTERRUPTOR_SENC">#REF!</definedName>
    <definedName name="MO_ELEC_INTERRUPTOR_TRIPLE">#REF!</definedName>
    <definedName name="MO_ELEC_LAMPARA_FLUORESCENTE">#REF!</definedName>
    <definedName name="MO_ELEC_LUZ_CENITAL">#REF!</definedName>
    <definedName name="MO_ELEC_PANEL_DIST">#REF!</definedName>
    <definedName name="MO_ELEC_TOMACORRIENTE_110">#REF!</definedName>
    <definedName name="MO_ELEC_TOMACORRIENTE_220">#REF!</definedName>
    <definedName name="MO_ENTABLILLADOS">#REF!</definedName>
    <definedName name="MO_ESCALON_GRANITO">#REF!</definedName>
    <definedName name="MO_ESCALON_HUELLA_y_CONTRAHUELLA">#REF!</definedName>
    <definedName name="MO_ESTRIAS">#REF!</definedName>
    <definedName name="MO_EXC_CALICHE_MANO_3M">#REF!</definedName>
    <definedName name="MO_EXC_ROCA_BLANDA_MANO_3M">#REF!</definedName>
    <definedName name="MO_EXC_ROCA_COMP_3M">#REF!</definedName>
    <definedName name="MO_EXC_ROCA_MANO_3M">#REF!</definedName>
    <definedName name="MO_EXC_TIERRA_MANO_3M">#REF!</definedName>
    <definedName name="MO_FINO_TECHO_HOR">#REF!</definedName>
    <definedName name="MO_FRAGUACHE">#REF!</definedName>
    <definedName name="MO_GOTEROS">#REF!</definedName>
    <definedName name="MO_NATILLA">#REF!</definedName>
    <definedName name="MO_PAÑETE_COLs">#REF!</definedName>
    <definedName name="MO_PAÑETE_EXT">#REF!</definedName>
    <definedName name="MO_PAÑETE_INT">#REF!</definedName>
    <definedName name="MO_PAÑETE_PULIDO">#REF!</definedName>
    <definedName name="MO_PAÑETE_RASGADO">#REF!</definedName>
    <definedName name="MO_PAÑETE_TECHOSyVIGAS">#REF!</definedName>
    <definedName name="MO_PERRILLA">#REF!</definedName>
    <definedName name="MO_PIEDRA">#REF!</definedName>
    <definedName name="MO_PINTURA">#REF!</definedName>
    <definedName name="MO_PISO_ADOQUIN">#REF!</definedName>
    <definedName name="MO_PISO_CementoPulido">#REF!</definedName>
    <definedName name="MO_PISO_CERAMICA_15a20">#REF!</definedName>
    <definedName name="MO_PISO_CERAMICA_15a20_BASE">#REF!</definedName>
    <definedName name="MO_PISO_CERAMICA_30a40">#REF!</definedName>
    <definedName name="MO_PISO_CERAMICA_30a40_BASE">#REF!</definedName>
    <definedName name="MO_PISO_FROTA_VIOL">#REF!</definedName>
    <definedName name="MO_PISO_FROTADO">#REF!</definedName>
    <definedName name="MO_PISO_GRANITO_25">#REF!</definedName>
    <definedName name="MO_PISO_GRANITO_30">#REF!</definedName>
    <definedName name="MO_PISO_GRANITO_33">#REF!</definedName>
    <definedName name="MO_PISO_GRANITO_40">#REF!</definedName>
    <definedName name="MO_PISO_GRANITO_50">#REF!</definedName>
    <definedName name="MO_PISO_PULI_VIOL">#REF!</definedName>
    <definedName name="MO_PISO_ZOCALO">#REF!</definedName>
    <definedName name="MO_REPELLO">#REF!</definedName>
    <definedName name="MO_RESANE_FROTA">#REF!</definedName>
    <definedName name="MO_RESANE_GOMA">#REF!</definedName>
    <definedName name="MO_SUBIDA_BLOCK_4_1NIVEL">#REF!</definedName>
    <definedName name="MO_SUBIDA_BLOCK_6_1NIVEL">#REF!</definedName>
    <definedName name="MO_SUBIDA_BLOCK_8_1NIVEL">#REF!</definedName>
    <definedName name="MO_SUBIDA_CEMENTO_1NIVEL">#REF!</definedName>
    <definedName name="MO_SUBIDA_MADERA_1NIVEL">#REF!</definedName>
    <definedName name="MO_SUBIR_AGREGADO_1Nivel">#REF!</definedName>
    <definedName name="MO_SubirAcero_1Niv">#REF!</definedName>
    <definedName name="MO_ZABALETA_PISO">#REF!</definedName>
    <definedName name="MO_ZABALETA_TECHO">#REF!</definedName>
    <definedName name="moacero">#REF!</definedName>
    <definedName name="moaceromalla">#REF!</definedName>
    <definedName name="moacerorampa">#REF!</definedName>
    <definedName name="MOLDE_ESTAMPADO">#REF!</definedName>
    <definedName name="MOPISOCERAMICA">[8]INS!#REF!</definedName>
    <definedName name="MOTONIVELADORA">#REF!</definedName>
    <definedName name="MURO30">#REF!</definedName>
    <definedName name="MUROBOVEDA12A10X2AD">#REF!</definedName>
    <definedName name="NADA">[16]Insumos!#REF!</definedName>
    <definedName name="NINGUNA">[16]Insumos!#REF!</definedName>
    <definedName name="NIPLE_ACERO_12x3">#REF!</definedName>
    <definedName name="NIPLE_ACERO_16x2">#REF!</definedName>
    <definedName name="NIPLE_ACERO_16x3">#REF!</definedName>
    <definedName name="NIPLE_ACERO_20x3">#REF!</definedName>
    <definedName name="NIPLE_ACERO_6x3">#REF!</definedName>
    <definedName name="NIPLE_ACERO_8x3">#REF!</definedName>
    <definedName name="NIPLE_ACERO_PLATILLADO_12x12">#REF!</definedName>
    <definedName name="NIPLE_ACERO_PLATILLADO_2x1">#REF!</definedName>
    <definedName name="NIPLE_ACERO_PLATILLADO_3x1">#REF!</definedName>
    <definedName name="NIPLE_ACERO_PLATILLADO_8x1">#REF!</definedName>
    <definedName name="NIPLE_CROMO_38x2_12">#REF!</definedName>
    <definedName name="NIPLE_HG_12x4">#REF!</definedName>
    <definedName name="NIPLE_HG_34x4">#REF!</definedName>
    <definedName name="OPERADOR_GREADER">#REF!</definedName>
    <definedName name="OPERADOR_PALA">#REF!</definedName>
    <definedName name="OPERADOR_TRACTOR">#REF!</definedName>
    <definedName name="Operario_1ra">#REF!</definedName>
    <definedName name="Operario_2da">#REF!</definedName>
    <definedName name="Operario_3ra">#REF!</definedName>
    <definedName name="OPERARIOPRIMERA">[14]SALARIOS!$C$10</definedName>
    <definedName name="OXIGENO_CIL">#REF!</definedName>
    <definedName name="p">[17]peso!#REF!</definedName>
    <definedName name="P1XE">#REF!</definedName>
    <definedName name="P1XT">#REF!</definedName>
    <definedName name="P1YE">#REF!</definedName>
    <definedName name="P1YT">#REF!</definedName>
    <definedName name="P2XE">#REF!</definedName>
    <definedName name="P2XT">#REF!</definedName>
    <definedName name="P2YE">#REF!</definedName>
    <definedName name="P3XE">#REF!</definedName>
    <definedName name="P3XT">#REF!</definedName>
    <definedName name="P3YE">#REF!</definedName>
    <definedName name="P3YT">#REF!</definedName>
    <definedName name="P4XE">#REF!</definedName>
    <definedName name="P4XT">#REF!</definedName>
    <definedName name="P4YE">#REF!</definedName>
    <definedName name="P4YT">#REF!</definedName>
    <definedName name="P5XE">#REF!</definedName>
    <definedName name="P5YE">#REF!</definedName>
    <definedName name="P5YT">#REF!</definedName>
    <definedName name="P6XE">#REF!</definedName>
    <definedName name="P6XT">#REF!</definedName>
    <definedName name="P6YE">#REF!</definedName>
    <definedName name="P6YT">#REF!</definedName>
    <definedName name="P7XE">#REF!</definedName>
    <definedName name="P7YE">#REF!</definedName>
    <definedName name="P7YT">#REF!</definedName>
    <definedName name="PALA">#REF!</definedName>
    <definedName name="PALA_950">#REF!</definedName>
    <definedName name="PANEL_DIST_24C">#REF!</definedName>
    <definedName name="PANEL_DIST_32C">#REF!</definedName>
    <definedName name="PANEL_DIST_4a8C">#REF!</definedName>
    <definedName name="PanelDist_6a12_Circ_125a">#REF!</definedName>
    <definedName name="PARARRAYOS_9KV">#REF!</definedName>
    <definedName name="PEON">#REF!</definedName>
    <definedName name="Peon_1">[3]MO!$B$11</definedName>
    <definedName name="Peon_Colchas">[10]MO!$B$11</definedName>
    <definedName name="PEONCARP">[8]INS!#REF!</definedName>
    <definedName name="PERFIL_CUADRADO_34">[10]INSU!$B$91</definedName>
    <definedName name="Pernos">#REF!</definedName>
    <definedName name="PICO">#REF!</definedName>
    <definedName name="PIEDRA">#REF!</definedName>
    <definedName name="PIEDRA_GAVIONES">#REF!</definedName>
    <definedName name="PINO">[14]INS!$D$770</definedName>
    <definedName name="PINTURA_ACR_COLOR_PREPARADO">#REF!</definedName>
    <definedName name="PINTURA_ACR_EXT">#REF!</definedName>
    <definedName name="PINTURA_ACR_INT">#REF!</definedName>
    <definedName name="PINTURA_BASE">#REF!</definedName>
    <definedName name="PINTURA_MANTENIMIENTO">#REF!</definedName>
    <definedName name="PINTURA_OXIDO_ROJO">#REF!</definedName>
    <definedName name="PISO_GRANITO_FONDO_BCO">[10]INSU!$B$103</definedName>
    <definedName name="PLANTA_ELECTRICA">#REF!</definedName>
    <definedName name="PLASTICO">[10]INSU!$B$90</definedName>
    <definedName name="PLIGADORA2">[8]INS!$D$563</definedName>
    <definedName name="PLOMERO">[8]INS!#REF!</definedName>
    <definedName name="PLOMERO_SOLDADOR">#REF!</definedName>
    <definedName name="PLOMEROAYUDANTE">[8]INS!#REF!</definedName>
    <definedName name="PLOMEROOFICIAL">[8]INS!#REF!</definedName>
    <definedName name="PLYWOOD_34_2CARAS">[3]INSU!$D$133</definedName>
    <definedName name="pmadera2162">[12]precios!#REF!</definedName>
    <definedName name="po">[18]PRESUPUESTO!$O$9:$O$236</definedName>
    <definedName name="POSTE_HA_25_CUAD">#REF!</definedName>
    <definedName name="POSTE_HA_30_CUAD">#REF!</definedName>
    <definedName name="POSTE_HA_35_CUAD">#REF!</definedName>
    <definedName name="POSTE_HA_40_CUAD">#REF!</definedName>
    <definedName name="PREC._UNITARIO">#N/A</definedName>
    <definedName name="precios">[19]Precios!$A$4:$F$1576</definedName>
    <definedName name="PRESUPUESTO">#N/A</definedName>
    <definedName name="PUERTA_PANEL_PINO">#REF!</definedName>
    <definedName name="PUERTA_PLYWOOD">#REF!</definedName>
    <definedName name="PULIDO_Y_BRILLADO_ESCALON">#REF!</definedName>
    <definedName name="PULIDOyBRILLADO_TC">#REF!</definedName>
    <definedName name="PWINCHE2000K">[8]INS!$D$568</definedName>
    <definedName name="Q">#REF!</definedName>
    <definedName name="qw">[18]PRESUPUESTO!$M$10:$AH$731</definedName>
    <definedName name="qwe">[20]INSU!$D$133</definedName>
    <definedName name="RASTRILLO">#REF!</definedName>
    <definedName name="REDUCCION_BUSHING_HG_12x38">#REF!</definedName>
    <definedName name="REDUCCION_PVC_34a12">#REF!</definedName>
    <definedName name="REDUCCION_PVC_DREN_4x2">#REF!</definedName>
    <definedName name="REFERENCIA">[21]COF!$G$733</definedName>
    <definedName name="REGISTRO_ELEC_6x6">#REF!</definedName>
    <definedName name="REGLA_PAÑETE">#REF!</definedName>
    <definedName name="REJILLA_PISO">#REF!</definedName>
    <definedName name="REJILLAS_1x1">#REF!</definedName>
    <definedName name="REPORTE">#N/A</definedName>
    <definedName name="REPORTE_01">#N/A</definedName>
    <definedName name="REPORTE_02">#N/A</definedName>
    <definedName name="REPORTE_03">#N/A</definedName>
    <definedName name="REPORTE_04">#N/A</definedName>
    <definedName name="REPORTE_05">#N/A</definedName>
    <definedName name="REPORTE_06">#N/A</definedName>
    <definedName name="REPORTE_07">#N/A</definedName>
    <definedName name="REPORTE_08">#N/A</definedName>
    <definedName name="REPORTE_09">#N/A</definedName>
    <definedName name="RETRO_320">#REF!</definedName>
    <definedName name="REVESTIMIENTO_CERAMICA_20x20">#REF!</definedName>
    <definedName name="RODILLO_CAT_815">#REF!</definedName>
    <definedName name="ROSETA">#REF!</definedName>
    <definedName name="SALARIO">#REF!</definedName>
    <definedName name="SALIDA">#N/A</definedName>
    <definedName name="SDSDFSDFSDF">#REF!</definedName>
    <definedName name="SEGUETA">#REF!</definedName>
    <definedName name="SIERRA_ELECTRICA">#REF!</definedName>
    <definedName name="SIFON_PVC_1_12">#REF!</definedName>
    <definedName name="SIFON_PVC_1_14">#REF!</definedName>
    <definedName name="SIFON_PVC_2">#REF!</definedName>
    <definedName name="SIFON_PVC_4">#REF!</definedName>
    <definedName name="SILICONE">#REF!</definedName>
    <definedName name="SOLDADORA">#REF!</definedName>
    <definedName name="spm">#REF!</definedName>
    <definedName name="SS">[6]M.O.!$C$12</definedName>
    <definedName name="SUB_TOTAL">#REF!</definedName>
    <definedName name="TANQUE_55Gls">#REF!</definedName>
    <definedName name="TAPA_ALUMINIO_1x1">#REF!</definedName>
    <definedName name="TAPA_REGISTRO_HF">#REF!</definedName>
    <definedName name="TAPA_REGISTRO_HF_LIVIANA">#REF!</definedName>
    <definedName name="TAPE_3M">#REF!</definedName>
    <definedName name="TC">#REF!</definedName>
    <definedName name="TEE_ACERO_12x8">#REF!</definedName>
    <definedName name="TEE_ACERO_16x12">#REF!</definedName>
    <definedName name="TEE_ACERO_16x16">#REF!</definedName>
    <definedName name="TEE_ACERO_16x6">#REF!</definedName>
    <definedName name="TEE_ACERO_16x8">#REF!</definedName>
    <definedName name="TEE_ACERO_20x16">#REF!</definedName>
    <definedName name="TEE_CPVC_12">#REF!</definedName>
    <definedName name="TEE_HG_1">#REF!</definedName>
    <definedName name="TEE_HG_1_12">#REF!</definedName>
    <definedName name="TEE_HG_12">#REF!</definedName>
    <definedName name="TEE_HG_34">#REF!</definedName>
    <definedName name="TEE_PVC_PRES_1">#REF!</definedName>
    <definedName name="TEE_PVC_PRES_12">#REF!</definedName>
    <definedName name="TEE_PVC_PRES_34">#REF!</definedName>
    <definedName name="TEFLON">#REF!</definedName>
    <definedName name="THINNER">#REF!</definedName>
    <definedName name="_xlnm.Print_Titles">#N/A</definedName>
    <definedName name="Tolas">#REF!</definedName>
    <definedName name="TOMACORRIENTE_110V">#REF!</definedName>
    <definedName name="TOMACORRIENTE_220V_SENC">#REF!</definedName>
    <definedName name="TOMACORRIENTE_30a">#REF!</definedName>
    <definedName name="Topografo">#REF!</definedName>
    <definedName name="TORNILLOS">#REF!</definedName>
    <definedName name="TORNILLOS_INODORO">#REF!</definedName>
    <definedName name="TRACTOR_D8K">#REF!</definedName>
    <definedName name="TRANSFER_MANUAL_150_3AMPS">#REF!</definedName>
    <definedName name="TRANSFER_MANUAL_800_3AMPS">#REF!</definedName>
    <definedName name="TRANSFORMADOR_100KVA_240_480_POSTE">#REF!</definedName>
    <definedName name="TRANSFORMADOR_15KVA_120_240_POSTE">#REF!</definedName>
    <definedName name="TRANSFORMADOR_25KVA_240_480_POSTE">#REF!</definedName>
    <definedName name="Trompo">#REF!</definedName>
    <definedName name="TUBO_ACERO_16">#REF!</definedName>
    <definedName name="TUBO_ACERO_20">#REF!</definedName>
    <definedName name="TUBO_ACERO_20_e14">#REF!</definedName>
    <definedName name="TUBO_ACERO_3">#REF!</definedName>
    <definedName name="TUBO_ACERO_4">#REF!</definedName>
    <definedName name="TUBO_ACERO_6">#REF!</definedName>
    <definedName name="TUBO_ACERO_8">#REF!</definedName>
    <definedName name="TUBO_CPVC_12">#REF!</definedName>
    <definedName name="TUBO_FLEXIBLE_INODORO_C_TUERCA">#REF!</definedName>
    <definedName name="TUBO_HA_36">#REF!</definedName>
    <definedName name="TUBO_HG_1">#REF!</definedName>
    <definedName name="TUBO_HG_1_12">#REF!</definedName>
    <definedName name="TUBO_HG_12">#REF!</definedName>
    <definedName name="TUBO_HG_34">#REF!</definedName>
    <definedName name="TUBO_PVC_DRENAJE_1_12">#REF!</definedName>
    <definedName name="TUBO_PVC_SCH40_12">#REF!</definedName>
    <definedName name="TUBO_PVC_SCH40_34">#REF!</definedName>
    <definedName name="TUBO_PVC_SDR21_2">#REF!</definedName>
    <definedName name="TUBO_PVC_SDR21_JG_16">#REF!</definedName>
    <definedName name="TUBO_PVC_SDR21_JG_6">#REF!</definedName>
    <definedName name="TUBO_PVC_SDR21_JG_8">#REF!</definedName>
    <definedName name="TUBO_PVC_SDR26_12">#REF!</definedName>
    <definedName name="TUBO_PVC_SDR26_2">#REF!</definedName>
    <definedName name="TUBO_PVC_SDR26_34">#REF!</definedName>
    <definedName name="TUBO_PVC_SDR26_JG_16">#REF!</definedName>
    <definedName name="TUBO_PVC_SDR26_JG_3">#REF!</definedName>
    <definedName name="TUBO_PVC_SDR26_JG_4">#REF!</definedName>
    <definedName name="TUBO_PVC_SDR26_JG_6">#REF!</definedName>
    <definedName name="TUBO_PVC_SDR26_JG_8">#REF!</definedName>
    <definedName name="TUBO_PVC_SDR325_JG_16">#REF!</definedName>
    <definedName name="TUBO_PVC_SDR325_JG_20">#REF!</definedName>
    <definedName name="TUBO_PVC_SDR325_JG_8">#REF!</definedName>
    <definedName name="TUBO_PVC_SDR41_2">#REF!</definedName>
    <definedName name="TUBO_PVC_SDR41_3">#REF!</definedName>
    <definedName name="TUBO_PVC_SDR41_4">#REF!</definedName>
    <definedName name="TYPE_3M">#REF!</definedName>
    <definedName name="UND">#N/A</definedName>
    <definedName name="UNION_HG_1">#REF!</definedName>
    <definedName name="UNION_HG_12">#REF!</definedName>
    <definedName name="UNION_HG_34">#REF!</definedName>
    <definedName name="UNION_PVC_PRES_12">#REF!</definedName>
    <definedName name="UNION_PVC_PRES_34">#REF!</definedName>
    <definedName name="vaciadohormigonindustrial">#REF!</definedName>
    <definedName name="vaciadozapata">#REF!</definedName>
    <definedName name="VALVULA_AIRE_1_HF_ROSCADA">#REF!</definedName>
    <definedName name="VALVULA_AIRE_3_HF_ROSCADA">#REF!</definedName>
    <definedName name="VALVULA_AIRE_34_HF_ROSCADA">#REF!</definedName>
    <definedName name="VALVULA_COMP_12_HF_PLATILLADA">#REF!</definedName>
    <definedName name="VALVULA_COMP_16_HF_PLATILLADA">#REF!</definedName>
    <definedName name="VALVULA_COMP_2_12_HF_ROSCADA">#REF!</definedName>
    <definedName name="VALVULA_COMP_2_HF_ROSCADA">#REF!</definedName>
    <definedName name="VALVULA_COMP_20_HF_PLATILLADA">#REF!</definedName>
    <definedName name="VALVULA_COMP_3_HF_ROSCADA">#REF!</definedName>
    <definedName name="VALVULA_COMP_4_HF_PLATILLADA">#REF!</definedName>
    <definedName name="VALVULA_COMP_4_HF_ROSCADA">#REF!</definedName>
    <definedName name="VALVULA_COMP_6_HF_PLATILLADA">#REF!</definedName>
    <definedName name="VALVULA_COMP_8_HF_PLATILLADA">#REF!</definedName>
    <definedName name="VARILLA_BLOQUES_20">#REF!</definedName>
    <definedName name="VARILLA_BLOQUES_40">#REF!</definedName>
    <definedName name="VARILLA_BLOQUES_60">#REF!</definedName>
    <definedName name="VARILLA_BLOQUES_80">#REF!</definedName>
    <definedName name="VCOLGANTE1590">#REF!</definedName>
    <definedName name="VIBRADO">#REF!</definedName>
    <definedName name="VIGASHP">#REF!</definedName>
    <definedName name="VIOLINADO">#REF!</definedName>
    <definedName name="VUELO10">#REF!</definedName>
    <definedName name="Winche">#REF!</definedName>
    <definedName name="YEE_PVC_DREN_2">#REF!</definedName>
    <definedName name="YEE_PVC_DREN_3">#REF!</definedName>
    <definedName name="YEE_PVC_DREN_4">#REF!</definedName>
    <definedName name="YEE_PVC_DREN_4x2">#REF!</definedName>
    <definedName name="ZINC_CAL26_3x6">#REF!</definedName>
    <definedName name="ZOCALO_8x34">#REF!</definedName>
  </definedNames>
  <calcPr calcId="162913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6" i="19" l="1"/>
  <c r="B75" i="19"/>
  <c r="B76" i="19" s="1"/>
  <c r="D72" i="19"/>
  <c r="G71" i="19"/>
  <c r="G68" i="19"/>
  <c r="B67" i="19"/>
  <c r="B68" i="19" s="1"/>
  <c r="B69" i="19" s="1"/>
  <c r="B70" i="19" s="1"/>
  <c r="B71" i="19" s="1"/>
  <c r="B72" i="19" s="1"/>
  <c r="G64" i="19"/>
  <c r="B63" i="19"/>
  <c r="B64" i="19" s="1"/>
  <c r="G60" i="19"/>
  <c r="B59" i="19"/>
  <c r="B60" i="19" s="1"/>
  <c r="G55" i="19"/>
  <c r="B55" i="19"/>
  <c r="B56" i="19" s="1"/>
  <c r="G52" i="19"/>
  <c r="G51" i="19"/>
  <c r="B51" i="19"/>
  <c r="B52" i="19" s="1"/>
  <c r="G47" i="19"/>
  <c r="G46" i="19"/>
  <c r="B46" i="19"/>
  <c r="G43" i="19"/>
  <c r="G42" i="19"/>
  <c r="G41" i="19"/>
  <c r="G40" i="19"/>
  <c r="B40" i="19"/>
  <c r="B41" i="19" s="1"/>
  <c r="B42" i="19" s="1"/>
  <c r="B43" i="19" s="1"/>
  <c r="G39" i="19"/>
  <c r="G38" i="19"/>
  <c r="G37" i="19"/>
  <c r="G36" i="19"/>
  <c r="G34" i="19"/>
  <c r="G33" i="19"/>
  <c r="G31" i="19"/>
  <c r="G30" i="19"/>
  <c r="B30" i="19"/>
  <c r="B31" i="19" s="1"/>
  <c r="B32" i="19" s="1"/>
  <c r="B33" i="19" s="1"/>
  <c r="B34" i="19" s="1"/>
  <c r="B35" i="19" s="1"/>
  <c r="B36" i="19" s="1"/>
  <c r="B37" i="19" s="1"/>
  <c r="B38" i="19" s="1"/>
  <c r="G27" i="19"/>
  <c r="G26" i="19"/>
  <c r="G22" i="19"/>
  <c r="G19" i="19"/>
  <c r="G17" i="19"/>
  <c r="G16" i="19"/>
  <c r="G15" i="19"/>
  <c r="B15" i="19"/>
  <c r="B16" i="19" s="1"/>
  <c r="B17" i="19" s="1"/>
  <c r="B18" i="19" s="1"/>
  <c r="B19" i="19" s="1"/>
  <c r="G12" i="19"/>
  <c r="H13" i="19" s="1"/>
  <c r="G69" i="19" l="1"/>
  <c r="G76" i="19"/>
  <c r="H53" i="19"/>
  <c r="G56" i="19"/>
  <c r="H57" i="19" s="1"/>
  <c r="G78" i="19"/>
  <c r="H79" i="19" s="1"/>
  <c r="G59" i="19"/>
  <c r="H61" i="19" s="1"/>
  <c r="H28" i="19"/>
  <c r="G32" i="19"/>
  <c r="G48" i="19"/>
  <c r="H49" i="19" s="1"/>
  <c r="G67" i="19"/>
  <c r="G72" i="19"/>
  <c r="G18" i="19"/>
  <c r="H20" i="19" s="1"/>
  <c r="G23" i="19"/>
  <c r="H24" i="19" s="1"/>
  <c r="G35" i="19"/>
  <c r="G63" i="19"/>
  <c r="H65" i="19" s="1"/>
  <c r="G70" i="19"/>
  <c r="G75" i="19"/>
  <c r="H77" i="19" s="1"/>
  <c r="H44" i="19" l="1"/>
  <c r="H73" i="19"/>
  <c r="H81" i="19" s="1"/>
  <c r="G84" i="19" l="1"/>
  <c r="H87" i="19" s="1"/>
  <c r="H89" i="19" s="1"/>
  <c r="H92" i="19" s="1"/>
  <c r="G99" i="19" l="1"/>
  <c r="G100" i="19"/>
  <c r="G98" i="19"/>
  <c r="G97" i="19"/>
  <c r="G102" i="19"/>
  <c r="G104" i="19"/>
  <c r="G96" i="19"/>
  <c r="G101" i="19" s="1"/>
  <c r="G95" i="19"/>
  <c r="G103" i="19"/>
  <c r="G105" i="19"/>
  <c r="H106" i="19" l="1"/>
  <c r="H108" i="19" s="1"/>
</calcChain>
</file>

<file path=xl/sharedStrings.xml><?xml version="1.0" encoding="utf-8"?>
<sst xmlns="http://schemas.openxmlformats.org/spreadsheetml/2006/main" count="139" uniqueCount="97">
  <si>
    <t>VARIOS</t>
  </si>
  <si>
    <t>A</t>
  </si>
  <si>
    <t>M</t>
  </si>
  <si>
    <t xml:space="preserve">CODIA </t>
  </si>
  <si>
    <t>MOVIMIENTO DE TIERRA:</t>
  </si>
  <si>
    <t>LIMPIEZA CONTINUA Y FINAL</t>
  </si>
  <si>
    <t>B</t>
  </si>
  <si>
    <t>DEMOLICIONES</t>
  </si>
  <si>
    <t xml:space="preserve">ASFALTO </t>
  </si>
  <si>
    <t>SUMINISTRO DE TUBERÍAS</t>
  </si>
  <si>
    <t>COLOCACIÓN DE TUBERIAS</t>
  </si>
  <si>
    <t>SUMINISTRO Y COLOCACIÓN DE VÁLVULAS</t>
  </si>
  <si>
    <t>PRUEBA HIDROSTÁTICA EN TUBERÍAS DE:</t>
  </si>
  <si>
    <t>REPOSICIÓN DE</t>
  </si>
  <si>
    <t xml:space="preserve">SUMINISTRO Y COLOCACIÓN DE PIEZAS ESPECIALES  </t>
  </si>
  <si>
    <t>Ud</t>
  </si>
  <si>
    <t>Codo de 4"x90º PVC SCH-40</t>
  </si>
  <si>
    <t xml:space="preserve">Codo de 4"x45º PVC SCH-40 </t>
  </si>
  <si>
    <t>Codo de 3"x90º PVC SCH-40</t>
  </si>
  <si>
    <t>Codo de 3"x45º  PVC SCH-40</t>
  </si>
  <si>
    <t xml:space="preserve">Tee de 4"x4"  PVC SCH-40 </t>
  </si>
  <si>
    <t xml:space="preserve">Tee de 3"x3" PVC SCH-40 </t>
  </si>
  <si>
    <t>Yee de 4"x3" PVC SCH-40</t>
  </si>
  <si>
    <t xml:space="preserve">Yee de 3"x3" PVC SCH-40 </t>
  </si>
  <si>
    <t xml:space="preserve">Cruz de 3"x3" PVC SCH-40 </t>
  </si>
  <si>
    <t xml:space="preserve">Reducción 4"x3"  PVC SCH-40 </t>
  </si>
  <si>
    <t>Tapón Ø4" PVC SCH-40</t>
  </si>
  <si>
    <t>Tapón Ø3" PVC SCH-40</t>
  </si>
  <si>
    <t>M³</t>
  </si>
  <si>
    <t>Anclaje H.S. p/piezas</t>
  </si>
  <si>
    <t xml:space="preserve">Cruz de 4"x4" PVC SCH-40 </t>
  </si>
  <si>
    <t>Replanteo</t>
  </si>
  <si>
    <t>Excavación material compacto c/equipo</t>
  </si>
  <si>
    <t>Nivelación de fondo de zanja</t>
  </si>
  <si>
    <t>Asiento de arena</t>
  </si>
  <si>
    <t>Tubería de Ø4" PVC (SDR-26 ) C/J.G. + 2% Desp.</t>
  </si>
  <si>
    <t>Tubería de Ø3" PVC (SDR-26 ) C/J.G. + 2% Desp.</t>
  </si>
  <si>
    <t xml:space="preserve">Tubería de Ø4" PVC (SDR-26 ) C/J.G. </t>
  </si>
  <si>
    <t xml:space="preserve">Tubería de Ø3" PVC (SDR-26 ) C/J.G. </t>
  </si>
  <si>
    <t>ACOMETIDAS EN  POLIETILENO</t>
  </si>
  <si>
    <t>Rurales Ø3"</t>
  </si>
  <si>
    <t>Bote de material c/camión (dist= 5.00 km) (inc. esparcimiento en botadero)</t>
  </si>
  <si>
    <t>De compuerta Ø4" H.F 150 PSI (incluye cuerpo de la válvula, junta de goma, tornillos, niples, junta mecánica tipo Dresser, Tee de acero, movimiento de tierra y mano de obra)</t>
  </si>
  <si>
    <t>De compuerta Ø3" H.F 150 PSI (incluye cuerpo de la válvula, junta de goma, tornillos, niples, junta mecánica tipo Dresser, Tee de acero, movimiento de tierra y mano de obra)</t>
  </si>
  <si>
    <t>Cajas telescópicos p/valvulas de H.F.</t>
  </si>
  <si>
    <t>Demolicón de acera y contenes</t>
  </si>
  <si>
    <t>Bote de escombros</t>
  </si>
  <si>
    <t>Contenes</t>
  </si>
  <si>
    <t>Corte de asfalto</t>
  </si>
  <si>
    <t>Transporte de asfalto caliente (31.00 km)</t>
  </si>
  <si>
    <t>Suministro e instalacion de letreros, uso de  conos refractarios y hombres con banderolas</t>
  </si>
  <si>
    <t>Gastos administrativos</t>
  </si>
  <si>
    <t>Honorarios profesionales</t>
  </si>
  <si>
    <t>Seguros, pólizas y fianzas</t>
  </si>
  <si>
    <t xml:space="preserve"> Supervisión de la obra</t>
  </si>
  <si>
    <t>Gastos de transporte</t>
  </si>
  <si>
    <t>Ley 6-86</t>
  </si>
  <si>
    <t>ITBIS de honorarios profesionales</t>
  </si>
  <si>
    <t>Mantenimiento y operación de INAPA</t>
  </si>
  <si>
    <t xml:space="preserve">Estudios (sociales, ambientales, geotécnico, topográfico, de calidad, etc.) </t>
  </si>
  <si>
    <t>Imprevistos</t>
  </si>
  <si>
    <t>Bote de carpeta asfalto c/ camión (dist= 5.00 km) (inc. esparcimiento en botadero)</t>
  </si>
  <si>
    <t>Remocion de asfalto</t>
  </si>
  <si>
    <t xml:space="preserve">SEÑALIZACIÓN, CONTROL, SEGURIDAD EN LA OBRA Y MANEJO DEL TRANSITO  </t>
  </si>
  <si>
    <t>Mes</t>
  </si>
  <si>
    <t>PRELIMINARES</t>
  </si>
  <si>
    <t>Compactado de relleno con compactador mecánico en capa de 0.20 m (incluida la manipulacion del relleno)</t>
  </si>
  <si>
    <t xml:space="preserve">Acometida urbanas Ø3" X 1/2" en tuberia de polietileno inclida la valvula de paso y el registro de inspeción en PPR </t>
  </si>
  <si>
    <t xml:space="preserve">Acera e=0.10 </t>
  </si>
  <si>
    <t>Suministro y colocación de imprimación con gravilla</t>
  </si>
  <si>
    <t xml:space="preserve">Suministro e instalacion de pasarelas, letreros pequeños con base en angulares, postes para cintas refractaria,luces intermitentes color ambar y barreras de peligro naranja </t>
  </si>
  <si>
    <t>Valla anunciando la obra 20''x 10'' impresión full color, conteniendo logo de inapa, nombre del proyecto y contratista .estructura en tubos galvanizados 1 ½" x 1 ½" y soporte en tubos cuadrados 4"x4"</t>
  </si>
  <si>
    <t>Campamento casa o solar y 2 baños portatiles</t>
  </si>
  <si>
    <t>No.</t>
  </si>
  <si>
    <t>PARTIDAS</t>
  </si>
  <si>
    <t>CANT.</t>
  </si>
  <si>
    <t>UNID</t>
  </si>
  <si>
    <t>P.U.</t>
  </si>
  <si>
    <t>SUB-TOTAL</t>
  </si>
  <si>
    <t>TOTAL
RD$</t>
  </si>
  <si>
    <t>REDES DISTRIBUCION</t>
  </si>
  <si>
    <r>
      <t>M</t>
    </r>
    <r>
      <rPr>
        <vertAlign val="superscript"/>
        <sz val="14"/>
        <rFont val="Times New Roman"/>
        <family val="1"/>
      </rPr>
      <t>3</t>
    </r>
  </si>
  <si>
    <r>
      <t>M</t>
    </r>
    <r>
      <rPr>
        <vertAlign val="superscript"/>
        <sz val="14"/>
        <rFont val="Times New Roman"/>
        <family val="1"/>
      </rPr>
      <t>2</t>
    </r>
  </si>
  <si>
    <r>
      <t xml:space="preserve">Suministro y colocacion de asfalto caliente + 25% desp </t>
    </r>
    <r>
      <rPr>
        <i/>
        <sz val="14"/>
        <rFont val="Times New Roman"/>
        <family val="1"/>
      </rPr>
      <t>e</t>
    </r>
    <r>
      <rPr>
        <sz val="14"/>
        <rFont val="Times New Roman"/>
        <family val="1"/>
      </rPr>
      <t>= 2" (Inc. Riego de adherencia)</t>
    </r>
  </si>
  <si>
    <r>
      <t>M</t>
    </r>
    <r>
      <rPr>
        <vertAlign val="superscript"/>
        <sz val="14"/>
        <rFont val="Times New Roman"/>
        <family val="1"/>
      </rPr>
      <t>3</t>
    </r>
    <r>
      <rPr>
        <sz val="14"/>
        <rFont val="Times New Roman"/>
        <family val="1"/>
      </rPr>
      <t>/KM</t>
    </r>
  </si>
  <si>
    <t xml:space="preserve">SUB-TOTAL  </t>
  </si>
  <si>
    <t>GASTOS GENERALES:</t>
  </si>
  <si>
    <t>SUB-TOTAL GENERAL</t>
  </si>
  <si>
    <t xml:space="preserve">PRESUPUESTO POR EQUILIBRIO ECONOMICO  </t>
  </si>
  <si>
    <t xml:space="preserve">Notas </t>
  </si>
  <si>
    <t xml:space="preserve">Los volumenes colocados en el presupuesto de equilibrio economico deben limitarse a las pendientes por ejecutar </t>
  </si>
  <si>
    <t>Los precios establecidos en el presupuesto de equilibrio economico seran la diferencia entre el base y el actualizado</t>
  </si>
  <si>
    <t xml:space="preserve">El presupuesto EE no debe contener partidas nuevas, aumento de volumen </t>
  </si>
  <si>
    <t>SUB-TOTAL FASE B</t>
  </si>
  <si>
    <t>SUB-TOTAL FASE A</t>
  </si>
  <si>
    <t>Resolucion Ministerio de Trabajo Aumento de Mano de Obra (Adjunto)</t>
  </si>
  <si>
    <t>Cotizaciones de Insumos Actualizados (Adjunto)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</si>
</sst>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\ _€_-;\-* #,##0\ _€_-;_-* &quot;-&quot;\ _€_-;_-@_-"/>
    <numFmt numFmtId="165" formatCode="_-* #,##0.00\ _€_-;\-* #,##0.00\ _€_-;_-* &quot;-&quot;??\ _€_-;_-@_-"/>
    <numFmt numFmtId="166" formatCode="_-* #,##0.00_-;\-* #,##0.00_-;_-* &quot;-&quot;??_-;_-@_-"/>
    <numFmt numFmtId="168" formatCode="0.0"/>
    <numFmt numFmtId="169" formatCode="0.000"/>
    <numFmt numFmtId="171" formatCode="0.00_)"/>
    <numFmt numFmtId="172" formatCode="[$€]#,##0.00;[Red]\-[$€]#,##0.00"/>
    <numFmt numFmtId="173" formatCode="#."/>
    <numFmt numFmtId="174" formatCode="_-* #,##0.00\ [$€]_-;\-* #,##0.00\ [$€]_-;_-* &quot;-&quot;??\ [$€]_-;_-@_-"/>
    <numFmt numFmtId="175" formatCode="#,##0.0;\-#,##0.0"/>
    <numFmt numFmtId="176" formatCode="_-* #,##0.0000_-;\-* #,##0.0000_-;_-* &quot;-&quot;??_-;_-@_-"/>
    <numFmt numFmtId="182" formatCode="General_)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</font>
    <font>
      <i/>
      <sz val="11"/>
      <color indexed="23"/>
      <name val="Calibri"/>
      <family val="2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8"/>
      <name val="Arial"/>
      <family val="2"/>
    </font>
    <font>
      <sz val="10"/>
      <name val="Courier"/>
      <family val="3"/>
    </font>
    <font>
      <b/>
      <i/>
      <sz val="16"/>
      <name val="Helv"/>
    </font>
    <font>
      <sz val="12"/>
      <name val="Courier"/>
      <family val="3"/>
    </font>
    <font>
      <sz val="10"/>
      <name val="Tms Rmn"/>
    </font>
    <font>
      <sz val="14"/>
      <color rgb="FFFF0000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vertAlign val="superscript"/>
      <sz val="14"/>
      <name val="Times New Roman"/>
      <family val="1"/>
    </font>
    <font>
      <i/>
      <sz val="14"/>
      <name val="Times New Roman"/>
      <family val="1"/>
    </font>
    <font>
      <b/>
      <sz val="14"/>
      <color rgb="FFFF0000"/>
      <name val="Times New Roman"/>
      <family val="1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7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3" applyNumberFormat="0" applyAlignment="0" applyProtection="0"/>
    <xf numFmtId="0" fontId="8" fillId="21" borderId="4" applyNumberFormat="0" applyAlignment="0" applyProtection="0"/>
    <xf numFmtId="172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173" fontId="11" fillId="0" borderId="0">
      <protection locked="0"/>
    </xf>
    <xf numFmtId="173" fontId="12" fillId="0" borderId="0">
      <protection locked="0"/>
    </xf>
    <xf numFmtId="173" fontId="12" fillId="0" borderId="0">
      <protection locked="0"/>
    </xf>
    <xf numFmtId="173" fontId="12" fillId="0" borderId="0">
      <protection locked="0"/>
    </xf>
    <xf numFmtId="173" fontId="12" fillId="0" borderId="0">
      <protection locked="0"/>
    </xf>
    <xf numFmtId="173" fontId="12" fillId="0" borderId="0">
      <protection locked="0"/>
    </xf>
    <xf numFmtId="173" fontId="12" fillId="0" borderId="0">
      <protection locked="0"/>
    </xf>
    <xf numFmtId="0" fontId="13" fillId="4" borderId="0" applyNumberFormat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3" applyNumberFormat="0" applyAlignment="0" applyProtection="0"/>
    <xf numFmtId="0" fontId="18" fillId="0" borderId="8" applyNumberFormat="0" applyFill="0" applyAlignment="0" applyProtection="0"/>
    <xf numFmtId="0" fontId="2" fillId="22" borderId="9" applyNumberFormat="0" applyFont="0" applyAlignment="0" applyProtection="0"/>
    <xf numFmtId="0" fontId="19" fillId="20" borderId="10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0" fontId="23" fillId="0" borderId="0"/>
    <xf numFmtId="171" fontId="24" fillId="0" borderId="0"/>
    <xf numFmtId="0" fontId="3" fillId="0" borderId="0"/>
    <xf numFmtId="0" fontId="3" fillId="0" borderId="0"/>
    <xf numFmtId="39" fontId="25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0" fontId="2" fillId="0" borderId="0"/>
    <xf numFmtId="17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2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4" fillId="0" borderId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39" fontId="26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39" fontId="25" fillId="0" borderId="0"/>
    <xf numFmtId="0" fontId="2" fillId="0" borderId="0"/>
    <xf numFmtId="44" fontId="2" fillId="0" borderId="0" applyFont="0" applyFill="0" applyBorder="0" applyAlignment="0" applyProtection="0"/>
  </cellStyleXfs>
  <cellXfs count="69">
    <xf numFmtId="0" fontId="0" fillId="0" borderId="0" xfId="0"/>
    <xf numFmtId="0" fontId="29" fillId="0" borderId="11" xfId="87" applyFont="1" applyBorder="1" applyAlignment="1">
      <alignment horizontal="center" vertical="center"/>
    </xf>
    <xf numFmtId="0" fontId="29" fillId="0" borderId="12" xfId="87" applyFont="1" applyBorder="1" applyAlignment="1">
      <alignment horizontal="center" vertical="center"/>
    </xf>
    <xf numFmtId="4" fontId="29" fillId="0" borderId="12" xfId="70" applyNumberFormat="1" applyFont="1" applyFill="1" applyBorder="1" applyAlignment="1">
      <alignment horizontal="right" vertical="center"/>
    </xf>
    <xf numFmtId="4" fontId="29" fillId="0" borderId="12" xfId="70" applyNumberFormat="1" applyFont="1" applyFill="1" applyBorder="1" applyAlignment="1">
      <alignment horizontal="center" vertical="center" wrapText="1"/>
    </xf>
    <xf numFmtId="4" fontId="29" fillId="0" borderId="13" xfId="70" applyNumberFormat="1" applyFont="1" applyFill="1" applyBorder="1" applyAlignment="1">
      <alignment horizontal="center" vertical="center"/>
    </xf>
    <xf numFmtId="4" fontId="29" fillId="0" borderId="14" xfId="70" applyNumberFormat="1" applyFont="1" applyBorder="1" applyAlignment="1">
      <alignment horizontal="center" vertical="center" wrapText="1"/>
    </xf>
    <xf numFmtId="49" fontId="30" fillId="0" borderId="2" xfId="87" applyNumberFormat="1" applyFont="1" applyBorder="1" applyAlignment="1">
      <alignment horizontal="left" vertical="center" wrapText="1"/>
    </xf>
    <xf numFmtId="4" fontId="29" fillId="23" borderId="16" xfId="70" applyNumberFormat="1" applyFont="1" applyFill="1" applyBorder="1" applyAlignment="1">
      <alignment horizontal="right" vertical="center"/>
    </xf>
    <xf numFmtId="0" fontId="30" fillId="0" borderId="2" xfId="87" applyFont="1" applyBorder="1" applyAlignment="1">
      <alignment horizontal="center" vertical="center" wrapText="1"/>
    </xf>
    <xf numFmtId="0" fontId="30" fillId="0" borderId="2" xfId="87" applyFont="1" applyBorder="1" applyAlignment="1">
      <alignment horizontal="left" vertical="center" wrapText="1"/>
    </xf>
    <xf numFmtId="0" fontId="30" fillId="0" borderId="2" xfId="87" applyFont="1" applyBorder="1" applyAlignment="1">
      <alignment horizontal="right" vertical="center" wrapText="1"/>
    </xf>
    <xf numFmtId="168" fontId="30" fillId="0" borderId="15" xfId="87" applyNumberFormat="1" applyFont="1" applyBorder="1" applyAlignment="1">
      <alignment horizontal="center" vertical="center"/>
    </xf>
    <xf numFmtId="182" fontId="30" fillId="0" borderId="1" xfId="87" applyNumberFormat="1" applyFont="1" applyBorder="1" applyAlignment="1">
      <alignment horizontal="left" vertical="center"/>
    </xf>
    <xf numFmtId="0" fontId="30" fillId="23" borderId="17" xfId="87" applyFont="1" applyFill="1" applyBorder="1" applyAlignment="1">
      <alignment horizontal="center" vertical="center"/>
    </xf>
    <xf numFmtId="0" fontId="29" fillId="23" borderId="18" xfId="87" applyFont="1" applyFill="1" applyBorder="1" applyAlignment="1">
      <alignment horizontal="left" vertical="center"/>
    </xf>
    <xf numFmtId="4" fontId="29" fillId="23" borderId="19" xfId="70" applyNumberFormat="1" applyFont="1" applyFill="1" applyBorder="1" applyAlignment="1">
      <alignment horizontal="right" vertical="center"/>
    </xf>
    <xf numFmtId="4" fontId="29" fillId="23" borderId="18" xfId="70" applyNumberFormat="1" applyFont="1" applyFill="1" applyBorder="1" applyAlignment="1">
      <alignment horizontal="right" vertical="center"/>
    </xf>
    <xf numFmtId="49" fontId="29" fillId="23" borderId="18" xfId="70" applyNumberFormat="1" applyFont="1" applyFill="1" applyBorder="1" applyAlignment="1">
      <alignment horizontal="center" vertical="center"/>
    </xf>
    <xf numFmtId="4" fontId="30" fillId="23" borderId="18" xfId="70" applyNumberFormat="1" applyFont="1" applyFill="1" applyBorder="1" applyAlignment="1">
      <alignment horizontal="right" vertical="center"/>
    </xf>
    <xf numFmtId="0" fontId="30" fillId="0" borderId="0" xfId="87" applyFont="1" applyAlignment="1">
      <alignment vertical="center" wrapText="1"/>
    </xf>
    <xf numFmtId="4" fontId="30" fillId="0" borderId="0" xfId="70" applyNumberFormat="1" applyFont="1" applyFill="1" applyBorder="1" applyAlignment="1">
      <alignment horizontal="right" vertical="center"/>
    </xf>
    <xf numFmtId="166" fontId="30" fillId="0" borderId="0" xfId="70" applyFont="1" applyFill="1" applyBorder="1" applyAlignment="1">
      <alignment horizontal="center" vertical="center"/>
    </xf>
    <xf numFmtId="0" fontId="29" fillId="0" borderId="0" xfId="87" applyFont="1" applyAlignment="1">
      <alignment vertical="center"/>
    </xf>
    <xf numFmtId="4" fontId="30" fillId="0" borderId="0" xfId="86" applyNumberFormat="1" applyFont="1" applyAlignment="1">
      <alignment horizontal="right" vertical="center"/>
    </xf>
    <xf numFmtId="0" fontId="30" fillId="0" borderId="0" xfId="87" applyFont="1" applyAlignment="1">
      <alignment horizontal="center" vertical="center"/>
    </xf>
    <xf numFmtId="4" fontId="30" fillId="0" borderId="0" xfId="70" applyNumberFormat="1" applyFont="1" applyAlignment="1">
      <alignment horizontal="right" vertical="center"/>
    </xf>
    <xf numFmtId="0" fontId="30" fillId="0" borderId="0" xfId="87" applyFont="1" applyAlignment="1">
      <alignment vertical="center"/>
    </xf>
    <xf numFmtId="10" fontId="30" fillId="0" borderId="0" xfId="86" applyNumberFormat="1" applyFont="1" applyAlignment="1">
      <alignment horizontal="center" vertical="center"/>
    </xf>
    <xf numFmtId="4" fontId="29" fillId="0" borderId="0" xfId="70" applyNumberFormat="1" applyFont="1" applyAlignment="1">
      <alignment horizontal="right" vertical="center"/>
    </xf>
    <xf numFmtId="0" fontId="29" fillId="0" borderId="0" xfId="87" applyFont="1" applyAlignment="1">
      <alignment horizontal="center" vertical="center"/>
    </xf>
    <xf numFmtId="0" fontId="30" fillId="0" borderId="17" xfId="87" applyFont="1" applyBorder="1" applyAlignment="1">
      <alignment horizontal="center" vertical="center"/>
    </xf>
    <xf numFmtId="4" fontId="30" fillId="0" borderId="18" xfId="70" applyNumberFormat="1" applyFont="1" applyBorder="1" applyAlignment="1">
      <alignment horizontal="right" vertical="center"/>
    </xf>
    <xf numFmtId="4" fontId="29" fillId="0" borderId="19" xfId="70" applyNumberFormat="1" applyFont="1" applyBorder="1" applyAlignment="1">
      <alignment horizontal="right" vertical="center"/>
    </xf>
    <xf numFmtId="0" fontId="30" fillId="0" borderId="0" xfId="87" applyFont="1" applyAlignment="1">
      <alignment horizontal="right" vertical="center"/>
    </xf>
    <xf numFmtId="4" fontId="29" fillId="0" borderId="0" xfId="87" applyNumberFormat="1" applyFont="1" applyAlignment="1">
      <alignment vertical="center"/>
    </xf>
    <xf numFmtId="4" fontId="30" fillId="0" borderId="0" xfId="87" applyNumberFormat="1" applyFont="1" applyAlignment="1">
      <alignment horizontal="center" vertical="center"/>
    </xf>
    <xf numFmtId="4" fontId="27" fillId="0" borderId="0" xfId="70" applyNumberFormat="1" applyFont="1" applyAlignment="1">
      <alignment horizontal="right" vertical="center"/>
    </xf>
    <xf numFmtId="0" fontId="27" fillId="0" borderId="0" xfId="87" applyFont="1" applyAlignment="1">
      <alignment horizontal="center" vertical="center"/>
    </xf>
    <xf numFmtId="0" fontId="27" fillId="0" borderId="0" xfId="87" applyFont="1" applyAlignment="1">
      <alignment vertical="center"/>
    </xf>
    <xf numFmtId="0" fontId="29" fillId="0" borderId="2" xfId="87" applyFont="1" applyBorder="1" applyAlignment="1">
      <alignment horizontal="center" vertical="center" wrapText="1"/>
    </xf>
    <xf numFmtId="0" fontId="29" fillId="0" borderId="2" xfId="87" applyFont="1" applyBorder="1" applyAlignment="1">
      <alignment horizontal="left" vertical="center" wrapText="1"/>
    </xf>
    <xf numFmtId="0" fontId="29" fillId="0" borderId="2" xfId="87" applyFont="1" applyBorder="1" applyAlignment="1">
      <alignment horizontal="right" vertical="center" wrapText="1"/>
    </xf>
    <xf numFmtId="49" fontId="29" fillId="0" borderId="2" xfId="87" applyNumberFormat="1" applyFont="1" applyBorder="1" applyAlignment="1">
      <alignment horizontal="left" vertical="center" wrapText="1"/>
    </xf>
    <xf numFmtId="0" fontId="30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 wrapText="1"/>
    </xf>
    <xf numFmtId="4" fontId="30" fillId="0" borderId="0" xfId="0" applyNumberFormat="1" applyFont="1" applyAlignment="1">
      <alignment horizontal="right" vertical="center"/>
    </xf>
    <xf numFmtId="0" fontId="29" fillId="0" borderId="0" xfId="87" applyFont="1" applyAlignment="1">
      <alignment horizontal="right" vertical="center" wrapText="1"/>
    </xf>
    <xf numFmtId="0" fontId="29" fillId="0" borderId="0" xfId="87" applyFont="1" applyAlignment="1">
      <alignment horizontal="center" vertical="center" wrapText="1"/>
    </xf>
    <xf numFmtId="2" fontId="30" fillId="23" borderId="15" xfId="87" applyNumberFormat="1" applyFont="1" applyFill="1" applyBorder="1" applyAlignment="1">
      <alignment horizontal="center" vertical="center"/>
    </xf>
    <xf numFmtId="4" fontId="30" fillId="0" borderId="2" xfId="70" applyNumberFormat="1" applyFont="1" applyFill="1" applyBorder="1" applyAlignment="1" applyProtection="1">
      <alignment horizontal="right" vertical="center"/>
    </xf>
    <xf numFmtId="0" fontId="30" fillId="0" borderId="2" xfId="87" applyFont="1" applyBorder="1" applyAlignment="1">
      <alignment horizontal="center" vertical="center"/>
    </xf>
    <xf numFmtId="4" fontId="30" fillId="0" borderId="2" xfId="70" applyNumberFormat="1" applyFont="1" applyFill="1" applyBorder="1" applyAlignment="1">
      <alignment horizontal="right" vertical="center"/>
    </xf>
    <xf numFmtId="0" fontId="33" fillId="0" borderId="0" xfId="87" applyFont="1" applyAlignment="1">
      <alignment vertical="center"/>
    </xf>
    <xf numFmtId="2" fontId="29" fillId="23" borderId="2" xfId="87" applyNumberFormat="1" applyFont="1" applyFill="1" applyBorder="1" applyAlignment="1">
      <alignment horizontal="center" vertical="center" wrapText="1"/>
    </xf>
    <xf numFmtId="4" fontId="29" fillId="0" borderId="2" xfId="70" applyNumberFormat="1" applyFont="1" applyFill="1" applyBorder="1" applyAlignment="1" applyProtection="1">
      <alignment horizontal="right" vertical="center" wrapText="1"/>
    </xf>
    <xf numFmtId="4" fontId="29" fillId="0" borderId="2" xfId="70" applyNumberFormat="1" applyFont="1" applyFill="1" applyBorder="1" applyAlignment="1">
      <alignment horizontal="right" vertical="center"/>
    </xf>
    <xf numFmtId="2" fontId="30" fillId="23" borderId="2" xfId="87" applyNumberFormat="1" applyFont="1" applyFill="1" applyBorder="1" applyAlignment="1">
      <alignment horizontal="center" vertical="center" wrapText="1"/>
    </xf>
    <xf numFmtId="4" fontId="30" fillId="0" borderId="2" xfId="70" applyNumberFormat="1" applyFont="1" applyFill="1" applyBorder="1" applyAlignment="1" applyProtection="1">
      <alignment horizontal="right" vertical="center" wrapText="1"/>
    </xf>
    <xf numFmtId="4" fontId="30" fillId="0" borderId="2" xfId="70" quotePrefix="1" applyNumberFormat="1" applyFont="1" applyFill="1" applyBorder="1" applyAlignment="1" applyProtection="1">
      <alignment horizontal="right" vertical="center" wrapText="1"/>
    </xf>
    <xf numFmtId="39" fontId="30" fillId="0" borderId="2" xfId="87" applyNumberFormat="1" applyFont="1" applyBorder="1" applyAlignment="1">
      <alignment horizontal="center" vertical="center"/>
    </xf>
    <xf numFmtId="4" fontId="27" fillId="0" borderId="0" xfId="87" applyNumberFormat="1" applyFont="1" applyAlignment="1">
      <alignment vertical="center"/>
    </xf>
    <xf numFmtId="10" fontId="30" fillId="0" borderId="0" xfId="0" applyNumberFormat="1" applyFont="1" applyAlignment="1">
      <alignment vertical="center"/>
    </xf>
    <xf numFmtId="0" fontId="29" fillId="0" borderId="0" xfId="87" applyFont="1" applyAlignment="1">
      <alignment horizontal="left" vertical="center" wrapText="1"/>
    </xf>
    <xf numFmtId="4" fontId="2" fillId="0" borderId="0" xfId="87" applyNumberFormat="1" applyAlignment="1">
      <alignment horizontal="center" vertical="center"/>
    </xf>
    <xf numFmtId="4" fontId="29" fillId="0" borderId="0" xfId="87" quotePrefix="1" applyNumberFormat="1" applyFont="1" applyAlignment="1">
      <alignment horizontal="left" vertical="center"/>
    </xf>
    <xf numFmtId="0" fontId="29" fillId="0" borderId="0" xfId="87" applyFont="1" applyAlignment="1">
      <alignment horizontal="left" vertical="center" wrapText="1"/>
    </xf>
    <xf numFmtId="0" fontId="29" fillId="0" borderId="18" xfId="87" applyFont="1" applyBorder="1" applyAlignment="1">
      <alignment vertical="center" wrapText="1"/>
    </xf>
    <xf numFmtId="0" fontId="28" fillId="0" borderId="0" xfId="87" applyFont="1" applyAlignment="1">
      <alignment horizontal="center" vertical="center"/>
    </xf>
  </cellXfs>
  <cellStyles count="9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Comma 2" xfId="51"/>
    <cellStyle name="Comma 3" xfId="52"/>
    <cellStyle name="Euro" xfId="28"/>
    <cellStyle name="Explanatory Text" xfId="29"/>
    <cellStyle name="F2" xfId="30"/>
    <cellStyle name="F3" xfId="31"/>
    <cellStyle name="F4" xfId="32"/>
    <cellStyle name="F5" xfId="33"/>
    <cellStyle name="F6" xfId="34"/>
    <cellStyle name="F7" xfId="35"/>
    <cellStyle name="F8" xfId="36"/>
    <cellStyle name="Good" xfId="37"/>
    <cellStyle name="Heading 1" xfId="38"/>
    <cellStyle name="Heading 2" xfId="39"/>
    <cellStyle name="Heading 3" xfId="40"/>
    <cellStyle name="Heading 4" xfId="41"/>
    <cellStyle name="Input" xfId="42"/>
    <cellStyle name="Linked Cell" xfId="43"/>
    <cellStyle name="Millares 10" xfId="67"/>
    <cellStyle name="Millares 10 2" xfId="70"/>
    <cellStyle name="Millares 10 3" xfId="93"/>
    <cellStyle name="Millares 11" xfId="84"/>
    <cellStyle name="Millares 2" xfId="53"/>
    <cellStyle name="Millares 2 2 2" xfId="81"/>
    <cellStyle name="Millares 3" xfId="54"/>
    <cellStyle name="Millares 3 2" xfId="71"/>
    <cellStyle name="Millares 3 3" xfId="68"/>
    <cellStyle name="Millares 4" xfId="48"/>
    <cellStyle name="Millares 4 2" xfId="74"/>
    <cellStyle name="Millares 5" xfId="55"/>
    <cellStyle name="Millares 5 2" xfId="75"/>
    <cellStyle name="Millares 5 3" xfId="89"/>
    <cellStyle name="Millares 5 3 2 2" xfId="92"/>
    <cellStyle name="Millares 6" xfId="56"/>
    <cellStyle name="Millares 7" xfId="49"/>
    <cellStyle name="Millares 7 2" xfId="83"/>
    <cellStyle name="Millares 8" xfId="57"/>
    <cellStyle name="Millares 9" xfId="58"/>
    <cellStyle name="Millares 9 2" xfId="73"/>
    <cellStyle name="Moneda 2" xfId="96"/>
    <cellStyle name="No-definido" xfId="59"/>
    <cellStyle name="Normal" xfId="0" builtinId="0"/>
    <cellStyle name="Normal - Style1" xfId="60"/>
    <cellStyle name="Normal 10" xfId="87"/>
    <cellStyle name="Normal 10 2 2" xfId="90"/>
    <cellStyle name="Normal 13 2" xfId="95"/>
    <cellStyle name="Normal 2" xfId="50"/>
    <cellStyle name="Normal 2 2" xfId="61"/>
    <cellStyle name="Normal 2 2 2" xfId="72"/>
    <cellStyle name="Normal 2 3" xfId="69"/>
    <cellStyle name="Normal 2 4" xfId="76"/>
    <cellStyle name="Normal 2_07-09 presupu..." xfId="62"/>
    <cellStyle name="Normal 3" xfId="63"/>
    <cellStyle name="Normal 3 2" xfId="77"/>
    <cellStyle name="Normal 3 2 2" xfId="85"/>
    <cellStyle name="Normal 3 2 4" xfId="94"/>
    <cellStyle name="Normal 31_correccion de averia ac.hatillo prov.hato mayor oct.2011" xfId="80"/>
    <cellStyle name="Normal 4" xfId="64"/>
    <cellStyle name="Normal 45" xfId="88"/>
    <cellStyle name="Normal 5" xfId="82"/>
    <cellStyle name="Normal 5 2 2" xfId="91"/>
    <cellStyle name="Normal 8" xfId="78"/>
    <cellStyle name="Normal 9" xfId="79"/>
    <cellStyle name="Note" xfId="44"/>
    <cellStyle name="Output" xfId="45"/>
    <cellStyle name="Percent 2" xfId="65"/>
    <cellStyle name="Porcentaje 2" xfId="86"/>
    <cellStyle name="Porcentual 2" xfId="66"/>
    <cellStyle name="Title" xfId="46"/>
    <cellStyle name="Warning Text" xfId="47"/>
  </cellStyles>
  <dxfs count="0"/>
  <tableStyles count="0" defaultTableStyle="TableStyleMedium9" defaultPivotStyle="PivotStyleLight16"/>
  <colors>
    <mruColors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haredStrings" Target="sharedStrings.xml"/><Relationship Id="rId38" Type="http://schemas.microsoft.com/office/2017/10/relationships/person" Target="persons/person0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tyles" Target="styles.xml"/><Relationship Id="rId37" Type="http://schemas.microsoft.com/office/2017/10/relationships/person" Target="persons/perso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Documents%20and%20Settings\dell2\Escritorio\Mis%20documentos\presupuestos%202006\85-06%20Reh.%20y%20Ampl.%20Ac.%20Imbert%20(2da.%20alternativa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?22A946DD" TargetMode="External"/><Relationship Id="rId1" Type="http://schemas.openxmlformats.org/officeDocument/2006/relationships/externalLinkPath" Target="file:///\\22A946DD\Copia%20de%20Analisis%20PARA%20PRESUPUESTO%20OBRAS%20PUBLICA%20df%20enero%20200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TO\IMBERT_PEAD_21abr06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05\servidor%20de%20red%20de%20costos%20(ervita)\MIS%20DOCUMENTOS\PROYECTO%20TERMINACION%20SOFTBALL%20COJPD\PRESUPUESTO%20MODIFICADO\PRESUPUESTO_FEDOSA_14NOV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PROYECTO\IMBERT_PEAD_21abr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microsoft.com/office/2019/04/relationships/externalLinkLongPath" Target="file:///\\Inapa-fs02\Documents%20and%20Settings\JOEL\Mis%20documentos\Documents%20and%20Settings\Joel%20Francisco\Mis%20documentos\Documents%20and%20Settings\CLAUDIA\Mis%20documentos\TRABAJO%20CLAUDIA\Garibaldy%20Bautista%20(actualizaciones)\analisis%20el%20pino%20junumuc&#250;.xls?D0C0845F" TargetMode="External"/><Relationship Id="rId1" Type="http://schemas.openxmlformats.org/officeDocument/2006/relationships/externalLinkPath" Target="file:///\\D0C0845F\analisis%20el%20pino%20junumuc&#25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  <sheetName val="capilla"/>
      <sheetName val="ESTRUCT"/>
      <sheetName val="Analisis Unit. "/>
      <sheetName val="Cargas Sociales"/>
      <sheetName val="NUEVAS_PARTIDAS"/>
      <sheetName val="Ana__blocks_y_termin_"/>
      <sheetName val="Costos_Mano_de_Obra"/>
      <sheetName val="Insumos_materiales"/>
      <sheetName val="Ana__Horm_mexc_mort"/>
      <sheetName val="Cabañas_simple_Tipo_2"/>
      <sheetName val="Cabañas_simple_Tipo_3"/>
      <sheetName val="Cabañas_Vice_Presidenciales"/>
      <sheetName val="NUEVAS_PARTIDAS1"/>
      <sheetName val="Ana__blocks_y_termin_1"/>
      <sheetName val="Costos_Mano_de_Obra1"/>
      <sheetName val="Insumos_materiales1"/>
      <sheetName val="Ana__Horm_mexc_mort1"/>
      <sheetName val="Cabañas_simple_Tipo_21"/>
      <sheetName val="Cabañas_simple_Tipo_31"/>
      <sheetName val="Cabañas_Vice_Presidenciales1"/>
      <sheetName val="NUEVAS_PARTIDAS2"/>
      <sheetName val="Ana__blocks_y_termin_2"/>
      <sheetName val="Costos_Mano_de_Obra2"/>
      <sheetName val="Insumos_materiales2"/>
      <sheetName val="Ana__Horm_mexc_mort2"/>
      <sheetName val="Cabañas_simple_Tipo_22"/>
      <sheetName val="Cabañas_simple_Tipo_32"/>
      <sheetName val="Cabañas_Vice_Presidenciales2"/>
      <sheetName val="NUEVAS_PARTIDAS3"/>
      <sheetName val="Ana__blocks_y_termin_3"/>
      <sheetName val="Costos_Mano_de_Obra3"/>
      <sheetName val="Insumos_materiales3"/>
      <sheetName val="Ana__Horm_mexc_mort3"/>
      <sheetName val="Cabañas_simple_Tipo_23"/>
      <sheetName val="Cabañas_simple_Tipo_33"/>
      <sheetName val="Cabañas_Vice_Presidenciales3"/>
      <sheetName val="A-BASICOS"/>
      <sheetName val="Mat"/>
      <sheetName val="Pu-Sanit."/>
      <sheetName val="Partidas def."/>
      <sheetName val="Mem de Calculo"/>
      <sheetName val="ANALISIS  DE PARTIDAS"/>
      <sheetName val="Contratista"/>
      <sheetName val="Contratista 2"/>
      <sheetName val="NUEVAS_PARTIDAS4"/>
      <sheetName val="Ana__blocks_y_termin_4"/>
      <sheetName val="Costos_Mano_de_Obra4"/>
      <sheetName val="Insumos_materiales4"/>
      <sheetName val="Ana__Horm_mexc_mort4"/>
      <sheetName val="Cabañas_simple_Tipo_24"/>
      <sheetName val="Cabañas_simple_Tipo_34"/>
      <sheetName val="Cabañas_Vice_Presidenciales4"/>
      <sheetName val="NUEVAS_PARTIDAS5"/>
      <sheetName val="Ana__blocks_y_termin_5"/>
      <sheetName val="Costos_Mano_de_Obra5"/>
      <sheetName val="Insumos_materiales5"/>
      <sheetName val="Ana__Horm_mexc_mort5"/>
      <sheetName val="Cabañas_simple_Tipo_25"/>
      <sheetName val="Cabañas_simple_Tipo_35"/>
      <sheetName val="Cabañas_Vice_Presidenciales5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/>
      <sheetData sheetId="63" refreshError="1"/>
      <sheetData sheetId="64">
        <row r="11">
          <cell r="B11">
            <v>0</v>
          </cell>
        </row>
      </sheetData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U"/>
      <sheetName val="MO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  <sheetName val="Analisis Unit. "/>
      <sheetName val="Cargas Sociales"/>
      <sheetName val="EQUIPOS"/>
      <sheetName val="M_O_"/>
      <sheetName val="HORM__Y_MORTEROS_"/>
      <sheetName val="ANALISIS_FRED"/>
      <sheetName val="Ana_MELLIZAS"/>
      <sheetName val="Pres_InstSanit_"/>
      <sheetName val="Pres_InstElect_"/>
      <sheetName val="Listado_Equipos_a_utilizar"/>
      <sheetName val="COSTO_INDIRECTO"/>
      <sheetName val="OPERADORES_EQUIPOS"/>
      <sheetName val="LISTADO_INSUMOS_DEL_2000"/>
      <sheetName val="Analisis_Unit__"/>
      <sheetName val="Cargas_Sociales"/>
      <sheetName val="M_O_1"/>
      <sheetName val="HORM__Y_MORTEROS_1"/>
      <sheetName val="ANALISIS_FRED1"/>
      <sheetName val="Ana_MELLIZAS1"/>
      <sheetName val="Pres_InstSanit_1"/>
      <sheetName val="Pres_InstElect_1"/>
      <sheetName val="Listado_Equipos_a_utilizar1"/>
      <sheetName val="COSTO_INDIRECTO1"/>
      <sheetName val="OPERADORES_EQUIPOS1"/>
      <sheetName val="LISTADO_INSUMOS_DEL_20001"/>
      <sheetName val="Analisis_Unit__1"/>
      <sheetName val="Cargas_Sociales1"/>
      <sheetName val="M_O_2"/>
      <sheetName val="HORM__Y_MORTEROS_2"/>
      <sheetName val="ANALISIS_FRED2"/>
      <sheetName val="Ana_MELLIZAS2"/>
      <sheetName val="Pres_InstSanit_2"/>
      <sheetName val="Pres_InstElect_2"/>
      <sheetName val="Listado_Equipos_a_utilizar2"/>
      <sheetName val="COSTO_INDIRECTO2"/>
      <sheetName val="OPERADORES_EQUIPOS2"/>
      <sheetName val="LISTADO_INSUMOS_DEL_20002"/>
      <sheetName val="Analisis_Unit__2"/>
      <sheetName val="Cargas_Sociales2"/>
      <sheetName val="M_O_3"/>
      <sheetName val="HORM__Y_MORTEROS_3"/>
      <sheetName val="ANALISIS_FRED3"/>
      <sheetName val="Ana_MELLIZAS3"/>
      <sheetName val="Pres_InstSanit_3"/>
      <sheetName val="Pres_InstElect_3"/>
      <sheetName val="Listado_Equipos_a_utilizar3"/>
      <sheetName val="COSTO_INDIRECTO3"/>
      <sheetName val="OPERADORES_EQUIPOS3"/>
      <sheetName val="LISTADO_INSUMOS_DEL_20003"/>
      <sheetName val="Analisis_Unit__3"/>
      <sheetName val="Cargas_Sociales3"/>
      <sheetName val="qqVgas"/>
      <sheetName val="MATERIALES"/>
      <sheetName val="OBRAMANO"/>
      <sheetName val="ANALISIS H-A "/>
      <sheetName val="Jornal"/>
      <sheetName val="Unified Pagos- factura_rep.txt"/>
      <sheetName val="M_O_4"/>
      <sheetName val="HORM__Y_MORTEROS_4"/>
      <sheetName val="ANALISIS_FRED4"/>
      <sheetName val="Ana_MELLIZAS4"/>
      <sheetName val="Pres_InstSanit_4"/>
      <sheetName val="Pres_InstElect_4"/>
      <sheetName val="Listado_Equipos_a_utilizar4"/>
      <sheetName val="COSTO_INDIRECTO4"/>
      <sheetName val="OPERADORES_EQUIPOS4"/>
      <sheetName val="LISTADO_INSUMOS_DEL_20004"/>
      <sheetName val="Analisis_Unit__4"/>
      <sheetName val="Cargas_Sociales4"/>
      <sheetName val="M_O_5"/>
      <sheetName val="HORM__Y_MORTEROS_5"/>
      <sheetName val="ANALISIS_FRED5"/>
      <sheetName val="Ana_MELLIZAS5"/>
      <sheetName val="Pres_InstSanit_5"/>
      <sheetName val="Pres_InstElect_5"/>
      <sheetName val="Listado_Equipos_a_utilizar5"/>
      <sheetName val="COSTO_INDIRECTO5"/>
      <sheetName val="OPERADORES_EQUIPOS5"/>
      <sheetName val="LISTADO_INSUMOS_DEL_20005"/>
      <sheetName val="Analisis_Unit__5"/>
      <sheetName val="Cargas_Sociales5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10">
          <cell r="C10">
            <v>350</v>
          </cell>
        </row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>
        <row r="212">
          <cell r="H212">
            <v>2563.4295469815961</v>
          </cell>
        </row>
      </sheetData>
      <sheetData sheetId="23">
        <row r="212">
          <cell r="H212">
            <v>2563.4295469815961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12">
          <cell r="H212">
            <v>2563.4295469815961</v>
          </cell>
        </row>
      </sheetData>
      <sheetData sheetId="35">
        <row r="212">
          <cell r="H212">
            <v>2563.4295469815961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212">
          <cell r="H212">
            <v>2563.4295469815961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>
        <row r="10">
          <cell r="C10">
            <v>43335</v>
          </cell>
        </row>
      </sheetData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  <sheetName val="presup."/>
      <sheetName val="Materiales y Precios"/>
      <sheetName val="Gastos_Generales1"/>
      <sheetName val="Cub__011"/>
      <sheetName val="Analisis_Costo1"/>
      <sheetName val="FCC-005_ANDAMIOS"/>
      <sheetName val="FCC-002_ACERO"/>
      <sheetName val="FCC-004_CALZOS"/>
      <sheetName val="Trabajos_Generales"/>
      <sheetName val="med_mov_de_tierras"/>
      <sheetName val="Labor_FD1"/>
      <sheetName val="presup_"/>
      <sheetName val="Gastos_Generales2"/>
      <sheetName val="Cub__012"/>
      <sheetName val="Analisis_Costo2"/>
      <sheetName val="FCC-005_ANDAMIOS1"/>
      <sheetName val="FCC-002_ACERO1"/>
      <sheetName val="FCC-004_CALZOS1"/>
      <sheetName val="Trabajos_Generales1"/>
      <sheetName val="med_mov_de_tierras1"/>
      <sheetName val="Labor_FD11"/>
      <sheetName val="presup_1"/>
      <sheetName val="Gastos_Generales3"/>
      <sheetName val="Cub__013"/>
      <sheetName val="Analisis_Costo3"/>
      <sheetName val="FCC-005_ANDAMIOS2"/>
      <sheetName val="FCC-002_ACERO2"/>
      <sheetName val="FCC-004_CALZOS2"/>
      <sheetName val="Trabajos_Generales2"/>
      <sheetName val="med_mov_de_tierras2"/>
      <sheetName val="Labor_FD12"/>
      <sheetName val="presup_2"/>
      <sheetName val="Gastos_Generales4"/>
      <sheetName val="Cub__014"/>
      <sheetName val="Analisis_Costo4"/>
      <sheetName val="FCC-005_ANDAMIOS3"/>
      <sheetName val="FCC-002_ACERO3"/>
      <sheetName val="FCC-004_CALZOS3"/>
      <sheetName val="Trabajos_Generales3"/>
      <sheetName val="med_mov_de_tierras3"/>
      <sheetName val="Labor_FD13"/>
      <sheetName val="presup_3"/>
      <sheetName val="Insumos"/>
      <sheetName val="electrico"/>
      <sheetName val="anal term"/>
      <sheetName val="Ana-Sanit."/>
      <sheetName val="Anal. horm."/>
      <sheetName val="Mat"/>
      <sheetName val="MANO DE OBRA"/>
      <sheetName val="MANT.TRANSITO"/>
      <sheetName val="LISTAS DESP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6">
          <cell r="A26" t="str">
            <v>AG99.001</v>
          </cell>
          <cell r="B26" t="str">
            <v>Bote de materiales</v>
          </cell>
          <cell r="C26" t="str">
            <v>m3</v>
          </cell>
          <cell r="D26">
            <v>1</v>
          </cell>
          <cell r="E26">
            <v>80</v>
          </cell>
          <cell r="F26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5">
          <cell r="A35" t="str">
            <v>MT01.001</v>
          </cell>
          <cell r="B35" t="str">
            <v>Carguío</v>
          </cell>
          <cell r="C35" t="str">
            <v>m3E</v>
          </cell>
          <cell r="D35">
            <v>1</v>
          </cell>
          <cell r="E35">
            <v>20</v>
          </cell>
          <cell r="F35">
            <v>20</v>
          </cell>
        </row>
        <row r="36">
          <cell r="A36" t="str">
            <v>MT01.002</v>
          </cell>
          <cell r="B36" t="str">
            <v>Arranque</v>
          </cell>
          <cell r="C36" t="str">
            <v>m3E</v>
          </cell>
          <cell r="D36">
            <v>1</v>
          </cell>
          <cell r="E36">
            <v>4</v>
          </cell>
          <cell r="F36">
            <v>4</v>
          </cell>
        </row>
        <row r="37">
          <cell r="A37" t="str">
            <v>MT01.003</v>
          </cell>
          <cell r="B37" t="str">
            <v>Acarreo Adicional en Ciudad</v>
          </cell>
          <cell r="C37" t="str">
            <v>m3E-Km</v>
          </cell>
          <cell r="D37">
            <v>1</v>
          </cell>
          <cell r="E37">
            <v>3</v>
          </cell>
          <cell r="F37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6">
          <cell r="A46" t="str">
            <v>EQ02.001</v>
          </cell>
          <cell r="B46" t="str">
            <v>Ligadora de 2 fundas</v>
          </cell>
          <cell r="C46" t="str">
            <v>hr</v>
          </cell>
          <cell r="D46">
            <v>1</v>
          </cell>
          <cell r="E46">
            <v>108.58</v>
          </cell>
          <cell r="F46">
            <v>108.58</v>
          </cell>
        </row>
        <row r="47">
          <cell r="A47" t="str">
            <v>EQ02.002</v>
          </cell>
          <cell r="B47" t="str">
            <v>Winche</v>
          </cell>
          <cell r="C47" t="str">
            <v>hr</v>
          </cell>
          <cell r="D47">
            <v>1</v>
          </cell>
          <cell r="E47">
            <v>86.79</v>
          </cell>
          <cell r="F47">
            <v>86.79</v>
          </cell>
        </row>
        <row r="48">
          <cell r="A48" t="str">
            <v>EQ03.001</v>
          </cell>
          <cell r="B48" t="str">
            <v>Compactador de Mano (12"x12")</v>
          </cell>
          <cell r="C48" t="str">
            <v>hr</v>
          </cell>
          <cell r="D48">
            <v>1</v>
          </cell>
          <cell r="E48">
            <v>112.5</v>
          </cell>
          <cell r="F48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5">
          <cell r="A65" t="str">
            <v>JD01.006</v>
          </cell>
          <cell r="B65" t="str">
            <v>Jornal diario Operario de PRIMERA CATEGORIA (OP1)</v>
          </cell>
          <cell r="C65" t="str">
            <v>Día</v>
          </cell>
          <cell r="D65">
            <v>1</v>
          </cell>
          <cell r="E65">
            <v>300</v>
          </cell>
          <cell r="F65">
            <v>300</v>
          </cell>
        </row>
        <row r="66">
          <cell r="A66" t="str">
            <v>JD01.007</v>
          </cell>
          <cell r="B66" t="str">
            <v>Jornal diario MAESTRO</v>
          </cell>
          <cell r="C66" t="str">
            <v>Día</v>
          </cell>
          <cell r="D66">
            <v>1</v>
          </cell>
          <cell r="E66">
            <v>350</v>
          </cell>
          <cell r="F66">
            <v>350</v>
          </cell>
        </row>
        <row r="67">
          <cell r="A67" t="str">
            <v>JD01.008</v>
          </cell>
          <cell r="B67" t="str">
            <v>Brigada de Topografía</v>
          </cell>
          <cell r="C67" t="str">
            <v>Día</v>
          </cell>
          <cell r="D67">
            <v>1</v>
          </cell>
          <cell r="E67">
            <v>1000</v>
          </cell>
          <cell r="F6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5">
          <cell r="A215" t="str">
            <v>CC02.002</v>
          </cell>
          <cell r="B215" t="str">
            <v>Cemento para Grouting Portland</v>
          </cell>
          <cell r="C215" t="str">
            <v>fda</v>
          </cell>
          <cell r="D215">
            <v>1</v>
          </cell>
          <cell r="E215">
            <v>67</v>
          </cell>
          <cell r="F215">
            <v>67</v>
          </cell>
        </row>
        <row r="216">
          <cell r="A216" t="str">
            <v>CC02.003</v>
          </cell>
          <cell r="B216" t="str">
            <v>Supracure</v>
          </cell>
          <cell r="C216" t="str">
            <v>gl</v>
          </cell>
          <cell r="D216">
            <v>1</v>
          </cell>
          <cell r="E216">
            <v>97.2</v>
          </cell>
          <cell r="F216">
            <v>97.2</v>
          </cell>
        </row>
        <row r="217">
          <cell r="A217" t="str">
            <v>CC02.004</v>
          </cell>
          <cell r="B217" t="str">
            <v>Superplastificante</v>
          </cell>
          <cell r="C217" t="str">
            <v>gl</v>
          </cell>
          <cell r="D217">
            <v>1</v>
          </cell>
          <cell r="E217">
            <v>91.8</v>
          </cell>
          <cell r="F217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7">
          <cell r="A367" t="str">
            <v>LL04.002</v>
          </cell>
          <cell r="B367" t="str">
            <v>Tapa de aluminio para cistena 24" x 24"</v>
          </cell>
          <cell r="C367" t="str">
            <v>u</v>
          </cell>
          <cell r="D367">
            <v>1</v>
          </cell>
          <cell r="E367">
            <v>1150</v>
          </cell>
          <cell r="F367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3">
          <cell r="A713" t="str">
            <v>YS02.002</v>
          </cell>
          <cell r="B713" t="str">
            <v>Plafón en láminas</v>
          </cell>
          <cell r="C713" t="str">
            <v>m2</v>
          </cell>
          <cell r="D713">
            <v>1</v>
          </cell>
          <cell r="E713">
            <v>280</v>
          </cell>
          <cell r="F713">
            <v>280</v>
          </cell>
        </row>
        <row r="714">
          <cell r="A714" t="str">
            <v>YS02.003</v>
          </cell>
          <cell r="B714" t="str">
            <v>Plafón Sheet Rock - Instalado</v>
          </cell>
          <cell r="C714" t="str">
            <v>m2</v>
          </cell>
          <cell r="D714">
            <v>1.08</v>
          </cell>
          <cell r="E714">
            <v>450</v>
          </cell>
          <cell r="F714">
            <v>486</v>
          </cell>
        </row>
        <row r="715">
          <cell r="A715" t="str">
            <v>YS03.001</v>
          </cell>
          <cell r="B715" t="str">
            <v>Rosetas</v>
          </cell>
          <cell r="C715" t="str">
            <v>u</v>
          </cell>
          <cell r="D715">
            <v>1</v>
          </cell>
          <cell r="E715">
            <v>100</v>
          </cell>
          <cell r="F715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8">
          <cell r="A918" t="str">
            <v>MO78.004</v>
          </cell>
          <cell r="B918" t="str">
            <v>Maestro Plomero</v>
          </cell>
          <cell r="C918" t="str">
            <v>día</v>
          </cell>
          <cell r="D918">
            <v>1</v>
          </cell>
          <cell r="E918">
            <v>457</v>
          </cell>
          <cell r="F918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29">
          <cell r="A929" t="str">
            <v>99.024</v>
          </cell>
          <cell r="B929" t="str">
            <v>Hormigón (1:2:4) Vaciado a Mano</v>
          </cell>
          <cell r="C929" t="str">
            <v>m3</v>
          </cell>
          <cell r="D929">
            <v>1</v>
          </cell>
          <cell r="E929">
            <v>1060.28</v>
          </cell>
          <cell r="F929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7">
          <cell r="A937" t="str">
            <v>99.901</v>
          </cell>
          <cell r="B937" t="str">
            <v>Mortero (1:2) en Techo</v>
          </cell>
          <cell r="C937" t="str">
            <v>m3</v>
          </cell>
          <cell r="D937">
            <v>1</v>
          </cell>
          <cell r="E937">
            <v>1958.27</v>
          </cell>
          <cell r="F937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1">
          <cell r="A941" t="str">
            <v>05.301</v>
          </cell>
          <cell r="B941" t="str">
            <v>Muros de Bloques de Hormigón 4"</v>
          </cell>
          <cell r="C941" t="str">
            <v>m2</v>
          </cell>
          <cell r="D941">
            <v>1</v>
          </cell>
          <cell r="E941">
            <v>174.08</v>
          </cell>
          <cell r="F941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>
        <row r="4">
          <cell r="A4" t="str">
            <v>Id.</v>
          </cell>
        </row>
      </sheetData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4">
          <cell r="A4" t="str">
            <v>Id.</v>
          </cell>
        </row>
      </sheetData>
      <sheetData sheetId="32"/>
      <sheetData sheetId="33">
        <row r="4">
          <cell r="A4" t="str">
            <v>Id.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>
        <row r="4">
          <cell r="A4" t="str">
            <v>Id.</v>
          </cell>
        </row>
      </sheetData>
      <sheetData sheetId="42">
        <row r="5">
          <cell r="B5">
            <v>2</v>
          </cell>
        </row>
      </sheetData>
      <sheetData sheetId="43">
        <row r="4">
          <cell r="A4" t="str">
            <v>Id.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>
        <row r="4">
          <cell r="A4" t="str">
            <v>Id.</v>
          </cell>
        </row>
      </sheetData>
      <sheetData sheetId="52"/>
      <sheetData sheetId="53">
        <row r="4">
          <cell r="A4" t="str">
            <v>Id.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>
        <row r="4">
          <cell r="A4" t="str">
            <v>Id.</v>
          </cell>
        </row>
      </sheetData>
      <sheetData sheetId="62"/>
      <sheetData sheetId="63">
        <row r="4">
          <cell r="A4" t="str">
            <v>Id.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  <sheetName val="Precios"/>
    </sheetNames>
    <sheetDataSet>
      <sheetData sheetId="0" refreshError="1">
        <row r="9">
          <cell r="D9">
            <v>1500</v>
          </cell>
        </row>
        <row r="133">
          <cell r="D133">
            <v>1350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  <sheetName val="CRONOGRAMA FISICO FINANCIERO"/>
    </sheetNames>
    <sheetDataSet>
      <sheetData sheetId="0">
        <row r="3">
          <cell r="D3">
            <v>1352</v>
          </cell>
        </row>
      </sheetData>
      <sheetData sheetId="1">
        <row r="3">
          <cell r="B3">
            <v>830</v>
          </cell>
        </row>
      </sheetData>
      <sheetData sheetId="2">
        <row r="239">
          <cell r="E239">
            <v>2690.8249815051054</v>
          </cell>
        </row>
      </sheetData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  <sheetName val="LISTADO INSUMOS DEL 2000"/>
    </sheetNames>
    <sheetDataSet>
      <sheetData sheetId="0" refreshError="1">
        <row r="9">
          <cell r="D9">
            <v>1500</v>
          </cell>
        </row>
        <row r="17">
          <cell r="D17">
            <v>35</v>
          </cell>
        </row>
        <row r="130">
          <cell r="D130">
            <v>45</v>
          </cell>
        </row>
        <row r="131">
          <cell r="D131">
            <v>20</v>
          </cell>
        </row>
        <row r="132">
          <cell r="D132">
            <v>35</v>
          </cell>
        </row>
        <row r="133">
          <cell r="D133">
            <v>1350</v>
          </cell>
        </row>
      </sheetData>
      <sheetData sheetId="1" refreshError="1">
        <row r="11">
          <cell r="B11">
            <v>1.4428531746653097</v>
          </cell>
        </row>
        <row r="247">
          <cell r="B247">
            <v>1.4428531746653097</v>
          </cell>
        </row>
        <row r="256">
          <cell r="B256">
            <v>13.707105159320442</v>
          </cell>
        </row>
        <row r="612">
          <cell r="B612">
            <v>220.75653572379238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erram"/>
      <sheetName val="Hoja1"/>
      <sheetName val="Hoja2"/>
      <sheetName val="Hoja3"/>
    </sheetNames>
    <sheetDataSet>
      <sheetData sheetId="0">
        <row r="561">
          <cell r="D561">
            <v>36.01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/>
      <sheetData sheetId="2"/>
      <sheetData sheetId="3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  <sheetName val="M_O_"/>
      <sheetName val="Analisis_(2)"/>
      <sheetName val="analisis_basicos"/>
      <sheetName val="ANALISIS_"/>
      <sheetName val="COLOCACION_DE_TUBERIA"/>
      <sheetName val="C_D_C_,_C_Op__y_C_G_"/>
      <sheetName val="Malla_Ciclónica_y_Muros_Blo_"/>
      <sheetName val="RECLAMACION_3"/>
      <sheetName val="MATERIALES_LISTADO"/>
      <sheetName val="M_O_1"/>
      <sheetName val="Analisis_(2)1"/>
      <sheetName val="analisis_basicos1"/>
      <sheetName val="ANALISIS_1"/>
      <sheetName val="COLOCACION_DE_TUBERIA1"/>
      <sheetName val="C_D_C_,_C_Op__y_C_G_1"/>
      <sheetName val="Malla_Ciclónica_y_Muros_Blo_1"/>
      <sheetName val="RECLAMACION_31"/>
      <sheetName val="MATERIALES_LISTADO1"/>
      <sheetName val="M_O_2"/>
      <sheetName val="Analisis_(2)2"/>
      <sheetName val="analisis_basicos2"/>
      <sheetName val="ANALISIS_2"/>
      <sheetName val="COLOCACION_DE_TUBERIA2"/>
      <sheetName val="C_D_C_,_C_Op__y_C_G_2"/>
      <sheetName val="Malla_Ciclónica_y_Muros_Blo_2"/>
      <sheetName val="RECLAMACION_32"/>
      <sheetName val="MATERIALES_LISTADO2"/>
      <sheetName val="M_O_3"/>
      <sheetName val="Analisis_(2)3"/>
      <sheetName val="analisis_basicos3"/>
      <sheetName val="ANALISIS_3"/>
      <sheetName val="COLOCACION_DE_TUBERIA3"/>
      <sheetName val="C_D_C_,_C_Op__y_C_G_3"/>
      <sheetName val="Malla_Ciclónica_y_Muros_Blo_3"/>
      <sheetName val="RECLAMACION_33"/>
      <sheetName val="MATERIALES_LISTADO3"/>
      <sheetName val="MATERIALES"/>
      <sheetName val="OBRAMANO"/>
      <sheetName val="EQUIPOS"/>
      <sheetName val="M_O_4"/>
      <sheetName val="Analisis_(2)4"/>
      <sheetName val="analisis_basicos4"/>
      <sheetName val="ANALISIS_4"/>
      <sheetName val="COLOCACION_DE_TUBERIA4"/>
      <sheetName val="C_D_C_,_C_Op__y_C_G_4"/>
      <sheetName val="Malla_Ciclónica_y_Muros_Blo_4"/>
      <sheetName val="RECLAMACION_34"/>
      <sheetName val="MATERIALES_LISTADO4"/>
      <sheetName val="M_O_5"/>
      <sheetName val="Analisis_(2)5"/>
      <sheetName val="analisis_basicos5"/>
      <sheetName val="ANALISIS_5"/>
      <sheetName val="COLOCACION_DE_TUBERIA5"/>
      <sheetName val="C_D_C_,_C_Op__y_C_G_5"/>
      <sheetName val="Malla_Ciclónica_y_Muros_Blo_5"/>
      <sheetName val="RECLAMACION_35"/>
      <sheetName val="MATERIALES_LISTADO5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9">
          <cell r="C9">
            <v>1525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9">
          <cell r="C9">
            <v>1525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 refreshError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Analisis Unitarios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19"/>
  <sheetViews>
    <sheetView tabSelected="1" topLeftCell="A40" workbookViewId="0">
      <selection activeCell="G95" sqref="G95"/>
    </sheetView>
  </sheetViews>
  <sheetFormatPr baseColWidth="10" defaultColWidth="11.42578125" defaultRowHeight="18.75" x14ac:dyDescent="0.2"/>
  <cols>
    <col min="1" max="1" width="9.28515625" style="39" customWidth="1"/>
    <col min="2" max="2" width="12.5703125" style="38" customWidth="1"/>
    <col min="3" max="3" width="72.7109375" style="39" customWidth="1"/>
    <col min="4" max="4" width="15.42578125" style="37" customWidth="1"/>
    <col min="5" max="5" width="13.28515625" style="38" customWidth="1"/>
    <col min="6" max="6" width="17.5703125" style="26" customWidth="1"/>
    <col min="7" max="7" width="18.7109375" style="37" customWidth="1"/>
    <col min="8" max="8" width="22.28515625" style="37" customWidth="1"/>
    <col min="9" max="9" width="12.7109375" style="39" bestFit="1" customWidth="1"/>
    <col min="10" max="10" width="27.5703125" style="39" bestFit="1" customWidth="1"/>
    <col min="11" max="16384" width="11.42578125" style="39"/>
  </cols>
  <sheetData>
    <row r="1" spans="2:8" ht="20.25" x14ac:dyDescent="0.2">
      <c r="B1" s="68"/>
      <c r="C1" s="68"/>
      <c r="D1" s="68"/>
      <c r="E1" s="68"/>
      <c r="F1" s="68"/>
      <c r="G1" s="68"/>
      <c r="H1" s="68"/>
    </row>
    <row r="2" spans="2:8" x14ac:dyDescent="0.2">
      <c r="B2" s="63"/>
      <c r="C2" s="63"/>
      <c r="D2" s="47"/>
      <c r="E2" s="63"/>
      <c r="F2" s="63"/>
      <c r="G2" s="63"/>
      <c r="H2" s="48"/>
    </row>
    <row r="3" spans="2:8" x14ac:dyDescent="0.2">
      <c r="B3" s="63"/>
      <c r="C3" s="63"/>
      <c r="D3" s="47"/>
      <c r="E3" s="63"/>
      <c r="F3" s="63"/>
      <c r="G3" s="63"/>
      <c r="H3" s="48"/>
    </row>
    <row r="4" spans="2:8" ht="18" customHeight="1" x14ac:dyDescent="0.2">
      <c r="B4" s="66" t="s">
        <v>88</v>
      </c>
      <c r="C4" s="66"/>
      <c r="D4" s="47"/>
      <c r="E4" s="66"/>
      <c r="F4" s="66"/>
      <c r="G4" s="66"/>
      <c r="H4" s="48"/>
    </row>
    <row r="5" spans="2:8" x14ac:dyDescent="0.2">
      <c r="B5" s="66"/>
      <c r="C5" s="66"/>
      <c r="D5" s="47"/>
      <c r="E5" s="48"/>
      <c r="F5" s="48"/>
      <c r="G5" s="48"/>
      <c r="H5" s="48"/>
    </row>
    <row r="6" spans="2:8" ht="19.5" thickBot="1" x14ac:dyDescent="0.25">
      <c r="B6" s="48"/>
      <c r="C6" s="48"/>
      <c r="D6" s="47"/>
      <c r="E6" s="48"/>
      <c r="F6" s="48"/>
      <c r="G6" s="48"/>
      <c r="H6" s="48"/>
    </row>
    <row r="7" spans="2:8" ht="38.25" thickBot="1" x14ac:dyDescent="0.25">
      <c r="B7" s="1" t="s">
        <v>73</v>
      </c>
      <c r="C7" s="2" t="s">
        <v>74</v>
      </c>
      <c r="D7" s="3" t="s">
        <v>75</v>
      </c>
      <c r="E7" s="2" t="s">
        <v>76</v>
      </c>
      <c r="F7" s="4" t="s">
        <v>77</v>
      </c>
      <c r="G7" s="5" t="s">
        <v>78</v>
      </c>
      <c r="H7" s="6" t="s">
        <v>79</v>
      </c>
    </row>
    <row r="8" spans="2:8" x14ac:dyDescent="0.2">
      <c r="B8" s="49"/>
      <c r="C8" s="7"/>
      <c r="D8" s="50"/>
      <c r="E8" s="51"/>
      <c r="F8" s="52"/>
      <c r="G8" s="52"/>
      <c r="H8" s="8"/>
    </row>
    <row r="9" spans="2:8" s="53" customFormat="1" x14ac:dyDescent="0.2">
      <c r="B9" s="54" t="s">
        <v>1</v>
      </c>
      <c r="C9" s="43" t="s">
        <v>80</v>
      </c>
      <c r="D9" s="55"/>
      <c r="E9" s="40"/>
      <c r="F9" s="56"/>
      <c r="G9" s="56"/>
      <c r="H9" s="8"/>
    </row>
    <row r="10" spans="2:8" x14ac:dyDescent="0.2">
      <c r="B10" s="57"/>
      <c r="C10" s="7"/>
      <c r="D10" s="58"/>
      <c r="E10" s="9"/>
      <c r="F10" s="52"/>
      <c r="G10" s="52"/>
      <c r="H10" s="8"/>
    </row>
    <row r="11" spans="2:8" s="53" customFormat="1" x14ac:dyDescent="0.2">
      <c r="B11" s="40">
        <v>1</v>
      </c>
      <c r="C11" s="41" t="s">
        <v>65</v>
      </c>
      <c r="D11" s="42"/>
      <c r="E11" s="40"/>
      <c r="F11" s="56"/>
      <c r="G11" s="56"/>
      <c r="H11" s="8"/>
    </row>
    <row r="12" spans="2:8" x14ac:dyDescent="0.2">
      <c r="B12" s="9">
        <v>1.1000000000000001</v>
      </c>
      <c r="C12" s="10" t="s">
        <v>31</v>
      </c>
      <c r="D12" s="11">
        <v>14085</v>
      </c>
      <c r="E12" s="9" t="s">
        <v>2</v>
      </c>
      <c r="F12" s="52">
        <v>43.63</v>
      </c>
      <c r="G12" s="52">
        <f>ROUND(F12*D12,2)</f>
        <v>614528.55000000005</v>
      </c>
      <c r="H12" s="8"/>
    </row>
    <row r="13" spans="2:8" x14ac:dyDescent="0.2">
      <c r="B13" s="9"/>
      <c r="C13" s="10"/>
      <c r="D13" s="11"/>
      <c r="E13" s="9"/>
      <c r="F13" s="52"/>
      <c r="G13" s="52"/>
      <c r="H13" s="8">
        <f>SUM(G11:G12)</f>
        <v>614528.55000000005</v>
      </c>
    </row>
    <row r="14" spans="2:8" s="53" customFormat="1" x14ac:dyDescent="0.2">
      <c r="B14" s="40">
        <v>2</v>
      </c>
      <c r="C14" s="41" t="s">
        <v>4</v>
      </c>
      <c r="D14" s="42"/>
      <c r="E14" s="40"/>
      <c r="F14" s="56"/>
      <c r="G14" s="52"/>
      <c r="H14" s="8"/>
    </row>
    <row r="15" spans="2:8" ht="22.5" x14ac:dyDescent="0.2">
      <c r="B15" s="9">
        <f>0.1+B14</f>
        <v>2.1</v>
      </c>
      <c r="C15" s="10" t="s">
        <v>32</v>
      </c>
      <c r="D15" s="11">
        <v>10093.93</v>
      </c>
      <c r="E15" s="9" t="s">
        <v>81</v>
      </c>
      <c r="F15" s="52">
        <v>265.76</v>
      </c>
      <c r="G15" s="52">
        <f t="shared" ref="G15:G76" si="0">ROUND(F15*D15,2)</f>
        <v>2682562.84</v>
      </c>
      <c r="H15" s="8"/>
    </row>
    <row r="16" spans="2:8" ht="22.5" x14ac:dyDescent="0.2">
      <c r="B16" s="9">
        <f t="shared" ref="B16:B19" si="1">0.1+B15</f>
        <v>2.2000000000000002</v>
      </c>
      <c r="C16" s="10" t="s">
        <v>33</v>
      </c>
      <c r="D16" s="11">
        <v>9392.5</v>
      </c>
      <c r="E16" s="9" t="s">
        <v>82</v>
      </c>
      <c r="F16" s="52">
        <v>42.27</v>
      </c>
      <c r="G16" s="52">
        <f t="shared" si="0"/>
        <v>397020.98</v>
      </c>
      <c r="H16" s="8"/>
    </row>
    <row r="17" spans="2:8" ht="22.5" x14ac:dyDescent="0.2">
      <c r="B17" s="9">
        <f t="shared" si="1"/>
        <v>2.2999999999999998</v>
      </c>
      <c r="C17" s="10" t="s">
        <v>34</v>
      </c>
      <c r="D17" s="11">
        <v>985.95</v>
      </c>
      <c r="E17" s="9" t="s">
        <v>81</v>
      </c>
      <c r="F17" s="52">
        <v>1958.53</v>
      </c>
      <c r="G17" s="52">
        <f t="shared" si="0"/>
        <v>1931012.65</v>
      </c>
      <c r="H17" s="8"/>
    </row>
    <row r="18" spans="2:8" ht="37.5" x14ac:dyDescent="0.2">
      <c r="B18" s="9">
        <f t="shared" si="1"/>
        <v>2.4</v>
      </c>
      <c r="C18" s="10" t="s">
        <v>66</v>
      </c>
      <c r="D18" s="11">
        <v>8575.59</v>
      </c>
      <c r="E18" s="9" t="s">
        <v>81</v>
      </c>
      <c r="F18" s="52">
        <v>331.18</v>
      </c>
      <c r="G18" s="52">
        <f t="shared" si="0"/>
        <v>2840063.9</v>
      </c>
      <c r="H18" s="8"/>
    </row>
    <row r="19" spans="2:8" ht="37.5" x14ac:dyDescent="0.2">
      <c r="B19" s="9">
        <f t="shared" si="1"/>
        <v>2.5</v>
      </c>
      <c r="C19" s="10" t="s">
        <v>41</v>
      </c>
      <c r="D19" s="11">
        <v>1822.01</v>
      </c>
      <c r="E19" s="9" t="s">
        <v>81</v>
      </c>
      <c r="F19" s="52">
        <v>303.39</v>
      </c>
      <c r="G19" s="52">
        <f t="shared" si="0"/>
        <v>552779.61</v>
      </c>
      <c r="H19" s="8"/>
    </row>
    <row r="20" spans="2:8" x14ac:dyDescent="0.2">
      <c r="B20" s="9"/>
      <c r="C20" s="10"/>
      <c r="D20" s="11"/>
      <c r="E20" s="9"/>
      <c r="F20" s="52"/>
      <c r="G20" s="52"/>
      <c r="H20" s="8">
        <f>SUM(G15:G19)</f>
        <v>8403439.9800000004</v>
      </c>
    </row>
    <row r="21" spans="2:8" s="53" customFormat="1" x14ac:dyDescent="0.2">
      <c r="B21" s="40">
        <v>3</v>
      </c>
      <c r="C21" s="41" t="s">
        <v>9</v>
      </c>
      <c r="D21" s="42"/>
      <c r="E21" s="40"/>
      <c r="F21" s="56"/>
      <c r="G21" s="52"/>
      <c r="H21" s="8"/>
    </row>
    <row r="22" spans="2:8" x14ac:dyDescent="0.2">
      <c r="B22" s="9">
        <v>3.1</v>
      </c>
      <c r="C22" s="10" t="s">
        <v>35</v>
      </c>
      <c r="D22" s="11">
        <v>4839.8999999999996</v>
      </c>
      <c r="E22" s="9" t="s">
        <v>2</v>
      </c>
      <c r="F22" s="52">
        <v>1038.83</v>
      </c>
      <c r="G22" s="52">
        <f t="shared" si="0"/>
        <v>5027833.32</v>
      </c>
      <c r="H22" s="8"/>
    </row>
    <row r="23" spans="2:8" x14ac:dyDescent="0.2">
      <c r="B23" s="9">
        <v>3.2</v>
      </c>
      <c r="C23" s="10" t="s">
        <v>36</v>
      </c>
      <c r="D23" s="11">
        <v>9526.7999999999993</v>
      </c>
      <c r="E23" s="9" t="s">
        <v>2</v>
      </c>
      <c r="F23" s="52">
        <v>641.52</v>
      </c>
      <c r="G23" s="52">
        <f t="shared" si="0"/>
        <v>6111632.7400000002</v>
      </c>
      <c r="H23" s="8"/>
    </row>
    <row r="24" spans="2:8" x14ac:dyDescent="0.2">
      <c r="B24" s="9"/>
      <c r="C24" s="10"/>
      <c r="D24" s="11"/>
      <c r="E24" s="9"/>
      <c r="F24" s="52"/>
      <c r="G24" s="52"/>
      <c r="H24" s="8">
        <f>SUM(G22:G23)</f>
        <v>11139466.060000001</v>
      </c>
    </row>
    <row r="25" spans="2:8" s="53" customFormat="1" x14ac:dyDescent="0.2">
      <c r="B25" s="40">
        <v>4</v>
      </c>
      <c r="C25" s="41" t="s">
        <v>10</v>
      </c>
      <c r="D25" s="42"/>
      <c r="E25" s="40"/>
      <c r="F25" s="56"/>
      <c r="G25" s="52"/>
      <c r="H25" s="8"/>
    </row>
    <row r="26" spans="2:8" x14ac:dyDescent="0.2">
      <c r="B26" s="9">
        <v>4.0999999999999996</v>
      </c>
      <c r="C26" s="10" t="s">
        <v>37</v>
      </c>
      <c r="D26" s="11">
        <v>4839.8999999999996</v>
      </c>
      <c r="E26" s="9" t="s">
        <v>2</v>
      </c>
      <c r="F26" s="52">
        <v>288.3</v>
      </c>
      <c r="G26" s="52">
        <f t="shared" si="0"/>
        <v>1395343.17</v>
      </c>
      <c r="H26" s="8"/>
    </row>
    <row r="27" spans="2:8" x14ac:dyDescent="0.2">
      <c r="B27" s="9">
        <v>4.2</v>
      </c>
      <c r="C27" s="10" t="s">
        <v>38</v>
      </c>
      <c r="D27" s="11">
        <v>9526.7999999999993</v>
      </c>
      <c r="E27" s="9" t="s">
        <v>2</v>
      </c>
      <c r="F27" s="52">
        <v>259.86</v>
      </c>
      <c r="G27" s="52">
        <f t="shared" si="0"/>
        <v>2475634.25</v>
      </c>
      <c r="H27" s="8"/>
    </row>
    <row r="28" spans="2:8" x14ac:dyDescent="0.2">
      <c r="B28" s="9"/>
      <c r="C28" s="10"/>
      <c r="D28" s="11"/>
      <c r="E28" s="9"/>
      <c r="F28" s="52"/>
      <c r="G28" s="52"/>
      <c r="H28" s="8">
        <f>SUM(G26:G27)</f>
        <v>3870977.42</v>
      </c>
    </row>
    <row r="29" spans="2:8" s="53" customFormat="1" ht="37.5" x14ac:dyDescent="0.2">
      <c r="B29" s="40">
        <v>5</v>
      </c>
      <c r="C29" s="41" t="s">
        <v>14</v>
      </c>
      <c r="D29" s="42"/>
      <c r="E29" s="40"/>
      <c r="F29" s="56"/>
      <c r="G29" s="52"/>
      <c r="H29" s="8"/>
    </row>
    <row r="30" spans="2:8" x14ac:dyDescent="0.2">
      <c r="B30" s="9">
        <f>0.1+B29</f>
        <v>5.0999999999999996</v>
      </c>
      <c r="C30" s="10" t="s">
        <v>16</v>
      </c>
      <c r="D30" s="11">
        <v>1</v>
      </c>
      <c r="E30" s="9" t="s">
        <v>15</v>
      </c>
      <c r="F30" s="52">
        <v>622.77</v>
      </c>
      <c r="G30" s="52">
        <f t="shared" si="0"/>
        <v>622.77</v>
      </c>
      <c r="H30" s="8"/>
    </row>
    <row r="31" spans="2:8" x14ac:dyDescent="0.2">
      <c r="B31" s="9">
        <f t="shared" ref="B31:B38" si="2">0.1+B30</f>
        <v>5.2</v>
      </c>
      <c r="C31" s="10" t="s">
        <v>17</v>
      </c>
      <c r="D31" s="11">
        <v>13</v>
      </c>
      <c r="E31" s="9" t="s">
        <v>15</v>
      </c>
      <c r="F31" s="52">
        <v>605.28</v>
      </c>
      <c r="G31" s="52">
        <f t="shared" si="0"/>
        <v>7868.64</v>
      </c>
      <c r="H31" s="8"/>
    </row>
    <row r="32" spans="2:8" x14ac:dyDescent="0.2">
      <c r="B32" s="9">
        <f t="shared" si="2"/>
        <v>5.3</v>
      </c>
      <c r="C32" s="10" t="s">
        <v>18</v>
      </c>
      <c r="D32" s="11">
        <v>4</v>
      </c>
      <c r="E32" s="9" t="s">
        <v>15</v>
      </c>
      <c r="F32" s="52">
        <v>359.84</v>
      </c>
      <c r="G32" s="52">
        <f t="shared" si="0"/>
        <v>1439.36</v>
      </c>
      <c r="H32" s="8"/>
    </row>
    <row r="33" spans="2:8" x14ac:dyDescent="0.2">
      <c r="B33" s="9">
        <f t="shared" si="2"/>
        <v>5.4</v>
      </c>
      <c r="C33" s="10" t="s">
        <v>19</v>
      </c>
      <c r="D33" s="11">
        <v>36</v>
      </c>
      <c r="E33" s="9" t="s">
        <v>15</v>
      </c>
      <c r="F33" s="52">
        <v>344.5</v>
      </c>
      <c r="G33" s="52">
        <f t="shared" si="0"/>
        <v>12402</v>
      </c>
      <c r="H33" s="8"/>
    </row>
    <row r="34" spans="2:8" x14ac:dyDescent="0.2">
      <c r="B34" s="9">
        <f t="shared" si="2"/>
        <v>5.5</v>
      </c>
      <c r="C34" s="10" t="s">
        <v>20</v>
      </c>
      <c r="D34" s="11">
        <v>38</v>
      </c>
      <c r="E34" s="9" t="s">
        <v>15</v>
      </c>
      <c r="F34" s="52">
        <v>743.69</v>
      </c>
      <c r="G34" s="52">
        <f t="shared" si="0"/>
        <v>28260.22</v>
      </c>
      <c r="H34" s="8"/>
    </row>
    <row r="35" spans="2:8" x14ac:dyDescent="0.2">
      <c r="B35" s="9">
        <f t="shared" si="2"/>
        <v>5.6</v>
      </c>
      <c r="C35" s="10" t="s">
        <v>21</v>
      </c>
      <c r="D35" s="11">
        <v>26</v>
      </c>
      <c r="E35" s="9" t="s">
        <v>15</v>
      </c>
      <c r="F35" s="52">
        <v>658.97</v>
      </c>
      <c r="G35" s="52">
        <f t="shared" si="0"/>
        <v>17133.22</v>
      </c>
      <c r="H35" s="8"/>
    </row>
    <row r="36" spans="2:8" x14ac:dyDescent="0.2">
      <c r="B36" s="9">
        <f t="shared" si="2"/>
        <v>5.7</v>
      </c>
      <c r="C36" s="10" t="s">
        <v>22</v>
      </c>
      <c r="D36" s="11">
        <v>4</v>
      </c>
      <c r="E36" s="9" t="s">
        <v>15</v>
      </c>
      <c r="F36" s="52">
        <v>697.78</v>
      </c>
      <c r="G36" s="52">
        <f t="shared" si="0"/>
        <v>2791.12</v>
      </c>
      <c r="H36" s="8"/>
    </row>
    <row r="37" spans="2:8" x14ac:dyDescent="0.2">
      <c r="B37" s="9">
        <f t="shared" si="2"/>
        <v>5.8</v>
      </c>
      <c r="C37" s="10" t="s">
        <v>23</v>
      </c>
      <c r="D37" s="11">
        <v>3</v>
      </c>
      <c r="E37" s="9" t="s">
        <v>15</v>
      </c>
      <c r="F37" s="52">
        <v>329.16</v>
      </c>
      <c r="G37" s="52">
        <f t="shared" si="0"/>
        <v>987.48</v>
      </c>
      <c r="H37" s="8"/>
    </row>
    <row r="38" spans="2:8" x14ac:dyDescent="0.2">
      <c r="B38" s="9">
        <f t="shared" si="2"/>
        <v>5.9</v>
      </c>
      <c r="C38" s="10" t="s">
        <v>30</v>
      </c>
      <c r="D38" s="11">
        <v>1</v>
      </c>
      <c r="E38" s="9" t="s">
        <v>15</v>
      </c>
      <c r="F38" s="52">
        <v>1290.53</v>
      </c>
      <c r="G38" s="52">
        <f t="shared" si="0"/>
        <v>1290.53</v>
      </c>
      <c r="H38" s="8"/>
    </row>
    <row r="39" spans="2:8" x14ac:dyDescent="0.2">
      <c r="B39" s="9">
        <v>5.0999999999999996</v>
      </c>
      <c r="C39" s="10" t="s">
        <v>24</v>
      </c>
      <c r="D39" s="11">
        <v>1</v>
      </c>
      <c r="E39" s="9" t="s">
        <v>15</v>
      </c>
      <c r="F39" s="52">
        <v>1122.6600000000001</v>
      </c>
      <c r="G39" s="52">
        <f t="shared" si="0"/>
        <v>1122.6600000000001</v>
      </c>
      <c r="H39" s="8"/>
    </row>
    <row r="40" spans="2:8" x14ac:dyDescent="0.2">
      <c r="B40" s="9">
        <f>0.01+B39</f>
        <v>5.1100000000000003</v>
      </c>
      <c r="C40" s="10" t="s">
        <v>25</v>
      </c>
      <c r="D40" s="11">
        <v>33</v>
      </c>
      <c r="E40" s="9" t="s">
        <v>15</v>
      </c>
      <c r="F40" s="52">
        <v>976.48</v>
      </c>
      <c r="G40" s="52">
        <f t="shared" si="0"/>
        <v>32223.84</v>
      </c>
      <c r="H40" s="8"/>
    </row>
    <row r="41" spans="2:8" x14ac:dyDescent="0.2">
      <c r="B41" s="9">
        <f t="shared" ref="B41:B43" si="3">0.01+B40</f>
        <v>5.12</v>
      </c>
      <c r="C41" s="10" t="s">
        <v>26</v>
      </c>
      <c r="D41" s="11">
        <v>1</v>
      </c>
      <c r="E41" s="9" t="s">
        <v>15</v>
      </c>
      <c r="F41" s="52">
        <v>488.67</v>
      </c>
      <c r="G41" s="52">
        <f t="shared" si="0"/>
        <v>488.67</v>
      </c>
      <c r="H41" s="8"/>
    </row>
    <row r="42" spans="2:8" x14ac:dyDescent="0.2">
      <c r="B42" s="9">
        <f t="shared" si="3"/>
        <v>5.13</v>
      </c>
      <c r="C42" s="10" t="s">
        <v>27</v>
      </c>
      <c r="D42" s="11">
        <v>16</v>
      </c>
      <c r="E42" s="9" t="s">
        <v>15</v>
      </c>
      <c r="F42" s="52">
        <v>442.65</v>
      </c>
      <c r="G42" s="52">
        <f t="shared" si="0"/>
        <v>7082.4</v>
      </c>
      <c r="H42" s="8"/>
    </row>
    <row r="43" spans="2:8" x14ac:dyDescent="0.2">
      <c r="B43" s="9">
        <f t="shared" si="3"/>
        <v>5.14</v>
      </c>
      <c r="C43" s="10" t="s">
        <v>29</v>
      </c>
      <c r="D43" s="11">
        <v>8.85</v>
      </c>
      <c r="E43" s="9" t="s">
        <v>28</v>
      </c>
      <c r="F43" s="52">
        <v>8430.61</v>
      </c>
      <c r="G43" s="52">
        <f t="shared" si="0"/>
        <v>74610.899999999994</v>
      </c>
      <c r="H43" s="8"/>
    </row>
    <row r="44" spans="2:8" x14ac:dyDescent="0.2">
      <c r="B44" s="9"/>
      <c r="C44" s="10"/>
      <c r="D44" s="11"/>
      <c r="E44" s="9"/>
      <c r="F44" s="52"/>
      <c r="G44" s="52"/>
      <c r="H44" s="8">
        <f>SUM(G30:G43)</f>
        <v>188323.81</v>
      </c>
    </row>
    <row r="45" spans="2:8" s="53" customFormat="1" x14ac:dyDescent="0.2">
      <c r="B45" s="40">
        <v>6</v>
      </c>
      <c r="C45" s="41" t="s">
        <v>11</v>
      </c>
      <c r="D45" s="42"/>
      <c r="E45" s="40"/>
      <c r="F45" s="56"/>
      <c r="G45" s="52"/>
      <c r="H45" s="8"/>
    </row>
    <row r="46" spans="2:8" ht="56.25" x14ac:dyDescent="0.2">
      <c r="B46" s="9">
        <f>0.1+B45</f>
        <v>6.1</v>
      </c>
      <c r="C46" s="10" t="s">
        <v>42</v>
      </c>
      <c r="D46" s="11">
        <v>3</v>
      </c>
      <c r="E46" s="9" t="s">
        <v>15</v>
      </c>
      <c r="F46" s="52">
        <v>23383</v>
      </c>
      <c r="G46" s="52">
        <f t="shared" si="0"/>
        <v>70149</v>
      </c>
      <c r="H46" s="8"/>
    </row>
    <row r="47" spans="2:8" ht="56.25" x14ac:dyDescent="0.2">
      <c r="B47" s="9">
        <v>6.2</v>
      </c>
      <c r="C47" s="10" t="s">
        <v>43</v>
      </c>
      <c r="D47" s="11">
        <v>3</v>
      </c>
      <c r="E47" s="9" t="s">
        <v>15</v>
      </c>
      <c r="F47" s="52">
        <v>23813.5</v>
      </c>
      <c r="G47" s="52">
        <f t="shared" si="0"/>
        <v>71440.5</v>
      </c>
      <c r="H47" s="8"/>
    </row>
    <row r="48" spans="2:8" x14ac:dyDescent="0.2">
      <c r="B48" s="9">
        <v>6.3</v>
      </c>
      <c r="C48" s="10" t="s">
        <v>44</v>
      </c>
      <c r="D48" s="11">
        <v>6</v>
      </c>
      <c r="E48" s="9" t="s">
        <v>15</v>
      </c>
      <c r="F48" s="52">
        <v>8119.41</v>
      </c>
      <c r="G48" s="52">
        <f t="shared" si="0"/>
        <v>48716.46</v>
      </c>
      <c r="H48" s="8"/>
    </row>
    <row r="49" spans="2:8" x14ac:dyDescent="0.2">
      <c r="B49" s="9"/>
      <c r="C49" s="10"/>
      <c r="D49" s="11"/>
      <c r="E49" s="9"/>
      <c r="F49" s="52"/>
      <c r="G49" s="52"/>
      <c r="H49" s="8">
        <f>SUM(G46:G48)</f>
        <v>190305.96</v>
      </c>
    </row>
    <row r="50" spans="2:8" s="53" customFormat="1" x14ac:dyDescent="0.2">
      <c r="B50" s="40">
        <v>7</v>
      </c>
      <c r="C50" s="41" t="s">
        <v>39</v>
      </c>
      <c r="D50" s="42"/>
      <c r="E50" s="40"/>
      <c r="F50" s="56"/>
      <c r="G50" s="52"/>
      <c r="H50" s="8"/>
    </row>
    <row r="51" spans="2:8" ht="37.5" x14ac:dyDescent="0.2">
      <c r="B51" s="9">
        <f t="shared" ref="B51:B52" si="4">+B50+0.1</f>
        <v>7.1</v>
      </c>
      <c r="C51" s="10" t="s">
        <v>67</v>
      </c>
      <c r="D51" s="11">
        <v>700</v>
      </c>
      <c r="E51" s="9" t="s">
        <v>15</v>
      </c>
      <c r="F51" s="52">
        <v>4937.6499999999996</v>
      </c>
      <c r="G51" s="52">
        <f t="shared" si="0"/>
        <v>3456355</v>
      </c>
      <c r="H51" s="8"/>
    </row>
    <row r="52" spans="2:8" x14ac:dyDescent="0.2">
      <c r="B52" s="9">
        <f t="shared" si="4"/>
        <v>7.2</v>
      </c>
      <c r="C52" s="10" t="s">
        <v>40</v>
      </c>
      <c r="D52" s="11">
        <v>300</v>
      </c>
      <c r="E52" s="9" t="s">
        <v>15</v>
      </c>
      <c r="F52" s="52">
        <v>2993.1</v>
      </c>
      <c r="G52" s="52">
        <f t="shared" si="0"/>
        <v>897930</v>
      </c>
      <c r="H52" s="8"/>
    </row>
    <row r="53" spans="2:8" x14ac:dyDescent="0.2">
      <c r="B53" s="9"/>
      <c r="C53" s="10"/>
      <c r="D53" s="11"/>
      <c r="E53" s="9"/>
      <c r="F53" s="52"/>
      <c r="G53" s="52"/>
      <c r="H53" s="8">
        <f>SUM(G51:G52)</f>
        <v>4354285</v>
      </c>
    </row>
    <row r="54" spans="2:8" s="53" customFormat="1" x14ac:dyDescent="0.2">
      <c r="B54" s="40">
        <v>8</v>
      </c>
      <c r="C54" s="41" t="s">
        <v>12</v>
      </c>
      <c r="D54" s="42"/>
      <c r="E54" s="40"/>
      <c r="F54" s="56"/>
      <c r="G54" s="52"/>
      <c r="H54" s="8"/>
    </row>
    <row r="55" spans="2:8" x14ac:dyDescent="0.2">
      <c r="B55" s="9">
        <f>0.1+B54</f>
        <v>8.1</v>
      </c>
      <c r="C55" s="10" t="s">
        <v>37</v>
      </c>
      <c r="D55" s="11">
        <v>4775</v>
      </c>
      <c r="E55" s="9" t="s">
        <v>2</v>
      </c>
      <c r="F55" s="52">
        <v>183.23</v>
      </c>
      <c r="G55" s="52">
        <f t="shared" si="0"/>
        <v>874923.25</v>
      </c>
      <c r="H55" s="8"/>
    </row>
    <row r="56" spans="2:8" x14ac:dyDescent="0.2">
      <c r="B56" s="9">
        <f>0.1+B55</f>
        <v>8.1999999999999993</v>
      </c>
      <c r="C56" s="10" t="s">
        <v>38</v>
      </c>
      <c r="D56" s="11">
        <v>9340</v>
      </c>
      <c r="E56" s="9" t="s">
        <v>2</v>
      </c>
      <c r="F56" s="52">
        <v>183.23</v>
      </c>
      <c r="G56" s="52">
        <f t="shared" si="0"/>
        <v>1711368.2</v>
      </c>
      <c r="H56" s="8"/>
    </row>
    <row r="57" spans="2:8" x14ac:dyDescent="0.2">
      <c r="B57" s="9"/>
      <c r="C57" s="10"/>
      <c r="D57" s="11"/>
      <c r="E57" s="9"/>
      <c r="F57" s="52"/>
      <c r="G57" s="52"/>
      <c r="H57" s="8">
        <f>SUM(G55:G56)</f>
        <v>2586291.4500000002</v>
      </c>
    </row>
    <row r="58" spans="2:8" s="53" customFormat="1" x14ac:dyDescent="0.2">
      <c r="B58" s="40">
        <v>9</v>
      </c>
      <c r="C58" s="41" t="s">
        <v>7</v>
      </c>
      <c r="D58" s="42"/>
      <c r="E58" s="40"/>
      <c r="F58" s="56"/>
      <c r="G58" s="52"/>
      <c r="H58" s="8"/>
    </row>
    <row r="59" spans="2:8" ht="22.5" x14ac:dyDescent="0.2">
      <c r="B59" s="9">
        <f>0.1+B58</f>
        <v>9.1</v>
      </c>
      <c r="C59" s="10" t="s">
        <v>45</v>
      </c>
      <c r="D59" s="11">
        <v>66</v>
      </c>
      <c r="E59" s="9" t="s">
        <v>81</v>
      </c>
      <c r="F59" s="52">
        <v>2134.3200000000002</v>
      </c>
      <c r="G59" s="52">
        <f t="shared" si="0"/>
        <v>140865.12</v>
      </c>
      <c r="H59" s="8"/>
    </row>
    <row r="60" spans="2:8" ht="22.5" x14ac:dyDescent="0.2">
      <c r="B60" s="9">
        <f>0.1+B59</f>
        <v>9.1999999999999993</v>
      </c>
      <c r="C60" s="10" t="s">
        <v>46</v>
      </c>
      <c r="D60" s="11">
        <v>85.8</v>
      </c>
      <c r="E60" s="9" t="s">
        <v>81</v>
      </c>
      <c r="F60" s="52">
        <v>360.43</v>
      </c>
      <c r="G60" s="52">
        <f t="shared" si="0"/>
        <v>30924.89</v>
      </c>
      <c r="H60" s="8"/>
    </row>
    <row r="61" spans="2:8" x14ac:dyDescent="0.2">
      <c r="B61" s="9"/>
      <c r="C61" s="10"/>
      <c r="D61" s="11"/>
      <c r="E61" s="9"/>
      <c r="F61" s="52"/>
      <c r="G61" s="52"/>
      <c r="H61" s="8">
        <f>SUM(G59:G60)</f>
        <v>171790.01</v>
      </c>
    </row>
    <row r="62" spans="2:8" s="53" customFormat="1" x14ac:dyDescent="0.2">
      <c r="B62" s="40">
        <v>10</v>
      </c>
      <c r="C62" s="41" t="s">
        <v>13</v>
      </c>
      <c r="D62" s="42"/>
      <c r="E62" s="40"/>
      <c r="F62" s="56"/>
      <c r="G62" s="52"/>
      <c r="H62" s="8"/>
    </row>
    <row r="63" spans="2:8" ht="22.5" x14ac:dyDescent="0.2">
      <c r="B63" s="9">
        <f>0.1+B62</f>
        <v>10.1</v>
      </c>
      <c r="C63" s="10" t="s">
        <v>68</v>
      </c>
      <c r="D63" s="11">
        <v>600</v>
      </c>
      <c r="E63" s="9" t="s">
        <v>82</v>
      </c>
      <c r="F63" s="52">
        <v>1505.4</v>
      </c>
      <c r="G63" s="52">
        <f t="shared" si="0"/>
        <v>903240</v>
      </c>
      <c r="H63" s="8"/>
    </row>
    <row r="64" spans="2:8" x14ac:dyDescent="0.2">
      <c r="B64" s="9">
        <f>0.1+B63</f>
        <v>10.199999999999999</v>
      </c>
      <c r="C64" s="10" t="s">
        <v>47</v>
      </c>
      <c r="D64" s="11">
        <v>60</v>
      </c>
      <c r="E64" s="9" t="s">
        <v>2</v>
      </c>
      <c r="F64" s="52">
        <v>1651.43</v>
      </c>
      <c r="G64" s="52">
        <f t="shared" si="0"/>
        <v>99085.8</v>
      </c>
      <c r="H64" s="8"/>
    </row>
    <row r="65" spans="2:8" x14ac:dyDescent="0.2">
      <c r="B65" s="9"/>
      <c r="C65" s="10"/>
      <c r="D65" s="11"/>
      <c r="E65" s="9"/>
      <c r="F65" s="52"/>
      <c r="G65" s="52"/>
      <c r="H65" s="8">
        <f>SUM(G63:G64)</f>
        <v>1002325.8</v>
      </c>
    </row>
    <row r="66" spans="2:8" s="53" customFormat="1" x14ac:dyDescent="0.2">
      <c r="B66" s="40">
        <v>11</v>
      </c>
      <c r="C66" s="41" t="s">
        <v>8</v>
      </c>
      <c r="D66" s="42"/>
      <c r="E66" s="40"/>
      <c r="F66" s="56"/>
      <c r="G66" s="52"/>
      <c r="H66" s="8"/>
    </row>
    <row r="67" spans="2:8" x14ac:dyDescent="0.2">
      <c r="B67" s="9">
        <f>0.1+B66</f>
        <v>11.1</v>
      </c>
      <c r="C67" s="10" t="s">
        <v>48</v>
      </c>
      <c r="D67" s="11">
        <v>33960</v>
      </c>
      <c r="E67" s="9" t="s">
        <v>2</v>
      </c>
      <c r="F67" s="52">
        <v>91.69</v>
      </c>
      <c r="G67" s="52">
        <f t="shared" si="0"/>
        <v>3113792.4</v>
      </c>
      <c r="H67" s="8"/>
    </row>
    <row r="68" spans="2:8" ht="22.5" x14ac:dyDescent="0.2">
      <c r="B68" s="9">
        <f>0.1+B67</f>
        <v>11.2</v>
      </c>
      <c r="C68" s="10" t="s">
        <v>62</v>
      </c>
      <c r="D68" s="11">
        <v>11359.25</v>
      </c>
      <c r="E68" s="9" t="s">
        <v>82</v>
      </c>
      <c r="F68" s="52">
        <v>60.39</v>
      </c>
      <c r="G68" s="52">
        <f t="shared" si="0"/>
        <v>685985.11</v>
      </c>
      <c r="H68" s="8"/>
    </row>
    <row r="69" spans="2:8" ht="37.5" x14ac:dyDescent="0.2">
      <c r="B69" s="9">
        <f t="shared" ref="B69:B72" si="5">0.1+B68</f>
        <v>11.3</v>
      </c>
      <c r="C69" s="10" t="s">
        <v>61</v>
      </c>
      <c r="D69" s="11">
        <v>763.26</v>
      </c>
      <c r="E69" s="9" t="s">
        <v>81</v>
      </c>
      <c r="F69" s="52">
        <v>360.43</v>
      </c>
      <c r="G69" s="52">
        <f t="shared" si="0"/>
        <v>275101.8</v>
      </c>
      <c r="H69" s="8"/>
    </row>
    <row r="70" spans="2:8" ht="22.5" x14ac:dyDescent="0.2">
      <c r="B70" s="9">
        <f t="shared" si="5"/>
        <v>11.4</v>
      </c>
      <c r="C70" s="10" t="s">
        <v>69</v>
      </c>
      <c r="D70" s="11">
        <v>11359.25</v>
      </c>
      <c r="E70" s="9" t="s">
        <v>82</v>
      </c>
      <c r="F70" s="52">
        <v>390.11</v>
      </c>
      <c r="G70" s="52">
        <f t="shared" si="0"/>
        <v>4431357.0199999996</v>
      </c>
      <c r="H70" s="8"/>
    </row>
    <row r="71" spans="2:8" ht="37.5" x14ac:dyDescent="0.2">
      <c r="B71" s="9">
        <f t="shared" si="5"/>
        <v>11.5</v>
      </c>
      <c r="C71" s="10" t="s">
        <v>83</v>
      </c>
      <c r="D71" s="11">
        <v>14199.06</v>
      </c>
      <c r="E71" s="9" t="s">
        <v>82</v>
      </c>
      <c r="F71" s="52">
        <v>993.47</v>
      </c>
      <c r="G71" s="52">
        <f t="shared" si="0"/>
        <v>14106340.140000001</v>
      </c>
      <c r="H71" s="8"/>
    </row>
    <row r="72" spans="2:8" ht="22.5" x14ac:dyDescent="0.2">
      <c r="B72" s="9">
        <f t="shared" si="5"/>
        <v>11.6</v>
      </c>
      <c r="C72" s="10" t="s">
        <v>49</v>
      </c>
      <c r="D72" s="11">
        <f>+D71*0.058*1.28*31</f>
        <v>32678.284646399999</v>
      </c>
      <c r="E72" s="9" t="s">
        <v>84</v>
      </c>
      <c r="F72" s="52">
        <v>24</v>
      </c>
      <c r="G72" s="52">
        <f t="shared" si="0"/>
        <v>784278.83</v>
      </c>
      <c r="H72" s="8"/>
    </row>
    <row r="73" spans="2:8" x14ac:dyDescent="0.2">
      <c r="B73" s="9"/>
      <c r="C73" s="10"/>
      <c r="D73" s="11"/>
      <c r="E73" s="9"/>
      <c r="F73" s="52"/>
      <c r="G73" s="52"/>
      <c r="H73" s="8">
        <f>SUM(G67:G72)</f>
        <v>23396855.300000001</v>
      </c>
    </row>
    <row r="74" spans="2:8" ht="37.5" x14ac:dyDescent="0.2">
      <c r="B74" s="40">
        <v>12</v>
      </c>
      <c r="C74" s="41" t="s">
        <v>63</v>
      </c>
      <c r="D74" s="11"/>
      <c r="E74" s="9"/>
      <c r="F74" s="52"/>
      <c r="G74" s="52"/>
      <c r="H74" s="8"/>
    </row>
    <row r="75" spans="2:8" ht="56.25" x14ac:dyDescent="0.2">
      <c r="B75" s="9">
        <f>0.1+B74</f>
        <v>12.1</v>
      </c>
      <c r="C75" s="10" t="s">
        <v>70</v>
      </c>
      <c r="D75" s="11">
        <v>14085</v>
      </c>
      <c r="E75" s="9" t="s">
        <v>2</v>
      </c>
      <c r="F75" s="52">
        <v>70.510000000000005</v>
      </c>
      <c r="G75" s="52">
        <f t="shared" si="0"/>
        <v>993133.35</v>
      </c>
      <c r="H75" s="8"/>
    </row>
    <row r="76" spans="2:8" ht="37.5" x14ac:dyDescent="0.2">
      <c r="B76" s="9">
        <f>0.1+B75</f>
        <v>12.2</v>
      </c>
      <c r="C76" s="10" t="s">
        <v>50</v>
      </c>
      <c r="D76" s="11">
        <v>14085</v>
      </c>
      <c r="E76" s="9" t="s">
        <v>2</v>
      </c>
      <c r="F76" s="52">
        <v>18.309999999999999</v>
      </c>
      <c r="G76" s="52">
        <f t="shared" si="0"/>
        <v>257896.35</v>
      </c>
      <c r="H76" s="8"/>
    </row>
    <row r="77" spans="2:8" x14ac:dyDescent="0.2">
      <c r="B77" s="9"/>
      <c r="C77" s="10"/>
      <c r="D77" s="11"/>
      <c r="E77" s="9"/>
      <c r="F77" s="52"/>
      <c r="G77" s="52"/>
      <c r="H77" s="8">
        <f>SUM(G75:G76)</f>
        <v>1251029.7</v>
      </c>
    </row>
    <row r="78" spans="2:8" x14ac:dyDescent="0.2">
      <c r="B78" s="40">
        <v>14</v>
      </c>
      <c r="C78" s="41" t="s">
        <v>5</v>
      </c>
      <c r="D78" s="11">
        <v>14085</v>
      </c>
      <c r="E78" s="9" t="s">
        <v>2</v>
      </c>
      <c r="F78" s="52">
        <v>29.15</v>
      </c>
      <c r="G78" s="52">
        <f t="shared" ref="G78:G86" si="6">ROUND(F78*D78,2)</f>
        <v>410577.75</v>
      </c>
      <c r="H78" s="8"/>
    </row>
    <row r="79" spans="2:8" x14ac:dyDescent="0.2">
      <c r="B79" s="40"/>
      <c r="C79" s="41"/>
      <c r="D79" s="11"/>
      <c r="E79" s="9"/>
      <c r="F79" s="52"/>
      <c r="G79" s="52"/>
      <c r="H79" s="8">
        <f>SUM(G78)</f>
        <v>410577.75</v>
      </c>
    </row>
    <row r="80" spans="2:8" ht="19.5" thickBot="1" x14ac:dyDescent="0.25">
      <c r="B80" s="40"/>
      <c r="C80" s="41"/>
      <c r="D80" s="11"/>
      <c r="E80" s="9"/>
      <c r="F80" s="52"/>
      <c r="G80" s="52"/>
      <c r="H80" s="8"/>
    </row>
    <row r="81" spans="2:9" ht="19.5" thickBot="1" x14ac:dyDescent="0.25">
      <c r="B81" s="14"/>
      <c r="C81" s="15" t="s">
        <v>94</v>
      </c>
      <c r="D81" s="17"/>
      <c r="E81" s="18"/>
      <c r="F81" s="17"/>
      <c r="G81" s="19"/>
      <c r="H81" s="16">
        <f>SUM(H9:H79)</f>
        <v>57580196.789999999</v>
      </c>
    </row>
    <row r="82" spans="2:9" x14ac:dyDescent="0.2">
      <c r="B82" s="9"/>
      <c r="C82" s="10"/>
      <c r="D82" s="11"/>
      <c r="E82" s="9"/>
      <c r="F82" s="52"/>
      <c r="G82" s="52"/>
      <c r="H82" s="8"/>
    </row>
    <row r="83" spans="2:9" x14ac:dyDescent="0.2">
      <c r="B83" s="40" t="s">
        <v>6</v>
      </c>
      <c r="C83" s="41" t="s">
        <v>0</v>
      </c>
      <c r="D83" s="11"/>
      <c r="E83" s="9"/>
      <c r="F83" s="52"/>
      <c r="G83" s="52"/>
      <c r="H83" s="8"/>
    </row>
    <row r="84" spans="2:9" ht="77.650000000000006" customHeight="1" x14ac:dyDescent="0.2">
      <c r="B84" s="9">
        <v>1</v>
      </c>
      <c r="C84" s="10" t="s">
        <v>71</v>
      </c>
      <c r="D84" s="11">
        <v>4</v>
      </c>
      <c r="E84" s="9" t="s">
        <v>15</v>
      </c>
      <c r="F84" s="52">
        <v>78765.039999999994</v>
      </c>
      <c r="G84" s="52">
        <f t="shared" si="6"/>
        <v>315060.15999999997</v>
      </c>
      <c r="H84" s="8"/>
    </row>
    <row r="85" spans="2:9" x14ac:dyDescent="0.2">
      <c r="B85" s="40"/>
      <c r="C85" s="41"/>
      <c r="D85" s="11"/>
      <c r="E85" s="9"/>
      <c r="F85" s="52"/>
      <c r="G85" s="52"/>
      <c r="H85" s="8"/>
    </row>
    <row r="86" spans="2:9" x14ac:dyDescent="0.2">
      <c r="B86" s="9">
        <v>2</v>
      </c>
      <c r="C86" s="10" t="s">
        <v>72</v>
      </c>
      <c r="D86" s="11">
        <v>10</v>
      </c>
      <c r="E86" s="9" t="s">
        <v>64</v>
      </c>
      <c r="F86" s="52">
        <v>25572.92</v>
      </c>
      <c r="G86" s="52">
        <f t="shared" si="6"/>
        <v>255729.2</v>
      </c>
      <c r="H86" s="8"/>
    </row>
    <row r="87" spans="2:9" x14ac:dyDescent="0.2">
      <c r="B87" s="9"/>
      <c r="C87" s="10"/>
      <c r="D87" s="11"/>
      <c r="E87" s="9"/>
      <c r="F87" s="52"/>
      <c r="G87" s="52"/>
      <c r="H87" s="8">
        <f>SUM(G84:G86)</f>
        <v>570789.36</v>
      </c>
    </row>
    <row r="88" spans="2:9" ht="19.5" thickBot="1" x14ac:dyDescent="0.25">
      <c r="B88" s="9"/>
      <c r="C88" s="10"/>
      <c r="D88" s="11"/>
      <c r="E88" s="9"/>
      <c r="F88" s="52"/>
      <c r="G88" s="52"/>
      <c r="H88" s="8"/>
    </row>
    <row r="89" spans="2:9" ht="19.5" thickBot="1" x14ac:dyDescent="0.25">
      <c r="B89" s="14"/>
      <c r="C89" s="15" t="s">
        <v>93</v>
      </c>
      <c r="D89" s="17"/>
      <c r="E89" s="18"/>
      <c r="F89" s="17"/>
      <c r="G89" s="19"/>
      <c r="H89" s="16">
        <f>SUM(H84:H88)</f>
        <v>570789.36</v>
      </c>
    </row>
    <row r="90" spans="2:9" x14ac:dyDescent="0.2">
      <c r="B90" s="12"/>
      <c r="C90" s="13"/>
      <c r="D90" s="59"/>
      <c r="E90" s="60"/>
      <c r="F90" s="50"/>
      <c r="G90" s="52"/>
      <c r="H90" s="8"/>
    </row>
    <row r="91" spans="2:9" ht="19.5" thickBot="1" x14ac:dyDescent="0.25">
      <c r="B91" s="12"/>
      <c r="C91" s="7"/>
      <c r="D91" s="50"/>
      <c r="E91" s="51"/>
      <c r="F91" s="52"/>
      <c r="G91" s="52"/>
      <c r="H91" s="8"/>
    </row>
    <row r="92" spans="2:9" ht="19.5" thickBot="1" x14ac:dyDescent="0.25">
      <c r="B92" s="14"/>
      <c r="C92" s="15" t="s">
        <v>85</v>
      </c>
      <c r="D92" s="17"/>
      <c r="E92" s="18"/>
      <c r="F92" s="17"/>
      <c r="G92" s="19"/>
      <c r="H92" s="16">
        <f>H89+H81</f>
        <v>58150986.149999999</v>
      </c>
    </row>
    <row r="93" spans="2:9" x14ac:dyDescent="0.2">
      <c r="B93" s="25"/>
      <c r="C93" s="20"/>
      <c r="D93" s="21"/>
      <c r="E93" s="22"/>
      <c r="F93" s="21"/>
      <c r="G93" s="21"/>
      <c r="H93" s="21"/>
      <c r="I93" s="61"/>
    </row>
    <row r="94" spans="2:9" x14ac:dyDescent="0.2">
      <c r="B94" s="30"/>
      <c r="C94" s="23" t="s">
        <v>86</v>
      </c>
      <c r="D94" s="24"/>
      <c r="E94" s="25"/>
      <c r="G94" s="26"/>
      <c r="H94" s="26"/>
    </row>
    <row r="95" spans="2:9" x14ac:dyDescent="0.2">
      <c r="B95" s="30"/>
      <c r="C95" s="44" t="s">
        <v>51</v>
      </c>
      <c r="D95" s="62">
        <v>0.03</v>
      </c>
      <c r="E95" s="28"/>
      <c r="G95" s="46">
        <f t="shared" ref="G95:G100" si="7">+$H$92*D95</f>
        <v>1744529.58</v>
      </c>
      <c r="H95" s="26"/>
    </row>
    <row r="96" spans="2:9" x14ac:dyDescent="0.2">
      <c r="B96" s="30"/>
      <c r="C96" s="44" t="s">
        <v>52</v>
      </c>
      <c r="D96" s="62">
        <v>0.1</v>
      </c>
      <c r="E96" s="28"/>
      <c r="G96" s="46">
        <f t="shared" si="7"/>
        <v>5815098.6200000001</v>
      </c>
      <c r="H96" s="26"/>
    </row>
    <row r="97" spans="2:8" x14ac:dyDescent="0.2">
      <c r="B97" s="30"/>
      <c r="C97" s="44" t="s">
        <v>53</v>
      </c>
      <c r="D97" s="62">
        <v>0.04</v>
      </c>
      <c r="E97" s="28"/>
      <c r="G97" s="46">
        <f t="shared" si="7"/>
        <v>2326039.4500000002</v>
      </c>
      <c r="H97" s="26"/>
    </row>
    <row r="98" spans="2:8" x14ac:dyDescent="0.2">
      <c r="B98" s="30"/>
      <c r="C98" s="44" t="s">
        <v>54</v>
      </c>
      <c r="D98" s="62">
        <v>0.05</v>
      </c>
      <c r="E98" s="28"/>
      <c r="G98" s="46">
        <f t="shared" si="7"/>
        <v>2907549.31</v>
      </c>
      <c r="H98" s="26"/>
    </row>
    <row r="99" spans="2:8" x14ac:dyDescent="0.2">
      <c r="B99" s="30"/>
      <c r="C99" s="44" t="s">
        <v>55</v>
      </c>
      <c r="D99" s="62">
        <v>4.4999999999999998E-2</v>
      </c>
      <c r="E99" s="28"/>
      <c r="G99" s="46">
        <f t="shared" si="7"/>
        <v>2616794.38</v>
      </c>
      <c r="H99" s="26"/>
    </row>
    <row r="100" spans="2:8" x14ac:dyDescent="0.2">
      <c r="B100" s="30"/>
      <c r="C100" s="44" t="s">
        <v>56</v>
      </c>
      <c r="D100" s="62">
        <v>0.01</v>
      </c>
      <c r="E100" s="28"/>
      <c r="G100" s="46">
        <f t="shared" si="7"/>
        <v>581509.86</v>
      </c>
      <c r="H100" s="26"/>
    </row>
    <row r="101" spans="2:8" x14ac:dyDescent="0.2">
      <c r="B101" s="30"/>
      <c r="C101" s="44" t="s">
        <v>57</v>
      </c>
      <c r="D101" s="62">
        <v>0.18</v>
      </c>
      <c r="E101" s="28"/>
      <c r="F101" s="29"/>
      <c r="G101" s="46">
        <f>+$G$96*D101</f>
        <v>1046717.75</v>
      </c>
      <c r="H101" s="26"/>
    </row>
    <row r="102" spans="2:8" x14ac:dyDescent="0.2">
      <c r="B102" s="30"/>
      <c r="C102" s="44" t="s">
        <v>3</v>
      </c>
      <c r="D102" s="62">
        <v>1E-3</v>
      </c>
      <c r="E102" s="28"/>
      <c r="F102" s="29"/>
      <c r="G102" s="46">
        <f>+$H$92*D102</f>
        <v>58150.99</v>
      </c>
      <c r="H102" s="26"/>
    </row>
    <row r="103" spans="2:8" x14ac:dyDescent="0.2">
      <c r="B103" s="30"/>
      <c r="C103" s="44" t="s">
        <v>60</v>
      </c>
      <c r="D103" s="62">
        <v>0.05</v>
      </c>
      <c r="E103" s="28"/>
      <c r="F103" s="29"/>
      <c r="G103" s="46">
        <f>+$H$92*D103</f>
        <v>2907549.31</v>
      </c>
      <c r="H103" s="26"/>
    </row>
    <row r="104" spans="2:8" ht="37.5" x14ac:dyDescent="0.2">
      <c r="B104" s="30"/>
      <c r="C104" s="45" t="s">
        <v>59</v>
      </c>
      <c r="D104" s="62">
        <v>0.03</v>
      </c>
      <c r="E104" s="28"/>
      <c r="F104" s="29"/>
      <c r="G104" s="46">
        <f>+$H$92*D104</f>
        <v>1744529.58</v>
      </c>
      <c r="H104" s="29"/>
    </row>
    <row r="105" spans="2:8" x14ac:dyDescent="0.2">
      <c r="B105" s="30"/>
      <c r="C105" s="44" t="s">
        <v>58</v>
      </c>
      <c r="D105" s="62">
        <v>0.1</v>
      </c>
      <c r="E105" s="25"/>
      <c r="G105" s="46">
        <f>+$H$92*D105</f>
        <v>5815098.6200000001</v>
      </c>
      <c r="H105" s="26"/>
    </row>
    <row r="106" spans="2:8" x14ac:dyDescent="0.2">
      <c r="B106" s="30"/>
      <c r="C106" s="23"/>
      <c r="D106" s="24"/>
      <c r="E106" s="25"/>
      <c r="G106" s="26"/>
      <c r="H106" s="29">
        <f>SUM(G95:G105)</f>
        <v>27563567.449999999</v>
      </c>
    </row>
    <row r="107" spans="2:8" ht="19.5" thickBot="1" x14ac:dyDescent="0.25">
      <c r="B107" s="25"/>
      <c r="C107" s="23"/>
      <c r="D107" s="29"/>
      <c r="E107" s="30"/>
      <c r="F107" s="29"/>
      <c r="G107" s="29"/>
      <c r="H107" s="29"/>
    </row>
    <row r="108" spans="2:8" ht="19.5" thickBot="1" x14ac:dyDescent="0.25">
      <c r="B108" s="31"/>
      <c r="C108" s="67" t="s">
        <v>87</v>
      </c>
      <c r="D108" s="67"/>
      <c r="E108" s="67"/>
      <c r="F108" s="32"/>
      <c r="G108" s="32"/>
      <c r="H108" s="33">
        <f>H92+H106</f>
        <v>85714553.599999994</v>
      </c>
    </row>
    <row r="109" spans="2:8" ht="18.75" customHeight="1" x14ac:dyDescent="0.2">
      <c r="B109" s="64"/>
      <c r="C109" s="65"/>
      <c r="D109" s="34"/>
      <c r="E109" s="25"/>
      <c r="F109" s="27"/>
      <c r="G109" s="35"/>
      <c r="H109" s="36"/>
    </row>
    <row r="112" spans="2:8" x14ac:dyDescent="0.2">
      <c r="B112" s="38" t="s">
        <v>89</v>
      </c>
    </row>
    <row r="113" spans="2:3" x14ac:dyDescent="0.2">
      <c r="C113" s="39" t="s">
        <v>90</v>
      </c>
    </row>
    <row r="114" spans="2:3" x14ac:dyDescent="0.2">
      <c r="C114" s="39" t="s">
        <v>91</v>
      </c>
    </row>
    <row r="115" spans="2:3" x14ac:dyDescent="0.2">
      <c r="C115" s="39" t="s">
        <v>92</v>
      </c>
    </row>
    <row r="117" spans="2:3" x14ac:dyDescent="0.2">
      <c r="B117" s="38" t="s">
        <v>89</v>
      </c>
    </row>
    <row r="118" spans="2:3" x14ac:dyDescent="0.2">
      <c r="C118" s="39" t="s">
        <v>96</v>
      </c>
    </row>
    <row r="119" spans="2:3" x14ac:dyDescent="0.2">
      <c r="C119" s="39" t="s">
        <v>95</v>
      </c>
    </row>
  </sheetData>
  <mergeCells count="5">
    <mergeCell ref="B4:C4"/>
    <mergeCell ref="E4:G4"/>
    <mergeCell ref="B5:C5"/>
    <mergeCell ref="C108:E108"/>
    <mergeCell ref="B1:H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D9009035C0884FB7E4DC9763ED0797" ma:contentTypeVersion="9" ma:contentTypeDescription="Crear nuevo documento." ma:contentTypeScope="" ma:versionID="6bf2c74175d214a5cdacbfe025eb2972">
  <xsd:schema xmlns:xsd="http://www.w3.org/2001/XMLSchema" xmlns:xs="http://www.w3.org/2001/XMLSchema" xmlns:p="http://schemas.microsoft.com/office/2006/metadata/properties" xmlns:ns2="728b4156-a6f7-41ed-9944-f01b0a09d4f8" xmlns:ns3="35b9b9da-668d-450b-bd57-deb2d84c97b9" targetNamespace="http://schemas.microsoft.com/office/2006/metadata/properties" ma:root="true" ma:fieldsID="e589569c8d988256771d3e4018d0e628" ns2:_="" ns3:_="">
    <xsd:import namespace="728b4156-a6f7-41ed-9944-f01b0a09d4f8"/>
    <xsd:import namespace="35b9b9da-668d-450b-bd57-deb2d84c97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8b4156-a6f7-41ed-9944-f01b0a09d4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Length (seconds)" ma:internalName="MediaLengthInSeconds" ma:readOnly="true">
      <xsd:simpleType>
        <xsd:restriction base="dms:Unknown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b9b9da-668d-450b-bd57-deb2d84c97b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20DA25-DE64-4CD5-ACDD-7C7F6D8A829A}">
  <ds:schemaRefs>
    <ds:schemaRef ds:uri="http://purl.org/dc/dcmitype/"/>
    <ds:schemaRef ds:uri="http://schemas.microsoft.com/office/2006/documentManagement/types"/>
    <ds:schemaRef ds:uri="728b4156-a6f7-41ed-9944-f01b0a09d4f8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35b9b9da-668d-450b-bd57-deb2d84c97b9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FFE7519-B490-4607-AEE3-ABB3E87BAC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8b4156-a6f7-41ed-9944-f01b0a09d4f8"/>
    <ds:schemaRef ds:uri="35b9b9da-668d-450b-bd57-deb2d84c97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FD8FA29-632D-4226-B29B-FB7BFE22F0C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Prebase</vt:lpstr>
    </vt:vector>
  </TitlesOfParts>
  <Company>INAPA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COSTOS</dc:creator>
  <cp:lastModifiedBy>Franklin Xavier Morillo Duluc</cp:lastModifiedBy>
  <cp:lastPrinted>2022-11-03T11:59:55Z</cp:lastPrinted>
  <dcterms:created xsi:type="dcterms:W3CDTF">2000-07-13T16:24:23Z</dcterms:created>
  <dcterms:modified xsi:type="dcterms:W3CDTF">2023-01-16T15:30:55Z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0x0101004ED9009035C0884FB7E4DC9763ED0797</vt:lpwstr>
  </property>
</Properties>
</file>