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Dirección de Supervisión y Fiscalización de Obra\Control de Obras\1-A\CUBICACIONES\Zona1\Monte Cristi\2022\024-2022\"/>
    </mc:Choice>
  </mc:AlternateContent>
  <bookViews>
    <workbookView xWindow="0" yWindow="0" windowWidth="28800" windowHeight="11580"/>
  </bookViews>
  <sheets>
    <sheet name="inapa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7" i="1" l="1"/>
  <c r="F110" i="1" l="1"/>
  <c r="F225" i="1"/>
  <c r="F224" i="1"/>
  <c r="F220" i="1"/>
  <c r="F218" i="1"/>
  <c r="F215" i="1"/>
  <c r="F214" i="1"/>
  <c r="F213" i="1"/>
  <c r="F212" i="1"/>
  <c r="F210" i="1"/>
  <c r="F209" i="1"/>
  <c r="F207" i="1"/>
  <c r="F206" i="1"/>
  <c r="F205" i="1"/>
  <c r="F204" i="1"/>
  <c r="F203" i="1"/>
  <c r="F202" i="1"/>
  <c r="F200" i="1"/>
  <c r="F199" i="1"/>
  <c r="F197" i="1"/>
  <c r="F196" i="1"/>
  <c r="F194" i="1"/>
  <c r="F193" i="1"/>
  <c r="F191" i="1"/>
  <c r="F190" i="1"/>
  <c r="F189" i="1"/>
  <c r="F188" i="1"/>
  <c r="F187" i="1"/>
  <c r="F185" i="1"/>
  <c r="F180" i="1"/>
  <c r="F179" i="1"/>
  <c r="F178" i="1"/>
  <c r="F177" i="1"/>
  <c r="F176" i="1"/>
  <c r="F175" i="1"/>
  <c r="F171" i="1"/>
  <c r="F170" i="1"/>
  <c r="F169" i="1"/>
  <c r="F168" i="1"/>
  <c r="F164" i="1"/>
  <c r="F163" i="1"/>
  <c r="F162" i="1"/>
  <c r="F161" i="1"/>
  <c r="F160" i="1"/>
  <c r="F159" i="1"/>
  <c r="F158" i="1"/>
  <c r="F157" i="1"/>
  <c r="F156" i="1"/>
  <c r="F155" i="1"/>
  <c r="F154" i="1"/>
  <c r="F150" i="1"/>
  <c r="F149" i="1"/>
  <c r="F148" i="1"/>
  <c r="F147" i="1"/>
  <c r="F146" i="1"/>
  <c r="F145" i="1"/>
  <c r="F144" i="1"/>
  <c r="F143" i="1"/>
  <c r="F142" i="1"/>
  <c r="F141" i="1"/>
  <c r="F140" i="1"/>
  <c r="F136" i="1"/>
  <c r="F133" i="1"/>
  <c r="F131" i="1"/>
  <c r="F129" i="1"/>
  <c r="F128" i="1"/>
  <c r="F127" i="1"/>
  <c r="F126" i="1"/>
  <c r="F125" i="1"/>
  <c r="F124" i="1"/>
  <c r="F123" i="1"/>
  <c r="F122" i="1"/>
  <c r="F121" i="1"/>
  <c r="F119" i="1"/>
  <c r="F118" i="1"/>
  <c r="F117" i="1"/>
  <c r="F109" i="1"/>
  <c r="F108" i="1"/>
  <c r="F105" i="1"/>
  <c r="F104" i="1"/>
  <c r="F99" i="1"/>
  <c r="F97" i="1"/>
  <c r="F95" i="1"/>
  <c r="F94" i="1"/>
  <c r="F93" i="1"/>
  <c r="F92" i="1"/>
  <c r="F91" i="1"/>
  <c r="F90" i="1"/>
  <c r="F89" i="1"/>
  <c r="F88" i="1"/>
  <c r="F87" i="1"/>
  <c r="F85" i="1"/>
  <c r="F84" i="1"/>
  <c r="F83" i="1"/>
  <c r="F82" i="1"/>
  <c r="F81" i="1"/>
  <c r="F80" i="1"/>
  <c r="F79" i="1"/>
  <c r="F78" i="1"/>
  <c r="F77" i="1"/>
  <c r="F76" i="1"/>
  <c r="F73" i="1"/>
  <c r="F72" i="1"/>
  <c r="F71" i="1"/>
  <c r="F70" i="1"/>
  <c r="F65" i="1"/>
  <c r="F64" i="1"/>
  <c r="F63" i="1"/>
  <c r="F62" i="1"/>
  <c r="F61" i="1"/>
  <c r="F60" i="1"/>
  <c r="F58" i="1"/>
  <c r="F57" i="1"/>
  <c r="F56" i="1"/>
  <c r="F55" i="1"/>
  <c r="F54" i="1"/>
  <c r="F53" i="1"/>
  <c r="F52" i="1"/>
  <c r="F51" i="1"/>
  <c r="F48" i="1"/>
  <c r="F47" i="1"/>
  <c r="F46" i="1"/>
  <c r="F45" i="1"/>
  <c r="F44" i="1"/>
  <c r="F43" i="1"/>
  <c r="F42" i="1"/>
  <c r="F41" i="1"/>
  <c r="F38" i="1"/>
  <c r="F36" i="1"/>
  <c r="F35" i="1"/>
  <c r="F34" i="1"/>
  <c r="F33" i="1"/>
  <c r="F32" i="1"/>
  <c r="F31" i="1"/>
  <c r="F30" i="1"/>
  <c r="F27" i="1"/>
  <c r="F26" i="1"/>
  <c r="F25" i="1"/>
  <c r="F24" i="1"/>
  <c r="F23" i="1"/>
  <c r="F22" i="1"/>
  <c r="F21" i="1"/>
  <c r="F18" i="1"/>
  <c r="F17" i="1"/>
  <c r="F16" i="1"/>
  <c r="F13" i="1"/>
  <c r="F226" i="1" l="1"/>
  <c r="F172" i="1"/>
  <c r="F165" i="1"/>
  <c r="F111" i="1"/>
  <c r="F112" i="1" l="1"/>
  <c r="F216" i="1" l="1"/>
  <c r="F113" i="1"/>
  <c r="F211" i="1" l="1"/>
  <c r="F221" i="1" s="1"/>
  <c r="F114" i="1"/>
  <c r="F181" i="1" s="1"/>
  <c r="F228" i="1" l="1"/>
  <c r="F236" i="1" s="1"/>
  <c r="F235" i="1" l="1"/>
  <c r="F241" i="1"/>
  <c r="F231" i="1"/>
  <c r="F237" i="1"/>
  <c r="F242" i="1"/>
  <c r="F234" i="1"/>
  <c r="F232" i="1"/>
  <c r="F240" i="1"/>
  <c r="F233" i="1"/>
  <c r="F239" i="1"/>
  <c r="F238" i="1" l="1"/>
  <c r="F243" i="1" s="1"/>
  <c r="F245" i="1" s="1"/>
  <c r="H247" i="1" s="1"/>
</calcChain>
</file>

<file path=xl/sharedStrings.xml><?xml version="1.0" encoding="utf-8"?>
<sst xmlns="http://schemas.openxmlformats.org/spreadsheetml/2006/main" count="424" uniqueCount="280">
  <si>
    <t xml:space="preserve">INSTITUTO NACIONAL DE AGUAS POTABLES Y ALCANTARILLADOS DIRECCION DE INGENIERIA DIRECCION DE INGENIERIADEPARTAMENTO DE COSTOS Y PRESUPUESTOS </t>
  </si>
  <si>
    <t>Obra: ACUEDUCTO MÚLTIPLE LOS LIMONES - EL COPEY A LOMA ATRAVESADA, DEP. REG. LINEA DE</t>
  </si>
  <si>
    <t>CONDUCCION Y REDES DESDE ESTACIÓN E5+124 (D.R) HASTA EO + 700.</t>
  </si>
  <si>
    <t>NO</t>
  </si>
  <si>
    <t>PARTIDAS</t>
  </si>
  <si>
    <t>CANT.</t>
  </si>
  <si>
    <t>UNIDAD</t>
  </si>
  <si>
    <t>PU RD$</t>
  </si>
  <si>
    <t>VALOR RD$</t>
  </si>
  <si>
    <t>A</t>
  </si>
  <si>
    <t>DEPÓSITO REGULADOR H.A. SUPERFICIAL CAP. 100m3</t>
  </si>
  <si>
    <t>Replanteo</t>
  </si>
  <si>
    <t>visitas</t>
  </si>
  <si>
    <t>MOVIMIENTO DE TIERRA, INC. EXPLANACION,ZAPATA Y MURO</t>
  </si>
  <si>
    <t>Excavación material compacto C/equipo</t>
  </si>
  <si>
    <t>M3</t>
  </si>
  <si>
    <t>Colocacion y compactado de relleno C/compactador mecánico en capas de 0.20 M. C/material producto de la excavación</t>
  </si>
  <si>
    <t>m3c</t>
  </si>
  <si>
    <t>Bote de material con camión D= 5 KM (incluye carguío y esparcimiento en botadero)</t>
  </si>
  <si>
    <t>m3E</t>
  </si>
  <si>
    <t>HORMIGON ARMADO F'c= 280 KG/CM2 INDUSTRIAL EN:</t>
  </si>
  <si>
    <t>Losa de fondo 0.20-1.88 qq/m3</t>
  </si>
  <si>
    <t>Muros 0.25-2.31 qq/m3</t>
  </si>
  <si>
    <t>Zapata de muro 1.22 qq/m3</t>
  </si>
  <si>
    <t>Zapata columna C2 0.35- 1.95 qq/m3</t>
  </si>
  <si>
    <t>Columna C2 0.35 x 0.35 - 5.71 qq/m3</t>
  </si>
  <si>
    <t>Viga 0.25 x 0.50 - 5.60 qq/m3</t>
  </si>
  <si>
    <t>Losa de techo e= 0.15 - 1.26 qq/m3</t>
  </si>
  <si>
    <t>TERMINACIÓN DE SUPERFICIE:</t>
  </si>
  <si>
    <t>Fino pulido losa de fondo</t>
  </si>
  <si>
    <t>Pañete interior pulido</t>
  </si>
  <si>
    <t>Pañete exterior</t>
  </si>
  <si>
    <t>Cantos</t>
  </si>
  <si>
    <t>Fino losa de techo</t>
  </si>
  <si>
    <t xml:space="preserve">Base fresh cement en el exterior </t>
  </si>
  <si>
    <t xml:space="preserve">Pinturas acrilica superior en exterior dos manos y retoques </t>
  </si>
  <si>
    <t>Aceras perimestral 0.80 M</t>
  </si>
  <si>
    <t>M2</t>
  </si>
  <si>
    <t>INSTALACION, ENTRADA, SALIDA, DESAGÜE,REBOSE Y BY-PASS</t>
  </si>
  <si>
    <t>M</t>
  </si>
  <si>
    <t>Ud</t>
  </si>
  <si>
    <t>Válvulas de compuerta ø 4" HF. 150 PSI, platillada completa</t>
  </si>
  <si>
    <t>Registro P/válvulas según detalle</t>
  </si>
  <si>
    <t>Niple ø 4" x 18" Acero SCH-80 C/protección anticorrosiva plastillado en un extremo</t>
  </si>
  <si>
    <t>Ventilación en tubería ø 4" Acero SCH-80 C/protección anticorrosiva</t>
  </si>
  <si>
    <t>Anclajes H.S. Pc = 180 KG/CM2, Pipiezas</t>
  </si>
  <si>
    <t>MOVIMIENTO DE TIERRA PARA TUBERIA DE ENTRADA Y SALIDA</t>
  </si>
  <si>
    <t>Excavacion material compatado C/equipo</t>
  </si>
  <si>
    <t xml:space="preserve">Relleno compatado C/compatador mecanicoen capas de 0.20 m. C/material producto de excavacion </t>
  </si>
  <si>
    <t>M3C</t>
  </si>
  <si>
    <t>Bote material con camion D=5 KM(incluye carguio y esponjamiento en botadero)</t>
  </si>
  <si>
    <t>M3E</t>
  </si>
  <si>
    <t>INSTALACIÓN DE:</t>
  </si>
  <si>
    <t>Escalera interior en acero inoxidable 3/4". según detalle</t>
  </si>
  <si>
    <t>Escalera exterior 3/4" H.G según detalle (acabado con dos manos de anticorrosivo oxiguard y dos manos de pintura epoxica mantenimiento industrial)</t>
  </si>
  <si>
    <t>Tapa para metálica en tola de HN de espesor 3/16" y angular de 2" x 3/16" de (0.80 x 0.80) M. en Dep. Reg. (acabado con dos manos de anticorrosivo oxiguard y dos manos de pintura epoxica mantenimiento industrial)</t>
  </si>
  <si>
    <t>UD</t>
  </si>
  <si>
    <t>OTROS</t>
  </si>
  <si>
    <t>Logo y letrero de INAPA</t>
  </si>
  <si>
    <t>Junta expansiva de bentonita</t>
  </si>
  <si>
    <t>Impermeabilizante en fino y pañete</t>
  </si>
  <si>
    <t>GLS</t>
  </si>
  <si>
    <t>Impermeabilizante en techo</t>
  </si>
  <si>
    <t>VERJA EN BLOQUES DE 6'1 VIOLINADOS</t>
  </si>
  <si>
    <t>MOVIMIENTO DE TIERRA:</t>
  </si>
  <si>
    <t>10.1.1</t>
  </si>
  <si>
    <t>10.1.2</t>
  </si>
  <si>
    <t>Excavación zapatas a mano</t>
  </si>
  <si>
    <t>10.1.3</t>
  </si>
  <si>
    <t>Reposición material compactado a mano</t>
  </si>
  <si>
    <t>10.1.4</t>
  </si>
  <si>
    <t>Bote de material con in situ</t>
  </si>
  <si>
    <t>HORMIGÓN ARMADO EN:</t>
  </si>
  <si>
    <t>10.2.1</t>
  </si>
  <si>
    <t>Zapata de muros (0.45 x 0.25) M. - 0.87 qq/m3</t>
  </si>
  <si>
    <t>10.2.2</t>
  </si>
  <si>
    <t>Zapata de columnas (0.60 x 0.60 x .25) M. - 2.08 qq/m3</t>
  </si>
  <si>
    <t>10.2.3</t>
  </si>
  <si>
    <t>Columnas de amarre (0.20 x 0.20) M. - 4.36 qq/m3</t>
  </si>
  <si>
    <t>10.2.4</t>
  </si>
  <si>
    <t>Viga de amarre BNP (0.15 x 0.20) M. - 3.22 qq/m3</t>
  </si>
  <si>
    <t>10.2.5</t>
  </si>
  <si>
    <t>Viga de amarre SNP (0.20 x 0.20) M. - 2.45 qq/m3</t>
  </si>
  <si>
    <t>10.2.6</t>
  </si>
  <si>
    <t>Viga de HA. para riel puerta corrediza (0.20 x 0.20)</t>
  </si>
  <si>
    <t>MUROS</t>
  </si>
  <si>
    <t>10.3.1</t>
  </si>
  <si>
    <t>10.3.2</t>
  </si>
  <si>
    <t>TERMINACIÓN DE SUPERFICIE</t>
  </si>
  <si>
    <t>10.4.1</t>
  </si>
  <si>
    <t>Pañete en vigas y columnas</t>
  </si>
  <si>
    <t>10.4.2</t>
  </si>
  <si>
    <t>PINTURA</t>
  </si>
  <si>
    <t>10.5.1</t>
  </si>
  <si>
    <t>Base Fresh Cement en vigas y columnas</t>
  </si>
  <si>
    <t>10.5.2</t>
  </si>
  <si>
    <t>Pintura acrílica superior azul turquesa en vigas y columnas, dos manos y retoques</t>
  </si>
  <si>
    <t>Suministro y colocación de alambre galvanizado tipo trinchera</t>
  </si>
  <si>
    <t>Puerta corrediza según diseño suministrado L= 4.00 M. (acabado con dos manos de oxiguard y dos manos de pintura epoxica mantenimiento industrial)</t>
  </si>
  <si>
    <t>Limpieza final</t>
  </si>
  <si>
    <t>GARITA PARA VIGILANCIA</t>
  </si>
  <si>
    <t>PRELIMINARES</t>
  </si>
  <si>
    <t>11.1.1</t>
  </si>
  <si>
    <t>11.1.2</t>
  </si>
  <si>
    <t>Movimiento de tierra</t>
  </si>
  <si>
    <t>HORMIGÓN ARMADO (F'c= 210 KG/CM2)</t>
  </si>
  <si>
    <t>11.2.1</t>
  </si>
  <si>
    <t>Zapata de muro (Inc. Zap. Cl) 0.85 qq/m3</t>
  </si>
  <si>
    <t>11.2.2</t>
  </si>
  <si>
    <t>Viga de amarre a nivel de piso 0.15 x 0.20 - 3.71 qq/m3</t>
  </si>
  <si>
    <t>11.2.3</t>
  </si>
  <si>
    <t>Viga de amarre a nivel de techo 0.15 x 0.20 - 3.37 qq/m3</t>
  </si>
  <si>
    <t>11.2.4</t>
  </si>
  <si>
    <t>Dintel Dl 0.15 x 0.30 2.99 /m3</t>
  </si>
  <si>
    <t>11.2.5</t>
  </si>
  <si>
    <t>Dintel 02 (0.15 x 0.40) 2.99 qq/m3</t>
  </si>
  <si>
    <t>11.2.6</t>
  </si>
  <si>
    <t>Columna 0.30 x 0.15 - 3.03 qq/m3</t>
  </si>
  <si>
    <t>11.2.7</t>
  </si>
  <si>
    <t>Losa de techo y vuelo e= 0.12 M. - 1.34 qq/m3</t>
  </si>
  <si>
    <t>MUROS DE BLOCK</t>
  </si>
  <si>
    <t>11.3.1</t>
  </si>
  <si>
    <t>11.3.2</t>
  </si>
  <si>
    <t>11.3.3</t>
  </si>
  <si>
    <t>Calados</t>
  </si>
  <si>
    <t>11.4.1</t>
  </si>
  <si>
    <t>Pañete interior</t>
  </si>
  <si>
    <t>11.4.2</t>
  </si>
  <si>
    <t>11.4.3</t>
  </si>
  <si>
    <t>Fino de techo</t>
  </si>
  <si>
    <t>11.4.4</t>
  </si>
  <si>
    <t>Base fresh cement en vigas y columnas</t>
  </si>
  <si>
    <t>11.4.5</t>
  </si>
  <si>
    <t>Acrílica superior azul turquesa en vigas y columnas (dos manos mas retoques)</t>
  </si>
  <si>
    <t>11.4.6</t>
  </si>
  <si>
    <t>11.4.7</t>
  </si>
  <si>
    <t>Antepecho</t>
  </si>
  <si>
    <t>11.4.8</t>
  </si>
  <si>
    <t>Zabaleta</t>
  </si>
  <si>
    <t>Pisos de hormigón con malla electosoldada (pulido</t>
  </si>
  <si>
    <t>Acera perimetral de 0.80 M.</t>
  </si>
  <si>
    <t>PUERTA Y VENTANA</t>
  </si>
  <si>
    <t>11.7.1</t>
  </si>
  <si>
    <t>Puerta polimetal Inc herraje instalación y llavín tipo palanca (2.10 x 1.00) M.</t>
  </si>
  <si>
    <t>11.7.2</t>
  </si>
  <si>
    <t>Ventana de aluminio (incluye colocación)</t>
  </si>
  <si>
    <t>P2</t>
  </si>
  <si>
    <t>INSTALACIONES SANITARIA</t>
  </si>
  <si>
    <t>11.8.1</t>
  </si>
  <si>
    <t>Lavamanos sencillos</t>
  </si>
  <si>
    <t>11.8.2</t>
  </si>
  <si>
    <t>Inodoro</t>
  </si>
  <si>
    <t>11.8.3</t>
  </si>
  <si>
    <t>Caja de inspección, según detalle</t>
  </si>
  <si>
    <t>11.8.4</t>
  </si>
  <si>
    <t>Cámara séptico según detalle</t>
  </si>
  <si>
    <t>11.8.5</t>
  </si>
  <si>
    <t>Desagüe de piso</t>
  </si>
  <si>
    <t>11.8.6</t>
  </si>
  <si>
    <t>Desagüe pluvial de techo</t>
  </si>
  <si>
    <t>11.8.7</t>
  </si>
  <si>
    <t>Suministro e instalación tinaco 150 GLS</t>
  </si>
  <si>
    <t>11.8.8</t>
  </si>
  <si>
    <t>Columna de ventilación 2"</t>
  </si>
  <si>
    <t>11.8.9</t>
  </si>
  <si>
    <t>Pozo filtrante, según especificaciones</t>
  </si>
  <si>
    <t>11.8.10</t>
  </si>
  <si>
    <t>Tubería y piezas</t>
  </si>
  <si>
    <t>11.8.11</t>
  </si>
  <si>
    <t>Mano de obra plomería</t>
  </si>
  <si>
    <t>ELECTRIFICACIÓN PRIMARIA Y SECUNDARIA</t>
  </si>
  <si>
    <t>ELECTRIFICACIÓN PRIMARIA</t>
  </si>
  <si>
    <t>12.1.1</t>
  </si>
  <si>
    <t>Postes en HA. V 40' 500 Dam</t>
  </si>
  <si>
    <t>12.1.2</t>
  </si>
  <si>
    <t>Postes en H.A. V, 30' 300 Dam</t>
  </si>
  <si>
    <t>12.1.3</t>
  </si>
  <si>
    <t>Alambre AAA/C No. 1/0</t>
  </si>
  <si>
    <t>PIE</t>
  </si>
  <si>
    <t>12.1.4</t>
  </si>
  <si>
    <t>12.1.5</t>
  </si>
  <si>
    <t>Estructura AP-103</t>
  </si>
  <si>
    <t>12.1.6</t>
  </si>
  <si>
    <t>12.1.7</t>
  </si>
  <si>
    <t>12.1.8</t>
  </si>
  <si>
    <t>Estructura TR-105 (1 x 15 KVA)</t>
  </si>
  <si>
    <t>12.1.9</t>
  </si>
  <si>
    <t>Instalación de postes</t>
  </si>
  <si>
    <t>12.1.10</t>
  </si>
  <si>
    <t>Hoyo para postes</t>
  </si>
  <si>
    <t>12.1.11</t>
  </si>
  <si>
    <t>Hoyo para vientos</t>
  </si>
  <si>
    <t>12.1.12</t>
  </si>
  <si>
    <t>Mano de obra eléctrica primaria</t>
  </si>
  <si>
    <t>ELECTRIFICACIÓN SECUNDARIA</t>
  </si>
  <si>
    <t>12.2.1</t>
  </si>
  <si>
    <t>Alimentador eléctrico desde transformador hasta panel de breaker 4/8 circuitos con 2 conductores THW No.8 en tubería L.T. de 3/4" y accesorios.</t>
  </si>
  <si>
    <t>12.2.2</t>
  </si>
  <si>
    <t>Alimentador eléctrico desde panel de breaker 418 circuitos hasta lámparas led con 1 conductor vinil No. 10/3.</t>
  </si>
  <si>
    <t>12.2.3</t>
  </si>
  <si>
    <t>12.2.4</t>
  </si>
  <si>
    <t>Registro eléctrico en H.A.. (0.5 x 0.5 x 0.6 M)</t>
  </si>
  <si>
    <t>12.2.5</t>
  </si>
  <si>
    <t>Mano de obra eléctrica secundaria</t>
  </si>
  <si>
    <t>ELECTRIFICACIÓN INTERIOR</t>
  </si>
  <si>
    <t>12.3.1</t>
  </si>
  <si>
    <t>Entrada general (incluye panel de braeker de 8/16 circuitos)</t>
  </si>
  <si>
    <t>12.3.2</t>
  </si>
  <si>
    <t>Salidas luces cenitales</t>
  </si>
  <si>
    <t>12.3.3</t>
  </si>
  <si>
    <t>Salidas tomacorrientes doble 120 V. Salidas</t>
  </si>
  <si>
    <t>12.3.4</t>
  </si>
  <si>
    <t>interruptor sencillos</t>
  </si>
  <si>
    <t>SUB-TOTAL FASE A</t>
  </si>
  <si>
    <t>B</t>
  </si>
  <si>
    <t>LINEA DE CONDUCCION Y REDES DESDE ESTACIÓN E5 + 124 (D.R.) HASTA EO + 700.</t>
  </si>
  <si>
    <t>Excavación material compacto c/equipo</t>
  </si>
  <si>
    <t>M3N</t>
  </si>
  <si>
    <t>Relleno compactado c/compactador mecánico en capas de 0.20 M. C/material producto de la excavación</t>
  </si>
  <si>
    <t xml:space="preserve"> SUMINISTRO DE TUBERiA</t>
  </si>
  <si>
    <t>COLOCACIÓN DE TUBERÍA</t>
  </si>
  <si>
    <t>De ø4" PVC SDR-26 CIJ.G</t>
  </si>
  <si>
    <t>PRUEBA HIDROSTÁTICA</t>
  </si>
  <si>
    <t>SUMINISTRO Y COLOCACION PIEZAS ESPECIALES, PVC SCH40</t>
  </si>
  <si>
    <t>Tee de Ø 4" x 4"</t>
  </si>
  <si>
    <t>Reducción 4" x 3'</t>
  </si>
  <si>
    <t>Anclaje de HS. para piezas, según detalle</t>
  </si>
  <si>
    <t xml:space="preserve"> SUMINISTRO Y COLOCACIÓN DE VÁLVULAS</t>
  </si>
  <si>
    <t>Válvula de aire combinada HF. de ø 1" 150 PSI, Completa</t>
  </si>
  <si>
    <t>Registro para válvula de aire, según detalle</t>
  </si>
  <si>
    <t>Suministro y colocación caja telescópica, según detalle</t>
  </si>
  <si>
    <t>Anclaje de H.S tipo 4, Flc= 210 KG/CM2 para válvula de desagüe, segun detalle</t>
  </si>
  <si>
    <t>Anclaje de H.A. tipo 1, F'c= 210 KG/CM2 -1.45 qq/m3, para válvula de desagüe, segunde talle</t>
  </si>
  <si>
    <t xml:space="preserve"> Señalización, control, manejo de tránsito y seguridad en la via, (incluye uso de letreros con base en angulares, uso de de conos refractarios, luces intermitentes color ambar con recarga solar, barreras de peligro naranja y hombres con banderolas)</t>
  </si>
  <si>
    <t>8 Limpieza continua y final Inc. obreros, camión herramientas menores)</t>
  </si>
  <si>
    <t>SUB-TOTAL FASE B</t>
  </si>
  <si>
    <t>C</t>
  </si>
  <si>
    <t>VARIOS</t>
  </si>
  <si>
    <t xml:space="preserve"> valla anunciando obra 4' x 8' impresión full color, conteniendo logo de INAPA, nombre proyecto y contratista. estructura en tubos galvanizados 1 1/2 x 1 1/2 y soportes en tubo cuadrado 4 x 4</t>
  </si>
  <si>
    <t>Campamento, (Inc. alquiler de casa con o sin solar y caseta de materiales)</t>
  </si>
  <si>
    <t>SUB-TOTAL FASE C</t>
  </si>
  <si>
    <t>SUBTOTAL GENERAL</t>
  </si>
  <si>
    <t>COSTOS INDIRECTOS</t>
  </si>
  <si>
    <t>Honorarios Profesonal</t>
  </si>
  <si>
    <t>%</t>
  </si>
  <si>
    <t>Gastos administrativos</t>
  </si>
  <si>
    <t>Seguros, Polizas y Fianzas</t>
  </si>
  <si>
    <t>Supervisor de Obras</t>
  </si>
  <si>
    <t>Gasto de Transporte</t>
  </si>
  <si>
    <t>Ley 6-89</t>
  </si>
  <si>
    <t>Codia</t>
  </si>
  <si>
    <t>Itbis</t>
  </si>
  <si>
    <t>Imprevistos</t>
  </si>
  <si>
    <t>Estudios (Sociales, Ambientales, Geotécnico, Topográfico, de Calidad, ECT.)</t>
  </si>
  <si>
    <t>Medida De Compensación Ambiental</t>
  </si>
  <si>
    <t>SUBTOTAL INDIRECTOS</t>
  </si>
  <si>
    <t xml:space="preserve">TOTAL GENERAL </t>
  </si>
  <si>
    <r>
      <rPr>
        <b/>
        <sz val="10"/>
        <color rgb="FF000000"/>
        <rFont val="Arial"/>
        <family val="2"/>
      </rPr>
      <t>Presupuesto :</t>
    </r>
    <r>
      <rPr>
        <sz val="10"/>
        <color rgb="FF000000"/>
        <rFont val="Arial"/>
        <family val="2"/>
      </rPr>
      <t xml:space="preserve"> No. 172 D/F 28/04/2021</t>
    </r>
  </si>
  <si>
    <t>Tubería ø 4' Acero SCH-80 C/protección anticorrosiva</t>
  </si>
  <si>
    <t>Tee ø 4' x 4" Acero SCH-80 C/protección anticorrosiva</t>
  </si>
  <si>
    <t>Codo ø 4" x 90 Acero SCH-80 C/protección anticorrosiva</t>
  </si>
  <si>
    <t>Espesor promedio 10 cm Embellecimiento con gravilla</t>
  </si>
  <si>
    <t>Block 6" con 3/8@0.60 M BNP</t>
  </si>
  <si>
    <t>Block 6" con 3/800.60 M SNP</t>
  </si>
  <si>
    <t>Block 6" con  3/8"@ 0.60M SNP violinado</t>
  </si>
  <si>
    <t>Block 6"  con 3/8"@ 0.60M BNP</t>
  </si>
  <si>
    <t>Estructura H.A-100B</t>
  </si>
  <si>
    <t>Estructura PR-101</t>
  </si>
  <si>
    <t>Estructura P0-110</t>
  </si>
  <si>
    <t>Panel de distribución, (4/8 circuitos) (incluye breakers)</t>
  </si>
  <si>
    <t>Suministro y colocación asiento de arena e=0.10 M</t>
  </si>
  <si>
    <t>Codo ø 4" x 90</t>
  </si>
  <si>
    <t>Codo ø 4" x 45</t>
  </si>
  <si>
    <t>Válvula de desagüe H.F.de ø 4" 150 PSI, Completa</t>
  </si>
  <si>
    <t>Válvula de compuerta H.F.de ø 4" 150 PSI, Completa</t>
  </si>
  <si>
    <t>De ø4" PVC SDR-26 CIJ.G (tramo sin acometidas)</t>
  </si>
  <si>
    <t>Meses</t>
  </si>
  <si>
    <t>Mantenimiento y Operacion Sistema INAPA</t>
  </si>
  <si>
    <t>De ø4" PVC SDR-26 CIJ.G. +2% de perdidas</t>
  </si>
  <si>
    <t>EQUILIBRIO ECONOMICO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</si>
</sst>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7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6" formatCode="_-* #,##0.0000_-;\-* #,##0.0000_-;_-* &quot;-&quot;??_-;_-@_-"/>
    <numFmt numFmtId="167" formatCode="_-* #,##0.00_-;\-* #,##0.00_-;_-* &quot;-&quot;??_-;_-@_-"/>
    <numFmt numFmtId="168" formatCode="#,##0.0000"/>
    <numFmt numFmtId="169" formatCode="_-* #,##0.00\ _€_-;\-* #,##0.00\ _€_-;_-* \-??\ _€_-;_-@_-"/>
    <numFmt numFmtId="170" formatCode="_(* #,##0.000_);_(* \(#,##0.000\);_(* &quot;-&quot;??_);_(@_)"/>
    <numFmt numFmtId="171" formatCode="[$$-409]#,##0.00_);[Red]\([$$-409]#,##0.00\)"/>
    <numFmt numFmtId="174" formatCode="0.0000"/>
    <numFmt numFmtId="175" formatCode="0.000"/>
    <numFmt numFmtId="176" formatCode="_-* #,##0.00\ &quot;€&quot;_-;\-* #,##0.00\ &quot;€&quot;_-;_-* &quot;-&quot;??\ &quot;€&quot;_-;_-@_-"/>
    <numFmt numFmtId="178" formatCode="_-* #,##0.00\ _R_D_$_-;\-* #,##0.00\ _R_D_$_-;_-* &quot;-&quot;??\ _R_D_$_-;_-@_-"/>
    <numFmt numFmtId="179" formatCode="#.00"/>
    <numFmt numFmtId="180" formatCode="General_)"/>
    <numFmt numFmtId="181" formatCode="_-* #,##0_-;\-* #,##0_-;_-* &quot;-&quot;_-;_-@_-"/>
    <numFmt numFmtId="182" formatCode="_(&quot;RD$&quot;* #,##0.00_);_(&quot;RD$&quot;* \(#,##0.00\);_(&quot;RD$&quot;* &quot;-&quot;??_);_(@_)"/>
    <numFmt numFmtId="183" formatCode="0.00_)"/>
    <numFmt numFmtId="184" formatCode="_-[$€-2]* #,##0.00_-;\-[$€-2]* #,##0.00_-;_-[$€-2]* &quot;-&quot;??_-"/>
    <numFmt numFmtId="185" formatCode="#."/>
    <numFmt numFmtId="186" formatCode="0_)"/>
    <numFmt numFmtId="187" formatCode="#.0"/>
    <numFmt numFmtId="188" formatCode="0.0%"/>
    <numFmt numFmtId="189" formatCode="0.00000"/>
    <numFmt numFmtId="190" formatCode="_-* #,##0.00\ _P_t_s_-;\-* #,##0.00\ _P_t_s_-;_-* &quot;-&quot;??\ _P_t_s_-;_-@_-"/>
    <numFmt numFmtId="191" formatCode="#,##0.0000_);\(#,##0.0000\)"/>
    <numFmt numFmtId="192" formatCode="&quot;$&quot;#,##0;\-&quot;$&quot;#,##0"/>
    <numFmt numFmtId="193" formatCode="_-&quot;RD$&quot;* #,##0.00_-;\-&quot;RD$&quot;* #,##0.00_-;_-&quot;RD$&quot;* &quot;-&quot;??_-;_-@_-"/>
    <numFmt numFmtId="194" formatCode="_-&quot;$&quot;* #,##0.00_-;\-&quot;$&quot;* #,##0.00_-;_-&quot;$&quot;* &quot;-&quot;??_-;_-@_-"/>
    <numFmt numFmtId="195" formatCode="[$$-409]#,##0.00"/>
    <numFmt numFmtId="196" formatCode="#,##0.00\ _€"/>
    <numFmt numFmtId="197" formatCode="#,##0.00\ &quot;/m3&quot;"/>
    <numFmt numFmtId="198" formatCode="_([$€-2]* #,##0.00_);_([$€-2]* \(#,##0.00\);_([$€-2]* &quot;-&quot;??_)"/>
    <numFmt numFmtId="199" formatCode="&quot; &quot;#,##0.00&quot; &quot;;&quot; (&quot;#,##0.00&quot;)&quot;;&quot; -&quot;#&quot; &quot;;&quot; &quot;@&quot; &quot;"/>
    <numFmt numFmtId="200" formatCode="[$-409]General"/>
    <numFmt numFmtId="201" formatCode="#,##0.00\ &quot;M³S&quot;"/>
    <numFmt numFmtId="202" formatCode="_(* #,##0\ &quot;pta&quot;_);_(* \(#,##0\ &quot;pta&quot;\);_(* &quot;-&quot;??\ &quot;pta&quot;_);_(@_)"/>
    <numFmt numFmtId="203" formatCode="_-* #,##0\ _€_-;\-* #,##0\ _€_-;_-* &quot;-&quot;\ _€_-;_-@_-"/>
    <numFmt numFmtId="204" formatCode="[$€]#,##0.00;[Red]\-[$€]#,##0.00"/>
    <numFmt numFmtId="205" formatCode="&quot;RD$ &quot;#,#00.00"/>
    <numFmt numFmtId="206" formatCode="#,##0.0"/>
    <numFmt numFmtId="207" formatCode="_-* #,##0.00\ &quot;Pts&quot;_-;\-* #,##0.00\ &quot;Pts&quot;_-;_-* &quot;-&quot;??\ &quot;Pts&quot;_-;_-@_-"/>
  </numFmts>
  <fonts count="60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10"/>
      <color rgb="FF000000"/>
      <name val="Verdana"/>
      <family val="2"/>
    </font>
    <font>
      <b/>
      <sz val="10"/>
      <color theme="1"/>
      <name val="Arial Narrow"/>
      <family val="2"/>
    </font>
    <font>
      <sz val="11"/>
      <color theme="1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66CC"/>
      <name val="Arial"/>
      <family val="2"/>
    </font>
    <font>
      <b/>
      <sz val="10"/>
      <color rgb="FF003366"/>
      <name val="Arial"/>
      <family val="2"/>
    </font>
    <font>
      <sz val="10"/>
      <name val="Trebuchet MS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10"/>
      <name val="Tms Rmn"/>
    </font>
    <font>
      <sz val="12"/>
      <name val="Courier"/>
      <family val="3"/>
    </font>
    <font>
      <sz val="10"/>
      <name val="Times New Roman"/>
      <family val="1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sz val="10"/>
      <name val="Courier"/>
      <family val="3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2"/>
      <name val="Arial"/>
      <family val="2"/>
    </font>
    <font>
      <b/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5"/>
      <color indexed="56"/>
      <name val="Calibri"/>
      <family val="2"/>
    </font>
    <font>
      <sz val="11"/>
      <color indexed="52"/>
      <name val="Calibri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sz val="10"/>
      <color indexed="9"/>
      <name val="Verdana"/>
      <family val="2"/>
    </font>
    <font>
      <sz val="10"/>
      <color indexed="36"/>
      <name val="MS Sans Serif"/>
      <family val="2"/>
    </font>
    <font>
      <sz val="11"/>
      <color indexed="60"/>
      <name val="Calibri"/>
      <family val="2"/>
    </font>
    <font>
      <sz val="10"/>
      <name val="Courier"/>
    </font>
    <font>
      <sz val="10"/>
      <color theme="1"/>
      <name val="Arial1"/>
    </font>
    <font>
      <u/>
      <sz val="10"/>
      <color theme="10"/>
      <name val="Arial"/>
      <family val="2"/>
    </font>
    <font>
      <b/>
      <sz val="20"/>
      <color rgb="FFFFFFFF"/>
      <name val="Arial"/>
      <family val="2"/>
    </font>
    <font>
      <b/>
      <sz val="20"/>
      <color theme="1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theme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62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29"/>
      </patternFill>
    </fill>
    <fill>
      <patternFill patternType="solid">
        <fgColor indexed="31"/>
        <bgColor indexed="31"/>
      </patternFill>
    </fill>
    <fill>
      <patternFill patternType="solid">
        <fgColor indexed="42"/>
        <bgColor indexed="42"/>
      </patternFill>
    </fill>
    <fill>
      <patternFill patternType="solid">
        <fgColor theme="0"/>
        <bgColor rgb="FFFFFFFF"/>
      </patternFill>
    </fill>
    <fill>
      <patternFill patternType="solid">
        <fgColor theme="4"/>
        <bgColor theme="1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658">
    <xf numFmtId="0" fontId="0" fillId="0" borderId="0"/>
    <xf numFmtId="0" fontId="13" fillId="0" borderId="0"/>
    <xf numFmtId="0" fontId="13" fillId="0" borderId="0"/>
    <xf numFmtId="164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167" fontId="13" fillId="0" borderId="0" applyFont="0" applyFill="0" applyBorder="0" applyAlignment="0" applyProtection="0"/>
    <xf numFmtId="169" fontId="13" fillId="0" borderId="0" applyBorder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39" fontId="19" fillId="0" borderId="0"/>
    <xf numFmtId="39" fontId="19" fillId="0" borderId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3" fillId="0" borderId="0"/>
    <xf numFmtId="167" fontId="13" fillId="0" borderId="0" applyFont="0" applyFill="0" applyBorder="0" applyAlignment="0" applyProtection="0"/>
    <xf numFmtId="0" fontId="1" fillId="0" borderId="0"/>
    <xf numFmtId="171" fontId="17" fillId="0" borderId="0"/>
    <xf numFmtId="176" fontId="17" fillId="0" borderId="0" applyFont="0" applyFill="0" applyBorder="0" applyAlignment="0" applyProtection="0"/>
    <xf numFmtId="0" fontId="1" fillId="0" borderId="0"/>
    <xf numFmtId="167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9" fontId="13" fillId="0" borderId="0" applyBorder="0" applyProtection="0"/>
    <xf numFmtId="0" fontId="13" fillId="0" borderId="0"/>
    <xf numFmtId="43" fontId="13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3" fillId="0" borderId="0"/>
    <xf numFmtId="176" fontId="1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" fillId="0" borderId="0"/>
    <xf numFmtId="43" fontId="13" fillId="0" borderId="0" applyFont="0" applyFill="0" applyBorder="0" applyAlignment="0" applyProtection="0"/>
    <xf numFmtId="0" fontId="13" fillId="0" borderId="0"/>
    <xf numFmtId="179" fontId="13" fillId="0" borderId="0" applyFont="0" applyFill="0" applyBorder="0" applyAlignment="0" applyProtection="0"/>
    <xf numFmtId="0" fontId="1" fillId="0" borderId="0"/>
    <xf numFmtId="0" fontId="18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7" borderId="0" applyNumberFormat="0" applyBorder="0" applyAlignment="0" applyProtection="0"/>
    <xf numFmtId="195" fontId="17" fillId="6" borderId="0" applyNumberFormat="0" applyBorder="0" applyAlignment="0" applyProtection="0"/>
    <xf numFmtId="195" fontId="17" fillId="6" borderId="0" applyNumberFormat="0" applyBorder="0" applyAlignment="0" applyProtection="0"/>
    <xf numFmtId="195" fontId="17" fillId="6" borderId="0" applyNumberFormat="0" applyBorder="0" applyAlignment="0" applyProtection="0"/>
    <xf numFmtId="0" fontId="17" fillId="9" borderId="0" applyNumberFormat="0" applyBorder="0" applyAlignment="0" applyProtection="0"/>
    <xf numFmtId="195" fontId="17" fillId="8" borderId="0" applyNumberFormat="0" applyBorder="0" applyAlignment="0" applyProtection="0"/>
    <xf numFmtId="195" fontId="17" fillId="8" borderId="0" applyNumberFormat="0" applyBorder="0" applyAlignment="0" applyProtection="0"/>
    <xf numFmtId="195" fontId="17" fillId="8" borderId="0" applyNumberFormat="0" applyBorder="0" applyAlignment="0" applyProtection="0"/>
    <xf numFmtId="0" fontId="17" fillId="11" borderId="0" applyNumberFormat="0" applyBorder="0" applyAlignment="0" applyProtection="0"/>
    <xf numFmtId="195" fontId="17" fillId="10" borderId="0" applyNumberFormat="0" applyBorder="0" applyAlignment="0" applyProtection="0"/>
    <xf numFmtId="195" fontId="17" fillId="10" borderId="0" applyNumberFormat="0" applyBorder="0" applyAlignment="0" applyProtection="0"/>
    <xf numFmtId="195" fontId="17" fillId="10" borderId="0" applyNumberFormat="0" applyBorder="0" applyAlignment="0" applyProtection="0"/>
    <xf numFmtId="0" fontId="17" fillId="13" borderId="0" applyNumberFormat="0" applyBorder="0" applyAlignment="0" applyProtection="0"/>
    <xf numFmtId="195" fontId="17" fillId="12" borderId="0" applyNumberFormat="0" applyBorder="0" applyAlignment="0" applyProtection="0"/>
    <xf numFmtId="195" fontId="17" fillId="12" borderId="0" applyNumberFormat="0" applyBorder="0" applyAlignment="0" applyProtection="0"/>
    <xf numFmtId="195" fontId="17" fillId="12" borderId="0" applyNumberFormat="0" applyBorder="0" applyAlignment="0" applyProtection="0"/>
    <xf numFmtId="0" fontId="17" fillId="14" borderId="0" applyNumberFormat="0" applyBorder="0" applyAlignment="0" applyProtection="0"/>
    <xf numFmtId="195" fontId="17" fillId="14" borderId="0" applyNumberFormat="0" applyBorder="0" applyAlignment="0" applyProtection="0"/>
    <xf numFmtId="195" fontId="17" fillId="14" borderId="0" applyNumberFormat="0" applyBorder="0" applyAlignment="0" applyProtection="0"/>
    <xf numFmtId="195" fontId="17" fillId="14" borderId="0" applyNumberFormat="0" applyBorder="0" applyAlignment="0" applyProtection="0"/>
    <xf numFmtId="0" fontId="17" fillId="12" borderId="0" applyNumberFormat="0" applyBorder="0" applyAlignment="0" applyProtection="0"/>
    <xf numFmtId="195" fontId="17" fillId="10" borderId="0" applyNumberFormat="0" applyBorder="0" applyAlignment="0" applyProtection="0"/>
    <xf numFmtId="195" fontId="17" fillId="10" borderId="0" applyNumberFormat="0" applyBorder="0" applyAlignment="0" applyProtection="0"/>
    <xf numFmtId="195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6" borderId="0" applyNumberFormat="0" applyBorder="0" applyAlignment="0" applyProtection="0"/>
    <xf numFmtId="195" fontId="17" fillId="14" borderId="0" applyNumberFormat="0" applyBorder="0" applyAlignment="0" applyProtection="0"/>
    <xf numFmtId="195" fontId="17" fillId="14" borderId="0" applyNumberFormat="0" applyBorder="0" applyAlignment="0" applyProtection="0"/>
    <xf numFmtId="195" fontId="17" fillId="14" borderId="0" applyNumberFormat="0" applyBorder="0" applyAlignment="0" applyProtection="0"/>
    <xf numFmtId="0" fontId="17" fillId="8" borderId="0" applyNumberFormat="0" applyBorder="0" applyAlignment="0" applyProtection="0"/>
    <xf numFmtId="195" fontId="17" fillId="8" borderId="0" applyNumberFormat="0" applyBorder="0" applyAlignment="0" applyProtection="0"/>
    <xf numFmtId="195" fontId="17" fillId="8" borderId="0" applyNumberFormat="0" applyBorder="0" applyAlignment="0" applyProtection="0"/>
    <xf numFmtId="195" fontId="17" fillId="8" borderId="0" applyNumberFormat="0" applyBorder="0" applyAlignment="0" applyProtection="0"/>
    <xf numFmtId="0" fontId="17" fillId="16" borderId="0" applyNumberFormat="0" applyBorder="0" applyAlignment="0" applyProtection="0"/>
    <xf numFmtId="195" fontId="17" fillId="15" borderId="0" applyNumberFormat="0" applyBorder="0" applyAlignment="0" applyProtection="0"/>
    <xf numFmtId="195" fontId="17" fillId="15" borderId="0" applyNumberFormat="0" applyBorder="0" applyAlignment="0" applyProtection="0"/>
    <xf numFmtId="195" fontId="17" fillId="15" borderId="0" applyNumberFormat="0" applyBorder="0" applyAlignment="0" applyProtection="0"/>
    <xf numFmtId="0" fontId="17" fillId="13" borderId="0" applyNumberFormat="0" applyBorder="0" applyAlignment="0" applyProtection="0"/>
    <xf numFmtId="195" fontId="17" fillId="9" borderId="0" applyNumberFormat="0" applyBorder="0" applyAlignment="0" applyProtection="0"/>
    <xf numFmtId="195" fontId="17" fillId="9" borderId="0" applyNumberFormat="0" applyBorder="0" applyAlignment="0" applyProtection="0"/>
    <xf numFmtId="195" fontId="17" fillId="9" borderId="0" applyNumberFormat="0" applyBorder="0" applyAlignment="0" applyProtection="0"/>
    <xf numFmtId="0" fontId="17" fillId="6" borderId="0" applyNumberFormat="0" applyBorder="0" applyAlignment="0" applyProtection="0"/>
    <xf numFmtId="195" fontId="17" fillId="14" borderId="0" applyNumberFormat="0" applyBorder="0" applyAlignment="0" applyProtection="0"/>
    <xf numFmtId="195" fontId="17" fillId="14" borderId="0" applyNumberFormat="0" applyBorder="0" applyAlignment="0" applyProtection="0"/>
    <xf numFmtId="195" fontId="17" fillId="14" borderId="0" applyNumberFormat="0" applyBorder="0" applyAlignment="0" applyProtection="0"/>
    <xf numFmtId="0" fontId="17" fillId="17" borderId="0" applyNumberFormat="0" applyBorder="0" applyAlignment="0" applyProtection="0"/>
    <xf numFmtId="195" fontId="17" fillId="10" borderId="0" applyNumberFormat="0" applyBorder="0" applyAlignment="0" applyProtection="0"/>
    <xf numFmtId="195" fontId="17" fillId="10" borderId="0" applyNumberFormat="0" applyBorder="0" applyAlignment="0" applyProtection="0"/>
    <xf numFmtId="195" fontId="17" fillId="10" borderId="0" applyNumberFormat="0" applyBorder="0" applyAlignment="0" applyProtection="0"/>
    <xf numFmtId="0" fontId="24" fillId="14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24" fillId="9" borderId="0" applyNumberFormat="0" applyBorder="0" applyAlignment="0" applyProtection="0"/>
    <xf numFmtId="0" fontId="24" fillId="20" borderId="0" applyNumberFormat="0" applyBorder="0" applyAlignment="0" applyProtection="0"/>
    <xf numFmtId="0" fontId="24" fillId="14" borderId="0" applyNumberFormat="0" applyBorder="0" applyAlignment="0" applyProtection="0"/>
    <xf numFmtId="0" fontId="24" fillId="21" borderId="0" applyNumberFormat="0" applyBorder="0" applyAlignment="0" applyProtection="0"/>
    <xf numFmtId="0" fontId="24" fillId="8" borderId="0" applyNumberFormat="0" applyBorder="0" applyAlignment="0" applyProtection="0"/>
    <xf numFmtId="0" fontId="24" fillId="22" borderId="0" applyNumberFormat="0" applyBorder="0" applyAlignment="0" applyProtection="0"/>
    <xf numFmtId="0" fontId="24" fillId="18" borderId="0" applyNumberFormat="0" applyBorder="0" applyAlignment="0" applyProtection="0"/>
    <xf numFmtId="195" fontId="24" fillId="14" borderId="0" applyNumberFormat="0" applyBorder="0" applyAlignment="0" applyProtection="0"/>
    <xf numFmtId="195" fontId="24" fillId="14" borderId="0" applyNumberFormat="0" applyBorder="0" applyAlignment="0" applyProtection="0"/>
    <xf numFmtId="195" fontId="24" fillId="14" borderId="0" applyNumberFormat="0" applyBorder="0" applyAlignment="0" applyProtection="0"/>
    <xf numFmtId="0" fontId="24" fillId="8" borderId="0" applyNumberFormat="0" applyBorder="0" applyAlignment="0" applyProtection="0"/>
    <xf numFmtId="195" fontId="24" fillId="19" borderId="0" applyNumberFormat="0" applyBorder="0" applyAlignment="0" applyProtection="0"/>
    <xf numFmtId="195" fontId="24" fillId="19" borderId="0" applyNumberFormat="0" applyBorder="0" applyAlignment="0" applyProtection="0"/>
    <xf numFmtId="195" fontId="24" fillId="19" borderId="0" applyNumberFormat="0" applyBorder="0" applyAlignment="0" applyProtection="0"/>
    <xf numFmtId="0" fontId="24" fillId="16" borderId="0" applyNumberFormat="0" applyBorder="0" applyAlignment="0" applyProtection="0"/>
    <xf numFmtId="195" fontId="24" fillId="17" borderId="0" applyNumberFormat="0" applyBorder="0" applyAlignment="0" applyProtection="0"/>
    <xf numFmtId="195" fontId="24" fillId="17" borderId="0" applyNumberFormat="0" applyBorder="0" applyAlignment="0" applyProtection="0"/>
    <xf numFmtId="195" fontId="24" fillId="17" borderId="0" applyNumberFormat="0" applyBorder="0" applyAlignment="0" applyProtection="0"/>
    <xf numFmtId="0" fontId="24" fillId="20" borderId="0" applyNumberFormat="0" applyBorder="0" applyAlignment="0" applyProtection="0"/>
    <xf numFmtId="195" fontId="24" fillId="9" borderId="0" applyNumberFormat="0" applyBorder="0" applyAlignment="0" applyProtection="0"/>
    <xf numFmtId="195" fontId="24" fillId="9" borderId="0" applyNumberFormat="0" applyBorder="0" applyAlignment="0" applyProtection="0"/>
    <xf numFmtId="195" fontId="24" fillId="9" borderId="0" applyNumberFormat="0" applyBorder="0" applyAlignment="0" applyProtection="0"/>
    <xf numFmtId="0" fontId="24" fillId="21" borderId="0" applyNumberFormat="0" applyBorder="0" applyAlignment="0" applyProtection="0"/>
    <xf numFmtId="195" fontId="24" fillId="14" borderId="0" applyNumberFormat="0" applyBorder="0" applyAlignment="0" applyProtection="0"/>
    <xf numFmtId="195" fontId="24" fillId="14" borderId="0" applyNumberFormat="0" applyBorder="0" applyAlignment="0" applyProtection="0"/>
    <xf numFmtId="195" fontId="24" fillId="14" borderId="0" applyNumberFormat="0" applyBorder="0" applyAlignment="0" applyProtection="0"/>
    <xf numFmtId="0" fontId="24" fillId="22" borderId="0" applyNumberFormat="0" applyBorder="0" applyAlignment="0" applyProtection="0"/>
    <xf numFmtId="195" fontId="24" fillId="8" borderId="0" applyNumberFormat="0" applyBorder="0" applyAlignment="0" applyProtection="0"/>
    <xf numFmtId="195" fontId="24" fillId="8" borderId="0" applyNumberFormat="0" applyBorder="0" applyAlignment="0" applyProtection="0"/>
    <xf numFmtId="195" fontId="24" fillId="8" borderId="0" applyNumberFormat="0" applyBorder="0" applyAlignment="0" applyProtection="0"/>
    <xf numFmtId="0" fontId="24" fillId="23" borderId="0" applyNumberFormat="0" applyBorder="0" applyAlignment="0" applyProtection="0"/>
    <xf numFmtId="0" fontId="50" fillId="24" borderId="0" applyNumberFormat="0" applyBorder="0" applyAlignment="0" applyProtection="0"/>
    <xf numFmtId="0" fontId="50" fillId="25" borderId="0" applyNumberFormat="0" applyBorder="0" applyAlignment="0" applyProtection="0"/>
    <xf numFmtId="0" fontId="52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19" borderId="0" applyNumberFormat="0" applyBorder="0" applyAlignment="0" applyProtection="0"/>
    <xf numFmtId="0" fontId="50" fillId="24" borderId="0" applyNumberFormat="0" applyBorder="0" applyAlignment="0" applyProtection="0"/>
    <xf numFmtId="0" fontId="50" fillId="28" borderId="0" applyNumberFormat="0" applyBorder="0" applyAlignment="0" applyProtection="0"/>
    <xf numFmtId="0" fontId="52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17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2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50" fillId="24" borderId="0" applyNumberFormat="0" applyBorder="0" applyAlignment="0" applyProtection="0"/>
    <xf numFmtId="0" fontId="50" fillId="28" borderId="0" applyNumberFormat="0" applyBorder="0" applyAlignment="0" applyProtection="0"/>
    <xf numFmtId="0" fontId="52" fillId="33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50" fillId="24" borderId="0" applyNumberFormat="0" applyBorder="0" applyAlignment="0" applyProtection="0"/>
    <xf numFmtId="0" fontId="50" fillId="26" borderId="0" applyNumberFormat="0" applyBorder="0" applyAlignment="0" applyProtection="0"/>
    <xf numFmtId="0" fontId="52" fillId="26" borderId="0" applyNumberFormat="0" applyBorder="0" applyAlignment="0" applyProtection="0"/>
    <xf numFmtId="0" fontId="24" fillId="21" borderId="0" applyNumberFormat="0" applyBorder="0" applyAlignment="0" applyProtection="0"/>
    <xf numFmtId="0" fontId="24" fillId="30" borderId="0" applyNumberFormat="0" applyBorder="0" applyAlignment="0" applyProtection="0"/>
    <xf numFmtId="0" fontId="50" fillId="24" borderId="0" applyNumberFormat="0" applyBorder="0" applyAlignment="0" applyProtection="0"/>
    <xf numFmtId="0" fontId="50" fillId="34" borderId="0" applyNumberFormat="0" applyBorder="0" applyAlignment="0" applyProtection="0"/>
    <xf numFmtId="0" fontId="52" fillId="35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5" fillId="13" borderId="0" applyNumberFormat="0" applyBorder="0" applyAlignment="0" applyProtection="0"/>
    <xf numFmtId="0" fontId="25" fillId="9" borderId="0" applyNumberFormat="0" applyBorder="0" applyAlignment="0" applyProtection="0"/>
    <xf numFmtId="0" fontId="31" fillId="11" borderId="0" applyNumberFormat="0" applyBorder="0" applyAlignment="0" applyProtection="0"/>
    <xf numFmtId="195" fontId="31" fillId="14" borderId="0" applyNumberFormat="0" applyBorder="0" applyAlignment="0" applyProtection="0"/>
    <xf numFmtId="195" fontId="31" fillId="14" borderId="0" applyNumberFormat="0" applyBorder="0" applyAlignment="0" applyProtection="0"/>
    <xf numFmtId="195" fontId="31" fillId="14" borderId="0" applyNumberFormat="0" applyBorder="0" applyAlignment="0" applyProtection="0"/>
    <xf numFmtId="0" fontId="26" fillId="36" borderId="5" applyNumberFormat="0" applyAlignment="0" applyProtection="0"/>
    <xf numFmtId="0" fontId="44" fillId="37" borderId="5" applyNumberFormat="0" applyAlignment="0" applyProtection="0"/>
    <xf numFmtId="0" fontId="44" fillId="37" borderId="5" applyNumberFormat="0" applyAlignment="0" applyProtection="0"/>
    <xf numFmtId="195" fontId="26" fillId="36" borderId="5" applyNumberFormat="0" applyAlignment="0" applyProtection="0"/>
    <xf numFmtId="195" fontId="26" fillId="36" borderId="5" applyNumberFormat="0" applyAlignment="0" applyProtection="0"/>
    <xf numFmtId="195" fontId="26" fillId="36" borderId="5" applyNumberFormat="0" applyAlignment="0" applyProtection="0"/>
    <xf numFmtId="195" fontId="27" fillId="38" borderId="6" applyNumberFormat="0" applyAlignment="0" applyProtection="0"/>
    <xf numFmtId="195" fontId="27" fillId="38" borderId="6" applyNumberFormat="0" applyAlignment="0" applyProtection="0"/>
    <xf numFmtId="195" fontId="27" fillId="38" borderId="6" applyNumberFormat="0" applyAlignment="0" applyProtection="0"/>
    <xf numFmtId="0" fontId="27" fillId="38" borderId="6" applyNumberFormat="0" applyAlignment="0" applyProtection="0"/>
    <xf numFmtId="195" fontId="36" fillId="0" borderId="7" applyNumberFormat="0" applyFill="0" applyAlignment="0" applyProtection="0"/>
    <xf numFmtId="195" fontId="36" fillId="0" borderId="7" applyNumberFormat="0" applyFill="0" applyAlignment="0" applyProtection="0"/>
    <xf numFmtId="195" fontId="36" fillId="0" borderId="7" applyNumberFormat="0" applyFill="0" applyAlignment="0" applyProtection="0"/>
    <xf numFmtId="0" fontId="49" fillId="0" borderId="8" applyNumberFormat="0" applyFill="0" applyAlignment="0" applyProtection="0"/>
    <xf numFmtId="0" fontId="27" fillId="38" borderId="6" applyNumberFormat="0" applyAlignment="0" applyProtection="0"/>
    <xf numFmtId="18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96" fontId="13" fillId="0" borderId="0" applyFont="0" applyFill="0" applyBorder="0" applyAlignment="0" applyProtection="0"/>
    <xf numFmtId="19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90" fontId="13" fillId="0" borderId="0" applyFont="0" applyFill="0" applyBorder="0" applyAlignment="0" applyProtection="0"/>
    <xf numFmtId="190" fontId="13" fillId="0" borderId="0" applyFont="0" applyFill="0" applyBorder="0" applyAlignment="0" applyProtection="0"/>
    <xf numFmtId="203" fontId="13" fillId="0" borderId="0" applyFont="0" applyFill="0" applyBorder="0" applyAlignment="0" applyProtection="0"/>
    <xf numFmtId="19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7" fontId="13" fillId="0" borderId="0" applyFont="0" applyFill="0" applyBorder="0" applyAlignment="0" applyProtection="0"/>
    <xf numFmtId="5" fontId="13" fillId="0" borderId="0" applyFont="0" applyFill="0" applyBorder="0" applyAlignment="0" applyProtection="0"/>
    <xf numFmtId="5" fontId="13" fillId="0" borderId="0" applyFont="0" applyFill="0" applyBorder="0" applyAlignment="0" applyProtection="0"/>
    <xf numFmtId="5" fontId="13" fillId="0" borderId="0" applyFont="0" applyFill="0" applyBorder="0" applyAlignment="0" applyProtection="0"/>
    <xf numFmtId="5" fontId="13" fillId="0" borderId="0" applyFont="0" applyFill="0" applyBorder="0" applyAlignment="0" applyProtection="0"/>
    <xf numFmtId="189" fontId="13" fillId="0" borderId="0" applyFont="0" applyFill="0" applyBorder="0" applyAlignment="0" applyProtection="0"/>
    <xf numFmtId="18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94" fontId="13" fillId="0" borderId="0" applyFont="0" applyFill="0" applyBorder="0" applyAlignment="0" applyProtection="0"/>
    <xf numFmtId="182" fontId="13" fillId="0" borderId="0" applyFont="0" applyFill="0" applyBorder="0" applyAlignment="0" applyProtection="0"/>
    <xf numFmtId="194" fontId="13" fillId="0" borderId="0" applyFont="0" applyFill="0" applyBorder="0" applyAlignment="0" applyProtection="0"/>
    <xf numFmtId="8" fontId="18" fillId="0" borderId="0" applyFont="0" applyFill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195" fontId="34" fillId="0" borderId="0" applyNumberFormat="0" applyFill="0" applyBorder="0" applyAlignment="0" applyProtection="0"/>
    <xf numFmtId="195" fontId="34" fillId="0" borderId="0" applyNumberFormat="0" applyFill="0" applyBorder="0" applyAlignment="0" applyProtection="0"/>
    <xf numFmtId="195" fontId="3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39" borderId="0" applyNumberFormat="0" applyBorder="0" applyAlignment="0" applyProtection="0"/>
    <xf numFmtId="0" fontId="42" fillId="42" borderId="0" applyNumberFormat="0" applyBorder="0" applyAlignment="0" applyProtection="0"/>
    <xf numFmtId="0" fontId="42" fillId="41" borderId="0" applyNumberFormat="0" applyBorder="0" applyAlignment="0" applyProtection="0"/>
    <xf numFmtId="0" fontId="24" fillId="27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24" fillId="25" borderId="0" applyNumberFormat="0" applyBorder="0" applyAlignment="0" applyProtection="0"/>
    <xf numFmtId="195" fontId="24" fillId="23" borderId="0" applyNumberFormat="0" applyBorder="0" applyAlignment="0" applyProtection="0"/>
    <xf numFmtId="195" fontId="24" fillId="23" borderId="0" applyNumberFormat="0" applyBorder="0" applyAlignment="0" applyProtection="0"/>
    <xf numFmtId="195" fontId="24" fillId="23" borderId="0" applyNumberFormat="0" applyBorder="0" applyAlignment="0" applyProtection="0"/>
    <xf numFmtId="0" fontId="24" fillId="30" borderId="0" applyNumberFormat="0" applyBorder="0" applyAlignment="0" applyProtection="0"/>
    <xf numFmtId="0" fontId="17" fillId="34" borderId="0" applyNumberFormat="0" applyBorder="0" applyAlignment="0" applyProtection="0"/>
    <xf numFmtId="0" fontId="17" fillId="28" borderId="0" applyNumberFormat="0" applyBorder="0" applyAlignment="0" applyProtection="0"/>
    <xf numFmtId="0" fontId="24" fillId="29" borderId="0" applyNumberFormat="0" applyBorder="0" applyAlignment="0" applyProtection="0"/>
    <xf numFmtId="195" fontId="24" fillId="19" borderId="0" applyNumberFormat="0" applyBorder="0" applyAlignment="0" applyProtection="0"/>
    <xf numFmtId="195" fontId="24" fillId="19" borderId="0" applyNumberFormat="0" applyBorder="0" applyAlignment="0" applyProtection="0"/>
    <xf numFmtId="195" fontId="24" fillId="19" borderId="0" applyNumberFormat="0" applyBorder="0" applyAlignment="0" applyProtection="0"/>
    <xf numFmtId="0" fontId="24" fillId="31" borderId="0" applyNumberFormat="0" applyBorder="0" applyAlignment="0" applyProtection="0"/>
    <xf numFmtId="0" fontId="17" fillId="34" borderId="0" applyNumberFormat="0" applyBorder="0" applyAlignment="0" applyProtection="0"/>
    <xf numFmtId="0" fontId="17" fillId="44" borderId="0" applyNumberFormat="0" applyBorder="0" applyAlignment="0" applyProtection="0"/>
    <xf numFmtId="0" fontId="24" fillId="28" borderId="0" applyNumberFormat="0" applyBorder="0" applyAlignment="0" applyProtection="0"/>
    <xf numFmtId="195" fontId="24" fillId="17" borderId="0" applyNumberFormat="0" applyBorder="0" applyAlignment="0" applyProtection="0"/>
    <xf numFmtId="195" fontId="24" fillId="17" borderId="0" applyNumberFormat="0" applyBorder="0" applyAlignment="0" applyProtection="0"/>
    <xf numFmtId="195" fontId="24" fillId="17" borderId="0" applyNumberFormat="0" applyBorder="0" applyAlignment="0" applyProtection="0"/>
    <xf numFmtId="0" fontId="24" fillId="20" borderId="0" applyNumberFormat="0" applyBorder="0" applyAlignment="0" applyProtection="0"/>
    <xf numFmtId="0" fontId="17" fillId="43" borderId="0" applyNumberFormat="0" applyBorder="0" applyAlignment="0" applyProtection="0"/>
    <xf numFmtId="0" fontId="17" fillId="28" borderId="0" applyNumberFormat="0" applyBorder="0" applyAlignment="0" applyProtection="0"/>
    <xf numFmtId="0" fontId="24" fillId="28" borderId="0" applyNumberFormat="0" applyBorder="0" applyAlignment="0" applyProtection="0"/>
    <xf numFmtId="195" fontId="24" fillId="32" borderId="0" applyNumberFormat="0" applyBorder="0" applyAlignment="0" applyProtection="0"/>
    <xf numFmtId="195" fontId="24" fillId="32" borderId="0" applyNumberFormat="0" applyBorder="0" applyAlignment="0" applyProtection="0"/>
    <xf numFmtId="195" fontId="24" fillId="32" borderId="0" applyNumberFormat="0" applyBorder="0" applyAlignment="0" applyProtection="0"/>
    <xf numFmtId="0" fontId="24" fillId="21" borderId="0" applyNumberFormat="0" applyBorder="0" applyAlignment="0" applyProtection="0"/>
    <xf numFmtId="0" fontId="17" fillId="26" borderId="0" applyNumberFormat="0" applyBorder="0" applyAlignment="0" applyProtection="0"/>
    <xf numFmtId="0" fontId="17" fillId="43" borderId="0" applyNumberFormat="0" applyBorder="0" applyAlignment="0" applyProtection="0"/>
    <xf numFmtId="0" fontId="24" fillId="25" borderId="0" applyNumberFormat="0" applyBorder="0" applyAlignment="0" applyProtection="0"/>
    <xf numFmtId="195" fontId="24" fillId="21" borderId="0" applyNumberFormat="0" applyBorder="0" applyAlignment="0" applyProtection="0"/>
    <xf numFmtId="195" fontId="24" fillId="21" borderId="0" applyNumberFormat="0" applyBorder="0" applyAlignment="0" applyProtection="0"/>
    <xf numFmtId="195" fontId="24" fillId="21" borderId="0" applyNumberFormat="0" applyBorder="0" applyAlignment="0" applyProtection="0"/>
    <xf numFmtId="0" fontId="24" fillId="19" borderId="0" applyNumberFormat="0" applyBorder="0" applyAlignment="0" applyProtection="0"/>
    <xf numFmtId="0" fontId="17" fillId="34" borderId="0" applyNumberFormat="0" applyBorder="0" applyAlignment="0" applyProtection="0"/>
    <xf numFmtId="0" fontId="17" fillId="24" borderId="0" applyNumberFormat="0" applyBorder="0" applyAlignment="0" applyProtection="0"/>
    <xf numFmtId="0" fontId="24" fillId="24" borderId="0" applyNumberFormat="0" applyBorder="0" applyAlignment="0" applyProtection="0"/>
    <xf numFmtId="195" fontId="24" fillId="30" borderId="0" applyNumberFormat="0" applyBorder="0" applyAlignment="0" applyProtection="0"/>
    <xf numFmtId="195" fontId="24" fillId="30" borderId="0" applyNumberFormat="0" applyBorder="0" applyAlignment="0" applyProtection="0"/>
    <xf numFmtId="195" fontId="24" fillId="30" borderId="0" applyNumberFormat="0" applyBorder="0" applyAlignment="0" applyProtection="0"/>
    <xf numFmtId="195" fontId="35" fillId="15" borderId="5" applyNumberFormat="0" applyAlignment="0" applyProtection="0"/>
    <xf numFmtId="195" fontId="35" fillId="15" borderId="5" applyNumberFormat="0" applyAlignment="0" applyProtection="0"/>
    <xf numFmtId="195" fontId="35" fillId="15" borderId="5" applyNumberFormat="0" applyAlignment="0" applyProtection="0"/>
    <xf numFmtId="0" fontId="35" fillId="12" borderId="5" applyNumberFormat="0" applyAlignment="0" applyProtection="0"/>
    <xf numFmtId="184" fontId="13" fillId="0" borderId="0" applyFont="0" applyFill="0" applyBorder="0" applyAlignment="0" applyProtection="0"/>
    <xf numFmtId="184" fontId="13" fillId="0" borderId="0" applyFont="0" applyFill="0" applyBorder="0" applyAlignment="0" applyProtection="0"/>
    <xf numFmtId="182" fontId="13" fillId="0" borderId="0" applyFont="0" applyFill="0" applyBorder="0" applyAlignment="0" applyProtection="0"/>
    <xf numFmtId="182" fontId="13" fillId="0" borderId="0" applyFont="0" applyFill="0" applyBorder="0" applyAlignment="0" applyProtection="0"/>
    <xf numFmtId="182" fontId="13" fillId="0" borderId="0" applyFont="0" applyFill="0" applyBorder="0" applyAlignment="0" applyProtection="0"/>
    <xf numFmtId="184" fontId="13" fillId="0" borderId="0" applyFont="0" applyFill="0" applyBorder="0" applyAlignment="0" applyProtection="0"/>
    <xf numFmtId="198" fontId="13" fillId="0" borderId="0" applyFont="0" applyFill="0" applyBorder="0" applyAlignment="0" applyProtection="0"/>
    <xf numFmtId="182" fontId="13" fillId="0" borderId="0" applyFont="0" applyFill="0" applyBorder="0" applyAlignment="0" applyProtection="0"/>
    <xf numFmtId="204" fontId="18" fillId="0" borderId="0" applyFont="0" applyFill="0" applyBorder="0" applyAlignment="0" applyProtection="0"/>
    <xf numFmtId="182" fontId="13" fillId="0" borderId="0" applyFont="0" applyFill="0" applyBorder="0" applyAlignment="0" applyProtection="0"/>
    <xf numFmtId="199" fontId="56" fillId="0" borderId="0"/>
    <xf numFmtId="200" fontId="56" fillId="0" borderId="0"/>
    <xf numFmtId="0" fontId="28" fillId="0" borderId="0" applyNumberFormat="0" applyFill="0" applyBorder="0" applyAlignment="0" applyProtection="0"/>
    <xf numFmtId="185" fontId="29" fillId="0" borderId="0">
      <protection locked="0"/>
    </xf>
    <xf numFmtId="185" fontId="30" fillId="0" borderId="0">
      <protection locked="0"/>
    </xf>
    <xf numFmtId="185" fontId="30" fillId="0" borderId="0">
      <protection locked="0"/>
    </xf>
    <xf numFmtId="185" fontId="30" fillId="0" borderId="0">
      <protection locked="0"/>
    </xf>
    <xf numFmtId="185" fontId="30" fillId="0" borderId="0">
      <protection locked="0"/>
    </xf>
    <xf numFmtId="185" fontId="30" fillId="0" borderId="0">
      <protection locked="0"/>
    </xf>
    <xf numFmtId="185" fontId="30" fillId="0" borderId="0"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31" fillId="11" borderId="0" applyNumberFormat="0" applyBorder="0" applyAlignment="0" applyProtection="0"/>
    <xf numFmtId="0" fontId="31" fillId="14" borderId="0" applyNumberFormat="0" applyBorder="0" applyAlignment="0" applyProtection="0"/>
    <xf numFmtId="0" fontId="48" fillId="0" borderId="10" applyNumberFormat="0" applyFill="0" applyAlignment="0" applyProtection="0"/>
    <xf numFmtId="0" fontId="32" fillId="0" borderId="9" applyNumberFormat="0" applyFill="0" applyAlignment="0" applyProtection="0"/>
    <xf numFmtId="0" fontId="33" fillId="0" borderId="11" applyNumberFormat="0" applyFill="0" applyAlignment="0" applyProtection="0"/>
    <xf numFmtId="0" fontId="47" fillId="0" borderId="12" applyNumberFormat="0" applyFill="0" applyAlignment="0" applyProtection="0"/>
    <xf numFmtId="0" fontId="34" fillId="0" borderId="13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95" fontId="53" fillId="0" borderId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5" fillId="9" borderId="0" applyNumberFormat="0" applyBorder="0" applyAlignment="0" applyProtection="0"/>
    <xf numFmtId="195" fontId="25" fillId="13" borderId="0" applyNumberFormat="0" applyBorder="0" applyAlignment="0" applyProtection="0"/>
    <xf numFmtId="195" fontId="25" fillId="13" borderId="0" applyNumberFormat="0" applyBorder="0" applyAlignment="0" applyProtection="0"/>
    <xf numFmtId="195" fontId="25" fillId="13" borderId="0" applyNumberFormat="0" applyBorder="0" applyAlignment="0" applyProtection="0"/>
    <xf numFmtId="0" fontId="35" fillId="12" borderId="5" applyNumberFormat="0" applyAlignment="0" applyProtection="0"/>
    <xf numFmtId="0" fontId="35" fillId="15" borderId="5" applyNumberFormat="0" applyAlignment="0" applyProtection="0"/>
    <xf numFmtId="0" fontId="49" fillId="0" borderId="8" applyNumberFormat="0" applyFill="0" applyAlignment="0" applyProtection="0"/>
    <xf numFmtId="0" fontId="36" fillId="0" borderId="7" applyNumberFormat="0" applyFill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9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20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206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20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9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75" fontId="13" fillId="0" borderId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91" fontId="13" fillId="0" borderId="0" applyFont="0" applyFill="0" applyBorder="0" applyAlignment="0" applyProtection="0"/>
    <xf numFmtId="191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201" fontId="18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0" fontId="13" fillId="0" borderId="0" applyFill="0" applyBorder="0" applyAlignment="0" applyProtection="0"/>
    <xf numFmtId="166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194" fontId="13" fillId="0" borderId="0" applyFont="0" applyFill="0" applyBorder="0" applyAlignment="0" applyProtection="0"/>
    <xf numFmtId="194" fontId="1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37" fillId="15" borderId="0" applyNumberFormat="0" applyBorder="0" applyAlignment="0" applyProtection="0"/>
    <xf numFmtId="0" fontId="54" fillId="15" borderId="0" applyNumberFormat="0" applyBorder="0" applyAlignment="0" applyProtection="0"/>
    <xf numFmtId="195" fontId="37" fillId="15" borderId="0" applyNumberFormat="0" applyBorder="0" applyAlignment="0" applyProtection="0"/>
    <xf numFmtId="195" fontId="37" fillId="15" borderId="0" applyNumberFormat="0" applyBorder="0" applyAlignment="0" applyProtection="0"/>
    <xf numFmtId="0" fontId="38" fillId="0" borderId="0"/>
    <xf numFmtId="183" fontId="39" fillId="0" borderId="0"/>
    <xf numFmtId="0" fontId="13" fillId="0" borderId="0"/>
    <xf numFmtId="0" fontId="13" fillId="0" borderId="0"/>
    <xf numFmtId="0" fontId="18" fillId="0" borderId="0"/>
    <xf numFmtId="39" fontId="19" fillId="0" borderId="0"/>
    <xf numFmtId="195" fontId="17" fillId="0" borderId="0"/>
    <xf numFmtId="0" fontId="13" fillId="0" borderId="0"/>
    <xf numFmtId="0" fontId="1" fillId="0" borderId="0"/>
    <xf numFmtId="195" fontId="17" fillId="0" borderId="0"/>
    <xf numFmtId="0" fontId="1" fillId="0" borderId="0"/>
    <xf numFmtId="195" fontId="17" fillId="0" borderId="0"/>
    <xf numFmtId="0" fontId="13" fillId="0" borderId="0"/>
    <xf numFmtId="0" fontId="1" fillId="0" borderId="0"/>
    <xf numFmtId="195" fontId="17" fillId="0" borderId="0"/>
    <xf numFmtId="195" fontId="17" fillId="0" borderId="0"/>
    <xf numFmtId="195" fontId="17" fillId="0" borderId="0"/>
    <xf numFmtId="195" fontId="17" fillId="0" borderId="0"/>
    <xf numFmtId="0" fontId="13" fillId="0" borderId="0"/>
    <xf numFmtId="195" fontId="17" fillId="0" borderId="0"/>
    <xf numFmtId="195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95" fontId="1" fillId="0" borderId="0"/>
    <xf numFmtId="195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8" fillId="0" borderId="0"/>
    <xf numFmtId="180" fontId="55" fillId="0" borderId="0"/>
    <xf numFmtId="39" fontId="20" fillId="0" borderId="0"/>
    <xf numFmtId="0" fontId="17" fillId="0" borderId="0"/>
    <xf numFmtId="187" fontId="38" fillId="0" borderId="0"/>
    <xf numFmtId="39" fontId="20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3" fillId="0" borderId="0"/>
    <xf numFmtId="39" fontId="2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95" fontId="18" fillId="0" borderId="0"/>
    <xf numFmtId="195" fontId="18" fillId="0" borderId="0"/>
    <xf numFmtId="195" fontId="18" fillId="0" borderId="0"/>
    <xf numFmtId="195" fontId="18" fillId="0" borderId="0"/>
    <xf numFmtId="195" fontId="18" fillId="0" borderId="0"/>
    <xf numFmtId="0" fontId="13" fillId="0" borderId="0"/>
    <xf numFmtId="0" fontId="17" fillId="0" borderId="0"/>
    <xf numFmtId="0" fontId="1" fillId="0" borderId="0"/>
    <xf numFmtId="0" fontId="13" fillId="0" borderId="0"/>
    <xf numFmtId="195" fontId="18" fillId="0" borderId="0"/>
    <xf numFmtId="195" fontId="18" fillId="0" borderId="0"/>
    <xf numFmtId="195" fontId="18" fillId="0" borderId="0"/>
    <xf numFmtId="195" fontId="18" fillId="0" borderId="0"/>
    <xf numFmtId="195" fontId="18" fillId="0" borderId="0"/>
    <xf numFmtId="195" fontId="18" fillId="0" borderId="0"/>
    <xf numFmtId="0" fontId="13" fillId="0" borderId="0"/>
    <xf numFmtId="188" fontId="43" fillId="0" borderId="0"/>
    <xf numFmtId="195" fontId="18" fillId="0" borderId="0"/>
    <xf numFmtId="195" fontId="18" fillId="0" borderId="0"/>
    <xf numFmtId="195" fontId="18" fillId="0" borderId="0"/>
    <xf numFmtId="195" fontId="18" fillId="0" borderId="0"/>
    <xf numFmtId="195" fontId="18" fillId="0" borderId="0"/>
    <xf numFmtId="0" fontId="1" fillId="0" borderId="0"/>
    <xf numFmtId="0" fontId="1" fillId="0" borderId="0"/>
    <xf numFmtId="0" fontId="13" fillId="0" borderId="0"/>
    <xf numFmtId="195" fontId="18" fillId="0" borderId="0"/>
    <xf numFmtId="195" fontId="18" fillId="0" borderId="0"/>
    <xf numFmtId="195" fontId="18" fillId="0" borderId="0"/>
    <xf numFmtId="195" fontId="18" fillId="0" borderId="0"/>
    <xf numFmtId="195" fontId="18" fillId="0" borderId="0"/>
    <xf numFmtId="195" fontId="18" fillId="0" borderId="0"/>
    <xf numFmtId="195" fontId="18" fillId="0" borderId="0"/>
    <xf numFmtId="195" fontId="18" fillId="0" borderId="0"/>
    <xf numFmtId="0" fontId="13" fillId="0" borderId="0"/>
    <xf numFmtId="39" fontId="20" fillId="0" borderId="0"/>
    <xf numFmtId="170" fontId="17" fillId="0" borderId="0"/>
    <xf numFmtId="39" fontId="20" fillId="0" borderId="0"/>
    <xf numFmtId="0" fontId="13" fillId="0" borderId="0"/>
    <xf numFmtId="195" fontId="17" fillId="0" borderId="0"/>
    <xf numFmtId="180" fontId="38" fillId="0" borderId="0"/>
    <xf numFmtId="0" fontId="13" fillId="0" borderId="0"/>
    <xf numFmtId="195" fontId="13" fillId="0" borderId="0"/>
    <xf numFmtId="0" fontId="1" fillId="0" borderId="0"/>
    <xf numFmtId="0" fontId="1" fillId="0" borderId="0"/>
    <xf numFmtId="0" fontId="1" fillId="0" borderId="0"/>
    <xf numFmtId="0" fontId="13" fillId="10" borderId="15" applyNumberFormat="0" applyFont="0" applyAlignment="0" applyProtection="0"/>
    <xf numFmtId="195" fontId="18" fillId="10" borderId="15" applyNumberFormat="0" applyFont="0" applyAlignment="0" applyProtection="0"/>
    <xf numFmtId="195" fontId="18" fillId="10" borderId="15" applyNumberFormat="0" applyFont="0" applyAlignment="0" applyProtection="0"/>
    <xf numFmtId="0" fontId="13" fillId="10" borderId="15" applyNumberFormat="0" applyFont="0" applyAlignment="0" applyProtection="0"/>
    <xf numFmtId="0" fontId="13" fillId="10" borderId="15" applyNumberFormat="0" applyFont="0" applyAlignment="0" applyProtection="0"/>
    <xf numFmtId="0" fontId="13" fillId="10" borderId="15" applyNumberFormat="0" applyFont="0" applyAlignment="0" applyProtection="0"/>
    <xf numFmtId="0" fontId="18" fillId="10" borderId="15" applyNumberFormat="0" applyFont="0" applyAlignment="0" applyProtection="0"/>
    <xf numFmtId="0" fontId="40" fillId="36" borderId="16" applyNumberFormat="0" applyAlignment="0" applyProtection="0"/>
    <xf numFmtId="0" fontId="40" fillId="37" borderId="16" applyNumberFormat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3" fillId="0" borderId="0" applyFill="0" applyBorder="0" applyAlignment="0" applyProtection="0"/>
    <xf numFmtId="9" fontId="1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40" fillId="37" borderId="16" applyNumberFormat="0" applyAlignment="0" applyProtection="0"/>
    <xf numFmtId="195" fontId="40" fillId="36" borderId="16" applyNumberFormat="0" applyAlignment="0" applyProtection="0"/>
    <xf numFmtId="195" fontId="40" fillId="36" borderId="16" applyNumberFormat="0" applyAlignment="0" applyProtection="0"/>
    <xf numFmtId="195" fontId="40" fillId="36" borderId="16" applyNumberFormat="0" applyAlignment="0" applyProtection="0"/>
    <xf numFmtId="0" fontId="41" fillId="0" borderId="0" applyNumberFormat="0" applyFill="0" applyBorder="0" applyAlignment="0" applyProtection="0"/>
    <xf numFmtId="195" fontId="36" fillId="0" borderId="0" applyNumberFormat="0" applyFill="0" applyBorder="0" applyAlignment="0" applyProtection="0"/>
    <xf numFmtId="195" fontId="36" fillId="0" borderId="0" applyNumberFormat="0" applyFill="0" applyBorder="0" applyAlignment="0" applyProtection="0"/>
    <xf numFmtId="195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95" fontId="28" fillId="0" borderId="0" applyNumberFormat="0" applyFill="0" applyBorder="0" applyAlignment="0" applyProtection="0"/>
    <xf numFmtId="195" fontId="28" fillId="0" borderId="0" applyNumberFormat="0" applyFill="0" applyBorder="0" applyAlignment="0" applyProtection="0"/>
    <xf numFmtId="195" fontId="2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195" fontId="32" fillId="0" borderId="9" applyNumberFormat="0" applyFill="0" applyAlignment="0" applyProtection="0"/>
    <xf numFmtId="195" fontId="32" fillId="0" borderId="9" applyNumberFormat="0" applyFill="0" applyAlignment="0" applyProtection="0"/>
    <xf numFmtId="195" fontId="32" fillId="0" borderId="9" applyNumberFormat="0" applyFill="0" applyAlignment="0" applyProtection="0"/>
    <xf numFmtId="0" fontId="47" fillId="0" borderId="12" applyNumberFormat="0" applyFill="0" applyAlignment="0" applyProtection="0"/>
    <xf numFmtId="195" fontId="33" fillId="0" borderId="11" applyNumberFormat="0" applyFill="0" applyAlignment="0" applyProtection="0"/>
    <xf numFmtId="195" fontId="33" fillId="0" borderId="11" applyNumberFormat="0" applyFill="0" applyAlignment="0" applyProtection="0"/>
    <xf numFmtId="195" fontId="33" fillId="0" borderId="11" applyNumberFormat="0" applyFill="0" applyAlignment="0" applyProtection="0"/>
    <xf numFmtId="0" fontId="45" fillId="0" borderId="14" applyNumberFormat="0" applyFill="0" applyAlignment="0" applyProtection="0"/>
    <xf numFmtId="195" fontId="34" fillId="0" borderId="13" applyNumberFormat="0" applyFill="0" applyAlignment="0" applyProtection="0"/>
    <xf numFmtId="195" fontId="34" fillId="0" borderId="13" applyNumberFormat="0" applyFill="0" applyAlignment="0" applyProtection="0"/>
    <xf numFmtId="195" fontId="34" fillId="0" borderId="13" applyNumberFormat="0" applyFill="0" applyAlignment="0" applyProtection="0"/>
    <xf numFmtId="195" fontId="41" fillId="0" borderId="0" applyNumberFormat="0" applyFill="0" applyBorder="0" applyAlignment="0" applyProtection="0"/>
    <xf numFmtId="195" fontId="41" fillId="0" borderId="0" applyNumberFormat="0" applyFill="0" applyBorder="0" applyAlignment="0" applyProtection="0"/>
    <xf numFmtId="195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7" applyNumberFormat="0" applyFill="0" applyAlignment="0" applyProtection="0"/>
    <xf numFmtId="0" fontId="42" fillId="0" borderId="18" applyNumberFormat="0" applyFill="0" applyAlignment="0" applyProtection="0"/>
    <xf numFmtId="195" fontId="42" fillId="0" borderId="17" applyNumberFormat="0" applyFill="0" applyAlignment="0" applyProtection="0"/>
    <xf numFmtId="195" fontId="42" fillId="0" borderId="17" applyNumberFormat="0" applyFill="0" applyAlignment="0" applyProtection="0"/>
    <xf numFmtId="202" fontId="13" fillId="0" borderId="0" applyFont="0" applyFill="0" applyBorder="0" applyAlignment="0" applyProtection="0"/>
    <xf numFmtId="0" fontId="36" fillId="0" borderId="0" applyNumberFormat="0" applyFill="0" applyBorder="0" applyAlignment="0" applyProtection="0"/>
  </cellStyleXfs>
  <cellXfs count="114">
    <xf numFmtId="0" fontId="0" fillId="0" borderId="0" xfId="0" applyFont="1" applyAlignment="1"/>
    <xf numFmtId="4" fontId="3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/>
    <xf numFmtId="0" fontId="3" fillId="0" borderId="0" xfId="0" applyFont="1" applyAlignment="1">
      <alignment horizontal="right"/>
    </xf>
    <xf numFmtId="0" fontId="2" fillId="2" borderId="0" xfId="0" applyFont="1" applyFill="1" applyAlignment="1">
      <alignment horizontal="right"/>
    </xf>
    <xf numFmtId="4" fontId="2" fillId="2" borderId="0" xfId="0" applyNumberFormat="1" applyFont="1" applyFill="1" applyAlignment="1">
      <alignment horizontal="right"/>
    </xf>
    <xf numFmtId="4" fontId="3" fillId="2" borderId="0" xfId="0" applyNumberFormat="1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7" fillId="2" borderId="0" xfId="0" applyFont="1" applyFill="1" applyAlignment="1"/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/>
    </xf>
    <xf numFmtId="4" fontId="8" fillId="2" borderId="0" xfId="0" applyNumberFormat="1" applyFont="1" applyFill="1" applyAlignment="1">
      <alignment horizontal="right"/>
    </xf>
    <xf numFmtId="4" fontId="9" fillId="2" borderId="0" xfId="0" applyNumberFormat="1" applyFont="1" applyFill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4" fontId="8" fillId="2" borderId="3" xfId="0" applyNumberFormat="1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4" fontId="12" fillId="2" borderId="4" xfId="0" applyNumberFormat="1" applyFont="1" applyFill="1" applyBorder="1" applyAlignment="1"/>
    <xf numFmtId="4" fontId="9" fillId="2" borderId="4" xfId="0" applyNumberFormat="1" applyFont="1" applyFill="1" applyBorder="1" applyAlignment="1"/>
    <xf numFmtId="2" fontId="12" fillId="2" borderId="4" xfId="0" applyNumberFormat="1" applyFont="1" applyFill="1" applyBorder="1" applyAlignment="1">
      <alignment vertical="top"/>
    </xf>
    <xf numFmtId="0" fontId="12" fillId="2" borderId="4" xfId="0" applyFont="1" applyFill="1" applyBorder="1" applyAlignment="1">
      <alignment vertical="center"/>
    </xf>
    <xf numFmtId="2" fontId="9" fillId="2" borderId="4" xfId="0" applyNumberFormat="1" applyFont="1" applyFill="1" applyBorder="1" applyAlignment="1">
      <alignment vertical="top"/>
    </xf>
    <xf numFmtId="0" fontId="9" fillId="2" borderId="4" xfId="0" applyFont="1" applyFill="1" applyBorder="1" applyAlignment="1">
      <alignment vertical="center"/>
    </xf>
    <xf numFmtId="2" fontId="11" fillId="2" borderId="4" xfId="0" applyNumberFormat="1" applyFont="1" applyFill="1" applyBorder="1" applyAlignment="1"/>
    <xf numFmtId="0" fontId="9" fillId="2" borderId="4" xfId="0" applyFont="1" applyFill="1" applyBorder="1" applyAlignment="1">
      <alignment horizontal="center"/>
    </xf>
    <xf numFmtId="2" fontId="9" fillId="2" borderId="4" xfId="0" applyNumberFormat="1" applyFont="1" applyFill="1" applyBorder="1" applyAlignment="1">
      <alignment horizontal="right" vertical="top"/>
    </xf>
    <xf numFmtId="2" fontId="8" fillId="2" borderId="4" xfId="0" applyNumberFormat="1" applyFont="1" applyFill="1" applyBorder="1"/>
    <xf numFmtId="0" fontId="8" fillId="2" borderId="4" xfId="0" applyFont="1" applyFill="1" applyBorder="1"/>
    <xf numFmtId="0" fontId="9" fillId="2" borderId="4" xfId="0" applyFont="1" applyFill="1" applyBorder="1"/>
    <xf numFmtId="0" fontId="9" fillId="2" borderId="4" xfId="0" applyFont="1" applyFill="1" applyBorder="1" applyAlignment="1"/>
    <xf numFmtId="0" fontId="14" fillId="2" borderId="4" xfId="0" applyFont="1" applyFill="1" applyBorder="1" applyAlignment="1">
      <alignment horizontal="center"/>
    </xf>
    <xf numFmtId="4" fontId="14" fillId="2" borderId="4" xfId="0" applyNumberFormat="1" applyFont="1" applyFill="1" applyBorder="1" applyAlignment="1"/>
    <xf numFmtId="2" fontId="9" fillId="2" borderId="4" xfId="0" applyNumberFormat="1" applyFont="1" applyFill="1" applyBorder="1"/>
    <xf numFmtId="2" fontId="9" fillId="2" borderId="4" xfId="0" applyNumberFormat="1" applyFont="1" applyFill="1" applyBorder="1" applyAlignment="1"/>
    <xf numFmtId="0" fontId="14" fillId="0" borderId="4" xfId="0" applyFont="1" applyBorder="1"/>
    <xf numFmtId="0" fontId="11" fillId="3" borderId="2" xfId="0" applyFont="1" applyFill="1" applyBorder="1"/>
    <xf numFmtId="4" fontId="11" fillId="3" borderId="2" xfId="0" applyNumberFormat="1" applyFont="1" applyFill="1" applyBorder="1" applyAlignment="1"/>
    <xf numFmtId="0" fontId="9" fillId="0" borderId="0" xfId="0" applyFont="1"/>
    <xf numFmtId="0" fontId="9" fillId="2" borderId="0" xfId="0" applyFont="1" applyFill="1"/>
    <xf numFmtId="0" fontId="9" fillId="2" borderId="0" xfId="0" applyFont="1" applyFill="1" applyAlignment="1">
      <alignment horizontal="right"/>
    </xf>
    <xf numFmtId="4" fontId="9" fillId="2" borderId="0" xfId="0" applyNumberFormat="1" applyFont="1" applyFill="1"/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>
      <alignment wrapText="1"/>
    </xf>
    <xf numFmtId="0" fontId="12" fillId="2" borderId="4" xfId="0" applyFont="1" applyFill="1" applyBorder="1"/>
    <xf numFmtId="0" fontId="15" fillId="2" borderId="4" xfId="0" applyFont="1" applyFill="1" applyBorder="1" applyAlignment="1">
      <alignment horizontal="right"/>
    </xf>
    <xf numFmtId="0" fontId="11" fillId="3" borderId="2" xfId="0" applyFont="1" applyFill="1" applyBorder="1" applyAlignment="1"/>
    <xf numFmtId="0" fontId="9" fillId="2" borderId="1" xfId="0" applyFont="1" applyFill="1" applyBorder="1"/>
    <xf numFmtId="0" fontId="9" fillId="2" borderId="1" xfId="0" applyFont="1" applyFill="1" applyBorder="1" applyAlignment="1">
      <alignment horizontal="right"/>
    </xf>
    <xf numFmtId="4" fontId="9" fillId="2" borderId="1" xfId="0" applyNumberFormat="1" applyFont="1" applyFill="1" applyBorder="1"/>
    <xf numFmtId="0" fontId="10" fillId="4" borderId="2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right"/>
    </xf>
    <xf numFmtId="4" fontId="10" fillId="4" borderId="2" xfId="0" applyNumberFormat="1" applyFont="1" applyFill="1" applyBorder="1" applyAlignment="1">
      <alignment horizontal="center"/>
    </xf>
    <xf numFmtId="0" fontId="13" fillId="4" borderId="2" xfId="0" applyFont="1" applyFill="1" applyBorder="1" applyAlignment="1">
      <alignment horizontal="right"/>
    </xf>
    <xf numFmtId="0" fontId="13" fillId="4" borderId="2" xfId="0" applyFont="1" applyFill="1" applyBorder="1" applyAlignment="1"/>
    <xf numFmtId="0" fontId="13" fillId="4" borderId="2" xfId="0" applyFont="1" applyFill="1" applyBorder="1" applyAlignment="1">
      <alignment horizontal="center"/>
    </xf>
    <xf numFmtId="4" fontId="13" fillId="4" borderId="2" xfId="0" applyNumberFormat="1" applyFont="1" applyFill="1" applyBorder="1" applyAlignment="1"/>
    <xf numFmtId="4" fontId="10" fillId="4" borderId="2" xfId="0" applyNumberFormat="1" applyFont="1" applyFill="1" applyBorder="1" applyAlignment="1"/>
    <xf numFmtId="0" fontId="10" fillId="4" borderId="2" xfId="0" applyFont="1" applyFill="1" applyBorder="1" applyAlignment="1"/>
    <xf numFmtId="0" fontId="13" fillId="2" borderId="4" xfId="0" applyFont="1" applyFill="1" applyBorder="1"/>
    <xf numFmtId="0" fontId="13" fillId="2" borderId="4" xfId="0" applyFont="1" applyFill="1" applyBorder="1" applyAlignment="1"/>
    <xf numFmtId="0" fontId="13" fillId="2" borderId="4" xfId="0" applyFont="1" applyFill="1" applyBorder="1" applyAlignment="1">
      <alignment horizontal="center"/>
    </xf>
    <xf numFmtId="4" fontId="13" fillId="2" borderId="4" xfId="0" applyNumberFormat="1" applyFont="1" applyFill="1" applyBorder="1" applyAlignment="1"/>
    <xf numFmtId="0" fontId="15" fillId="5" borderId="2" xfId="0" applyFont="1" applyFill="1" applyBorder="1" applyAlignment="1">
      <alignment horizontal="right"/>
    </xf>
    <xf numFmtId="0" fontId="9" fillId="5" borderId="2" xfId="0" applyFont="1" applyFill="1" applyBorder="1" applyAlignment="1"/>
    <xf numFmtId="0" fontId="14" fillId="5" borderId="2" xfId="0" applyFont="1" applyFill="1" applyBorder="1" applyAlignment="1">
      <alignment horizontal="center"/>
    </xf>
    <xf numFmtId="4" fontId="14" fillId="5" borderId="2" xfId="0" applyNumberFormat="1" applyFont="1" applyFill="1" applyBorder="1" applyAlignment="1"/>
    <xf numFmtId="4" fontId="8" fillId="5" borderId="2" xfId="0" applyNumberFormat="1" applyFont="1" applyFill="1" applyBorder="1" applyAlignment="1"/>
    <xf numFmtId="0" fontId="10" fillId="5" borderId="2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0" fillId="2" borderId="4" xfId="0" applyFont="1" applyFill="1" applyBorder="1"/>
    <xf numFmtId="4" fontId="6" fillId="0" borderId="0" xfId="0" applyNumberFormat="1" applyFont="1"/>
    <xf numFmtId="4" fontId="6" fillId="2" borderId="0" xfId="0" applyNumberFormat="1" applyFont="1" applyFill="1"/>
    <xf numFmtId="4" fontId="3" fillId="2" borderId="0" xfId="0" applyNumberFormat="1" applyFont="1" applyFill="1"/>
    <xf numFmtId="4" fontId="3" fillId="0" borderId="0" xfId="0" applyNumberFormat="1" applyFont="1"/>
    <xf numFmtId="0" fontId="8" fillId="2" borderId="4" xfId="0" applyFont="1" applyFill="1" applyBorder="1" applyAlignment="1"/>
    <xf numFmtId="2" fontId="11" fillId="2" borderId="4" xfId="0" applyNumberFormat="1" applyFont="1" applyFill="1" applyBorder="1" applyAlignment="1">
      <alignment horizontal="center"/>
    </xf>
    <xf numFmtId="4" fontId="12" fillId="2" borderId="4" xfId="0" applyNumberFormat="1" applyFont="1" applyFill="1" applyBorder="1" applyAlignment="1">
      <alignment horizontal="right"/>
    </xf>
    <xf numFmtId="4" fontId="12" fillId="2" borderId="4" xfId="0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/>
    </xf>
    <xf numFmtId="2" fontId="11" fillId="2" borderId="4" xfId="0" applyNumberFormat="1" applyFont="1" applyFill="1" applyBorder="1" applyAlignment="1">
      <alignment vertical="top"/>
    </xf>
    <xf numFmtId="0" fontId="8" fillId="2" borderId="4" xfId="0" applyFont="1" applyFill="1" applyBorder="1" applyAlignment="1">
      <alignment wrapText="1"/>
    </xf>
    <xf numFmtId="2" fontId="8" fillId="2" borderId="4" xfId="0" applyNumberFormat="1" applyFont="1" applyFill="1" applyBorder="1" applyAlignment="1"/>
    <xf numFmtId="2" fontId="8" fillId="2" borderId="4" xfId="0" applyNumberFormat="1" applyFont="1" applyFill="1" applyBorder="1" applyAlignment="1">
      <alignment vertical="top"/>
    </xf>
    <xf numFmtId="0" fontId="11" fillId="2" borderId="4" xfId="0" applyFont="1" applyFill="1" applyBorder="1" applyAlignment="1"/>
    <xf numFmtId="0" fontId="9" fillId="2" borderId="4" xfId="0" applyFont="1" applyFill="1" applyBorder="1" applyAlignment="1">
      <alignment horizontal="left"/>
    </xf>
    <xf numFmtId="0" fontId="9" fillId="45" borderId="4" xfId="0" applyFont="1" applyFill="1" applyBorder="1" applyAlignment="1">
      <alignment horizontal="left"/>
    </xf>
    <xf numFmtId="2" fontId="11" fillId="2" borderId="4" xfId="0" applyNumberFormat="1" applyFont="1" applyFill="1" applyBorder="1"/>
    <xf numFmtId="0" fontId="11" fillId="2" borderId="4" xfId="0" applyFont="1" applyFill="1" applyBorder="1"/>
    <xf numFmtId="0" fontId="9" fillId="2" borderId="4" xfId="0" applyFont="1" applyFill="1" applyBorder="1" applyAlignment="1">
      <alignment vertical="top" wrapText="1"/>
    </xf>
    <xf numFmtId="0" fontId="8" fillId="2" borderId="4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/>
    </xf>
    <xf numFmtId="2" fontId="8" fillId="2" borderId="4" xfId="0" applyNumberFormat="1" applyFont="1" applyFill="1" applyBorder="1" applyAlignment="1">
      <alignment horizontal="right" vertical="top"/>
    </xf>
    <xf numFmtId="0" fontId="8" fillId="2" borderId="4" xfId="0" applyFont="1" applyFill="1" applyBorder="1" applyAlignment="1">
      <alignment horizontal="left" vertical="top"/>
    </xf>
    <xf numFmtId="0" fontId="8" fillId="2" borderId="4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vertical="top"/>
    </xf>
    <xf numFmtId="2" fontId="9" fillId="2" borderId="4" xfId="0" applyNumberFormat="1" applyFont="1" applyFill="1" applyBorder="1" applyAlignment="1">
      <alignment vertical="center"/>
    </xf>
    <xf numFmtId="0" fontId="9" fillId="2" borderId="4" xfId="0" applyFont="1" applyFill="1" applyBorder="1" applyAlignment="1">
      <alignment vertical="center" wrapText="1"/>
    </xf>
    <xf numFmtId="2" fontId="8" fillId="2" borderId="4" xfId="0" applyNumberFormat="1" applyFont="1" applyFill="1" applyBorder="1" applyAlignment="1">
      <alignment horizontal="center" vertical="center"/>
    </xf>
    <xf numFmtId="0" fontId="8" fillId="45" borderId="4" xfId="0" applyFont="1" applyFill="1" applyBorder="1" applyAlignment="1">
      <alignment horizontal="left"/>
    </xf>
    <xf numFmtId="2" fontId="9" fillId="2" borderId="4" xfId="0" applyNumberFormat="1" applyFont="1" applyFill="1" applyBorder="1" applyAlignment="1">
      <alignment horizontal="right" vertical="center"/>
    </xf>
    <xf numFmtId="0" fontId="58" fillId="46" borderId="19" xfId="0" applyFont="1" applyFill="1" applyBorder="1"/>
    <xf numFmtId="0" fontId="59" fillId="46" borderId="19" xfId="0" applyFont="1" applyFill="1" applyBorder="1"/>
  </cellXfs>
  <cellStyles count="658">
    <cellStyle name="_x000d__x000a_JournalTemplate=C:\COMFO\CTALK\JOURSTD.TPL_x000d__x000a_LbStateAddress=3 3 0 251 1 89 2 311_x000d__x000a_LbStateJou" xfId="45"/>
    <cellStyle name="20% - Accent1" xfId="46"/>
    <cellStyle name="20% - Accent1 2" xfId="47"/>
    <cellStyle name="20% - Accent2" xfId="48"/>
    <cellStyle name="20% - Accent2 2" xfId="49"/>
    <cellStyle name="20% - Accent3" xfId="50"/>
    <cellStyle name="20% - Accent3 2" xfId="51"/>
    <cellStyle name="20% - Accent4" xfId="52"/>
    <cellStyle name="20% - Accent4 2" xfId="53"/>
    <cellStyle name="20% - Accent5" xfId="54"/>
    <cellStyle name="20% - Accent6" xfId="55"/>
    <cellStyle name="20% - Accent6 2" xfId="56"/>
    <cellStyle name="20% - Énfasis1 2" xfId="58"/>
    <cellStyle name="20% - Énfasis1 3" xfId="59"/>
    <cellStyle name="20% - Énfasis1 4" xfId="60"/>
    <cellStyle name="20% - Énfasis1 5" xfId="57"/>
    <cellStyle name="20% - Énfasis2 2" xfId="62"/>
    <cellStyle name="20% - Énfasis2 3" xfId="63"/>
    <cellStyle name="20% - Énfasis2 4" xfId="64"/>
    <cellStyle name="20% - Énfasis2 5" xfId="61"/>
    <cellStyle name="20% - Énfasis3 2" xfId="66"/>
    <cellStyle name="20% - Énfasis3 3" xfId="67"/>
    <cellStyle name="20% - Énfasis3 4" xfId="68"/>
    <cellStyle name="20% - Énfasis3 5" xfId="65"/>
    <cellStyle name="20% - Énfasis4 2" xfId="70"/>
    <cellStyle name="20% - Énfasis4 3" xfId="71"/>
    <cellStyle name="20% - Énfasis4 4" xfId="72"/>
    <cellStyle name="20% - Énfasis4 5" xfId="69"/>
    <cellStyle name="20% - Énfasis5 2" xfId="74"/>
    <cellStyle name="20% - Énfasis5 3" xfId="75"/>
    <cellStyle name="20% - Énfasis5 4" xfId="76"/>
    <cellStyle name="20% - Énfasis5 5" xfId="73"/>
    <cellStyle name="20% - Énfasis6 2" xfId="78"/>
    <cellStyle name="20% - Énfasis6 3" xfId="79"/>
    <cellStyle name="20% - Énfasis6 4" xfId="80"/>
    <cellStyle name="20% - Énfasis6 5" xfId="77"/>
    <cellStyle name="40% - Accent1" xfId="81"/>
    <cellStyle name="40% - Accent1 2" xfId="82"/>
    <cellStyle name="40% - Accent2" xfId="83"/>
    <cellStyle name="40% - Accent3" xfId="84"/>
    <cellStyle name="40% - Accent3 2" xfId="85"/>
    <cellStyle name="40% - Accent4" xfId="86"/>
    <cellStyle name="40% - Accent4 2" xfId="87"/>
    <cellStyle name="40% - Accent5" xfId="88"/>
    <cellStyle name="40% - Accent5 2" xfId="89"/>
    <cellStyle name="40% - Accent6" xfId="90"/>
    <cellStyle name="40% - Accent6 2" xfId="91"/>
    <cellStyle name="40% - Énfasis1 2" xfId="93"/>
    <cellStyle name="40% - Énfasis1 3" xfId="94"/>
    <cellStyle name="40% - Énfasis1 4" xfId="95"/>
    <cellStyle name="40% - Énfasis1 5" xfId="92"/>
    <cellStyle name="40% - Énfasis2 2" xfId="97"/>
    <cellStyle name="40% - Énfasis2 3" xfId="98"/>
    <cellStyle name="40% - Énfasis2 4" xfId="99"/>
    <cellStyle name="40% - Énfasis2 5" xfId="96"/>
    <cellStyle name="40% - Énfasis3 2" xfId="101"/>
    <cellStyle name="40% - Énfasis3 3" xfId="102"/>
    <cellStyle name="40% - Énfasis3 4" xfId="103"/>
    <cellStyle name="40% - Énfasis3 5" xfId="100"/>
    <cellStyle name="40% - Énfasis4 2" xfId="105"/>
    <cellStyle name="40% - Énfasis4 3" xfId="106"/>
    <cellStyle name="40% - Énfasis4 4" xfId="107"/>
    <cellStyle name="40% - Énfasis4 5" xfId="104"/>
    <cellStyle name="40% - Énfasis5 2" xfId="109"/>
    <cellStyle name="40% - Énfasis5 3" xfId="110"/>
    <cellStyle name="40% - Énfasis5 4" xfId="111"/>
    <cellStyle name="40% - Énfasis5 5" xfId="108"/>
    <cellStyle name="40% - Énfasis6 2" xfId="113"/>
    <cellStyle name="40% - Énfasis6 3" xfId="114"/>
    <cellStyle name="40% - Énfasis6 4" xfId="115"/>
    <cellStyle name="40% - Énfasis6 5" xfId="112"/>
    <cellStyle name="60% - Accent1" xfId="116"/>
    <cellStyle name="60% - Accent1 2" xfId="117"/>
    <cellStyle name="60% - Accent2" xfId="118"/>
    <cellStyle name="60% - Accent2 2" xfId="119"/>
    <cellStyle name="60% - Accent3" xfId="120"/>
    <cellStyle name="60% - Accent3 2" xfId="121"/>
    <cellStyle name="60% - Accent4" xfId="122"/>
    <cellStyle name="60% - Accent4 2" xfId="123"/>
    <cellStyle name="60% - Accent5" xfId="124"/>
    <cellStyle name="60% - Accent5 2" xfId="125"/>
    <cellStyle name="60% - Accent6" xfId="126"/>
    <cellStyle name="60% - Accent6 2" xfId="127"/>
    <cellStyle name="60% - Énfasis1 2" xfId="129"/>
    <cellStyle name="60% - Énfasis1 3" xfId="130"/>
    <cellStyle name="60% - Énfasis1 4" xfId="131"/>
    <cellStyle name="60% - Énfasis1 5" xfId="128"/>
    <cellStyle name="60% - Énfasis2 2" xfId="133"/>
    <cellStyle name="60% - Énfasis2 3" xfId="134"/>
    <cellStyle name="60% - Énfasis2 4" xfId="135"/>
    <cellStyle name="60% - Énfasis2 5" xfId="132"/>
    <cellStyle name="60% - Énfasis3 2" xfId="137"/>
    <cellStyle name="60% - Énfasis3 3" xfId="138"/>
    <cellStyle name="60% - Énfasis3 4" xfId="139"/>
    <cellStyle name="60% - Énfasis3 5" xfId="136"/>
    <cellStyle name="60% - Énfasis4 2" xfId="141"/>
    <cellStyle name="60% - Énfasis4 3" xfId="142"/>
    <cellStyle name="60% - Énfasis4 4" xfId="143"/>
    <cellStyle name="60% - Énfasis4 5" xfId="140"/>
    <cellStyle name="60% - Énfasis5 2" xfId="145"/>
    <cellStyle name="60% - Énfasis5 3" xfId="146"/>
    <cellStyle name="60% - Énfasis5 4" xfId="147"/>
    <cellStyle name="60% - Énfasis5 5" xfId="144"/>
    <cellStyle name="60% - Énfasis6 2" xfId="149"/>
    <cellStyle name="60% - Énfasis6 3" xfId="150"/>
    <cellStyle name="60% - Énfasis6 4" xfId="151"/>
    <cellStyle name="60% - Énfasis6 5" xfId="148"/>
    <cellStyle name="Accent1" xfId="152"/>
    <cellStyle name="Accent1 - 20%" xfId="153"/>
    <cellStyle name="Accent1 - 40%" xfId="154"/>
    <cellStyle name="Accent1 - 60%" xfId="155"/>
    <cellStyle name="Accent1 2" xfId="156"/>
    <cellStyle name="Accent1_ANALISIS PARA PRESENTAR OPRET" xfId="157"/>
    <cellStyle name="Accent2" xfId="158"/>
    <cellStyle name="Accent2 - 20%" xfId="159"/>
    <cellStyle name="Accent2 - 40%" xfId="160"/>
    <cellStyle name="Accent2 - 60%" xfId="161"/>
    <cellStyle name="Accent2 2" xfId="162"/>
    <cellStyle name="Accent2_ANALISIS PARA PRESENTAR OPRET" xfId="163"/>
    <cellStyle name="Accent3" xfId="164"/>
    <cellStyle name="Accent3 - 20%" xfId="165"/>
    <cellStyle name="Accent3 - 40%" xfId="166"/>
    <cellStyle name="Accent3 - 60%" xfId="167"/>
    <cellStyle name="Accent3 2" xfId="168"/>
    <cellStyle name="Accent3_ANALISIS PARA PRESENTAR OPRET" xfId="169"/>
    <cellStyle name="Accent4" xfId="170"/>
    <cellStyle name="Accent4 - 20%" xfId="171"/>
    <cellStyle name="Accent4 - 40%" xfId="172"/>
    <cellStyle name="Accent4 - 60%" xfId="173"/>
    <cellStyle name="Accent4 2" xfId="174"/>
    <cellStyle name="Accent4_ANALISIS PARA PRESENTAR OPRET" xfId="175"/>
    <cellStyle name="Accent5" xfId="176"/>
    <cellStyle name="Accent5 - 20%" xfId="177"/>
    <cellStyle name="Accent5 - 40%" xfId="178"/>
    <cellStyle name="Accent5 - 60%" xfId="179"/>
    <cellStyle name="Accent5_ANALISIS PARA PRESENTAR OPRET" xfId="180"/>
    <cellStyle name="Accent6" xfId="181"/>
    <cellStyle name="Accent6 - 20%" xfId="182"/>
    <cellStyle name="Accent6 - 40%" xfId="183"/>
    <cellStyle name="Accent6 - 60%" xfId="184"/>
    <cellStyle name="Accent6 2" xfId="185"/>
    <cellStyle name="Accent6_ANALISIS PARA PRESENTAR OPRET" xfId="186"/>
    <cellStyle name="Bad" xfId="187"/>
    <cellStyle name="Bad 2" xfId="188"/>
    <cellStyle name="Buena" xfId="189"/>
    <cellStyle name="Buena 2" xfId="190"/>
    <cellStyle name="Buena 3" xfId="191"/>
    <cellStyle name="Buena 4" xfId="192"/>
    <cellStyle name="Calculation" xfId="193"/>
    <cellStyle name="Calculation 2" xfId="194"/>
    <cellStyle name="Cálculo 2" xfId="196"/>
    <cellStyle name="Cálculo 3" xfId="197"/>
    <cellStyle name="Cálculo 4" xfId="198"/>
    <cellStyle name="Cálculo 5" xfId="195"/>
    <cellStyle name="Celda de comprobación 2" xfId="199"/>
    <cellStyle name="Celda de comprobación 3" xfId="200"/>
    <cellStyle name="Celda de comprobación 4" xfId="201"/>
    <cellStyle name="Celda de comprobación 5" xfId="202"/>
    <cellStyle name="Celda vinculada 2" xfId="203"/>
    <cellStyle name="Celda vinculada 3" xfId="204"/>
    <cellStyle name="Celda vinculada 4" xfId="205"/>
    <cellStyle name="Celda vinculada 5" xfId="206"/>
    <cellStyle name="Check Cell" xfId="207"/>
    <cellStyle name="Comma 10" xfId="208"/>
    <cellStyle name="Comma 11" xfId="209"/>
    <cellStyle name="Comma 12" xfId="210"/>
    <cellStyle name="Comma 13" xfId="211"/>
    <cellStyle name="Comma 2" xfId="212"/>
    <cellStyle name="Comma 2 2" xfId="213"/>
    <cellStyle name="Comma 2 3" xfId="214"/>
    <cellStyle name="Comma 2 4" xfId="215"/>
    <cellStyle name="Comma 3" xfId="216"/>
    <cellStyle name="Comma 3 2" xfId="217"/>
    <cellStyle name="Comma 3 2 2" xfId="218"/>
    <cellStyle name="Comma 3 2 3" xfId="219"/>
    <cellStyle name="Comma 3 3" xfId="220"/>
    <cellStyle name="Comma 3 4" xfId="221"/>
    <cellStyle name="Comma 3 5" xfId="222"/>
    <cellStyle name="Comma 3_Adicional No. 1  Edificio Biblioteca y Verja y parqueos  Universidad ITECO" xfId="223"/>
    <cellStyle name="Comma 4" xfId="224"/>
    <cellStyle name="Comma 4 2" xfId="225"/>
    <cellStyle name="Comma 4_Presupuesto_remodelacion vivienda en cancino pe" xfId="226"/>
    <cellStyle name="Comma 5" xfId="227"/>
    <cellStyle name="Comma 5 2" xfId="228"/>
    <cellStyle name="Comma 6" xfId="229"/>
    <cellStyle name="Comma 6 2" xfId="230"/>
    <cellStyle name="Comma 7" xfId="231"/>
    <cellStyle name="Comma 7 2" xfId="232"/>
    <cellStyle name="Comma 8" xfId="233"/>
    <cellStyle name="Comma 8 2" xfId="234"/>
    <cellStyle name="Comma 8 2 2" xfId="235"/>
    <cellStyle name="Comma 8 3" xfId="236"/>
    <cellStyle name="Comma 9" xfId="237"/>
    <cellStyle name="Comma_ACUEDUCTO DE  PADRE LAS CASAS" xfId="238"/>
    <cellStyle name="Currency 2" xfId="239"/>
    <cellStyle name="Currency 3" xfId="240"/>
    <cellStyle name="Currency 4" xfId="241"/>
    <cellStyle name="Currency_Construccion Edificio Aulas No.1 Centroa Regional UASD, Mao" xfId="242"/>
    <cellStyle name="Emphasis 1" xfId="243"/>
    <cellStyle name="Emphasis 2" xfId="244"/>
    <cellStyle name="Emphasis 3" xfId="245"/>
    <cellStyle name="Encabezado 4 2" xfId="246"/>
    <cellStyle name="Encabezado 4 3" xfId="247"/>
    <cellStyle name="Encabezado 4 4" xfId="248"/>
    <cellStyle name="Encabezado 4 5" xfId="249"/>
    <cellStyle name="Énfasis 1" xfId="250"/>
    <cellStyle name="Énfasis 2" xfId="251"/>
    <cellStyle name="Énfasis 3" xfId="252"/>
    <cellStyle name="Énfasis1 - 20%" xfId="254"/>
    <cellStyle name="Énfasis1 - 40%" xfId="255"/>
    <cellStyle name="Énfasis1 - 60%" xfId="256"/>
    <cellStyle name="Énfasis1 2" xfId="257"/>
    <cellStyle name="Énfasis1 3" xfId="258"/>
    <cellStyle name="Énfasis1 4" xfId="259"/>
    <cellStyle name="Énfasis1 5" xfId="253"/>
    <cellStyle name="Énfasis2 - 20%" xfId="261"/>
    <cellStyle name="Énfasis2 - 40%" xfId="262"/>
    <cellStyle name="Énfasis2 - 60%" xfId="263"/>
    <cellStyle name="Énfasis2 2" xfId="264"/>
    <cellStyle name="Énfasis2 3" xfId="265"/>
    <cellStyle name="Énfasis2 4" xfId="266"/>
    <cellStyle name="Énfasis2 5" xfId="260"/>
    <cellStyle name="Énfasis3 - 20%" xfId="268"/>
    <cellStyle name="Énfasis3 - 40%" xfId="269"/>
    <cellStyle name="Énfasis3 - 60%" xfId="270"/>
    <cellStyle name="Énfasis3 2" xfId="271"/>
    <cellStyle name="Énfasis3 3" xfId="272"/>
    <cellStyle name="Énfasis3 4" xfId="273"/>
    <cellStyle name="Énfasis3 5" xfId="267"/>
    <cellStyle name="Énfasis4 - 20%" xfId="275"/>
    <cellStyle name="Énfasis4 - 40%" xfId="276"/>
    <cellStyle name="Énfasis4 - 60%" xfId="277"/>
    <cellStyle name="Énfasis4 2" xfId="278"/>
    <cellStyle name="Énfasis4 3" xfId="279"/>
    <cellStyle name="Énfasis4 4" xfId="280"/>
    <cellStyle name="Énfasis4 5" xfId="274"/>
    <cellStyle name="Énfasis5 - 20%" xfId="282"/>
    <cellStyle name="Énfasis5 - 40%" xfId="283"/>
    <cellStyle name="Énfasis5 - 60%" xfId="284"/>
    <cellStyle name="Énfasis5 2" xfId="285"/>
    <cellStyle name="Énfasis5 3" xfId="286"/>
    <cellStyle name="Énfasis5 4" xfId="287"/>
    <cellStyle name="Énfasis5 5" xfId="281"/>
    <cellStyle name="Énfasis6 - 20%" xfId="289"/>
    <cellStyle name="Énfasis6 - 40%" xfId="290"/>
    <cellStyle name="Énfasis6 - 60%" xfId="291"/>
    <cellStyle name="Énfasis6 2" xfId="292"/>
    <cellStyle name="Énfasis6 3" xfId="293"/>
    <cellStyle name="Énfasis6 4" xfId="294"/>
    <cellStyle name="Énfasis6 5" xfId="288"/>
    <cellStyle name="Entrada 2" xfId="295"/>
    <cellStyle name="Entrada 3" xfId="296"/>
    <cellStyle name="Entrada 4" xfId="297"/>
    <cellStyle name="Entrada 5" xfId="298"/>
    <cellStyle name="Euro" xfId="299"/>
    <cellStyle name="Euro 2" xfId="300"/>
    <cellStyle name="Euro 2 2" xfId="301"/>
    <cellStyle name="Euro 2 3" xfId="302"/>
    <cellStyle name="Euro 2 4" xfId="303"/>
    <cellStyle name="Euro 2 5" xfId="304"/>
    <cellStyle name="Euro 3" xfId="305"/>
    <cellStyle name="Euro 4" xfId="306"/>
    <cellStyle name="Euro 5" xfId="307"/>
    <cellStyle name="Euro_Adicional No. 1  Edificio Biblioteca y Verja y parqueos  Universidad ITECO" xfId="308"/>
    <cellStyle name="Excel Built-in Comma" xfId="309"/>
    <cellStyle name="Excel Built-in Normal" xfId="310"/>
    <cellStyle name="Explanatory Text" xfId="311"/>
    <cellStyle name="F2" xfId="312"/>
    <cellStyle name="F3" xfId="313"/>
    <cellStyle name="F4" xfId="314"/>
    <cellStyle name="F5" xfId="315"/>
    <cellStyle name="F6" xfId="316"/>
    <cellStyle name="F7" xfId="317"/>
    <cellStyle name="F8" xfId="318"/>
    <cellStyle name="Followed Hyperlink" xfId="319"/>
    <cellStyle name="Good" xfId="320"/>
    <cellStyle name="Good 2" xfId="321"/>
    <cellStyle name="Heading 1" xfId="322"/>
    <cellStyle name="Heading 1 2" xfId="323"/>
    <cellStyle name="Heading 2" xfId="324"/>
    <cellStyle name="Heading 2 2" xfId="325"/>
    <cellStyle name="Heading 3" xfId="326"/>
    <cellStyle name="Heading 3 2" xfId="327"/>
    <cellStyle name="Heading 4" xfId="328"/>
    <cellStyle name="Heading 4 2" xfId="329"/>
    <cellStyle name="Hipervínculo 2" xfId="330"/>
    <cellStyle name="Hipervínculo visitado 2" xfId="331"/>
    <cellStyle name="Hyperlink" xfId="332"/>
    <cellStyle name="Incorrecto 2" xfId="334"/>
    <cellStyle name="Incorrecto 3" xfId="335"/>
    <cellStyle name="Incorrecto 4" xfId="336"/>
    <cellStyle name="Incorrecto 5" xfId="333"/>
    <cellStyle name="Input" xfId="337"/>
    <cellStyle name="Input 2" xfId="338"/>
    <cellStyle name="Linked Cell" xfId="339"/>
    <cellStyle name="Linked Cell 2" xfId="340"/>
    <cellStyle name="Millares 10 2" xfId="341"/>
    <cellStyle name="Millares 10 2 2" xfId="342"/>
    <cellStyle name="Millares 10 2 2 2" xfId="39"/>
    <cellStyle name="Millares 10 2 2 2 2" xfId="26"/>
    <cellStyle name="Millares 10 2 2 3" xfId="32"/>
    <cellStyle name="Millares 10 2 3" xfId="343"/>
    <cellStyle name="Millares 10 3" xfId="31"/>
    <cellStyle name="Millares 10 3 2" xfId="345"/>
    <cellStyle name="Millares 10 3 3" xfId="344"/>
    <cellStyle name="Millares 10 4" xfId="346"/>
    <cellStyle name="Millares 11" xfId="347"/>
    <cellStyle name="Millares 11 2" xfId="348"/>
    <cellStyle name="Millares 11 2 2" xfId="38"/>
    <cellStyle name="Millares 12" xfId="349"/>
    <cellStyle name="Millares 12 2" xfId="350"/>
    <cellStyle name="Millares 12 3" xfId="17"/>
    <cellStyle name="Millares 12 3 2" xfId="35"/>
    <cellStyle name="Millares 12 3 3" xfId="351"/>
    <cellStyle name="Millares 13" xfId="352"/>
    <cellStyle name="Millares 13 2" xfId="353"/>
    <cellStyle name="Millares 13 3" xfId="354"/>
    <cellStyle name="Millares 14" xfId="29"/>
    <cellStyle name="Millares 14 2" xfId="355"/>
    <cellStyle name="Millares 15" xfId="356"/>
    <cellStyle name="Millares 15 2" xfId="3"/>
    <cellStyle name="Millares 15 2 2" xfId="27"/>
    <cellStyle name="Millares 15 2 3" xfId="7"/>
    <cellStyle name="Millares 15 2 4" xfId="13"/>
    <cellStyle name="Millares 15 2 5" xfId="357"/>
    <cellStyle name="Millares 16" xfId="358"/>
    <cellStyle name="Millares 17" xfId="359"/>
    <cellStyle name="Millares 18" xfId="360"/>
    <cellStyle name="Millares 19" xfId="361"/>
    <cellStyle name="Millares 2" xfId="362"/>
    <cellStyle name="Millares 2 10" xfId="363"/>
    <cellStyle name="Millares 2 2" xfId="364"/>
    <cellStyle name="Millares 2 2 2" xfId="365"/>
    <cellStyle name="Millares 2 2 2 2" xfId="366"/>
    <cellStyle name="Millares 2 2 2 2 2" xfId="34"/>
    <cellStyle name="Millares 2 2 2 3" xfId="367"/>
    <cellStyle name="Millares 2 2 2 4" xfId="368"/>
    <cellStyle name="Millares 2 2 3" xfId="369"/>
    <cellStyle name="Millares 2 2 3 2" xfId="370"/>
    <cellStyle name="Millares 2 2 3 3" xfId="371"/>
    <cellStyle name="Millares 2 2 4" xfId="372"/>
    <cellStyle name="Millares 2 2 5 2" xfId="373"/>
    <cellStyle name="Millares 2 3" xfId="374"/>
    <cellStyle name="Millares 2 3 2" xfId="375"/>
    <cellStyle name="Millares 2 3 2 2" xfId="376"/>
    <cellStyle name="Millares 2 3 3" xfId="377"/>
    <cellStyle name="Millares 2 3 4" xfId="378"/>
    <cellStyle name="Millares 2 4" xfId="379"/>
    <cellStyle name="Millares 2 4 2" xfId="380"/>
    <cellStyle name="Millares 2 4 3" xfId="381"/>
    <cellStyle name="Millares 2 5" xfId="382"/>
    <cellStyle name="Millares 2 5 2" xfId="383"/>
    <cellStyle name="Millares 2 6" xfId="384"/>
    <cellStyle name="Millares 2_111-12 ac neyba zona alta" xfId="385"/>
    <cellStyle name="Millares 3" xfId="43"/>
    <cellStyle name="Millares 3 2" xfId="386"/>
    <cellStyle name="Millares 3 2 2" xfId="387"/>
    <cellStyle name="Millares 3 2 3" xfId="388"/>
    <cellStyle name="Millares 3 2 3 3" xfId="389"/>
    <cellStyle name="Millares 3 3" xfId="390"/>
    <cellStyle name="Millares 3 3 2" xfId="391"/>
    <cellStyle name="Millares 3 3 2 2" xfId="392"/>
    <cellStyle name="Millares 3 3 3" xfId="393"/>
    <cellStyle name="Millares 3 3 3 2" xfId="394"/>
    <cellStyle name="Millares 3 3 4" xfId="395"/>
    <cellStyle name="Millares 3 4" xfId="396"/>
    <cellStyle name="Millares 3 5" xfId="397"/>
    <cellStyle name="Millares 3_111-12 ac neyba zona alta" xfId="398"/>
    <cellStyle name="Millares 4" xfId="399"/>
    <cellStyle name="Millares 4 2" xfId="400"/>
    <cellStyle name="Millares 4 2 2" xfId="401"/>
    <cellStyle name="Millares 4 2 2 2" xfId="6"/>
    <cellStyle name="Millares 4 2 2 2 2" xfId="24"/>
    <cellStyle name="Millares 4 2 2 2 3" xfId="9"/>
    <cellStyle name="Millares 4 2 2 2 3 2" xfId="41"/>
    <cellStyle name="Millares 4 2 2 2 4" xfId="14"/>
    <cellStyle name="Millares 4 2 3" xfId="402"/>
    <cellStyle name="Millares 4 2 4" xfId="403"/>
    <cellStyle name="Millares 4 3" xfId="404"/>
    <cellStyle name="Millares 4 3 2" xfId="405"/>
    <cellStyle name="Millares 4 3 3" xfId="406"/>
    <cellStyle name="Millares 4 4" xfId="407"/>
    <cellStyle name="Millares 4 5" xfId="408"/>
    <cellStyle name="Millares 4 6" xfId="409"/>
    <cellStyle name="Millares 4_Presupuesto Construccion edificio oficina gubernamentales de san juan" xfId="410"/>
    <cellStyle name="Millares 5" xfId="411"/>
    <cellStyle name="Millares 5 2" xfId="412"/>
    <cellStyle name="Millares 5 2 2" xfId="413"/>
    <cellStyle name="Millares 5 2 2 2" xfId="414"/>
    <cellStyle name="Millares 5 2 3" xfId="415"/>
    <cellStyle name="Millares 5 2 4" xfId="416"/>
    <cellStyle name="Millares 5 3" xfId="417"/>
    <cellStyle name="Millares 5 3 2" xfId="418"/>
    <cellStyle name="Millares 5 3 3" xfId="419"/>
    <cellStyle name="Millares 5 4" xfId="420"/>
    <cellStyle name="Millares 5 5" xfId="421"/>
    <cellStyle name="Millares 6" xfId="422"/>
    <cellStyle name="Millares 6 2" xfId="423"/>
    <cellStyle name="Millares 6 2 2" xfId="424"/>
    <cellStyle name="Millares 6 3" xfId="425"/>
    <cellStyle name="Millares 7" xfId="426"/>
    <cellStyle name="Millares 7 2" xfId="427"/>
    <cellStyle name="Millares 7 2 2" xfId="22"/>
    <cellStyle name="Millares 7 2 2 2" xfId="428"/>
    <cellStyle name="Millares 7 2 3" xfId="429"/>
    <cellStyle name="Millares 7 2 4" xfId="430"/>
    <cellStyle name="Millares 7 2 5" xfId="431"/>
    <cellStyle name="Millares 7 2 6" xfId="432"/>
    <cellStyle name="Millares 7 2 7" xfId="433"/>
    <cellStyle name="Millares 7 2 8" xfId="434"/>
    <cellStyle name="Millares 7 2 9" xfId="435"/>
    <cellStyle name="Millares 7 3" xfId="436"/>
    <cellStyle name="Millares 7 4" xfId="437"/>
    <cellStyle name="Millares 8" xfId="438"/>
    <cellStyle name="Millares 8 2" xfId="439"/>
    <cellStyle name="Millares 8 2 2" xfId="440"/>
    <cellStyle name="Millares 8 2 3" xfId="441"/>
    <cellStyle name="Millares 8 3" xfId="442"/>
    <cellStyle name="Millares 8 4" xfId="443"/>
    <cellStyle name="Millares 8 6" xfId="33"/>
    <cellStyle name="Millares 9" xfId="444"/>
    <cellStyle name="Millares 9 2" xfId="445"/>
    <cellStyle name="Millares 9 3" xfId="446"/>
    <cellStyle name="Moneda [0] 2" xfId="447"/>
    <cellStyle name="Moneda 10" xfId="448"/>
    <cellStyle name="Moneda 11" xfId="449"/>
    <cellStyle name="Moneda 12" xfId="450"/>
    <cellStyle name="Moneda 18" xfId="23"/>
    <cellStyle name="Moneda 2" xfId="451"/>
    <cellStyle name="Moneda 2 2" xfId="452"/>
    <cellStyle name="Moneda 2 2 2" xfId="453"/>
    <cellStyle name="Moneda 2 2 2 2" xfId="454"/>
    <cellStyle name="Moneda 2 3" xfId="455"/>
    <cellStyle name="Moneda 2 4" xfId="456"/>
    <cellStyle name="Moneda 2 5" xfId="457"/>
    <cellStyle name="Moneda 2_ANALISIS COSTOS PORTICOS GRAN TECHO" xfId="458"/>
    <cellStyle name="Moneda 3" xfId="459"/>
    <cellStyle name="Moneda 3 2" xfId="20"/>
    <cellStyle name="Moneda 3 2 2" xfId="4"/>
    <cellStyle name="Moneda 3 2 3" xfId="37"/>
    <cellStyle name="Moneda 3 2 4" xfId="8"/>
    <cellStyle name="Moneda 3 3" xfId="460"/>
    <cellStyle name="Moneda 4" xfId="461"/>
    <cellStyle name="Moneda 4 2" xfId="462"/>
    <cellStyle name="Moneda 5" xfId="463"/>
    <cellStyle name="Moneda 6" xfId="464"/>
    <cellStyle name="Moneda 6 2" xfId="465"/>
    <cellStyle name="Moneda 7" xfId="466"/>
    <cellStyle name="Moneda 8" xfId="467"/>
    <cellStyle name="Moneda 9" xfId="468"/>
    <cellStyle name="Neutral 2" xfId="470"/>
    <cellStyle name="Neutral 3" xfId="471"/>
    <cellStyle name="Neutral 4" xfId="472"/>
    <cellStyle name="Neutral 5" xfId="469"/>
    <cellStyle name="No-definido" xfId="473"/>
    <cellStyle name="Normal" xfId="0" builtinId="0"/>
    <cellStyle name="Normal - Style1" xfId="474"/>
    <cellStyle name="Normal 10" xfId="475"/>
    <cellStyle name="Normal 10 2" xfId="16"/>
    <cellStyle name="Normal 10 2 2" xfId="476"/>
    <cellStyle name="Normal 10 3" xfId="15"/>
    <cellStyle name="Normal 10 3 2" xfId="477"/>
    <cellStyle name="Normal 10 6" xfId="478"/>
    <cellStyle name="Normal 11" xfId="479"/>
    <cellStyle name="Normal 11 2" xfId="480"/>
    <cellStyle name="Normal 11 3" xfId="481"/>
    <cellStyle name="Normal 12" xfId="482"/>
    <cellStyle name="Normal 12 2" xfId="483"/>
    <cellStyle name="Normal 13" xfId="484"/>
    <cellStyle name="Normal 13 2" xfId="485"/>
    <cellStyle name="Normal 13 3" xfId="486"/>
    <cellStyle name="Normal 14" xfId="21"/>
    <cellStyle name="Normal 14 2" xfId="25"/>
    <cellStyle name="Normal 14 2 2" xfId="40"/>
    <cellStyle name="Normal 14 3" xfId="487"/>
    <cellStyle name="Normal 15" xfId="488"/>
    <cellStyle name="Normal 16" xfId="489"/>
    <cellStyle name="Normal 17" xfId="490"/>
    <cellStyle name="Normal 18" xfId="491"/>
    <cellStyle name="Normal 18 2" xfId="492"/>
    <cellStyle name="Normal 18 3" xfId="28"/>
    <cellStyle name="Normal 19" xfId="1"/>
    <cellStyle name="Normal 19 2" xfId="42"/>
    <cellStyle name="Normal 19 3" xfId="493"/>
    <cellStyle name="Normal 2" xfId="494"/>
    <cellStyle name="Normal 2 2" xfId="495"/>
    <cellStyle name="Normal 2 2 2" xfId="36"/>
    <cellStyle name="Normal 2 2 2 2" xfId="19"/>
    <cellStyle name="Normal 2 2 2 2 2" xfId="18"/>
    <cellStyle name="Normal 2 2 2 2 3" xfId="496"/>
    <cellStyle name="Normal 2 3" xfId="497"/>
    <cellStyle name="Normal 2 3 2" xfId="10"/>
    <cellStyle name="Normal 2 3 2 2" xfId="498"/>
    <cellStyle name="Normal 2 4" xfId="499"/>
    <cellStyle name="Normal 2 4 2" xfId="500"/>
    <cellStyle name="Normal 2 5" xfId="30"/>
    <cellStyle name="Normal 2 9 4" xfId="44"/>
    <cellStyle name="Normal 2_07-09 presupu..." xfId="501"/>
    <cellStyle name="Normal 20" xfId="502"/>
    <cellStyle name="Normal 21" xfId="503"/>
    <cellStyle name="Normal 22" xfId="504"/>
    <cellStyle name="Normal 23" xfId="505"/>
    <cellStyle name="Normal 24" xfId="506"/>
    <cellStyle name="Normal 24 2" xfId="507"/>
    <cellStyle name="Normal 25" xfId="508"/>
    <cellStyle name="Normal 26" xfId="509"/>
    <cellStyle name="Normal 27" xfId="510"/>
    <cellStyle name="Normal 28" xfId="5"/>
    <cellStyle name="Normal 29" xfId="511"/>
    <cellStyle name="Normal 3" xfId="512"/>
    <cellStyle name="Normal 3 2" xfId="513"/>
    <cellStyle name="Normal 3 2 2" xfId="514"/>
    <cellStyle name="Normal 3 2 3" xfId="515"/>
    <cellStyle name="Normal 3 3" xfId="516"/>
    <cellStyle name="Normal 3 3 2" xfId="517"/>
    <cellStyle name="Normal 3 3 3" xfId="518"/>
    <cellStyle name="Normal 3 4" xfId="519"/>
    <cellStyle name="Normal 3 5" xfId="520"/>
    <cellStyle name="Normal 3_copia Pres. elab.40-2010Desarenador para la obra de toma del Ac. mult. La Cuaba" xfId="521"/>
    <cellStyle name="Normal 30" xfId="522"/>
    <cellStyle name="Normal 31" xfId="523"/>
    <cellStyle name="Normal 32" xfId="524"/>
    <cellStyle name="Normal 33" xfId="525"/>
    <cellStyle name="Normal 34" xfId="526"/>
    <cellStyle name="Normal 4" xfId="527"/>
    <cellStyle name="Normal 4 10" xfId="528"/>
    <cellStyle name="Normal 4 11" xfId="529"/>
    <cellStyle name="Normal 4 12" xfId="530"/>
    <cellStyle name="Normal 4 13" xfId="531"/>
    <cellStyle name="Normal 4 14" xfId="532"/>
    <cellStyle name="Normal 4 2" xfId="533"/>
    <cellStyle name="Normal 4 3" xfId="534"/>
    <cellStyle name="Normal 4 3 2" xfId="535"/>
    <cellStyle name="Normal 4 4" xfId="536"/>
    <cellStyle name="Normal 4 5" xfId="537"/>
    <cellStyle name="Normal 4 6" xfId="538"/>
    <cellStyle name="Normal 4 7" xfId="539"/>
    <cellStyle name="Normal 4 8" xfId="540"/>
    <cellStyle name="Normal 4 9" xfId="541"/>
    <cellStyle name="Normal 4_Administration_Building_-_Lista_de_Partidas_y_Cantidades_-_(PVDC-004)_REVC mod" xfId="542"/>
    <cellStyle name="Normal 45" xfId="543"/>
    <cellStyle name="Normal 5" xfId="544"/>
    <cellStyle name="Normal 5 10" xfId="545"/>
    <cellStyle name="Normal 5 11" xfId="546"/>
    <cellStyle name="Normal 5 12" xfId="547"/>
    <cellStyle name="Normal 5 13" xfId="548"/>
    <cellStyle name="Normal 5 14" xfId="549"/>
    <cellStyle name="Normal 5 15" xfId="550"/>
    <cellStyle name="Normal 5 16" xfId="2"/>
    <cellStyle name="Normal 5 16 2" xfId="11"/>
    <cellStyle name="Normal 5 2" xfId="551"/>
    <cellStyle name="Normal 5 2 2" xfId="552"/>
    <cellStyle name="Normal 5 2 2 2" xfId="12"/>
    <cellStyle name="Normal 5 3" xfId="553"/>
    <cellStyle name="Normal 5 4" xfId="554"/>
    <cellStyle name="Normal 5 5" xfId="555"/>
    <cellStyle name="Normal 5 6" xfId="556"/>
    <cellStyle name="Normal 5 7" xfId="557"/>
    <cellStyle name="Normal 5 8" xfId="558"/>
    <cellStyle name="Normal 5 9" xfId="559"/>
    <cellStyle name="Normal 5_Administration_Building_-_Lista_de_Partidas_y_Cantidades_-_(PVDC-004)_REVC mod" xfId="560"/>
    <cellStyle name="Normal 6" xfId="561"/>
    <cellStyle name="Normal 7" xfId="562"/>
    <cellStyle name="Normal 7 2" xfId="563"/>
    <cellStyle name="Normal 7 2 2" xfId="564"/>
    <cellStyle name="Normal 7 3" xfId="565"/>
    <cellStyle name="Normal 8" xfId="566"/>
    <cellStyle name="Normal 8 2" xfId="567"/>
    <cellStyle name="Normal 9" xfId="568"/>
    <cellStyle name="Normal 9 2" xfId="569"/>
    <cellStyle name="Normal 9 3" xfId="570"/>
    <cellStyle name="Normal 9 4" xfId="571"/>
    <cellStyle name="Normal 9 4 2" xfId="572"/>
    <cellStyle name="Notas 2" xfId="573"/>
    <cellStyle name="Notas 3" xfId="574"/>
    <cellStyle name="Notas 4" xfId="575"/>
    <cellStyle name="Notas 5" xfId="576"/>
    <cellStyle name="Note" xfId="577"/>
    <cellStyle name="Note 2" xfId="578"/>
    <cellStyle name="Note 3" xfId="579"/>
    <cellStyle name="Output" xfId="580"/>
    <cellStyle name="Output 2" xfId="581"/>
    <cellStyle name="Percent 2" xfId="582"/>
    <cellStyle name="Percent 2 2" xfId="583"/>
    <cellStyle name="Percent 2 3" xfId="584"/>
    <cellStyle name="Percent 2 4" xfId="585"/>
    <cellStyle name="Percent 3" xfId="586"/>
    <cellStyle name="Percent 3 2" xfId="587"/>
    <cellStyle name="Percent 4" xfId="588"/>
    <cellStyle name="Porcentaje 2" xfId="589"/>
    <cellStyle name="Porcentaje 3" xfId="590"/>
    <cellStyle name="Porcentual 10" xfId="591"/>
    <cellStyle name="Porcentual 2" xfId="592"/>
    <cellStyle name="Porcentual 2 2" xfId="593"/>
    <cellStyle name="Porcentual 2 3" xfId="594"/>
    <cellStyle name="Porcentual 2 4" xfId="595"/>
    <cellStyle name="Porcentual 2_ANALISIS COSTOS PORTICOS GRAN TECHO" xfId="596"/>
    <cellStyle name="Porcentual 3" xfId="597"/>
    <cellStyle name="Porcentual 3 10" xfId="598"/>
    <cellStyle name="Porcentual 3 11" xfId="599"/>
    <cellStyle name="Porcentual 3 12" xfId="600"/>
    <cellStyle name="Porcentual 3 13" xfId="601"/>
    <cellStyle name="Porcentual 3 14" xfId="602"/>
    <cellStyle name="Porcentual 3 15" xfId="603"/>
    <cellStyle name="Porcentual 3 16" xfId="604"/>
    <cellStyle name="Porcentual 3 2" xfId="605"/>
    <cellStyle name="Porcentual 3 3" xfId="606"/>
    <cellStyle name="Porcentual 3 4" xfId="607"/>
    <cellStyle name="Porcentual 3 5" xfId="608"/>
    <cellStyle name="Porcentual 3 6" xfId="609"/>
    <cellStyle name="Porcentual 3 7" xfId="610"/>
    <cellStyle name="Porcentual 3 8" xfId="611"/>
    <cellStyle name="Porcentual 3 9" xfId="612"/>
    <cellStyle name="Porcentual 4" xfId="613"/>
    <cellStyle name="Porcentual 5" xfId="614"/>
    <cellStyle name="Porcentual 5 2" xfId="615"/>
    <cellStyle name="Porcentual 5 2 2" xfId="616"/>
    <cellStyle name="Porcentual 6" xfId="617"/>
    <cellStyle name="Porcentual 7" xfId="618"/>
    <cellStyle name="Porcentual 8" xfId="619"/>
    <cellStyle name="Porcentual 9" xfId="620"/>
    <cellStyle name="Salida 2" xfId="622"/>
    <cellStyle name="Salida 3" xfId="623"/>
    <cellStyle name="Salida 4" xfId="624"/>
    <cellStyle name="Salida 5" xfId="621"/>
    <cellStyle name="Sheet Title" xfId="625"/>
    <cellStyle name="Texto de advertencia 2" xfId="626"/>
    <cellStyle name="Texto de advertencia 3" xfId="627"/>
    <cellStyle name="Texto de advertencia 4" xfId="628"/>
    <cellStyle name="Texto de advertencia 5" xfId="629"/>
    <cellStyle name="Texto explicativo 2" xfId="631"/>
    <cellStyle name="Texto explicativo 3" xfId="632"/>
    <cellStyle name="Texto explicativo 4" xfId="633"/>
    <cellStyle name="Texto explicativo 5" xfId="630"/>
    <cellStyle name="Title" xfId="634"/>
    <cellStyle name="Title 2" xfId="635"/>
    <cellStyle name="Título 1 2" xfId="637"/>
    <cellStyle name="Título 1 3" xfId="638"/>
    <cellStyle name="Título 1 4" xfId="639"/>
    <cellStyle name="Título 2 2" xfId="641"/>
    <cellStyle name="Título 2 3" xfId="642"/>
    <cellStyle name="Título 2 4" xfId="643"/>
    <cellStyle name="Título 2 5" xfId="640"/>
    <cellStyle name="Título 3 2" xfId="645"/>
    <cellStyle name="Título 3 3" xfId="646"/>
    <cellStyle name="Título 3 4" xfId="647"/>
    <cellStyle name="Título 3 5" xfId="644"/>
    <cellStyle name="Título 4" xfId="648"/>
    <cellStyle name="Título 5" xfId="649"/>
    <cellStyle name="Título 6" xfId="650"/>
    <cellStyle name="Título 7" xfId="636"/>
    <cellStyle name="Título de hoja" xfId="651"/>
    <cellStyle name="Total 2" xfId="653"/>
    <cellStyle name="Total 3" xfId="654"/>
    <cellStyle name="Total 4" xfId="655"/>
    <cellStyle name="Total 5" xfId="652"/>
    <cellStyle name="Währung" xfId="656"/>
    <cellStyle name="Warning Text" xfId="6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77"/>
  <sheetViews>
    <sheetView showZeros="0" tabSelected="1" topLeftCell="A22" workbookViewId="0">
      <selection activeCell="A13" sqref="A13:E225"/>
    </sheetView>
  </sheetViews>
  <sheetFormatPr baseColWidth="10" defaultColWidth="14.42578125" defaultRowHeight="15" customHeight="1"/>
  <cols>
    <col min="1" max="1" width="8.28515625" customWidth="1"/>
    <col min="2" max="2" width="54" customWidth="1"/>
    <col min="3" max="3" width="12.42578125" customWidth="1"/>
    <col min="4" max="4" width="9.28515625" customWidth="1"/>
    <col min="5" max="5" width="14.7109375" customWidth="1"/>
    <col min="6" max="6" width="14.42578125" customWidth="1"/>
    <col min="7" max="7" width="10.140625" customWidth="1"/>
    <col min="8" max="8" width="10" customWidth="1"/>
    <col min="9" max="9" width="12.28515625" customWidth="1"/>
    <col min="10" max="26" width="9.140625" customWidth="1"/>
  </cols>
  <sheetData>
    <row r="1" spans="1:26">
      <c r="A1" s="9"/>
      <c r="B1" s="9"/>
      <c r="C1" s="9"/>
      <c r="D1" s="9"/>
      <c r="E1" s="10"/>
      <c r="F1" s="11"/>
      <c r="G1" s="1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51">
      <c r="A2" s="18"/>
      <c r="B2" s="51" t="s">
        <v>0</v>
      </c>
      <c r="C2" s="18"/>
      <c r="D2" s="18"/>
      <c r="E2" s="19"/>
      <c r="F2" s="20"/>
      <c r="G2" s="1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18"/>
      <c r="B3" s="52" t="s">
        <v>257</v>
      </c>
      <c r="C3" s="18"/>
      <c r="D3" s="18"/>
      <c r="E3" s="19"/>
      <c r="F3" s="20"/>
      <c r="G3" s="1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18"/>
      <c r="B4" s="52" t="s">
        <v>1</v>
      </c>
      <c r="C4" s="18"/>
      <c r="D4" s="18"/>
      <c r="E4" s="19"/>
      <c r="F4" s="20"/>
      <c r="G4" s="1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A5" s="18"/>
      <c r="B5" s="52" t="s">
        <v>2</v>
      </c>
      <c r="C5" s="18"/>
      <c r="D5" s="18"/>
      <c r="E5" s="19"/>
      <c r="F5" s="20"/>
      <c r="G5" s="1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thickBot="1">
      <c r="A6" s="18"/>
      <c r="B6" s="52"/>
      <c r="C6" s="18"/>
      <c r="D6" s="18"/>
      <c r="E6" s="19"/>
      <c r="F6" s="20"/>
      <c r="G6" s="1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s="2" customFormat="1" ht="27" thickBot="1">
      <c r="A7" s="112"/>
      <c r="B7" s="113" t="s">
        <v>279</v>
      </c>
      <c r="C7" s="112"/>
      <c r="D7" s="112"/>
      <c r="E7" s="112"/>
      <c r="F7" s="112"/>
    </row>
    <row r="8" spans="1:26" ht="12.75" customHeight="1" thickBot="1">
      <c r="A8" s="18"/>
      <c r="B8" s="50"/>
      <c r="C8" s="18"/>
      <c r="D8" s="18"/>
      <c r="E8" s="19"/>
      <c r="F8" s="20"/>
      <c r="G8" s="1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3.5" customHeight="1">
      <c r="A9" s="60" t="s">
        <v>3</v>
      </c>
      <c r="B9" s="60" t="s">
        <v>4</v>
      </c>
      <c r="C9" s="61" t="s">
        <v>5</v>
      </c>
      <c r="D9" s="60" t="s">
        <v>6</v>
      </c>
      <c r="E9" s="62" t="s">
        <v>7</v>
      </c>
      <c r="F9" s="62" t="s">
        <v>8</v>
      </c>
      <c r="G9" s="1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>
      <c r="A10" s="21"/>
      <c r="B10" s="21"/>
      <c r="C10" s="22"/>
      <c r="D10" s="21"/>
      <c r="E10" s="23"/>
      <c r="F10" s="23"/>
      <c r="G10" s="1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>
      <c r="A11" s="86" t="s">
        <v>9</v>
      </c>
      <c r="B11" s="85" t="s">
        <v>10</v>
      </c>
      <c r="C11" s="87"/>
      <c r="D11" s="24"/>
      <c r="E11" s="88"/>
      <c r="F11" s="89"/>
      <c r="G11" s="1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>
      <c r="A12" s="86"/>
      <c r="B12" s="85"/>
      <c r="C12" s="87"/>
      <c r="D12" s="24"/>
      <c r="E12" s="88"/>
      <c r="F12" s="89"/>
      <c r="G12" s="1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>
      <c r="A13" s="90">
        <v>1</v>
      </c>
      <c r="B13" s="85" t="s">
        <v>11</v>
      </c>
      <c r="C13" s="25">
        <v>3</v>
      </c>
      <c r="D13" s="24" t="s">
        <v>12</v>
      </c>
      <c r="E13" s="25">
        <v>22202.239999999998</v>
      </c>
      <c r="F13" s="26">
        <f>E13*C13</f>
        <v>66606.720000000001</v>
      </c>
      <c r="G13" s="1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>
      <c r="A14" s="90"/>
      <c r="B14" s="85"/>
      <c r="C14" s="25"/>
      <c r="D14" s="24"/>
      <c r="E14" s="25"/>
      <c r="F14" s="26"/>
      <c r="G14" s="1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6.25">
      <c r="A15" s="90">
        <v>2</v>
      </c>
      <c r="B15" s="91" t="s">
        <v>13</v>
      </c>
      <c r="C15" s="25"/>
      <c r="D15" s="24"/>
      <c r="E15" s="25"/>
      <c r="F15" s="26"/>
      <c r="G15" s="1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>
      <c r="A16" s="27">
        <v>2.0099999999999998</v>
      </c>
      <c r="B16" s="37" t="s">
        <v>14</v>
      </c>
      <c r="C16" s="25">
        <v>94.34</v>
      </c>
      <c r="D16" s="24" t="s">
        <v>15</v>
      </c>
      <c r="E16" s="25">
        <v>271.5314516129032</v>
      </c>
      <c r="F16" s="26">
        <f>C16*E16</f>
        <v>25616.27714516129</v>
      </c>
      <c r="G16" s="1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6.25">
      <c r="A17" s="27">
        <v>2.0199999999999996</v>
      </c>
      <c r="B17" s="53" t="s">
        <v>16</v>
      </c>
      <c r="C17" s="25">
        <v>22.33</v>
      </c>
      <c r="D17" s="24" t="s">
        <v>17</v>
      </c>
      <c r="E17" s="25">
        <v>269.16887142857138</v>
      </c>
      <c r="F17" s="26">
        <f t="shared" ref="F17:F18" si="0">E17*C17</f>
        <v>6010.5408989999987</v>
      </c>
      <c r="G17" s="1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6.25">
      <c r="A18" s="27">
        <v>2.0299999999999994</v>
      </c>
      <c r="B18" s="53" t="s">
        <v>18</v>
      </c>
      <c r="C18" s="25">
        <v>86.41</v>
      </c>
      <c r="D18" s="24" t="s">
        <v>19</v>
      </c>
      <c r="E18" s="25">
        <v>273.18190000000004</v>
      </c>
      <c r="F18" s="26">
        <f t="shared" si="0"/>
        <v>23605.647979000001</v>
      </c>
      <c r="G18" s="1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>
      <c r="A19" s="27"/>
      <c r="B19" s="28"/>
      <c r="C19" s="25"/>
      <c r="D19" s="24"/>
      <c r="E19" s="25"/>
      <c r="F19" s="26"/>
      <c r="G19" s="1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>
      <c r="A20" s="92">
        <v>3</v>
      </c>
      <c r="B20" s="85" t="s">
        <v>20</v>
      </c>
      <c r="C20" s="25"/>
      <c r="D20" s="24"/>
      <c r="E20" s="25"/>
      <c r="F20" s="26"/>
      <c r="G20" s="1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>
      <c r="A21" s="29">
        <v>3.01</v>
      </c>
      <c r="B21" s="37" t="s">
        <v>21</v>
      </c>
      <c r="C21" s="25">
        <v>6.57</v>
      </c>
      <c r="D21" s="24" t="s">
        <v>15</v>
      </c>
      <c r="E21" s="25">
        <v>17840.664199999999</v>
      </c>
      <c r="F21" s="26">
        <f t="shared" ref="F21:F27" si="1">E21*C21</f>
        <v>117213.16379400001</v>
      </c>
      <c r="G21" s="1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>
      <c r="A22" s="29">
        <v>3.0199999999999996</v>
      </c>
      <c r="B22" s="37" t="s">
        <v>22</v>
      </c>
      <c r="C22" s="25">
        <v>16.87</v>
      </c>
      <c r="D22" s="24" t="s">
        <v>15</v>
      </c>
      <c r="E22" s="25">
        <v>25522.6479</v>
      </c>
      <c r="F22" s="26">
        <f t="shared" si="1"/>
        <v>430567.07007300004</v>
      </c>
      <c r="G22" s="1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>
      <c r="A23" s="29">
        <v>3.0299999999999994</v>
      </c>
      <c r="B23" s="37" t="s">
        <v>23</v>
      </c>
      <c r="C23" s="25">
        <v>11.93</v>
      </c>
      <c r="D23" s="24" t="s">
        <v>15</v>
      </c>
      <c r="E23" s="25">
        <v>15259.014800000001</v>
      </c>
      <c r="F23" s="26">
        <f t="shared" si="1"/>
        <v>182040.04656400002</v>
      </c>
      <c r="G23" s="1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>
      <c r="A24" s="29">
        <v>3.0399999999999991</v>
      </c>
      <c r="B24" s="37" t="s">
        <v>24</v>
      </c>
      <c r="C24" s="25">
        <v>0.69</v>
      </c>
      <c r="D24" s="24" t="s">
        <v>15</v>
      </c>
      <c r="E24" s="25">
        <v>18114.4755</v>
      </c>
      <c r="F24" s="26">
        <f t="shared" si="1"/>
        <v>12498.988094999999</v>
      </c>
      <c r="G24" s="1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>
      <c r="A25" s="29">
        <v>3.0499999999999989</v>
      </c>
      <c r="B25" s="37" t="s">
        <v>25</v>
      </c>
      <c r="C25" s="25">
        <v>1.53</v>
      </c>
      <c r="D25" s="24" t="s">
        <v>15</v>
      </c>
      <c r="E25" s="25">
        <v>35679.196757142854</v>
      </c>
      <c r="F25" s="26">
        <f t="shared" si="1"/>
        <v>54589.171038428569</v>
      </c>
      <c r="G25" s="1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>
      <c r="A26" s="29">
        <v>3.0599999999999987</v>
      </c>
      <c r="B26" s="37" t="s">
        <v>26</v>
      </c>
      <c r="C26" s="25">
        <v>1.1000000000000001</v>
      </c>
      <c r="D26" s="24" t="s">
        <v>15</v>
      </c>
      <c r="E26" s="25">
        <v>34791.778999999995</v>
      </c>
      <c r="F26" s="26">
        <f t="shared" si="1"/>
        <v>38270.956899999997</v>
      </c>
      <c r="G26" s="1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>
      <c r="A27" s="29">
        <v>3.0699999999999985</v>
      </c>
      <c r="B27" s="37" t="s">
        <v>27</v>
      </c>
      <c r="C27" s="25">
        <v>8.01</v>
      </c>
      <c r="D27" s="24" t="s">
        <v>15</v>
      </c>
      <c r="E27" s="25">
        <v>18415.4784</v>
      </c>
      <c r="F27" s="26">
        <f t="shared" si="1"/>
        <v>147507.98198399998</v>
      </c>
      <c r="G27" s="1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>
      <c r="A28" s="29"/>
      <c r="B28" s="30"/>
      <c r="C28" s="25"/>
      <c r="D28" s="24"/>
      <c r="E28" s="25"/>
      <c r="F28" s="26"/>
      <c r="G28" s="1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>
      <c r="A29" s="92">
        <v>4</v>
      </c>
      <c r="B29" s="85" t="s">
        <v>28</v>
      </c>
      <c r="C29" s="25"/>
      <c r="D29" s="24"/>
      <c r="E29" s="25"/>
      <c r="F29" s="26"/>
      <c r="G29" s="1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>
      <c r="A30" s="29">
        <v>4.01</v>
      </c>
      <c r="B30" s="37" t="s">
        <v>29</v>
      </c>
      <c r="C30" s="25">
        <v>50.75</v>
      </c>
      <c r="D30" s="24" t="s">
        <v>15</v>
      </c>
      <c r="E30" s="25">
        <v>738.99295199999995</v>
      </c>
      <c r="F30" s="26">
        <f t="shared" ref="F30:F36" si="2">E30*C30</f>
        <v>37503.892313999997</v>
      </c>
      <c r="G30" s="1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>
      <c r="A31" s="29">
        <v>4.0199999999999996</v>
      </c>
      <c r="B31" s="37" t="s">
        <v>30</v>
      </c>
      <c r="C31" s="25">
        <v>78.06</v>
      </c>
      <c r="D31" s="24" t="s">
        <v>15</v>
      </c>
      <c r="E31" s="25">
        <v>532.18297400000006</v>
      </c>
      <c r="F31" s="26">
        <f t="shared" si="2"/>
        <v>41542.202950440005</v>
      </c>
      <c r="G31" s="1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>
      <c r="A32" s="29">
        <v>4.0299999999999994</v>
      </c>
      <c r="B32" s="37" t="s">
        <v>31</v>
      </c>
      <c r="C32" s="25">
        <v>81.569999999999993</v>
      </c>
      <c r="D32" s="24" t="s">
        <v>15</v>
      </c>
      <c r="E32" s="25">
        <v>560.492974</v>
      </c>
      <c r="F32" s="26">
        <f t="shared" si="2"/>
        <v>45719.411889179995</v>
      </c>
      <c r="G32" s="1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>
      <c r="A33" s="29">
        <v>4.0399999999999991</v>
      </c>
      <c r="B33" s="37" t="s">
        <v>32</v>
      </c>
      <c r="C33" s="25">
        <v>45.94</v>
      </c>
      <c r="D33" s="24" t="s">
        <v>15</v>
      </c>
      <c r="E33" s="25">
        <v>152.5561457</v>
      </c>
      <c r="F33" s="26">
        <f t="shared" si="2"/>
        <v>7008.4293334579997</v>
      </c>
      <c r="G33" s="1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>
      <c r="A34" s="29">
        <v>4.0499999999999989</v>
      </c>
      <c r="B34" s="37" t="s">
        <v>33</v>
      </c>
      <c r="C34" s="25">
        <v>56.61</v>
      </c>
      <c r="D34" s="24" t="s">
        <v>15</v>
      </c>
      <c r="E34" s="25">
        <v>527.01</v>
      </c>
      <c r="F34" s="26">
        <f t="shared" si="2"/>
        <v>29834.036099999998</v>
      </c>
      <c r="G34" s="1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>
      <c r="A35" s="29">
        <v>4.0599999999999987</v>
      </c>
      <c r="B35" s="37" t="s">
        <v>34</v>
      </c>
      <c r="C35" s="25">
        <v>81.569999999999993</v>
      </c>
      <c r="D35" s="24" t="s">
        <v>15</v>
      </c>
      <c r="E35" s="25">
        <v>139.04000000000002</v>
      </c>
      <c r="F35" s="26">
        <f t="shared" si="2"/>
        <v>11341.4928</v>
      </c>
      <c r="G35" s="1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>
      <c r="A36" s="29">
        <v>4.0699999999999985</v>
      </c>
      <c r="B36" s="37" t="s">
        <v>35</v>
      </c>
      <c r="C36" s="25">
        <v>81.569999999999993</v>
      </c>
      <c r="D36" s="24" t="s">
        <v>15</v>
      </c>
      <c r="E36" s="25">
        <v>237.48</v>
      </c>
      <c r="F36" s="26">
        <f t="shared" si="2"/>
        <v>19371.243599999998</v>
      </c>
      <c r="G36" s="1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>
      <c r="A37" s="29"/>
      <c r="B37" s="37"/>
      <c r="C37" s="25"/>
      <c r="D37" s="24"/>
      <c r="E37" s="25"/>
      <c r="F37" s="26"/>
      <c r="G37" s="1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>
      <c r="A38" s="93">
        <v>5</v>
      </c>
      <c r="B38" s="85" t="s">
        <v>36</v>
      </c>
      <c r="C38" s="25">
        <v>22.72</v>
      </c>
      <c r="D38" s="24" t="s">
        <v>37</v>
      </c>
      <c r="E38" s="25">
        <v>1182.3228546749999</v>
      </c>
      <c r="F38" s="26">
        <f>E38*C38</f>
        <v>26862.375258215998</v>
      </c>
      <c r="G38" s="1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>
      <c r="A39" s="29"/>
      <c r="B39" s="30"/>
      <c r="C39" s="25"/>
      <c r="D39" s="24"/>
      <c r="E39" s="25"/>
      <c r="F39" s="26"/>
      <c r="G39" s="1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6.25">
      <c r="A40" s="93">
        <v>6</v>
      </c>
      <c r="B40" s="91" t="s">
        <v>38</v>
      </c>
      <c r="C40" s="25"/>
      <c r="D40" s="24"/>
      <c r="E40" s="25"/>
      <c r="F40" s="26"/>
      <c r="G40" s="1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>
      <c r="A41" s="29">
        <v>6.01</v>
      </c>
      <c r="B41" s="37" t="s">
        <v>258</v>
      </c>
      <c r="C41" s="25">
        <v>37.5</v>
      </c>
      <c r="D41" s="24" t="s">
        <v>39</v>
      </c>
      <c r="E41" s="25">
        <v>3459.771811011105</v>
      </c>
      <c r="F41" s="26">
        <f t="shared" ref="F41:F48" si="3">+ROUND((C41*E41),2)</f>
        <v>129741.44</v>
      </c>
      <c r="G41" s="1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>
      <c r="A42" s="29">
        <v>6.02</v>
      </c>
      <c r="B42" s="37" t="s">
        <v>260</v>
      </c>
      <c r="C42" s="25">
        <v>4</v>
      </c>
      <c r="D42" s="24" t="s">
        <v>40</v>
      </c>
      <c r="E42" s="25">
        <v>3044.6677292655368</v>
      </c>
      <c r="F42" s="26">
        <f t="shared" si="3"/>
        <v>12178.67</v>
      </c>
      <c r="G42" s="1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>
      <c r="A43" s="29">
        <v>6.0299999999999994</v>
      </c>
      <c r="B43" s="37" t="s">
        <v>259</v>
      </c>
      <c r="C43" s="25">
        <v>4</v>
      </c>
      <c r="D43" s="24" t="s">
        <v>40</v>
      </c>
      <c r="E43" s="25">
        <v>3373.7215938983054</v>
      </c>
      <c r="F43" s="26">
        <f t="shared" si="3"/>
        <v>13494.89</v>
      </c>
      <c r="G43" s="1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customHeight="1">
      <c r="A44" s="29">
        <v>6.0399999999999991</v>
      </c>
      <c r="B44" s="37" t="s">
        <v>41</v>
      </c>
      <c r="C44" s="25">
        <v>4</v>
      </c>
      <c r="D44" s="24" t="s">
        <v>40</v>
      </c>
      <c r="E44" s="25">
        <v>35847.715725000002</v>
      </c>
      <c r="F44" s="26">
        <f t="shared" si="3"/>
        <v>143390.85999999999</v>
      </c>
      <c r="G44" s="1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customHeight="1">
      <c r="A45" s="29">
        <v>6.0499999999999989</v>
      </c>
      <c r="B45" s="37" t="s">
        <v>42</v>
      </c>
      <c r="C45" s="25">
        <v>4</v>
      </c>
      <c r="D45" s="24" t="s">
        <v>40</v>
      </c>
      <c r="E45" s="25">
        <v>41717.577495312551</v>
      </c>
      <c r="F45" s="26">
        <f t="shared" si="3"/>
        <v>166870.31</v>
      </c>
      <c r="G45" s="1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6.25">
      <c r="A46" s="29">
        <v>6.0599999999999987</v>
      </c>
      <c r="B46" s="53" t="s">
        <v>43</v>
      </c>
      <c r="C46" s="25">
        <v>4</v>
      </c>
      <c r="D46" s="24" t="s">
        <v>40</v>
      </c>
      <c r="E46" s="25">
        <v>3491.3577292655368</v>
      </c>
      <c r="F46" s="26">
        <f t="shared" si="3"/>
        <v>13965.43</v>
      </c>
      <c r="G46" s="1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>
      <c r="A47" s="29">
        <v>6.0599999999999987</v>
      </c>
      <c r="B47" s="53" t="s">
        <v>44</v>
      </c>
      <c r="C47" s="25">
        <v>1</v>
      </c>
      <c r="D47" s="24" t="s">
        <v>40</v>
      </c>
      <c r="E47" s="25">
        <v>13550.24</v>
      </c>
      <c r="F47" s="26">
        <f t="shared" si="3"/>
        <v>13550.24</v>
      </c>
      <c r="G47" s="1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customHeight="1">
      <c r="A48" s="29">
        <v>6.0699999999999985</v>
      </c>
      <c r="B48" s="37" t="s">
        <v>45</v>
      </c>
      <c r="C48" s="25">
        <v>1</v>
      </c>
      <c r="D48" s="24" t="s">
        <v>15</v>
      </c>
      <c r="E48" s="25">
        <v>7622.16831</v>
      </c>
      <c r="F48" s="26">
        <f t="shared" si="3"/>
        <v>7622.17</v>
      </c>
      <c r="G48" s="1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customHeight="1">
      <c r="A49" s="29"/>
      <c r="B49" s="30"/>
      <c r="C49" s="25"/>
      <c r="D49" s="24"/>
      <c r="E49" s="25"/>
      <c r="F49" s="26"/>
      <c r="G49" s="1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26.25">
      <c r="A50" s="93">
        <v>7</v>
      </c>
      <c r="B50" s="91" t="s">
        <v>46</v>
      </c>
      <c r="C50" s="25"/>
      <c r="D50" s="24"/>
      <c r="E50" s="25"/>
      <c r="F50" s="26"/>
      <c r="G50" s="1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" customHeight="1">
      <c r="A51" s="29">
        <v>7.01</v>
      </c>
      <c r="B51" s="37" t="s">
        <v>47</v>
      </c>
      <c r="C51" s="25">
        <v>27.3</v>
      </c>
      <c r="D51" s="24" t="s">
        <v>15</v>
      </c>
      <c r="E51" s="25">
        <v>271.5314516129032</v>
      </c>
      <c r="F51" s="26">
        <f t="shared" ref="F51:F58" si="4">E51*C51</f>
        <v>7412.8086290322572</v>
      </c>
      <c r="G51" s="1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6.25">
      <c r="A52" s="29">
        <v>7.02</v>
      </c>
      <c r="B52" s="53" t="s">
        <v>48</v>
      </c>
      <c r="C52" s="25">
        <v>25.6</v>
      </c>
      <c r="D52" s="24" t="s">
        <v>49</v>
      </c>
      <c r="E52" s="25">
        <v>269.16887142857138</v>
      </c>
      <c r="F52" s="26">
        <f t="shared" si="4"/>
        <v>6890.7231085714275</v>
      </c>
      <c r="G52" s="1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6.25">
      <c r="A53" s="29">
        <v>7.0299999999999994</v>
      </c>
      <c r="B53" s="53" t="s">
        <v>50</v>
      </c>
      <c r="C53" s="25">
        <v>2.69</v>
      </c>
      <c r="D53" s="24" t="s">
        <v>51</v>
      </c>
      <c r="E53" s="25">
        <v>273.18190000000004</v>
      </c>
      <c r="F53" s="26">
        <f t="shared" si="4"/>
        <v>734.85931100000005</v>
      </c>
      <c r="G53" s="1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>
      <c r="A54" s="29"/>
      <c r="B54" s="28"/>
      <c r="C54" s="25"/>
      <c r="D54" s="24"/>
      <c r="E54" s="25"/>
      <c r="F54" s="26">
        <f t="shared" si="4"/>
        <v>0</v>
      </c>
      <c r="G54" s="1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>
      <c r="A55" s="31">
        <v>8</v>
      </c>
      <c r="B55" s="94" t="s">
        <v>52</v>
      </c>
      <c r="C55" s="25"/>
      <c r="D55" s="24"/>
      <c r="E55" s="25"/>
      <c r="F55" s="26">
        <f t="shared" si="4"/>
        <v>0</v>
      </c>
      <c r="G55" s="1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>
      <c r="A56" s="27">
        <v>8.01</v>
      </c>
      <c r="B56" s="37" t="s">
        <v>53</v>
      </c>
      <c r="C56" s="25">
        <v>2.2000000000000002</v>
      </c>
      <c r="D56" s="24" t="s">
        <v>39</v>
      </c>
      <c r="E56" s="25">
        <v>26609</v>
      </c>
      <c r="F56" s="26">
        <f t="shared" si="4"/>
        <v>58539.8</v>
      </c>
      <c r="G56" s="1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39">
      <c r="A57" s="27">
        <v>8.02</v>
      </c>
      <c r="B57" s="53" t="s">
        <v>54</v>
      </c>
      <c r="C57" s="25">
        <v>2.5</v>
      </c>
      <c r="D57" s="24" t="s">
        <v>39</v>
      </c>
      <c r="E57" s="25">
        <v>4022.2801129943505</v>
      </c>
      <c r="F57" s="26">
        <f t="shared" si="4"/>
        <v>10055.700282485876</v>
      </c>
      <c r="G57" s="1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51.75">
      <c r="A58" s="27">
        <v>8.0299999999999994</v>
      </c>
      <c r="B58" s="53" t="s">
        <v>55</v>
      </c>
      <c r="C58" s="25">
        <v>1</v>
      </c>
      <c r="D58" s="24" t="s">
        <v>56</v>
      </c>
      <c r="E58" s="25">
        <v>13922.055838983051</v>
      </c>
      <c r="F58" s="26">
        <f t="shared" si="4"/>
        <v>13922.055838983051</v>
      </c>
      <c r="G58" s="1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>
      <c r="A59" s="27"/>
      <c r="B59" s="28"/>
      <c r="C59" s="25"/>
      <c r="D59" s="24"/>
      <c r="E59" s="25"/>
      <c r="F59" s="26"/>
      <c r="G59" s="1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" customHeight="1">
      <c r="A60" s="31">
        <v>9</v>
      </c>
      <c r="B60" s="85" t="s">
        <v>57</v>
      </c>
      <c r="C60" s="25"/>
      <c r="D60" s="24"/>
      <c r="E60" s="25"/>
      <c r="F60" s="26">
        <f t="shared" ref="F60:F65" si="5">E60*C60</f>
        <v>0</v>
      </c>
      <c r="G60" s="1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>
      <c r="A61" s="29">
        <v>9.01</v>
      </c>
      <c r="B61" s="37" t="s">
        <v>58</v>
      </c>
      <c r="C61" s="25">
        <v>1</v>
      </c>
      <c r="D61" s="24" t="s">
        <v>56</v>
      </c>
      <c r="E61" s="25">
        <v>7500</v>
      </c>
      <c r="F61" s="26">
        <f t="shared" si="5"/>
        <v>7500</v>
      </c>
      <c r="G61" s="1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>
      <c r="A62" s="29">
        <v>9.02</v>
      </c>
      <c r="B62" s="37" t="s">
        <v>59</v>
      </c>
      <c r="C62" s="25">
        <v>29.5</v>
      </c>
      <c r="D62" s="24" t="s">
        <v>39</v>
      </c>
      <c r="E62" s="25">
        <v>922</v>
      </c>
      <c r="F62" s="26">
        <f t="shared" si="5"/>
        <v>27199</v>
      </c>
      <c r="G62" s="1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>
      <c r="A63" s="29">
        <v>9.0299999999999994</v>
      </c>
      <c r="B63" s="37" t="s">
        <v>60</v>
      </c>
      <c r="C63" s="25">
        <v>3</v>
      </c>
      <c r="D63" s="24" t="s">
        <v>61</v>
      </c>
      <c r="E63" s="25">
        <v>2250</v>
      </c>
      <c r="F63" s="26">
        <f t="shared" si="5"/>
        <v>6750</v>
      </c>
      <c r="G63" s="1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>
      <c r="A64" s="29">
        <v>9.0399999999999991</v>
      </c>
      <c r="B64" s="37" t="s">
        <v>62</v>
      </c>
      <c r="C64" s="25">
        <v>56.61</v>
      </c>
      <c r="D64" s="24" t="s">
        <v>37</v>
      </c>
      <c r="E64" s="25">
        <v>496.3330042918455</v>
      </c>
      <c r="F64" s="26">
        <f t="shared" si="5"/>
        <v>28097.411372961375</v>
      </c>
      <c r="G64" s="1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29">
        <v>9.0499999999999989</v>
      </c>
      <c r="B65" s="37" t="s">
        <v>261</v>
      </c>
      <c r="C65" s="25">
        <v>110</v>
      </c>
      <c r="D65" s="24" t="s">
        <v>37</v>
      </c>
      <c r="E65" s="25">
        <v>251.15725305084749</v>
      </c>
      <c r="F65" s="26">
        <f t="shared" si="5"/>
        <v>27627.297835593225</v>
      </c>
      <c r="G65" s="1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>
      <c r="A66" s="27"/>
      <c r="B66" s="28"/>
      <c r="C66" s="25"/>
      <c r="D66" s="24"/>
      <c r="E66" s="25"/>
      <c r="F66" s="26"/>
      <c r="G66" s="1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>
      <c r="A67" s="92">
        <v>10</v>
      </c>
      <c r="B67" s="85" t="s">
        <v>63</v>
      </c>
      <c r="C67" s="26"/>
      <c r="D67" s="32"/>
      <c r="E67" s="26"/>
      <c r="F67" s="26"/>
      <c r="G67" s="1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>
      <c r="A68" s="92"/>
      <c r="B68" s="85"/>
      <c r="C68" s="26"/>
      <c r="D68" s="32"/>
      <c r="E68" s="26"/>
      <c r="F68" s="26"/>
      <c r="G68" s="1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>
      <c r="A69" s="92">
        <v>10.1</v>
      </c>
      <c r="B69" s="85" t="s">
        <v>64</v>
      </c>
      <c r="C69" s="26"/>
      <c r="D69" s="32"/>
      <c r="E69" s="26"/>
      <c r="F69" s="26"/>
      <c r="G69" s="1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>
      <c r="A70" s="33" t="s">
        <v>65</v>
      </c>
      <c r="B70" s="37" t="s">
        <v>11</v>
      </c>
      <c r="C70" s="26">
        <v>51.6</v>
      </c>
      <c r="D70" s="32" t="s">
        <v>39</v>
      </c>
      <c r="E70" s="26">
        <v>110.98349199999998</v>
      </c>
      <c r="F70" s="26">
        <f t="shared" ref="F70:F73" si="6">E70*C70</f>
        <v>5726.7481871999989</v>
      </c>
      <c r="G70" s="1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>
      <c r="A71" s="33" t="s">
        <v>66</v>
      </c>
      <c r="B71" s="37" t="s">
        <v>67</v>
      </c>
      <c r="C71" s="26">
        <v>19.190000000000001</v>
      </c>
      <c r="D71" s="32" t="s">
        <v>15</v>
      </c>
      <c r="E71" s="26">
        <v>577.4847890625</v>
      </c>
      <c r="F71" s="26">
        <f t="shared" si="6"/>
        <v>11081.933102109375</v>
      </c>
      <c r="G71" s="1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>
      <c r="A72" s="33" t="s">
        <v>68</v>
      </c>
      <c r="B72" s="37" t="s">
        <v>69</v>
      </c>
      <c r="C72" s="26">
        <v>9.5399999999999991</v>
      </c>
      <c r="D72" s="32" t="s">
        <v>49</v>
      </c>
      <c r="E72" s="26">
        <v>133.74916999999999</v>
      </c>
      <c r="F72" s="26">
        <f t="shared" si="6"/>
        <v>1275.9670817999997</v>
      </c>
      <c r="G72" s="1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>
      <c r="A73" s="33" t="s">
        <v>70</v>
      </c>
      <c r="B73" s="37" t="s">
        <v>71</v>
      </c>
      <c r="C73" s="26">
        <v>12.55</v>
      </c>
      <c r="D73" s="32" t="s">
        <v>51</v>
      </c>
      <c r="E73" s="26">
        <v>92.559545454545457</v>
      </c>
      <c r="F73" s="26">
        <f t="shared" si="6"/>
        <v>1161.6222954545456</v>
      </c>
      <c r="G73" s="1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>
      <c r="A74" s="29"/>
      <c r="B74" s="30"/>
      <c r="C74" s="26"/>
      <c r="D74" s="32"/>
      <c r="E74" s="26"/>
      <c r="F74" s="26"/>
      <c r="G74" s="1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" customHeight="1">
      <c r="A75" s="92">
        <v>10.199999999999999</v>
      </c>
      <c r="B75" s="85" t="s">
        <v>72</v>
      </c>
      <c r="C75" s="26"/>
      <c r="D75" s="32"/>
      <c r="E75" s="26"/>
      <c r="F75" s="26"/>
      <c r="G75" s="1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>
      <c r="A76" s="33" t="s">
        <v>73</v>
      </c>
      <c r="B76" s="37" t="s">
        <v>74</v>
      </c>
      <c r="C76" s="26">
        <v>4.49</v>
      </c>
      <c r="D76" s="32" t="s">
        <v>15</v>
      </c>
      <c r="E76" s="26">
        <v>12571.366525500001</v>
      </c>
      <c r="F76" s="26">
        <f t="shared" ref="F76:F85" si="7">E76*C76</f>
        <v>56445.435699495007</v>
      </c>
      <c r="G76" s="1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>
      <c r="A77" s="33" t="s">
        <v>75</v>
      </c>
      <c r="B77" s="37" t="s">
        <v>76</v>
      </c>
      <c r="C77" s="26">
        <v>1.1399999999999999</v>
      </c>
      <c r="D77" s="32" t="s">
        <v>15</v>
      </c>
      <c r="E77" s="26">
        <v>17304.390425500002</v>
      </c>
      <c r="F77" s="26">
        <f t="shared" si="7"/>
        <v>19727.005085069999</v>
      </c>
      <c r="G77" s="1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>
      <c r="A78" s="33" t="s">
        <v>77</v>
      </c>
      <c r="B78" s="37" t="s">
        <v>78</v>
      </c>
      <c r="C78" s="26">
        <v>1.79</v>
      </c>
      <c r="D78" s="32" t="s">
        <v>15</v>
      </c>
      <c r="E78" s="26">
        <v>34972.815625500007</v>
      </c>
      <c r="F78" s="26">
        <f t="shared" si="7"/>
        <v>62601.339969645014</v>
      </c>
      <c r="G78" s="1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>
      <c r="A79" s="33" t="s">
        <v>79</v>
      </c>
      <c r="B79" s="37" t="s">
        <v>80</v>
      </c>
      <c r="C79" s="26">
        <v>1.34</v>
      </c>
      <c r="D79" s="32" t="s">
        <v>15</v>
      </c>
      <c r="E79" s="26">
        <v>30096.936358833336</v>
      </c>
      <c r="F79" s="26">
        <f t="shared" si="7"/>
        <v>40329.894720836674</v>
      </c>
      <c r="G79" s="1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>
      <c r="A80" s="33" t="s">
        <v>81</v>
      </c>
      <c r="B80" s="37" t="s">
        <v>82</v>
      </c>
      <c r="C80" s="26">
        <v>1.9</v>
      </c>
      <c r="D80" s="32" t="s">
        <v>15</v>
      </c>
      <c r="E80" s="26">
        <v>25001.678725500002</v>
      </c>
      <c r="F80" s="26">
        <f t="shared" si="7"/>
        <v>47503.189578450001</v>
      </c>
      <c r="G80" s="1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>
      <c r="A81" s="33" t="s">
        <v>83</v>
      </c>
      <c r="B81" s="37" t="s">
        <v>84</v>
      </c>
      <c r="C81" s="26">
        <v>1.32</v>
      </c>
      <c r="D81" s="32" t="s">
        <v>15</v>
      </c>
      <c r="E81" s="26">
        <v>24493.1720255</v>
      </c>
      <c r="F81" s="26">
        <f t="shared" si="7"/>
        <v>32330.987073660002</v>
      </c>
      <c r="G81" s="1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>
      <c r="A82" s="29"/>
      <c r="B82" s="36"/>
      <c r="C82" s="26"/>
      <c r="D82" s="32"/>
      <c r="E82" s="26"/>
      <c r="F82" s="26">
        <f t="shared" si="7"/>
        <v>0</v>
      </c>
      <c r="G82" s="1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" customHeight="1">
      <c r="A83" s="92">
        <v>10.3</v>
      </c>
      <c r="B83" s="85" t="s">
        <v>85</v>
      </c>
      <c r="C83" s="26"/>
      <c r="D83" s="32"/>
      <c r="E83" s="26"/>
      <c r="F83" s="26">
        <f t="shared" si="7"/>
        <v>0</v>
      </c>
      <c r="G83" s="1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" customHeight="1">
      <c r="A84" s="33" t="s">
        <v>86</v>
      </c>
      <c r="B84" s="95" t="s">
        <v>264</v>
      </c>
      <c r="C84" s="26">
        <v>109.2</v>
      </c>
      <c r="D84" s="32" t="s">
        <v>37</v>
      </c>
      <c r="E84" s="26">
        <v>1564.5149699999999</v>
      </c>
      <c r="F84" s="26">
        <f t="shared" si="7"/>
        <v>170845.034724</v>
      </c>
      <c r="G84" s="1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" customHeight="1">
      <c r="A85" s="33" t="s">
        <v>87</v>
      </c>
      <c r="B85" s="96" t="s">
        <v>265</v>
      </c>
      <c r="C85" s="26">
        <v>16.8</v>
      </c>
      <c r="D85" s="32" t="s">
        <v>37</v>
      </c>
      <c r="E85" s="26">
        <v>1462.595</v>
      </c>
      <c r="F85" s="26">
        <f t="shared" si="7"/>
        <v>24571.596000000001</v>
      </c>
      <c r="G85" s="1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" customHeight="1">
      <c r="A86" s="34"/>
      <c r="B86" s="35"/>
      <c r="C86" s="26"/>
      <c r="D86" s="32"/>
      <c r="E86" s="26"/>
      <c r="F86" s="26"/>
      <c r="G86" s="1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" customHeight="1">
      <c r="A87" s="92">
        <v>10.4</v>
      </c>
      <c r="B87" s="85" t="s">
        <v>88</v>
      </c>
      <c r="C87" s="26"/>
      <c r="D87" s="32"/>
      <c r="E87" s="26"/>
      <c r="F87" s="26">
        <f>E87*C87</f>
        <v>0</v>
      </c>
      <c r="G87" s="1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" customHeight="1">
      <c r="A88" s="33" t="s">
        <v>89</v>
      </c>
      <c r="B88" s="37" t="s">
        <v>90</v>
      </c>
      <c r="C88" s="26">
        <v>53.34</v>
      </c>
      <c r="D88" s="32" t="s">
        <v>37</v>
      </c>
      <c r="E88" s="26">
        <v>480.492974</v>
      </c>
      <c r="F88" s="26">
        <f t="shared" ref="F88:F89" si="8">+ROUND((C88*E88),2)</f>
        <v>25629.5</v>
      </c>
      <c r="G88" s="1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" customHeight="1">
      <c r="A89" s="33" t="s">
        <v>91</v>
      </c>
      <c r="B89" s="37" t="s">
        <v>32</v>
      </c>
      <c r="C89" s="26">
        <v>322</v>
      </c>
      <c r="D89" s="32" t="s">
        <v>37</v>
      </c>
      <c r="E89" s="26">
        <v>152.5561457</v>
      </c>
      <c r="F89" s="26">
        <f t="shared" si="8"/>
        <v>49123.08</v>
      </c>
      <c r="G89" s="1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>
      <c r="A90" s="29"/>
      <c r="B90" s="30"/>
      <c r="C90" s="26"/>
      <c r="D90" s="32"/>
      <c r="E90" s="26"/>
      <c r="F90" s="26">
        <f t="shared" ref="F90:F95" si="9">E90*C90</f>
        <v>0</v>
      </c>
      <c r="G90" s="1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" customHeight="1">
      <c r="A91" s="92">
        <v>10.5</v>
      </c>
      <c r="B91" s="85" t="s">
        <v>92</v>
      </c>
      <c r="C91" s="26"/>
      <c r="D91" s="32"/>
      <c r="E91" s="26"/>
      <c r="F91" s="26">
        <f t="shared" si="9"/>
        <v>0</v>
      </c>
      <c r="G91" s="1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>
      <c r="A92" s="33" t="s">
        <v>93</v>
      </c>
      <c r="B92" s="37" t="s">
        <v>94</v>
      </c>
      <c r="C92" s="26">
        <v>53.34</v>
      </c>
      <c r="D92" s="32" t="s">
        <v>37</v>
      </c>
      <c r="E92" s="26">
        <v>139.04000000000002</v>
      </c>
      <c r="F92" s="26">
        <f t="shared" si="9"/>
        <v>7416.3936000000012</v>
      </c>
      <c r="G92" s="1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6.25">
      <c r="A93" s="33" t="s">
        <v>95</v>
      </c>
      <c r="B93" s="53" t="s">
        <v>96</v>
      </c>
      <c r="C93" s="26">
        <v>53.34</v>
      </c>
      <c r="D93" s="32" t="s">
        <v>37</v>
      </c>
      <c r="E93" s="26">
        <v>237.48</v>
      </c>
      <c r="F93" s="26">
        <f t="shared" si="9"/>
        <v>12667.183199999999</v>
      </c>
      <c r="G93" s="1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>
      <c r="A94" s="29"/>
      <c r="B94" s="30"/>
      <c r="C94" s="26"/>
      <c r="D94" s="32"/>
      <c r="E94" s="26"/>
      <c r="F94" s="26">
        <f t="shared" si="9"/>
        <v>0</v>
      </c>
      <c r="G94" s="1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" customHeight="1">
      <c r="A95" s="92">
        <v>10.6</v>
      </c>
      <c r="B95" s="85" t="s">
        <v>97</v>
      </c>
      <c r="C95" s="26">
        <v>51.6</v>
      </c>
      <c r="D95" s="32" t="s">
        <v>39</v>
      </c>
      <c r="E95" s="26">
        <v>1477.4037372093023</v>
      </c>
      <c r="F95" s="26">
        <f t="shared" si="9"/>
        <v>76234.03284</v>
      </c>
      <c r="G95" s="1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>
      <c r="A96" s="29"/>
      <c r="B96" s="30"/>
      <c r="C96" s="26"/>
      <c r="D96" s="32"/>
      <c r="E96" s="26"/>
      <c r="F96" s="26"/>
      <c r="G96" s="1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>
      <c r="A97" s="93">
        <v>10.7</v>
      </c>
      <c r="B97" s="91" t="s">
        <v>98</v>
      </c>
      <c r="C97" s="26">
        <v>1</v>
      </c>
      <c r="D97" s="32" t="s">
        <v>56</v>
      </c>
      <c r="E97" s="26">
        <v>280000</v>
      </c>
      <c r="F97" s="26">
        <f>E97*C97</f>
        <v>280000</v>
      </c>
      <c r="G97" s="1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>
      <c r="A98" s="93"/>
      <c r="B98" s="85"/>
      <c r="C98" s="26"/>
      <c r="D98" s="32"/>
      <c r="E98" s="26"/>
      <c r="F98" s="26"/>
      <c r="G98" s="1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>
      <c r="A99" s="93">
        <v>10.8</v>
      </c>
      <c r="B99" s="85" t="s">
        <v>99</v>
      </c>
      <c r="C99" s="26">
        <v>1</v>
      </c>
      <c r="D99" s="32" t="s">
        <v>56</v>
      </c>
      <c r="E99" s="26">
        <v>5088.9351000000006</v>
      </c>
      <c r="F99" s="26">
        <f>E99*C99</f>
        <v>5088.9351000000006</v>
      </c>
      <c r="G99" s="1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>
      <c r="A100" s="29"/>
      <c r="B100" s="28"/>
      <c r="C100" s="25"/>
      <c r="D100" s="24"/>
      <c r="E100" s="25"/>
      <c r="F100" s="26"/>
      <c r="G100" s="1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" customHeight="1">
      <c r="A101" s="31">
        <v>11</v>
      </c>
      <c r="B101" s="85" t="s">
        <v>100</v>
      </c>
      <c r="C101" s="25"/>
      <c r="D101" s="24"/>
      <c r="E101" s="25"/>
      <c r="F101" s="26"/>
      <c r="G101" s="1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>
      <c r="A102" s="29"/>
      <c r="B102" s="28"/>
      <c r="C102" s="25"/>
      <c r="D102" s="24"/>
      <c r="E102" s="25"/>
      <c r="F102" s="26"/>
      <c r="G102" s="1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" customHeight="1">
      <c r="A103" s="97">
        <v>11.1</v>
      </c>
      <c r="B103" s="85" t="s">
        <v>101</v>
      </c>
      <c r="C103" s="25"/>
      <c r="D103" s="24"/>
      <c r="E103" s="25"/>
      <c r="F103" s="26"/>
      <c r="G103" s="1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>
      <c r="A104" s="33" t="s">
        <v>102</v>
      </c>
      <c r="B104" s="37" t="s">
        <v>11</v>
      </c>
      <c r="C104" s="25">
        <v>1</v>
      </c>
      <c r="D104" s="24" t="s">
        <v>56</v>
      </c>
      <c r="E104" s="25">
        <v>2629.18145</v>
      </c>
      <c r="F104" s="26">
        <f t="shared" ref="F104:F105" si="10">E104*C104</f>
        <v>2629.18145</v>
      </c>
      <c r="G104" s="1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>
      <c r="A105" s="33" t="s">
        <v>103</v>
      </c>
      <c r="B105" s="37" t="s">
        <v>104</v>
      </c>
      <c r="C105" s="25">
        <v>1</v>
      </c>
      <c r="D105" s="24" t="s">
        <v>56</v>
      </c>
      <c r="E105" s="25">
        <v>2874.5909499999998</v>
      </c>
      <c r="F105" s="26">
        <f t="shared" si="10"/>
        <v>2874.5909499999998</v>
      </c>
      <c r="G105" s="1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>
      <c r="A106" s="33"/>
      <c r="B106" s="37"/>
      <c r="C106" s="25"/>
      <c r="D106" s="24"/>
      <c r="E106" s="25"/>
      <c r="F106" s="26"/>
      <c r="G106" s="1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" customHeight="1">
      <c r="A107" s="31">
        <v>11.2</v>
      </c>
      <c r="B107" s="85" t="s">
        <v>105</v>
      </c>
      <c r="C107" s="25"/>
      <c r="D107" s="24"/>
      <c r="E107" s="25"/>
      <c r="F107" s="26"/>
      <c r="G107" s="1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>
      <c r="A108" s="33" t="s">
        <v>106</v>
      </c>
      <c r="B108" s="37" t="s">
        <v>107</v>
      </c>
      <c r="C108" s="25">
        <v>1.45</v>
      </c>
      <c r="D108" s="24" t="s">
        <v>15</v>
      </c>
      <c r="E108" s="25">
        <v>12493.134725500002</v>
      </c>
      <c r="F108" s="26">
        <f t="shared" ref="F108:F110" si="11">+ROUND((C108*E108),2)</f>
        <v>18115.05</v>
      </c>
      <c r="G108" s="1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>
      <c r="A109" s="33" t="s">
        <v>108</v>
      </c>
      <c r="B109" s="37" t="s">
        <v>109</v>
      </c>
      <c r="C109" s="25">
        <v>0.32</v>
      </c>
      <c r="D109" s="24" t="s">
        <v>15</v>
      </c>
      <c r="E109" s="25">
        <v>32013.615458833337</v>
      </c>
      <c r="F109" s="26">
        <f t="shared" si="11"/>
        <v>10244.36</v>
      </c>
      <c r="G109" s="1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>
      <c r="A110" s="33" t="s">
        <v>110</v>
      </c>
      <c r="B110" s="37" t="s">
        <v>111</v>
      </c>
      <c r="C110" s="25">
        <v>0.18</v>
      </c>
      <c r="D110" s="24" t="s">
        <v>15</v>
      </c>
      <c r="E110" s="25">
        <v>30683.674858833336</v>
      </c>
      <c r="F110" s="26">
        <f t="shared" si="11"/>
        <v>5523.06</v>
      </c>
      <c r="G110" s="1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>
      <c r="A111" s="33" t="s">
        <v>112</v>
      </c>
      <c r="B111" s="37" t="s">
        <v>113</v>
      </c>
      <c r="C111" s="25">
        <v>0.11</v>
      </c>
      <c r="D111" s="24" t="s">
        <v>15</v>
      </c>
      <c r="E111" s="25">
        <v>25308.381769944448</v>
      </c>
      <c r="F111" s="26">
        <f t="shared" ref="F111:F114" si="12">E111*C111</f>
        <v>2783.9219946938892</v>
      </c>
      <c r="G111" s="1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>
      <c r="A112" s="33" t="s">
        <v>114</v>
      </c>
      <c r="B112" s="37" t="s">
        <v>115</v>
      </c>
      <c r="C112" s="25">
        <v>0.06</v>
      </c>
      <c r="D112" s="24" t="s">
        <v>15</v>
      </c>
      <c r="E112" s="25">
        <v>25308.381769944448</v>
      </c>
      <c r="F112" s="26">
        <f t="shared" si="12"/>
        <v>1518.5029061966668</v>
      </c>
      <c r="G112" s="1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>
      <c r="A113" s="33" t="s">
        <v>116</v>
      </c>
      <c r="B113" s="37" t="s">
        <v>117</v>
      </c>
      <c r="C113" s="25">
        <v>0.12</v>
      </c>
      <c r="D113" s="24" t="s">
        <v>15</v>
      </c>
      <c r="E113" s="25">
        <v>28798.178703277776</v>
      </c>
      <c r="F113" s="26">
        <f t="shared" si="12"/>
        <v>3455.781444393333</v>
      </c>
      <c r="G113" s="1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>
      <c r="A114" s="33" t="s">
        <v>118</v>
      </c>
      <c r="B114" s="37" t="s">
        <v>119</v>
      </c>
      <c r="C114" s="25">
        <v>0.88</v>
      </c>
      <c r="D114" s="24" t="s">
        <v>15</v>
      </c>
      <c r="E114" s="25">
        <v>16159.813825500001</v>
      </c>
      <c r="F114" s="26">
        <f t="shared" si="12"/>
        <v>14220.636166440001</v>
      </c>
      <c r="G114" s="1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>
      <c r="A115" s="33"/>
      <c r="B115" s="37"/>
      <c r="C115" s="25"/>
      <c r="D115" s="24"/>
      <c r="E115" s="25"/>
      <c r="F115" s="26"/>
      <c r="G115" s="1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" customHeight="1">
      <c r="A116" s="31">
        <v>11.3</v>
      </c>
      <c r="B116" s="85" t="s">
        <v>120</v>
      </c>
      <c r="C116" s="25"/>
      <c r="D116" s="24"/>
      <c r="E116" s="25"/>
      <c r="F116" s="26"/>
      <c r="G116" s="1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>
      <c r="A117" s="33" t="s">
        <v>121</v>
      </c>
      <c r="B117" s="37" t="s">
        <v>262</v>
      </c>
      <c r="C117" s="25">
        <v>4.82</v>
      </c>
      <c r="D117" s="24" t="s">
        <v>37</v>
      </c>
      <c r="E117" s="25">
        <v>1462.595</v>
      </c>
      <c r="F117" s="26">
        <f t="shared" ref="F117:F129" si="13">E117*C117</f>
        <v>7049.7079000000003</v>
      </c>
      <c r="G117" s="1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>
      <c r="A118" s="33" t="s">
        <v>122</v>
      </c>
      <c r="B118" s="37" t="s">
        <v>263</v>
      </c>
      <c r="C118" s="25">
        <v>22.69</v>
      </c>
      <c r="D118" s="24" t="s">
        <v>37</v>
      </c>
      <c r="E118" s="25">
        <v>1497.43497</v>
      </c>
      <c r="F118" s="26">
        <f t="shared" si="13"/>
        <v>33976.7994693</v>
      </c>
      <c r="G118" s="1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>
      <c r="A119" s="33" t="s">
        <v>123</v>
      </c>
      <c r="B119" s="37" t="s">
        <v>124</v>
      </c>
      <c r="C119" s="25">
        <v>1.6</v>
      </c>
      <c r="D119" s="24" t="s">
        <v>37</v>
      </c>
      <c r="E119" s="25">
        <v>2658.6599800000004</v>
      </c>
      <c r="F119" s="26">
        <f t="shared" si="13"/>
        <v>4253.8559680000008</v>
      </c>
      <c r="G119" s="1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>
      <c r="A120" s="33"/>
      <c r="B120" s="37"/>
      <c r="C120" s="25"/>
      <c r="D120" s="24"/>
      <c r="E120" s="25"/>
      <c r="F120" s="26"/>
      <c r="G120" s="1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" customHeight="1">
      <c r="A121" s="31">
        <v>11.4</v>
      </c>
      <c r="B121" s="85" t="s">
        <v>88</v>
      </c>
      <c r="C121" s="25"/>
      <c r="D121" s="24"/>
      <c r="E121" s="25"/>
      <c r="F121" s="26">
        <f t="shared" si="13"/>
        <v>0</v>
      </c>
      <c r="G121" s="1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>
      <c r="A122" s="33" t="s">
        <v>125</v>
      </c>
      <c r="B122" s="37" t="s">
        <v>126</v>
      </c>
      <c r="C122" s="25">
        <v>26.04</v>
      </c>
      <c r="D122" s="24" t="s">
        <v>37</v>
      </c>
      <c r="E122" s="25">
        <v>508.68297400000006</v>
      </c>
      <c r="F122" s="26">
        <f t="shared" si="13"/>
        <v>13246.104642960001</v>
      </c>
      <c r="G122" s="1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>
      <c r="A123" s="33" t="s">
        <v>127</v>
      </c>
      <c r="B123" s="37" t="s">
        <v>31</v>
      </c>
      <c r="C123" s="25">
        <v>18.97</v>
      </c>
      <c r="D123" s="24" t="s">
        <v>37</v>
      </c>
      <c r="E123" s="25">
        <v>560.492974</v>
      </c>
      <c r="F123" s="26">
        <f t="shared" si="13"/>
        <v>10632.551716779999</v>
      </c>
      <c r="G123" s="1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>
      <c r="A124" s="33" t="s">
        <v>128</v>
      </c>
      <c r="B124" s="37" t="s">
        <v>129</v>
      </c>
      <c r="C124" s="25">
        <v>7.42</v>
      </c>
      <c r="D124" s="24" t="s">
        <v>37</v>
      </c>
      <c r="E124" s="25">
        <v>764.15295199999991</v>
      </c>
      <c r="F124" s="26">
        <f t="shared" si="13"/>
        <v>5670.0149038399995</v>
      </c>
      <c r="G124" s="1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>
      <c r="A125" s="33" t="s">
        <v>130</v>
      </c>
      <c r="B125" s="37" t="s">
        <v>131</v>
      </c>
      <c r="C125" s="25">
        <v>46.64</v>
      </c>
      <c r="D125" s="24" t="s">
        <v>37</v>
      </c>
      <c r="E125" s="25">
        <v>139.04000000000002</v>
      </c>
      <c r="F125" s="26">
        <f t="shared" si="13"/>
        <v>6484.825600000001</v>
      </c>
      <c r="G125" s="1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6.25">
      <c r="A126" s="33" t="s">
        <v>132</v>
      </c>
      <c r="B126" s="53" t="s">
        <v>133</v>
      </c>
      <c r="C126" s="25">
        <v>46.64</v>
      </c>
      <c r="D126" s="24" t="s">
        <v>37</v>
      </c>
      <c r="E126" s="25">
        <v>237.48</v>
      </c>
      <c r="F126" s="26">
        <f t="shared" si="13"/>
        <v>11076.0672</v>
      </c>
      <c r="G126" s="1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>
      <c r="A127" s="33" t="s">
        <v>134</v>
      </c>
      <c r="B127" s="37" t="s">
        <v>32</v>
      </c>
      <c r="C127" s="25">
        <v>35.6</v>
      </c>
      <c r="D127" s="24" t="s">
        <v>39</v>
      </c>
      <c r="E127" s="25">
        <v>152.5561457</v>
      </c>
      <c r="F127" s="26">
        <f t="shared" si="13"/>
        <v>5430.9987869200004</v>
      </c>
      <c r="G127" s="1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>
      <c r="A128" s="33" t="s">
        <v>135</v>
      </c>
      <c r="B128" s="37" t="s">
        <v>136</v>
      </c>
      <c r="C128" s="25">
        <v>2.02</v>
      </c>
      <c r="D128" s="24" t="s">
        <v>39</v>
      </c>
      <c r="E128" s="25">
        <v>828.7964750000001</v>
      </c>
      <c r="F128" s="26">
        <f t="shared" si="13"/>
        <v>1674.1688795000002</v>
      </c>
      <c r="G128" s="1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>
      <c r="A129" s="33" t="s">
        <v>137</v>
      </c>
      <c r="B129" s="37" t="s">
        <v>138</v>
      </c>
      <c r="C129" s="25">
        <v>10.1</v>
      </c>
      <c r="D129" s="24" t="s">
        <v>39</v>
      </c>
      <c r="E129" s="25">
        <v>268.17491532374999</v>
      </c>
      <c r="F129" s="26">
        <f t="shared" si="13"/>
        <v>2708.566644769875</v>
      </c>
      <c r="G129" s="1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>
      <c r="A130" s="29"/>
      <c r="B130" s="28"/>
      <c r="C130" s="25"/>
      <c r="D130" s="24"/>
      <c r="E130" s="25"/>
      <c r="F130" s="26"/>
      <c r="G130" s="1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" customHeight="1">
      <c r="A131" s="31">
        <v>11.5</v>
      </c>
      <c r="B131" s="85" t="s">
        <v>139</v>
      </c>
      <c r="C131" s="25">
        <v>5.25</v>
      </c>
      <c r="D131" s="24" t="s">
        <v>37</v>
      </c>
      <c r="E131" s="25">
        <v>10805.093725500001</v>
      </c>
      <c r="F131" s="26">
        <f>E131*C131</f>
        <v>56726.742058875003</v>
      </c>
      <c r="G131" s="1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" customHeight="1">
      <c r="A132" s="31"/>
      <c r="B132" s="85"/>
      <c r="C132" s="25"/>
      <c r="D132" s="24"/>
      <c r="E132" s="25"/>
      <c r="F132" s="26"/>
      <c r="G132" s="1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" customHeight="1">
      <c r="A133" s="31">
        <v>11.6</v>
      </c>
      <c r="B133" s="85" t="s">
        <v>140</v>
      </c>
      <c r="C133" s="25">
        <v>6.06</v>
      </c>
      <c r="D133" s="24" t="s">
        <v>37</v>
      </c>
      <c r="E133" s="25">
        <v>1182.3228546749999</v>
      </c>
      <c r="F133" s="26">
        <f>E133*C133</f>
        <v>7164.8764993304994</v>
      </c>
      <c r="G133" s="1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" customHeight="1">
      <c r="A134" s="31"/>
      <c r="B134" s="85"/>
      <c r="C134" s="25"/>
      <c r="D134" s="24"/>
      <c r="E134" s="25"/>
      <c r="F134" s="26"/>
      <c r="G134" s="1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" customHeight="1">
      <c r="A135" s="31">
        <v>11.7</v>
      </c>
      <c r="B135" s="85" t="s">
        <v>141</v>
      </c>
      <c r="C135" s="25"/>
      <c r="D135" s="24"/>
      <c r="E135" s="25"/>
      <c r="F135" s="26"/>
      <c r="G135" s="1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7" customHeight="1">
      <c r="A136" s="33" t="s">
        <v>142</v>
      </c>
      <c r="B136" s="53" t="s">
        <v>143</v>
      </c>
      <c r="C136" s="25">
        <v>1</v>
      </c>
      <c r="D136" s="24" t="s">
        <v>56</v>
      </c>
      <c r="E136" s="25">
        <v>11024.32</v>
      </c>
      <c r="F136" s="26">
        <f t="shared" ref="F136" si="14">+ROUND((C136*E136),2)</f>
        <v>11024.32</v>
      </c>
      <c r="G136" s="1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>
      <c r="A137" s="33" t="s">
        <v>144</v>
      </c>
      <c r="B137" s="37" t="s">
        <v>145</v>
      </c>
      <c r="C137" s="25">
        <v>3.88</v>
      </c>
      <c r="D137" s="24" t="s">
        <v>146</v>
      </c>
      <c r="E137" s="25">
        <v>486.28</v>
      </c>
      <c r="F137" s="26">
        <f>+ROUND((C137*E137),2)</f>
        <v>1886.77</v>
      </c>
      <c r="G137" s="1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>
      <c r="A138" s="33"/>
      <c r="B138" s="37"/>
      <c r="C138" s="25"/>
      <c r="D138" s="24"/>
      <c r="E138" s="25"/>
      <c r="F138" s="26"/>
      <c r="G138" s="1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" customHeight="1">
      <c r="A139" s="31">
        <v>11.8</v>
      </c>
      <c r="B139" s="85" t="s">
        <v>147</v>
      </c>
      <c r="C139" s="25"/>
      <c r="D139" s="24"/>
      <c r="E139" s="25"/>
      <c r="F139" s="26"/>
      <c r="G139" s="1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>
      <c r="A140" s="33" t="s">
        <v>148</v>
      </c>
      <c r="B140" s="37" t="s">
        <v>149</v>
      </c>
      <c r="C140" s="25">
        <v>1</v>
      </c>
      <c r="D140" s="24" t="s">
        <v>56</v>
      </c>
      <c r="E140" s="25">
        <v>6545</v>
      </c>
      <c r="F140" s="26">
        <f t="shared" ref="F140:F150" si="15">+ROUND((C140*E140),2)</f>
        <v>6545</v>
      </c>
      <c r="G140" s="1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>
      <c r="A141" s="33" t="s">
        <v>150</v>
      </c>
      <c r="B141" s="37" t="s">
        <v>151</v>
      </c>
      <c r="C141" s="25">
        <v>1</v>
      </c>
      <c r="D141" s="24" t="s">
        <v>56</v>
      </c>
      <c r="E141" s="25">
        <v>9500</v>
      </c>
      <c r="F141" s="26">
        <f t="shared" si="15"/>
        <v>9500</v>
      </c>
      <c r="G141" s="1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>
      <c r="A142" s="33" t="s">
        <v>152</v>
      </c>
      <c r="B142" s="37" t="s">
        <v>153</v>
      </c>
      <c r="C142" s="25">
        <v>1</v>
      </c>
      <c r="D142" s="24" t="s">
        <v>56</v>
      </c>
      <c r="E142" s="25">
        <v>5502.4387258000006</v>
      </c>
      <c r="F142" s="26">
        <f t="shared" si="15"/>
        <v>5502.44</v>
      </c>
      <c r="G142" s="1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>
      <c r="A143" s="33" t="s">
        <v>154</v>
      </c>
      <c r="B143" s="37" t="s">
        <v>155</v>
      </c>
      <c r="C143" s="25">
        <v>1</v>
      </c>
      <c r="D143" s="24" t="s">
        <v>56</v>
      </c>
      <c r="E143" s="25">
        <v>38282.058048899999</v>
      </c>
      <c r="F143" s="26">
        <f t="shared" si="15"/>
        <v>38282.06</v>
      </c>
      <c r="G143" s="1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>
      <c r="A144" s="33" t="s">
        <v>156</v>
      </c>
      <c r="B144" s="37" t="s">
        <v>157</v>
      </c>
      <c r="C144" s="25">
        <v>1</v>
      </c>
      <c r="D144" s="24" t="s">
        <v>56</v>
      </c>
      <c r="E144" s="25">
        <v>1402.76</v>
      </c>
      <c r="F144" s="26">
        <f t="shared" si="15"/>
        <v>1402.76</v>
      </c>
      <c r="G144" s="1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>
      <c r="A145" s="33" t="s">
        <v>158</v>
      </c>
      <c r="B145" s="37" t="s">
        <v>159</v>
      </c>
      <c r="C145" s="25">
        <v>1</v>
      </c>
      <c r="D145" s="24" t="s">
        <v>56</v>
      </c>
      <c r="E145" s="25">
        <v>2708.3</v>
      </c>
      <c r="F145" s="26">
        <f t="shared" si="15"/>
        <v>2708.3</v>
      </c>
      <c r="G145" s="1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>
      <c r="A146" s="33" t="s">
        <v>160</v>
      </c>
      <c r="B146" s="37" t="s">
        <v>161</v>
      </c>
      <c r="C146" s="25">
        <v>1</v>
      </c>
      <c r="D146" s="24" t="s">
        <v>56</v>
      </c>
      <c r="E146" s="25">
        <v>5500</v>
      </c>
      <c r="F146" s="26">
        <f t="shared" si="15"/>
        <v>5500</v>
      </c>
      <c r="G146" s="1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>
      <c r="A147" s="33" t="s">
        <v>162</v>
      </c>
      <c r="B147" s="37" t="s">
        <v>163</v>
      </c>
      <c r="C147" s="25">
        <v>1</v>
      </c>
      <c r="D147" s="24" t="s">
        <v>56</v>
      </c>
      <c r="E147" s="25">
        <v>1993.75</v>
      </c>
      <c r="F147" s="26">
        <f t="shared" si="15"/>
        <v>1993.75</v>
      </c>
      <c r="G147" s="1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>
      <c r="A148" s="33" t="s">
        <v>164</v>
      </c>
      <c r="B148" s="37" t="s">
        <v>165</v>
      </c>
      <c r="C148" s="25">
        <v>1</v>
      </c>
      <c r="D148" s="24" t="s">
        <v>56</v>
      </c>
      <c r="E148" s="25">
        <v>136595.25</v>
      </c>
      <c r="F148" s="26">
        <f t="shared" si="15"/>
        <v>136595.25</v>
      </c>
      <c r="G148" s="1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>
      <c r="A149" s="33" t="s">
        <v>166</v>
      </c>
      <c r="B149" s="37" t="s">
        <v>167</v>
      </c>
      <c r="C149" s="25">
        <v>1</v>
      </c>
      <c r="D149" s="24" t="s">
        <v>56</v>
      </c>
      <c r="E149" s="25">
        <v>5000</v>
      </c>
      <c r="F149" s="26">
        <f t="shared" si="15"/>
        <v>5000</v>
      </c>
      <c r="G149" s="1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>
      <c r="A150" s="33" t="s">
        <v>168</v>
      </c>
      <c r="B150" s="37" t="s">
        <v>169</v>
      </c>
      <c r="C150" s="25">
        <v>1</v>
      </c>
      <c r="D150" s="24" t="s">
        <v>56</v>
      </c>
      <c r="E150" s="25">
        <v>13022.588699999998</v>
      </c>
      <c r="F150" s="26">
        <f t="shared" si="15"/>
        <v>13022.59</v>
      </c>
      <c r="G150" s="1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" customHeight="1">
      <c r="A151" s="97"/>
      <c r="B151" s="98"/>
      <c r="C151" s="25"/>
      <c r="D151" s="24"/>
      <c r="E151" s="25"/>
      <c r="F151" s="26"/>
      <c r="G151" s="1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" customHeight="1">
      <c r="A152" s="31">
        <v>12</v>
      </c>
      <c r="B152" s="85" t="s">
        <v>170</v>
      </c>
      <c r="C152" s="25"/>
      <c r="D152" s="24"/>
      <c r="E152" s="25"/>
      <c r="F152" s="26"/>
      <c r="G152" s="1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" customHeight="1">
      <c r="A153" s="31">
        <v>12.1</v>
      </c>
      <c r="B153" s="85" t="s">
        <v>171</v>
      </c>
      <c r="C153" s="25"/>
      <c r="D153" s="24"/>
      <c r="E153" s="25"/>
      <c r="F153" s="26"/>
      <c r="G153" s="1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>
      <c r="A154" s="33" t="s">
        <v>172</v>
      </c>
      <c r="B154" s="37" t="s">
        <v>173</v>
      </c>
      <c r="C154" s="25">
        <v>2</v>
      </c>
      <c r="D154" s="24" t="s">
        <v>56</v>
      </c>
      <c r="E154" s="25">
        <v>35000</v>
      </c>
      <c r="F154" s="26">
        <f t="shared" ref="F154:F165" si="16">E154*C154</f>
        <v>70000</v>
      </c>
      <c r="G154" s="1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>
      <c r="A155" s="33" t="s">
        <v>174</v>
      </c>
      <c r="B155" s="37" t="s">
        <v>175</v>
      </c>
      <c r="C155" s="25">
        <v>1</v>
      </c>
      <c r="D155" s="24" t="s">
        <v>56</v>
      </c>
      <c r="E155" s="25">
        <v>27850</v>
      </c>
      <c r="F155" s="26">
        <f t="shared" si="16"/>
        <v>27850</v>
      </c>
      <c r="G155" s="1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>
      <c r="A156" s="33" t="s">
        <v>176</v>
      </c>
      <c r="B156" s="37" t="s">
        <v>177</v>
      </c>
      <c r="C156" s="25">
        <v>60</v>
      </c>
      <c r="D156" s="24" t="s">
        <v>178</v>
      </c>
      <c r="E156" s="25">
        <v>25.16</v>
      </c>
      <c r="F156" s="26">
        <f t="shared" si="16"/>
        <v>1509.6</v>
      </c>
      <c r="G156" s="1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>
      <c r="A157" s="33" t="s">
        <v>179</v>
      </c>
      <c r="B157" s="37" t="s">
        <v>266</v>
      </c>
      <c r="C157" s="25">
        <v>2</v>
      </c>
      <c r="D157" s="24" t="s">
        <v>56</v>
      </c>
      <c r="E157" s="25">
        <v>6707.652</v>
      </c>
      <c r="F157" s="26">
        <f t="shared" si="16"/>
        <v>13415.304</v>
      </c>
      <c r="G157" s="1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>
      <c r="A158" s="33" t="s">
        <v>180</v>
      </c>
      <c r="B158" s="37" t="s">
        <v>181</v>
      </c>
      <c r="C158" s="25">
        <v>1</v>
      </c>
      <c r="D158" s="24" t="s">
        <v>56</v>
      </c>
      <c r="E158" s="25">
        <v>8120.3324999999995</v>
      </c>
      <c r="F158" s="25">
        <f t="shared" si="16"/>
        <v>8120.3324999999995</v>
      </c>
      <c r="G158" s="15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2.75" customHeight="1">
      <c r="A159" s="33" t="s">
        <v>182</v>
      </c>
      <c r="B159" s="37" t="s">
        <v>267</v>
      </c>
      <c r="C159" s="25">
        <v>2</v>
      </c>
      <c r="D159" s="24" t="s">
        <v>56</v>
      </c>
      <c r="E159" s="25">
        <v>6356.8995000000004</v>
      </c>
      <c r="F159" s="25">
        <f t="shared" si="16"/>
        <v>12713.799000000001</v>
      </c>
      <c r="G159" s="15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2.75" customHeight="1">
      <c r="A160" s="33" t="s">
        <v>183</v>
      </c>
      <c r="B160" s="37" t="s">
        <v>268</v>
      </c>
      <c r="C160" s="25">
        <v>1</v>
      </c>
      <c r="D160" s="24" t="s">
        <v>56</v>
      </c>
      <c r="E160" s="72">
        <v>1500</v>
      </c>
      <c r="F160" s="26">
        <f t="shared" si="16"/>
        <v>1500</v>
      </c>
      <c r="G160" s="1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>
      <c r="A161" s="33" t="s">
        <v>184</v>
      </c>
      <c r="B161" s="37" t="s">
        <v>185</v>
      </c>
      <c r="C161" s="25">
        <v>1</v>
      </c>
      <c r="D161" s="24" t="s">
        <v>56</v>
      </c>
      <c r="E161" s="25">
        <v>55043.168050847467</v>
      </c>
      <c r="F161" s="26">
        <f t="shared" si="16"/>
        <v>55043.168050847467</v>
      </c>
      <c r="G161" s="1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>
      <c r="A162" s="33" t="s">
        <v>186</v>
      </c>
      <c r="B162" s="37" t="s">
        <v>187</v>
      </c>
      <c r="C162" s="25">
        <v>3</v>
      </c>
      <c r="D162" s="24" t="s">
        <v>56</v>
      </c>
      <c r="E162" s="25">
        <v>3500</v>
      </c>
      <c r="F162" s="26">
        <f t="shared" si="16"/>
        <v>10500</v>
      </c>
      <c r="G162" s="1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>
      <c r="A163" s="33" t="s">
        <v>188</v>
      </c>
      <c r="B163" s="37" t="s">
        <v>189</v>
      </c>
      <c r="C163" s="25">
        <v>3</v>
      </c>
      <c r="D163" s="24" t="s">
        <v>56</v>
      </c>
      <c r="E163" s="25">
        <v>2033.3444999999999</v>
      </c>
      <c r="F163" s="26">
        <f t="shared" si="16"/>
        <v>6100.0334999999995</v>
      </c>
      <c r="G163" s="1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>
      <c r="A164" s="33" t="s">
        <v>190</v>
      </c>
      <c r="B164" s="37" t="s">
        <v>191</v>
      </c>
      <c r="C164" s="25">
        <v>2</v>
      </c>
      <c r="D164" s="24" t="s">
        <v>56</v>
      </c>
      <c r="E164" s="25">
        <v>2033.3444999999999</v>
      </c>
      <c r="F164" s="25">
        <f t="shared" si="16"/>
        <v>4066.6889999999999</v>
      </c>
      <c r="G164" s="15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2.75" customHeight="1">
      <c r="A165" s="33" t="s">
        <v>192</v>
      </c>
      <c r="B165" s="37" t="s">
        <v>193</v>
      </c>
      <c r="C165" s="25">
        <v>1</v>
      </c>
      <c r="D165" s="24" t="s">
        <v>56</v>
      </c>
      <c r="E165" s="25">
        <v>30000</v>
      </c>
      <c r="F165" s="25">
        <f t="shared" si="16"/>
        <v>30000</v>
      </c>
      <c r="G165" s="15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2.75" customHeight="1">
      <c r="A166" s="27"/>
      <c r="B166" s="54"/>
      <c r="C166" s="25"/>
      <c r="D166" s="24"/>
      <c r="E166" s="25"/>
      <c r="F166" s="25"/>
      <c r="G166" s="15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2.75" customHeight="1">
      <c r="A167" s="92">
        <v>12.2</v>
      </c>
      <c r="B167" s="85" t="s">
        <v>194</v>
      </c>
      <c r="C167" s="25"/>
      <c r="D167" s="24"/>
      <c r="E167" s="25"/>
      <c r="F167" s="26"/>
      <c r="G167" s="1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39">
      <c r="A168" s="33" t="s">
        <v>195</v>
      </c>
      <c r="B168" s="53" t="s">
        <v>196</v>
      </c>
      <c r="C168" s="25">
        <v>32</v>
      </c>
      <c r="D168" s="24" t="s">
        <v>39</v>
      </c>
      <c r="E168" s="25">
        <v>348.81</v>
      </c>
      <c r="F168" s="26">
        <f t="shared" ref="F168:F172" si="17">E168*C168</f>
        <v>11161.92</v>
      </c>
      <c r="G168" s="1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5.5">
      <c r="A169" s="33" t="s">
        <v>197</v>
      </c>
      <c r="B169" s="99" t="s">
        <v>198</v>
      </c>
      <c r="C169" s="25">
        <v>32</v>
      </c>
      <c r="D169" s="24" t="s">
        <v>39</v>
      </c>
      <c r="E169" s="25">
        <v>163.779</v>
      </c>
      <c r="F169" s="26">
        <f t="shared" si="17"/>
        <v>5240.9279999999999</v>
      </c>
      <c r="G169" s="1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>
      <c r="A170" s="33" t="s">
        <v>199</v>
      </c>
      <c r="B170" s="37" t="s">
        <v>269</v>
      </c>
      <c r="C170" s="25">
        <v>1</v>
      </c>
      <c r="D170" s="24" t="s">
        <v>56</v>
      </c>
      <c r="E170" s="25">
        <v>5658.48</v>
      </c>
      <c r="F170" s="26">
        <f t="shared" si="17"/>
        <v>5658.48</v>
      </c>
      <c r="G170" s="1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>
      <c r="A171" s="33" t="s">
        <v>200</v>
      </c>
      <c r="B171" s="37" t="s">
        <v>201</v>
      </c>
      <c r="C171" s="25">
        <v>1</v>
      </c>
      <c r="D171" s="24" t="s">
        <v>56</v>
      </c>
      <c r="E171" s="25">
        <v>6741.2896445999995</v>
      </c>
      <c r="F171" s="26">
        <f t="shared" si="17"/>
        <v>6741.2896445999995</v>
      </c>
      <c r="G171" s="1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>
      <c r="A172" s="33" t="s">
        <v>202</v>
      </c>
      <c r="B172" s="37" t="s">
        <v>203</v>
      </c>
      <c r="C172" s="25">
        <v>1</v>
      </c>
      <c r="D172" s="24" t="s">
        <v>56</v>
      </c>
      <c r="E172" s="25">
        <v>6618.3983999999991</v>
      </c>
      <c r="F172" s="26">
        <f t="shared" si="17"/>
        <v>6618.3983999999991</v>
      </c>
      <c r="G172" s="1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>
      <c r="A173" s="29"/>
      <c r="B173" s="35"/>
      <c r="C173" s="25"/>
      <c r="D173" s="24"/>
      <c r="E173" s="25"/>
      <c r="F173" s="26"/>
      <c r="G173" s="1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>
      <c r="A174" s="92">
        <v>12.3</v>
      </c>
      <c r="B174" s="85" t="s">
        <v>204</v>
      </c>
      <c r="C174" s="25"/>
      <c r="D174" s="24"/>
      <c r="E174" s="25"/>
      <c r="F174" s="26"/>
      <c r="G174" s="1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>
      <c r="A175" s="33" t="s">
        <v>205</v>
      </c>
      <c r="B175" s="37" t="s">
        <v>206</v>
      </c>
      <c r="C175" s="25">
        <v>1</v>
      </c>
      <c r="D175" s="24" t="s">
        <v>56</v>
      </c>
      <c r="E175" s="25">
        <v>8616.9599999999991</v>
      </c>
      <c r="F175" s="26">
        <f t="shared" ref="F175:F180" si="18">E175*C175</f>
        <v>8616.9599999999991</v>
      </c>
      <c r="G175" s="1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>
      <c r="A176" s="33" t="s">
        <v>207</v>
      </c>
      <c r="B176" s="37" t="s">
        <v>208</v>
      </c>
      <c r="C176" s="25">
        <v>6</v>
      </c>
      <c r="D176" s="24" t="s">
        <v>56</v>
      </c>
      <c r="E176" s="25">
        <v>1674.48</v>
      </c>
      <c r="F176" s="26">
        <f t="shared" si="18"/>
        <v>10046.880000000001</v>
      </c>
      <c r="G176" s="1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>
      <c r="A177" s="33" t="s">
        <v>209</v>
      </c>
      <c r="B177" s="37" t="s">
        <v>210</v>
      </c>
      <c r="C177" s="25">
        <v>3</v>
      </c>
      <c r="D177" s="24" t="s">
        <v>56</v>
      </c>
      <c r="E177" s="25">
        <v>1522.9</v>
      </c>
      <c r="F177" s="26">
        <f t="shared" si="18"/>
        <v>4568.7000000000007</v>
      </c>
      <c r="G177" s="1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>
      <c r="A178" s="33" t="s">
        <v>211</v>
      </c>
      <c r="B178" s="37" t="s">
        <v>212</v>
      </c>
      <c r="C178" s="25">
        <v>3</v>
      </c>
      <c r="D178" s="24" t="s">
        <v>56</v>
      </c>
      <c r="E178" s="25">
        <v>1483.25</v>
      </c>
      <c r="F178" s="26">
        <f t="shared" si="18"/>
        <v>4449.75</v>
      </c>
      <c r="G178" s="1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>
      <c r="A179" s="29"/>
      <c r="B179" s="30"/>
      <c r="C179" s="26"/>
      <c r="D179" s="32"/>
      <c r="E179" s="26"/>
      <c r="F179" s="26">
        <f t="shared" si="18"/>
        <v>0</v>
      </c>
      <c r="G179" s="1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>
      <c r="A180" s="92">
        <v>12.3</v>
      </c>
      <c r="B180" s="85" t="s">
        <v>99</v>
      </c>
      <c r="C180" s="25">
        <v>1</v>
      </c>
      <c r="D180" s="24" t="s">
        <v>56</v>
      </c>
      <c r="E180" s="25">
        <v>3856.9675500000003</v>
      </c>
      <c r="F180" s="26">
        <f t="shared" si="18"/>
        <v>3856.9675500000003</v>
      </c>
      <c r="G180" s="1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>
      <c r="A181" s="63"/>
      <c r="B181" s="60" t="s">
        <v>213</v>
      </c>
      <c r="C181" s="64"/>
      <c r="D181" s="65"/>
      <c r="E181" s="66"/>
      <c r="F181" s="67">
        <f>SUM(F13:F180)</f>
        <v>3723215.9981806767</v>
      </c>
      <c r="G181" s="1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>
      <c r="A182" s="36"/>
      <c r="B182" s="36"/>
      <c r="C182" s="37"/>
      <c r="D182" s="38"/>
      <c r="E182" s="39"/>
      <c r="F182" s="26"/>
      <c r="G182" s="1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6.25">
      <c r="A183" s="100" t="s">
        <v>214</v>
      </c>
      <c r="B183" s="91" t="s">
        <v>215</v>
      </c>
      <c r="C183" s="37"/>
      <c r="D183" s="38"/>
      <c r="E183" s="39"/>
      <c r="F183" s="26"/>
      <c r="G183" s="1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>
      <c r="A184" s="36"/>
      <c r="B184" s="36"/>
      <c r="C184" s="37"/>
      <c r="D184" s="38"/>
      <c r="E184" s="39"/>
      <c r="F184" s="26"/>
      <c r="G184" s="1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>
      <c r="A185" s="92">
        <v>1</v>
      </c>
      <c r="B185" s="85" t="s">
        <v>11</v>
      </c>
      <c r="C185" s="25">
        <v>700</v>
      </c>
      <c r="D185" s="24" t="s">
        <v>39</v>
      </c>
      <c r="E185" s="25">
        <v>14.63</v>
      </c>
      <c r="F185" s="26">
        <f t="shared" ref="F185:F191" si="19">E185*C185</f>
        <v>10241</v>
      </c>
      <c r="G185" s="1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>
      <c r="A186" s="92"/>
      <c r="B186" s="85"/>
      <c r="C186" s="25"/>
      <c r="D186" s="24"/>
      <c r="E186" s="25"/>
      <c r="F186" s="26"/>
      <c r="G186" s="1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>
      <c r="A187" s="33">
        <v>2</v>
      </c>
      <c r="B187" s="85" t="s">
        <v>64</v>
      </c>
      <c r="C187" s="25"/>
      <c r="D187" s="24"/>
      <c r="E187" s="25"/>
      <c r="F187" s="26">
        <f t="shared" si="19"/>
        <v>0</v>
      </c>
      <c r="G187" s="1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>
      <c r="A188" s="33">
        <v>2.1</v>
      </c>
      <c r="B188" s="37" t="s">
        <v>216</v>
      </c>
      <c r="C188" s="25">
        <v>546</v>
      </c>
      <c r="D188" s="24" t="s">
        <v>217</v>
      </c>
      <c r="E188" s="25">
        <v>271.5314516129032</v>
      </c>
      <c r="F188" s="26">
        <f t="shared" si="19"/>
        <v>148256.17258064516</v>
      </c>
      <c r="G188" s="1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>
      <c r="A189" s="33">
        <v>2.2000000000000002</v>
      </c>
      <c r="B189" s="37" t="s">
        <v>270</v>
      </c>
      <c r="C189" s="25">
        <v>49</v>
      </c>
      <c r="D189" s="24" t="s">
        <v>15</v>
      </c>
      <c r="E189" s="72">
        <v>1455.3279250000001</v>
      </c>
      <c r="F189" s="26">
        <f t="shared" si="19"/>
        <v>71311.068325</v>
      </c>
      <c r="G189" s="1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6.25">
      <c r="A190" s="33">
        <v>2.3000000000000003</v>
      </c>
      <c r="B190" s="53" t="s">
        <v>218</v>
      </c>
      <c r="C190" s="25">
        <v>465.5</v>
      </c>
      <c r="D190" s="24" t="s">
        <v>49</v>
      </c>
      <c r="E190" s="25">
        <v>269.16887142857138</v>
      </c>
      <c r="F190" s="26">
        <f t="shared" si="19"/>
        <v>125298.10964999998</v>
      </c>
      <c r="G190" s="1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5.5">
      <c r="A191" s="33">
        <v>2.4000000000000004</v>
      </c>
      <c r="B191" s="101" t="s">
        <v>18</v>
      </c>
      <c r="C191" s="25">
        <v>100.63</v>
      </c>
      <c r="D191" s="24" t="s">
        <v>51</v>
      </c>
      <c r="E191" s="25">
        <v>273.18190000000004</v>
      </c>
      <c r="F191" s="26">
        <f t="shared" si="19"/>
        <v>27490.294597000004</v>
      </c>
      <c r="G191" s="1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>
      <c r="A192" s="29"/>
      <c r="B192" s="35"/>
      <c r="C192" s="25"/>
      <c r="D192" s="24"/>
      <c r="E192" s="72"/>
      <c r="F192" s="26"/>
      <c r="G192" s="1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>
      <c r="A193" s="92">
        <v>3</v>
      </c>
      <c r="B193" s="92" t="s">
        <v>219</v>
      </c>
      <c r="C193" s="25"/>
      <c r="D193" s="24"/>
      <c r="E193" s="72"/>
      <c r="F193" s="26">
        <f t="shared" ref="F193:F207" si="20">E193*C193</f>
        <v>0</v>
      </c>
      <c r="G193" s="1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>
      <c r="A194" s="33">
        <v>3.1</v>
      </c>
      <c r="B194" s="102" t="s">
        <v>278</v>
      </c>
      <c r="C194" s="25">
        <v>714</v>
      </c>
      <c r="D194" s="24" t="s">
        <v>39</v>
      </c>
      <c r="E194" s="72">
        <v>1032.8699999999999</v>
      </c>
      <c r="F194" s="26">
        <f t="shared" si="20"/>
        <v>737469.17999999993</v>
      </c>
      <c r="G194" s="1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>
      <c r="A195" s="33"/>
      <c r="B195" s="102"/>
      <c r="C195" s="25"/>
      <c r="D195" s="24"/>
      <c r="E195" s="72"/>
      <c r="F195" s="26"/>
      <c r="G195" s="1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>
      <c r="A196" s="92">
        <v>4</v>
      </c>
      <c r="B196" s="92" t="s">
        <v>220</v>
      </c>
      <c r="C196" s="25"/>
      <c r="D196" s="24"/>
      <c r="E196" s="72"/>
      <c r="F196" s="26">
        <f t="shared" si="20"/>
        <v>0</v>
      </c>
      <c r="G196" s="1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>
      <c r="A197" s="33">
        <v>4.0999999999999996</v>
      </c>
      <c r="B197" s="102" t="s">
        <v>221</v>
      </c>
      <c r="C197" s="25">
        <v>700</v>
      </c>
      <c r="D197" s="24" t="s">
        <v>39</v>
      </c>
      <c r="E197" s="72">
        <v>39.049999999999997</v>
      </c>
      <c r="F197" s="26">
        <f t="shared" si="20"/>
        <v>27334.999999999996</v>
      </c>
      <c r="G197" s="1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>
      <c r="A198" s="33"/>
      <c r="B198" s="102"/>
      <c r="C198" s="25"/>
      <c r="D198" s="24"/>
      <c r="E198" s="72"/>
      <c r="F198" s="26"/>
      <c r="G198" s="1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>
      <c r="A199" s="103">
        <v>5</v>
      </c>
      <c r="B199" s="104" t="s">
        <v>222</v>
      </c>
      <c r="C199" s="25"/>
      <c r="D199" s="24"/>
      <c r="E199" s="72"/>
      <c r="F199" s="26">
        <f t="shared" si="20"/>
        <v>0</v>
      </c>
      <c r="G199" s="1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>
      <c r="A200" s="33">
        <v>5.0999999999999996</v>
      </c>
      <c r="B200" s="37" t="s">
        <v>275</v>
      </c>
      <c r="C200" s="25">
        <v>700</v>
      </c>
      <c r="D200" s="24" t="s">
        <v>39</v>
      </c>
      <c r="E200" s="72">
        <v>64.124349199999997</v>
      </c>
      <c r="F200" s="26">
        <f t="shared" si="20"/>
        <v>44887.044439999998</v>
      </c>
      <c r="G200" s="1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>
      <c r="A201" s="33"/>
      <c r="B201" s="37"/>
      <c r="C201" s="25"/>
      <c r="D201" s="24"/>
      <c r="E201" s="25"/>
      <c r="F201" s="26"/>
      <c r="G201" s="1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5.5">
      <c r="A202" s="93">
        <v>6</v>
      </c>
      <c r="B202" s="105" t="s">
        <v>223</v>
      </c>
      <c r="C202" s="25"/>
      <c r="D202" s="24"/>
      <c r="E202" s="25"/>
      <c r="F202" s="26">
        <f t="shared" si="20"/>
        <v>0</v>
      </c>
      <c r="G202" s="1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>
      <c r="A203" s="33">
        <v>6.1</v>
      </c>
      <c r="B203" s="102" t="s">
        <v>271</v>
      </c>
      <c r="C203" s="25">
        <v>1</v>
      </c>
      <c r="D203" s="24" t="s">
        <v>56</v>
      </c>
      <c r="E203" s="25">
        <v>654.16</v>
      </c>
      <c r="F203" s="26">
        <f t="shared" si="20"/>
        <v>654.16</v>
      </c>
      <c r="G203" s="1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>
      <c r="A204" s="33">
        <v>6.1999999999999993</v>
      </c>
      <c r="B204" s="102" t="s">
        <v>272</v>
      </c>
      <c r="C204" s="25">
        <v>25</v>
      </c>
      <c r="D204" s="24" t="s">
        <v>56</v>
      </c>
      <c r="E204" s="25">
        <v>594.16</v>
      </c>
      <c r="F204" s="26">
        <f t="shared" si="20"/>
        <v>14854</v>
      </c>
      <c r="G204" s="1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>
      <c r="A205" s="33">
        <v>6.2999999999999989</v>
      </c>
      <c r="B205" s="102" t="s">
        <v>224</v>
      </c>
      <c r="C205" s="25">
        <v>2</v>
      </c>
      <c r="D205" s="24" t="s">
        <v>56</v>
      </c>
      <c r="E205" s="25">
        <v>844.8</v>
      </c>
      <c r="F205" s="26">
        <f t="shared" si="20"/>
        <v>1689.6</v>
      </c>
      <c r="G205" s="1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>
      <c r="A206" s="33">
        <v>6.3999999999999986</v>
      </c>
      <c r="B206" s="102" t="s">
        <v>225</v>
      </c>
      <c r="C206" s="25">
        <v>2</v>
      </c>
      <c r="D206" s="24" t="s">
        <v>56</v>
      </c>
      <c r="E206" s="25">
        <v>490.07249999999999</v>
      </c>
      <c r="F206" s="26">
        <f t="shared" si="20"/>
        <v>980.14499999999998</v>
      </c>
      <c r="G206" s="1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>
      <c r="A207" s="33">
        <v>6.4999999999999982</v>
      </c>
      <c r="B207" s="102" t="s">
        <v>226</v>
      </c>
      <c r="C207" s="25">
        <v>3.5</v>
      </c>
      <c r="D207" s="24" t="s">
        <v>15</v>
      </c>
      <c r="E207" s="25">
        <v>7622.16831</v>
      </c>
      <c r="F207" s="26">
        <f t="shared" si="20"/>
        <v>26677.589085</v>
      </c>
      <c r="G207" s="1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>
      <c r="A208" s="36"/>
      <c r="B208" s="36"/>
      <c r="C208" s="37"/>
      <c r="D208" s="38"/>
      <c r="E208" s="39"/>
      <c r="F208" s="26"/>
      <c r="G208" s="1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>
      <c r="A209" s="92">
        <v>7</v>
      </c>
      <c r="B209" s="104" t="s">
        <v>227</v>
      </c>
      <c r="C209" s="25"/>
      <c r="D209" s="24"/>
      <c r="E209" s="25"/>
      <c r="F209" s="26">
        <f t="shared" ref="F209:F216" si="21">E209*C209</f>
        <v>0</v>
      </c>
      <c r="G209" s="1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>
      <c r="A210" s="33">
        <v>7.1</v>
      </c>
      <c r="B210" s="102" t="s">
        <v>274</v>
      </c>
      <c r="C210" s="25">
        <v>1</v>
      </c>
      <c r="D210" s="24" t="s">
        <v>56</v>
      </c>
      <c r="E210" s="25">
        <v>35847.715725000002</v>
      </c>
      <c r="F210" s="26">
        <f t="shared" si="21"/>
        <v>35847.715725000002</v>
      </c>
      <c r="G210" s="1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>
      <c r="A211" s="33">
        <v>7.1999999999999993</v>
      </c>
      <c r="B211" s="102" t="s">
        <v>273</v>
      </c>
      <c r="C211" s="25">
        <v>1</v>
      </c>
      <c r="D211" s="24" t="s">
        <v>56</v>
      </c>
      <c r="E211" s="25">
        <v>79228.448773515091</v>
      </c>
      <c r="F211" s="26">
        <f t="shared" si="21"/>
        <v>79228.448773515091</v>
      </c>
      <c r="G211" s="1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>
      <c r="A212" s="33">
        <v>7.2999999999999989</v>
      </c>
      <c r="B212" s="102" t="s">
        <v>228</v>
      </c>
      <c r="C212" s="25">
        <v>1</v>
      </c>
      <c r="D212" s="24" t="s">
        <v>56</v>
      </c>
      <c r="E212" s="25">
        <v>15850.44</v>
      </c>
      <c r="F212" s="26">
        <f t="shared" si="21"/>
        <v>15850.44</v>
      </c>
      <c r="G212" s="1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>
      <c r="A213" s="33">
        <v>7.3999999999999986</v>
      </c>
      <c r="B213" s="37" t="s">
        <v>229</v>
      </c>
      <c r="C213" s="25">
        <v>1</v>
      </c>
      <c r="D213" s="24" t="s">
        <v>56</v>
      </c>
      <c r="E213" s="25">
        <v>41717.577495312551</v>
      </c>
      <c r="F213" s="26">
        <f t="shared" si="21"/>
        <v>41717.577495312551</v>
      </c>
      <c r="G213" s="1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>
      <c r="A214" s="33">
        <v>7.4999999999999982</v>
      </c>
      <c r="B214" s="106" t="s">
        <v>230</v>
      </c>
      <c r="C214" s="25">
        <v>2</v>
      </c>
      <c r="D214" s="24" t="s">
        <v>56</v>
      </c>
      <c r="E214" s="25">
        <v>6225.09</v>
      </c>
      <c r="F214" s="26">
        <f t="shared" si="21"/>
        <v>12450.18</v>
      </c>
      <c r="G214" s="1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5.5">
      <c r="A215" s="33">
        <v>7.5999999999999979</v>
      </c>
      <c r="B215" s="101" t="s">
        <v>231</v>
      </c>
      <c r="C215" s="25">
        <v>0.5</v>
      </c>
      <c r="D215" s="24" t="s">
        <v>15</v>
      </c>
      <c r="E215" s="25">
        <v>7622.16831</v>
      </c>
      <c r="F215" s="26">
        <f t="shared" si="21"/>
        <v>3811.084155</v>
      </c>
      <c r="G215" s="1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5.5">
      <c r="A216" s="33">
        <v>7.6999999999999975</v>
      </c>
      <c r="B216" s="99" t="s">
        <v>232</v>
      </c>
      <c r="C216" s="25">
        <v>6</v>
      </c>
      <c r="D216" s="24" t="s">
        <v>15</v>
      </c>
      <c r="E216" s="25">
        <v>18250.088725500002</v>
      </c>
      <c r="F216" s="26">
        <f t="shared" si="21"/>
        <v>109500.53235300002</v>
      </c>
      <c r="G216" s="1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>
      <c r="A217" s="36"/>
      <c r="B217" s="36"/>
      <c r="C217" s="37"/>
      <c r="D217" s="38"/>
      <c r="E217" s="39"/>
      <c r="F217" s="26"/>
      <c r="G217" s="1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63.75">
      <c r="A218" s="107">
        <v>8</v>
      </c>
      <c r="B218" s="108" t="s">
        <v>233</v>
      </c>
      <c r="C218" s="25">
        <v>700</v>
      </c>
      <c r="D218" s="24" t="s">
        <v>39</v>
      </c>
      <c r="E218" s="25">
        <v>56</v>
      </c>
      <c r="F218" s="26">
        <f>E218*C218</f>
        <v>39200</v>
      </c>
      <c r="G218" s="1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>
      <c r="A219" s="33"/>
      <c r="B219" s="102"/>
      <c r="C219" s="25"/>
      <c r="D219" s="24"/>
      <c r="E219" s="25"/>
      <c r="F219" s="26"/>
      <c r="G219" s="1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6.25" thickBot="1">
      <c r="A220" s="41">
        <v>9</v>
      </c>
      <c r="B220" s="99" t="s">
        <v>234</v>
      </c>
      <c r="C220" s="25">
        <v>700</v>
      </c>
      <c r="D220" s="24" t="s">
        <v>39</v>
      </c>
      <c r="E220" s="25">
        <v>27.38</v>
      </c>
      <c r="F220" s="26">
        <f>E220*C220</f>
        <v>19166</v>
      </c>
      <c r="G220" s="1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 thickBot="1">
      <c r="A221" s="68"/>
      <c r="B221" s="60" t="s">
        <v>235</v>
      </c>
      <c r="C221" s="68"/>
      <c r="D221" s="68"/>
      <c r="E221" s="67"/>
      <c r="F221" s="67">
        <f>SUM(F185:F220)</f>
        <v>1593915.342179473</v>
      </c>
      <c r="G221" s="1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>
      <c r="A222" s="36"/>
      <c r="B222" s="36"/>
      <c r="C222" s="37"/>
      <c r="D222" s="38"/>
      <c r="E222" s="39"/>
      <c r="F222" s="26"/>
      <c r="G222" s="1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>
      <c r="A223" s="109" t="s">
        <v>236</v>
      </c>
      <c r="B223" s="110" t="s">
        <v>237</v>
      </c>
      <c r="C223" s="25"/>
      <c r="D223" s="24"/>
      <c r="E223" s="25"/>
      <c r="F223" s="26"/>
      <c r="G223" s="1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51.75">
      <c r="A224" s="111">
        <v>1</v>
      </c>
      <c r="B224" s="53" t="s">
        <v>238</v>
      </c>
      <c r="C224" s="25">
        <v>1</v>
      </c>
      <c r="D224" s="24" t="s">
        <v>56</v>
      </c>
      <c r="E224" s="25">
        <v>25000</v>
      </c>
      <c r="F224" s="26">
        <f t="shared" ref="F224:F225" si="22">E224*C224</f>
        <v>25000</v>
      </c>
      <c r="G224" s="1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7" thickBot="1">
      <c r="A225" s="33">
        <v>2</v>
      </c>
      <c r="B225" s="53" t="s">
        <v>239</v>
      </c>
      <c r="C225" s="25">
        <v>6</v>
      </c>
      <c r="D225" s="24" t="s">
        <v>276</v>
      </c>
      <c r="E225" s="25">
        <v>50996.155416666668</v>
      </c>
      <c r="F225" s="26">
        <f t="shared" si="22"/>
        <v>305976.9325</v>
      </c>
      <c r="G225" s="1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 thickBot="1">
      <c r="A226" s="61"/>
      <c r="B226" s="60" t="s">
        <v>240</v>
      </c>
      <c r="C226" s="64"/>
      <c r="D226" s="65"/>
      <c r="E226" s="66"/>
      <c r="F226" s="67">
        <f>SUM(F224:F225)</f>
        <v>330976.9325</v>
      </c>
      <c r="G226" s="1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thickBot="1">
      <c r="A227" s="69"/>
      <c r="B227" s="69"/>
      <c r="C227" s="70"/>
      <c r="D227" s="71"/>
      <c r="E227" s="72"/>
      <c r="F227" s="72"/>
      <c r="G227" s="1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 thickBot="1">
      <c r="A228" s="61"/>
      <c r="B228" s="60" t="s">
        <v>241</v>
      </c>
      <c r="C228" s="64"/>
      <c r="D228" s="65"/>
      <c r="E228" s="66"/>
      <c r="F228" s="67">
        <f>F226+F221+F181</f>
        <v>5648108.2728601499</v>
      </c>
      <c r="G228" s="1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9.9499999999999993" customHeight="1">
      <c r="A229" s="69"/>
      <c r="B229" s="69"/>
      <c r="C229" s="70"/>
      <c r="D229" s="71"/>
      <c r="E229" s="72"/>
      <c r="F229" s="72"/>
      <c r="G229" s="1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>
      <c r="A230" s="55"/>
      <c r="B230" s="80" t="s">
        <v>242</v>
      </c>
      <c r="C230" s="37"/>
      <c r="D230" s="38"/>
      <c r="E230" s="39"/>
      <c r="F230" s="26"/>
      <c r="G230" s="1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>
      <c r="A231" s="40"/>
      <c r="B231" s="37" t="s">
        <v>243</v>
      </c>
      <c r="C231" s="41">
        <v>10</v>
      </c>
      <c r="D231" s="32" t="s">
        <v>244</v>
      </c>
      <c r="E231" s="39"/>
      <c r="F231" s="26">
        <f>F228*C231/100</f>
        <v>564810.82728601503</v>
      </c>
      <c r="G231" s="1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>
      <c r="A232" s="41"/>
      <c r="B232" s="36" t="s">
        <v>245</v>
      </c>
      <c r="C232" s="41">
        <v>3</v>
      </c>
      <c r="D232" s="32" t="s">
        <v>244</v>
      </c>
      <c r="E232" s="39"/>
      <c r="F232" s="26">
        <f>F228*C232/100</f>
        <v>169443.24818580449</v>
      </c>
      <c r="G232" s="1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>
      <c r="A233" s="41"/>
      <c r="B233" s="37" t="s">
        <v>246</v>
      </c>
      <c r="C233" s="41">
        <v>4</v>
      </c>
      <c r="D233" s="32" t="s">
        <v>244</v>
      </c>
      <c r="E233" s="39"/>
      <c r="F233" s="26">
        <f>F228*C233/100</f>
        <v>225924.33091440599</v>
      </c>
      <c r="G233" s="1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>
      <c r="A234" s="40"/>
      <c r="B234" s="37" t="s">
        <v>247</v>
      </c>
      <c r="C234" s="41">
        <v>5</v>
      </c>
      <c r="D234" s="32" t="s">
        <v>244</v>
      </c>
      <c r="E234" s="39"/>
      <c r="F234" s="26">
        <f>F228*C234/100</f>
        <v>282405.41364300752</v>
      </c>
      <c r="G234" s="1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>
      <c r="A235" s="41"/>
      <c r="B235" s="37" t="s">
        <v>248</v>
      </c>
      <c r="C235" s="41">
        <v>4.5</v>
      </c>
      <c r="D235" s="32" t="s">
        <v>244</v>
      </c>
      <c r="E235" s="39"/>
      <c r="F235" s="26">
        <f>F228*C235/100</f>
        <v>254164.87227870672</v>
      </c>
      <c r="G235" s="1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>
      <c r="A236" s="41"/>
      <c r="B236" s="37" t="s">
        <v>249</v>
      </c>
      <c r="C236" s="41">
        <v>1</v>
      </c>
      <c r="D236" s="32" t="s">
        <v>244</v>
      </c>
      <c r="E236" s="39"/>
      <c r="F236" s="26">
        <f>F228*C236/100</f>
        <v>56481.082728601497</v>
      </c>
      <c r="G236" s="1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>
      <c r="A237" s="40"/>
      <c r="B237" s="37" t="s">
        <v>250</v>
      </c>
      <c r="C237" s="41">
        <v>0.1</v>
      </c>
      <c r="D237" s="32" t="s">
        <v>244</v>
      </c>
      <c r="E237" s="39"/>
      <c r="F237" s="26">
        <f>F228*C237/100</f>
        <v>5648.1082728601505</v>
      </c>
      <c r="G237" s="1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>
      <c r="A238" s="41"/>
      <c r="B238" s="36" t="s">
        <v>251</v>
      </c>
      <c r="C238" s="41">
        <v>18</v>
      </c>
      <c r="D238" s="32" t="s">
        <v>244</v>
      </c>
      <c r="E238" s="39"/>
      <c r="F238" s="26">
        <f>F231*C238/100</f>
        <v>101665.94891148272</v>
      </c>
      <c r="G238" s="1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>
      <c r="A239" s="41"/>
      <c r="B239" s="37" t="s">
        <v>252</v>
      </c>
      <c r="C239" s="41">
        <v>5</v>
      </c>
      <c r="D239" s="32" t="s">
        <v>244</v>
      </c>
      <c r="E239" s="39"/>
      <c r="F239" s="26">
        <f>F228*C239/100</f>
        <v>282405.41364300752</v>
      </c>
      <c r="G239" s="1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>
      <c r="A240" s="40"/>
      <c r="B240" s="37" t="s">
        <v>277</v>
      </c>
      <c r="C240" s="41">
        <v>10</v>
      </c>
      <c r="D240" s="32" t="s">
        <v>244</v>
      </c>
      <c r="E240" s="39"/>
      <c r="F240" s="26">
        <f>F228*C240/100</f>
        <v>564810.82728601503</v>
      </c>
      <c r="G240" s="1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6.25">
      <c r="A241" s="41"/>
      <c r="B241" s="53" t="s">
        <v>253</v>
      </c>
      <c r="C241" s="41">
        <v>3</v>
      </c>
      <c r="D241" s="32" t="s">
        <v>244</v>
      </c>
      <c r="E241" s="39"/>
      <c r="F241" s="26">
        <f>F228*C241/100</f>
        <v>169443.24818580449</v>
      </c>
      <c r="G241" s="1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thickBot="1">
      <c r="A242" s="41"/>
      <c r="B242" s="37" t="s">
        <v>254</v>
      </c>
      <c r="C242" s="41">
        <v>1.5</v>
      </c>
      <c r="D242" s="32" t="s">
        <v>244</v>
      </c>
      <c r="E242" s="39"/>
      <c r="F242" s="26">
        <f>F228*C242/100</f>
        <v>84721.624092902246</v>
      </c>
      <c r="G242" s="1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 thickBot="1">
      <c r="A243" s="73"/>
      <c r="B243" s="78" t="s">
        <v>255</v>
      </c>
      <c r="C243" s="74"/>
      <c r="D243" s="75"/>
      <c r="E243" s="76"/>
      <c r="F243" s="77">
        <f>SUM(F231:F242)</f>
        <v>2761924.9454286131</v>
      </c>
      <c r="G243" s="1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3.5" customHeight="1" thickBot="1">
      <c r="A244" s="42"/>
      <c r="B244" s="36"/>
      <c r="C244" s="37"/>
      <c r="D244" s="37"/>
      <c r="E244" s="26"/>
      <c r="F244" s="26"/>
      <c r="G244" s="1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" customHeight="1" thickBot="1">
      <c r="A245" s="43"/>
      <c r="B245" s="79" t="s">
        <v>256</v>
      </c>
      <c r="C245" s="56"/>
      <c r="D245" s="56"/>
      <c r="E245" s="44"/>
      <c r="F245" s="44">
        <f>F243+F228</f>
        <v>8410033.2182887625</v>
      </c>
      <c r="G245" s="82"/>
      <c r="H245" s="81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" customHeight="1">
      <c r="A246" s="57"/>
      <c r="B246" s="57"/>
      <c r="C246" s="58"/>
      <c r="D246" s="57"/>
      <c r="E246" s="59"/>
      <c r="F246" s="59"/>
      <c r="G246" s="83"/>
      <c r="H246" s="84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>
      <c r="A247" s="46"/>
      <c r="B247" s="46"/>
      <c r="C247" s="47"/>
      <c r="D247" s="46"/>
      <c r="E247" s="48"/>
      <c r="F247" s="48"/>
      <c r="G247" s="83"/>
      <c r="H247" s="84">
        <f>+H246*100</f>
        <v>0</v>
      </c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>
      <c r="A248" s="46"/>
      <c r="B248" s="46"/>
      <c r="C248" s="47"/>
      <c r="D248" s="46"/>
      <c r="E248" s="48"/>
      <c r="F248" s="48"/>
      <c r="G248" s="1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>
      <c r="A249" s="46"/>
      <c r="B249" s="46"/>
      <c r="C249" s="47"/>
      <c r="D249" s="46"/>
      <c r="E249" s="48"/>
      <c r="F249" s="48"/>
      <c r="G249" s="1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>
      <c r="A250" s="46"/>
      <c r="B250" s="46"/>
      <c r="C250" s="47"/>
      <c r="D250" s="46"/>
      <c r="E250" s="48"/>
      <c r="F250" s="48"/>
      <c r="G250" s="1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>
      <c r="A251" s="46"/>
      <c r="B251" s="46"/>
      <c r="C251" s="47"/>
      <c r="D251" s="46"/>
      <c r="E251" s="48"/>
      <c r="F251" s="48"/>
      <c r="G251" s="1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>
      <c r="A252" s="46"/>
      <c r="B252" s="46"/>
      <c r="C252" s="47"/>
      <c r="D252" s="46"/>
      <c r="E252" s="48"/>
      <c r="F252" s="48"/>
      <c r="G252" s="1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>
      <c r="A253" s="46"/>
      <c r="B253" s="46"/>
      <c r="C253" s="47"/>
      <c r="D253" s="46"/>
      <c r="E253" s="48"/>
      <c r="F253" s="48"/>
      <c r="G253" s="1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>
      <c r="A254" s="46"/>
      <c r="B254" s="49"/>
      <c r="C254" s="47"/>
      <c r="D254" s="46"/>
      <c r="E254" s="48"/>
      <c r="F254" s="48"/>
      <c r="G254" s="1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>
      <c r="A255" s="46"/>
      <c r="B255" s="46"/>
      <c r="C255" s="47"/>
      <c r="D255" s="46"/>
      <c r="E255" s="48"/>
      <c r="F255" s="48"/>
      <c r="G255" s="1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>
      <c r="A256" s="46"/>
      <c r="B256" s="46"/>
      <c r="C256" s="47"/>
      <c r="D256" s="46"/>
      <c r="E256" s="48"/>
      <c r="F256" s="48"/>
      <c r="G256" s="1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>
      <c r="A257" s="46"/>
      <c r="B257" s="46"/>
      <c r="C257" s="47"/>
      <c r="D257" s="46"/>
      <c r="E257" s="48"/>
      <c r="F257" s="48"/>
      <c r="G257" s="1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>
      <c r="A258" s="46"/>
      <c r="B258" s="46"/>
      <c r="C258" s="47"/>
      <c r="D258" s="46"/>
      <c r="E258" s="48"/>
      <c r="F258" s="48"/>
      <c r="G258" s="1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>
      <c r="A259" s="46"/>
      <c r="B259" s="46"/>
      <c r="C259" s="47"/>
      <c r="D259" s="46"/>
      <c r="E259" s="48"/>
      <c r="F259" s="48"/>
      <c r="G259" s="1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>
      <c r="A260" s="46"/>
      <c r="B260" s="46"/>
      <c r="C260" s="47"/>
      <c r="D260" s="46"/>
      <c r="E260" s="48"/>
      <c r="F260" s="48"/>
      <c r="G260" s="1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>
      <c r="A261" s="46"/>
      <c r="B261" s="46"/>
      <c r="C261" s="47"/>
      <c r="D261" s="46"/>
      <c r="E261" s="48"/>
      <c r="F261" s="48"/>
      <c r="G261" s="1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>
      <c r="A262" s="46"/>
      <c r="B262" s="46"/>
      <c r="C262" s="47"/>
      <c r="D262" s="46"/>
      <c r="E262" s="48"/>
      <c r="F262" s="48"/>
      <c r="G262" s="1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>
      <c r="A263" s="46"/>
      <c r="B263" s="46"/>
      <c r="C263" s="47"/>
      <c r="D263" s="46"/>
      <c r="E263" s="48"/>
      <c r="F263" s="48"/>
      <c r="G263" s="1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>
      <c r="A264" s="46"/>
      <c r="B264" s="46"/>
      <c r="C264" s="47"/>
      <c r="D264" s="46"/>
      <c r="E264" s="48"/>
      <c r="F264" s="48"/>
      <c r="G264" s="1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>
      <c r="A265" s="46"/>
      <c r="B265" s="46"/>
      <c r="C265" s="47"/>
      <c r="D265" s="46"/>
      <c r="E265" s="48"/>
      <c r="F265" s="48"/>
      <c r="G265" s="1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>
      <c r="A266" s="46"/>
      <c r="B266" s="46"/>
      <c r="C266" s="47"/>
      <c r="D266" s="46"/>
      <c r="E266" s="48"/>
      <c r="F266" s="48"/>
      <c r="G266" s="1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>
      <c r="A267" s="46"/>
      <c r="B267" s="46"/>
      <c r="C267" s="47"/>
      <c r="D267" s="46"/>
      <c r="E267" s="20"/>
      <c r="F267" s="20"/>
      <c r="G267" s="1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>
      <c r="A268" s="46"/>
      <c r="B268" s="46"/>
      <c r="C268" s="47"/>
      <c r="D268" s="46"/>
      <c r="E268" s="20"/>
      <c r="F268" s="20"/>
      <c r="G268" s="1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>
      <c r="A269" s="46"/>
      <c r="B269" s="46"/>
      <c r="C269" s="47"/>
      <c r="D269" s="46"/>
      <c r="E269" s="20"/>
      <c r="F269" s="20"/>
      <c r="G269" s="1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>
      <c r="A270" s="46"/>
      <c r="B270" s="46"/>
      <c r="C270" s="47"/>
      <c r="D270" s="46"/>
      <c r="E270" s="20"/>
      <c r="F270" s="20"/>
      <c r="G270" s="1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>
      <c r="A271" s="46"/>
      <c r="B271" s="46"/>
      <c r="C271" s="47"/>
      <c r="D271" s="46"/>
      <c r="E271" s="20"/>
      <c r="F271" s="20"/>
      <c r="G271" s="1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>
      <c r="A272" s="46"/>
      <c r="B272" s="46"/>
      <c r="C272" s="47"/>
      <c r="D272" s="46"/>
      <c r="E272" s="20"/>
      <c r="F272" s="20"/>
      <c r="G272" s="1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>
      <c r="A273" s="46"/>
      <c r="B273" s="46"/>
      <c r="C273" s="47"/>
      <c r="D273" s="50"/>
      <c r="E273" s="20"/>
      <c r="F273" s="20"/>
      <c r="G273" s="1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>
      <c r="A274" s="46"/>
      <c r="B274" s="46"/>
      <c r="C274" s="47"/>
      <c r="D274" s="50"/>
      <c r="E274" s="20"/>
      <c r="F274" s="20"/>
      <c r="G274" s="1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>
      <c r="A275" s="46"/>
      <c r="B275" s="46"/>
      <c r="C275" s="47"/>
      <c r="D275" s="50"/>
      <c r="E275" s="20"/>
      <c r="F275" s="20"/>
      <c r="G275" s="1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>
      <c r="A276" s="46"/>
      <c r="B276" s="46"/>
      <c r="C276" s="47"/>
      <c r="D276" s="50"/>
      <c r="E276" s="20"/>
      <c r="F276" s="20"/>
      <c r="G276" s="1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>
      <c r="A277" s="46"/>
      <c r="B277" s="46"/>
      <c r="C277" s="47"/>
      <c r="D277" s="50"/>
      <c r="E277" s="20"/>
      <c r="F277" s="20"/>
      <c r="G277" s="1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>
      <c r="A278" s="45"/>
      <c r="B278" s="46"/>
      <c r="C278" s="47"/>
      <c r="D278" s="50"/>
      <c r="E278" s="20"/>
      <c r="F278" s="20"/>
      <c r="G278" s="1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>
      <c r="A279" s="45"/>
      <c r="B279" s="46"/>
      <c r="C279" s="47"/>
      <c r="D279" s="50"/>
      <c r="E279" s="20"/>
      <c r="F279" s="20"/>
      <c r="G279" s="1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>
      <c r="A280" s="45"/>
      <c r="B280" s="46"/>
      <c r="C280" s="47"/>
      <c r="D280" s="50"/>
      <c r="E280" s="20"/>
      <c r="F280" s="20"/>
      <c r="G280" s="1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>
      <c r="A281" s="45"/>
      <c r="B281" s="46"/>
      <c r="C281" s="47"/>
      <c r="D281" s="50"/>
      <c r="E281" s="20"/>
      <c r="F281" s="20"/>
      <c r="G281" s="1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>
      <c r="A282" s="45"/>
      <c r="B282" s="46"/>
      <c r="C282" s="47"/>
      <c r="D282" s="50"/>
      <c r="E282" s="20"/>
      <c r="F282" s="20"/>
      <c r="G282" s="1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>
      <c r="A283" s="45"/>
      <c r="B283" s="46"/>
      <c r="C283" s="47"/>
      <c r="D283" s="50"/>
      <c r="E283" s="20"/>
      <c r="F283" s="20"/>
      <c r="G283" s="1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>
      <c r="A284" s="45"/>
      <c r="B284" s="46"/>
      <c r="C284" s="47"/>
      <c r="D284" s="50"/>
      <c r="E284" s="20"/>
      <c r="F284" s="20"/>
      <c r="G284" s="1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>
      <c r="A285" s="45"/>
      <c r="B285" s="46"/>
      <c r="C285" s="47"/>
      <c r="D285" s="50"/>
      <c r="E285" s="20"/>
      <c r="F285" s="20"/>
      <c r="G285" s="1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>
      <c r="A286" s="45"/>
      <c r="B286" s="46"/>
      <c r="C286" s="47"/>
      <c r="D286" s="50"/>
      <c r="E286" s="20"/>
      <c r="F286" s="20"/>
      <c r="G286" s="1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>
      <c r="A287" s="45"/>
      <c r="B287" s="46"/>
      <c r="C287" s="47"/>
      <c r="D287" s="50"/>
      <c r="E287" s="20"/>
      <c r="F287" s="20"/>
      <c r="G287" s="1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>
      <c r="A288" s="45"/>
      <c r="B288" s="46"/>
      <c r="C288" s="47"/>
      <c r="D288" s="50"/>
      <c r="E288" s="20"/>
      <c r="F288" s="20"/>
      <c r="G288" s="1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>
      <c r="A289" s="45"/>
      <c r="B289" s="46"/>
      <c r="C289" s="47"/>
      <c r="D289" s="50"/>
      <c r="E289" s="20"/>
      <c r="F289" s="20"/>
      <c r="G289" s="1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>
      <c r="A290" s="45"/>
      <c r="B290" s="46"/>
      <c r="C290" s="47"/>
      <c r="D290" s="50"/>
      <c r="E290" s="20"/>
      <c r="F290" s="20"/>
      <c r="G290" s="1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>
      <c r="A291" s="45"/>
      <c r="B291" s="46"/>
      <c r="C291" s="47"/>
      <c r="D291" s="50"/>
      <c r="E291" s="20"/>
      <c r="F291" s="20"/>
      <c r="G291" s="1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>
      <c r="A292" s="45"/>
      <c r="B292" s="46"/>
      <c r="C292" s="47"/>
      <c r="D292" s="50"/>
      <c r="E292" s="20"/>
      <c r="F292" s="20"/>
      <c r="G292" s="1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>
      <c r="A293" s="45"/>
      <c r="B293" s="46"/>
      <c r="C293" s="47"/>
      <c r="D293" s="50"/>
      <c r="E293" s="20"/>
      <c r="F293" s="20"/>
      <c r="G293" s="1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>
      <c r="A294" s="45"/>
      <c r="B294" s="46"/>
      <c r="C294" s="47"/>
      <c r="D294" s="50"/>
      <c r="E294" s="20"/>
      <c r="F294" s="20"/>
      <c r="G294" s="1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>
      <c r="A295" s="45"/>
      <c r="B295" s="46"/>
      <c r="C295" s="47"/>
      <c r="D295" s="50"/>
      <c r="E295" s="20"/>
      <c r="F295" s="20"/>
      <c r="G295" s="1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>
      <c r="A296" s="45"/>
      <c r="B296" s="46"/>
      <c r="C296" s="47"/>
      <c r="D296" s="50"/>
      <c r="E296" s="20"/>
      <c r="F296" s="20"/>
      <c r="G296" s="1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>
      <c r="A297" s="45"/>
      <c r="B297" s="46"/>
      <c r="C297" s="47"/>
      <c r="D297" s="50"/>
      <c r="E297" s="20"/>
      <c r="F297" s="20"/>
      <c r="G297" s="1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>
      <c r="A298" s="45"/>
      <c r="B298" s="46"/>
      <c r="C298" s="47"/>
      <c r="D298" s="50"/>
      <c r="E298" s="20"/>
      <c r="F298" s="20"/>
      <c r="G298" s="1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>
      <c r="A299" s="45"/>
      <c r="B299" s="46"/>
      <c r="C299" s="47"/>
      <c r="D299" s="50"/>
      <c r="E299" s="20"/>
      <c r="F299" s="20"/>
      <c r="G299" s="1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>
      <c r="A300" s="45"/>
      <c r="B300" s="46"/>
      <c r="C300" s="47"/>
      <c r="D300" s="50"/>
      <c r="E300" s="20"/>
      <c r="F300" s="20"/>
      <c r="G300" s="1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>
      <c r="A301" s="45"/>
      <c r="B301" s="46"/>
      <c r="C301" s="47"/>
      <c r="D301" s="50"/>
      <c r="E301" s="20"/>
      <c r="F301" s="20"/>
      <c r="G301" s="1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>
      <c r="A302" s="45"/>
      <c r="B302" s="46"/>
      <c r="C302" s="47"/>
      <c r="D302" s="50"/>
      <c r="E302" s="20"/>
      <c r="F302" s="20"/>
      <c r="G302" s="1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>
      <c r="A303" s="45"/>
      <c r="B303" s="46"/>
      <c r="C303" s="47"/>
      <c r="D303" s="50"/>
      <c r="E303" s="20"/>
      <c r="F303" s="20"/>
      <c r="G303" s="1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>
      <c r="A304" s="45"/>
      <c r="B304" s="46"/>
      <c r="C304" s="47"/>
      <c r="D304" s="50"/>
      <c r="E304" s="20"/>
      <c r="F304" s="20"/>
      <c r="G304" s="1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>
      <c r="A305" s="45"/>
      <c r="B305" s="46"/>
      <c r="C305" s="47"/>
      <c r="D305" s="50"/>
      <c r="E305" s="20"/>
      <c r="F305" s="20"/>
      <c r="G305" s="1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>
      <c r="A306" s="45"/>
      <c r="B306" s="46"/>
      <c r="C306" s="47"/>
      <c r="D306" s="50"/>
      <c r="E306" s="20"/>
      <c r="F306" s="20"/>
      <c r="G306" s="1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>
      <c r="A307" s="45"/>
      <c r="B307" s="46"/>
      <c r="C307" s="47"/>
      <c r="D307" s="50"/>
      <c r="E307" s="20"/>
      <c r="F307" s="20"/>
      <c r="G307" s="1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>
      <c r="A308" s="45"/>
      <c r="B308" s="46"/>
      <c r="C308" s="47"/>
      <c r="D308" s="50"/>
      <c r="E308" s="20"/>
      <c r="F308" s="20"/>
      <c r="G308" s="1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>
      <c r="A309" s="45"/>
      <c r="B309" s="46"/>
      <c r="C309" s="47"/>
      <c r="D309" s="50"/>
      <c r="E309" s="20"/>
      <c r="F309" s="20"/>
      <c r="G309" s="1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>
      <c r="A310" s="45"/>
      <c r="B310" s="46"/>
      <c r="C310" s="47"/>
      <c r="D310" s="50"/>
      <c r="E310" s="20"/>
      <c r="F310" s="20"/>
      <c r="G310" s="1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>
      <c r="A311" s="45"/>
      <c r="B311" s="46"/>
      <c r="C311" s="47"/>
      <c r="D311" s="50"/>
      <c r="E311" s="20"/>
      <c r="F311" s="20"/>
      <c r="G311" s="1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>
      <c r="A312" s="45"/>
      <c r="B312" s="46"/>
      <c r="C312" s="47"/>
      <c r="D312" s="50"/>
      <c r="E312" s="20"/>
      <c r="F312" s="20"/>
      <c r="G312" s="1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>
      <c r="A313" s="45"/>
      <c r="B313" s="46"/>
      <c r="C313" s="47"/>
      <c r="D313" s="50"/>
      <c r="E313" s="20"/>
      <c r="F313" s="20"/>
      <c r="G313" s="1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>
      <c r="A314" s="45"/>
      <c r="B314" s="46"/>
      <c r="C314" s="47"/>
      <c r="D314" s="50"/>
      <c r="E314" s="20"/>
      <c r="F314" s="20"/>
      <c r="G314" s="1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>
      <c r="A315" s="45"/>
      <c r="B315" s="46"/>
      <c r="C315" s="47"/>
      <c r="D315" s="50"/>
      <c r="E315" s="20"/>
      <c r="F315" s="20"/>
      <c r="G315" s="1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>
      <c r="A316" s="45"/>
      <c r="B316" s="46"/>
      <c r="C316" s="47"/>
      <c r="D316" s="50"/>
      <c r="E316" s="20"/>
      <c r="F316" s="20"/>
      <c r="G316" s="1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>
      <c r="A317" s="45"/>
      <c r="B317" s="46"/>
      <c r="C317" s="47"/>
      <c r="D317" s="50"/>
      <c r="E317" s="20"/>
      <c r="F317" s="20"/>
      <c r="G317" s="1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>
      <c r="A318" s="45"/>
      <c r="B318" s="46"/>
      <c r="C318" s="47"/>
      <c r="D318" s="50"/>
      <c r="E318" s="20"/>
      <c r="F318" s="20"/>
      <c r="G318" s="1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>
      <c r="A319" s="45"/>
      <c r="B319" s="46"/>
      <c r="C319" s="47"/>
      <c r="D319" s="50"/>
      <c r="E319" s="20"/>
      <c r="F319" s="20"/>
      <c r="G319" s="1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>
      <c r="A320" s="45"/>
      <c r="B320" s="46"/>
      <c r="C320" s="47"/>
      <c r="D320" s="50"/>
      <c r="E320" s="20"/>
      <c r="F320" s="20"/>
      <c r="G320" s="1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>
      <c r="A321" s="45"/>
      <c r="B321" s="46"/>
      <c r="C321" s="47"/>
      <c r="D321" s="50"/>
      <c r="E321" s="20"/>
      <c r="F321" s="20"/>
      <c r="G321" s="1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>
      <c r="A322" s="45"/>
      <c r="B322" s="46"/>
      <c r="C322" s="47"/>
      <c r="D322" s="50"/>
      <c r="E322" s="20"/>
      <c r="F322" s="20"/>
      <c r="G322" s="1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>
      <c r="A323" s="45"/>
      <c r="B323" s="46"/>
      <c r="C323" s="47"/>
      <c r="D323" s="50"/>
      <c r="E323" s="20"/>
      <c r="F323" s="20"/>
      <c r="G323" s="1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>
      <c r="A324" s="45"/>
      <c r="B324" s="46"/>
      <c r="C324" s="47"/>
      <c r="D324" s="50"/>
      <c r="E324" s="20"/>
      <c r="F324" s="20"/>
      <c r="G324" s="1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>
      <c r="A325" s="45"/>
      <c r="B325" s="46"/>
      <c r="C325" s="47"/>
      <c r="D325" s="50"/>
      <c r="E325" s="20"/>
      <c r="F325" s="20"/>
      <c r="G325" s="1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>
      <c r="A326" s="45"/>
      <c r="B326" s="46"/>
      <c r="C326" s="47"/>
      <c r="D326" s="50"/>
      <c r="E326" s="20"/>
      <c r="F326" s="20"/>
      <c r="G326" s="1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>
      <c r="A327" s="45"/>
      <c r="B327" s="46"/>
      <c r="C327" s="47"/>
      <c r="D327" s="50"/>
      <c r="E327" s="20"/>
      <c r="F327" s="20"/>
      <c r="G327" s="1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>
      <c r="A328" s="45"/>
      <c r="B328" s="46"/>
      <c r="C328" s="47"/>
      <c r="D328" s="50"/>
      <c r="E328" s="20"/>
      <c r="F328" s="20"/>
      <c r="G328" s="1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>
      <c r="A329" s="45"/>
      <c r="B329" s="46"/>
      <c r="C329" s="47"/>
      <c r="D329" s="50"/>
      <c r="E329" s="20"/>
      <c r="F329" s="20"/>
      <c r="G329" s="1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>
      <c r="A330" s="45"/>
      <c r="B330" s="46"/>
      <c r="C330" s="47"/>
      <c r="D330" s="50"/>
      <c r="E330" s="20"/>
      <c r="F330" s="20"/>
      <c r="G330" s="1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>
      <c r="A331" s="45"/>
      <c r="B331" s="46"/>
      <c r="C331" s="47"/>
      <c r="D331" s="50"/>
      <c r="E331" s="20"/>
      <c r="F331" s="20"/>
      <c r="G331" s="1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>
      <c r="A332" s="45"/>
      <c r="B332" s="46"/>
      <c r="C332" s="47"/>
      <c r="D332" s="50"/>
      <c r="E332" s="20"/>
      <c r="F332" s="20"/>
      <c r="G332" s="1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>
      <c r="A333" s="45"/>
      <c r="B333" s="46"/>
      <c r="C333" s="47"/>
      <c r="D333" s="50"/>
      <c r="E333" s="20"/>
      <c r="F333" s="20"/>
      <c r="G333" s="1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>
      <c r="A334" s="45"/>
      <c r="B334" s="46"/>
      <c r="C334" s="47"/>
      <c r="D334" s="50"/>
      <c r="E334" s="20"/>
      <c r="F334" s="20"/>
      <c r="G334" s="1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>
      <c r="A335" s="45"/>
      <c r="B335" s="46"/>
      <c r="C335" s="47"/>
      <c r="D335" s="50"/>
      <c r="E335" s="20"/>
      <c r="F335" s="20"/>
      <c r="G335" s="1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>
      <c r="A336" s="45"/>
      <c r="B336" s="46"/>
      <c r="C336" s="47"/>
      <c r="D336" s="50"/>
      <c r="E336" s="20"/>
      <c r="F336" s="20"/>
      <c r="G336" s="1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>
      <c r="A337" s="45"/>
      <c r="B337" s="46"/>
      <c r="C337" s="47"/>
      <c r="D337" s="50"/>
      <c r="E337" s="20"/>
      <c r="F337" s="20"/>
      <c r="G337" s="1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>
      <c r="A338" s="45"/>
      <c r="B338" s="46"/>
      <c r="C338" s="47"/>
      <c r="D338" s="50"/>
      <c r="E338" s="20"/>
      <c r="F338" s="20"/>
      <c r="G338" s="1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>
      <c r="A339" s="45"/>
      <c r="B339" s="46"/>
      <c r="C339" s="47"/>
      <c r="D339" s="50"/>
      <c r="E339" s="20"/>
      <c r="F339" s="20"/>
      <c r="G339" s="1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>
      <c r="A340" s="45"/>
      <c r="B340" s="46"/>
      <c r="C340" s="47"/>
      <c r="D340" s="50"/>
      <c r="E340" s="20"/>
      <c r="F340" s="20"/>
      <c r="G340" s="1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>
      <c r="A341" s="45"/>
      <c r="B341" s="46"/>
      <c r="C341" s="47"/>
      <c r="D341" s="50"/>
      <c r="E341" s="20"/>
      <c r="F341" s="20"/>
      <c r="G341" s="1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>
      <c r="A342" s="45"/>
      <c r="B342" s="46"/>
      <c r="C342" s="47"/>
      <c r="D342" s="50"/>
      <c r="E342" s="20"/>
      <c r="F342" s="20"/>
      <c r="G342" s="1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>
      <c r="A343" s="45"/>
      <c r="B343" s="46"/>
      <c r="C343" s="47"/>
      <c r="D343" s="50"/>
      <c r="E343" s="20"/>
      <c r="F343" s="20"/>
      <c r="G343" s="1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>
      <c r="A344" s="45"/>
      <c r="B344" s="46"/>
      <c r="C344" s="47"/>
      <c r="D344" s="50"/>
      <c r="E344" s="20"/>
      <c r="F344" s="20"/>
      <c r="G344" s="1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>
      <c r="A345" s="45"/>
      <c r="B345" s="46"/>
      <c r="C345" s="47"/>
      <c r="D345" s="50"/>
      <c r="E345" s="20"/>
      <c r="F345" s="20"/>
      <c r="G345" s="1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>
      <c r="A346" s="45"/>
      <c r="B346" s="46"/>
      <c r="C346" s="47"/>
      <c r="D346" s="50"/>
      <c r="E346" s="20"/>
      <c r="F346" s="20"/>
      <c r="G346" s="1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>
      <c r="A347" s="45"/>
      <c r="B347" s="46"/>
      <c r="C347" s="47"/>
      <c r="D347" s="50"/>
      <c r="E347" s="20"/>
      <c r="F347" s="20"/>
      <c r="G347" s="1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>
      <c r="A348" s="45"/>
      <c r="B348" s="46"/>
      <c r="C348" s="47"/>
      <c r="D348" s="50"/>
      <c r="E348" s="20"/>
      <c r="F348" s="20"/>
      <c r="G348" s="1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>
      <c r="A349" s="45"/>
      <c r="B349" s="46"/>
      <c r="C349" s="47"/>
      <c r="D349" s="50"/>
      <c r="E349" s="20"/>
      <c r="F349" s="20"/>
      <c r="G349" s="1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>
      <c r="A350" s="45"/>
      <c r="B350" s="46"/>
      <c r="C350" s="47"/>
      <c r="D350" s="50"/>
      <c r="E350" s="20"/>
      <c r="F350" s="20"/>
      <c r="G350" s="1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>
      <c r="A351" s="45"/>
      <c r="B351" s="46"/>
      <c r="C351" s="47"/>
      <c r="D351" s="50"/>
      <c r="E351" s="20"/>
      <c r="F351" s="20"/>
      <c r="G351" s="1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>
      <c r="A352" s="45"/>
      <c r="B352" s="46"/>
      <c r="C352" s="47"/>
      <c r="D352" s="50"/>
      <c r="E352" s="20"/>
      <c r="F352" s="20"/>
      <c r="G352" s="1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>
      <c r="A353" s="45"/>
      <c r="B353" s="46"/>
      <c r="C353" s="47"/>
      <c r="D353" s="50"/>
      <c r="E353" s="20"/>
      <c r="F353" s="20"/>
      <c r="G353" s="1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>
      <c r="A354" s="45"/>
      <c r="B354" s="46"/>
      <c r="C354" s="47"/>
      <c r="D354" s="50"/>
      <c r="E354" s="20"/>
      <c r="F354" s="20"/>
      <c r="G354" s="1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>
      <c r="A355" s="45"/>
      <c r="B355" s="46"/>
      <c r="C355" s="47"/>
      <c r="D355" s="50"/>
      <c r="E355" s="20"/>
      <c r="F355" s="20"/>
      <c r="G355" s="1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>
      <c r="A356" s="45"/>
      <c r="B356" s="46"/>
      <c r="C356" s="47"/>
      <c r="D356" s="50"/>
      <c r="E356" s="20"/>
      <c r="F356" s="20"/>
      <c r="G356" s="1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>
      <c r="A357" s="45"/>
      <c r="B357" s="46"/>
      <c r="C357" s="47"/>
      <c r="D357" s="50"/>
      <c r="E357" s="20"/>
      <c r="F357" s="20"/>
      <c r="G357" s="1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>
      <c r="A358" s="45"/>
      <c r="B358" s="46"/>
      <c r="C358" s="47"/>
      <c r="D358" s="50"/>
      <c r="E358" s="20"/>
      <c r="F358" s="20"/>
      <c r="G358" s="1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>
      <c r="A359" s="45"/>
      <c r="B359" s="46"/>
      <c r="C359" s="47"/>
      <c r="D359" s="50"/>
      <c r="E359" s="20"/>
      <c r="F359" s="20"/>
      <c r="G359" s="1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>
      <c r="A360" s="45"/>
      <c r="B360" s="46"/>
      <c r="C360" s="47"/>
      <c r="D360" s="50"/>
      <c r="E360" s="20"/>
      <c r="F360" s="20"/>
      <c r="G360" s="1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>
      <c r="A361" s="45"/>
      <c r="B361" s="46"/>
      <c r="C361" s="47"/>
      <c r="D361" s="50"/>
      <c r="E361" s="20"/>
      <c r="F361" s="20"/>
      <c r="G361" s="1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>
      <c r="A362" s="45"/>
      <c r="B362" s="46"/>
      <c r="C362" s="47"/>
      <c r="D362" s="50"/>
      <c r="E362" s="20"/>
      <c r="F362" s="20"/>
      <c r="G362" s="1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>
      <c r="A363" s="45"/>
      <c r="B363" s="46"/>
      <c r="C363" s="47"/>
      <c r="D363" s="50"/>
      <c r="E363" s="20"/>
      <c r="F363" s="20"/>
      <c r="G363" s="1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>
      <c r="A364" s="45"/>
      <c r="B364" s="46"/>
      <c r="C364" s="47"/>
      <c r="D364" s="50"/>
      <c r="E364" s="20"/>
      <c r="F364" s="20"/>
      <c r="G364" s="1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>
      <c r="A365" s="45"/>
      <c r="B365" s="46"/>
      <c r="C365" s="47"/>
      <c r="D365" s="50"/>
      <c r="E365" s="20"/>
      <c r="F365" s="20"/>
      <c r="G365" s="1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>
      <c r="A366" s="45"/>
      <c r="B366" s="46"/>
      <c r="C366" s="47"/>
      <c r="D366" s="50"/>
      <c r="E366" s="20"/>
      <c r="F366" s="20"/>
      <c r="G366" s="1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>
      <c r="A367" s="45"/>
      <c r="B367" s="46"/>
      <c r="C367" s="47"/>
      <c r="D367" s="50"/>
      <c r="E367" s="20"/>
      <c r="F367" s="20"/>
      <c r="G367" s="1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>
      <c r="A368" s="45"/>
      <c r="B368" s="46"/>
      <c r="C368" s="47"/>
      <c r="D368" s="50"/>
      <c r="E368" s="20"/>
      <c r="F368" s="20"/>
      <c r="G368" s="1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>
      <c r="A369" s="45"/>
      <c r="B369" s="46"/>
      <c r="C369" s="47"/>
      <c r="D369" s="50"/>
      <c r="E369" s="20"/>
      <c r="F369" s="20"/>
      <c r="G369" s="1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>
      <c r="A370" s="45"/>
      <c r="B370" s="46"/>
      <c r="C370" s="47"/>
      <c r="D370" s="50"/>
      <c r="E370" s="20"/>
      <c r="F370" s="20"/>
      <c r="G370" s="1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>
      <c r="A371" s="45"/>
      <c r="B371" s="46"/>
      <c r="C371" s="47"/>
      <c r="D371" s="50"/>
      <c r="E371" s="20"/>
      <c r="F371" s="20"/>
      <c r="G371" s="1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>
      <c r="A372" s="45"/>
      <c r="B372" s="46"/>
      <c r="C372" s="47"/>
      <c r="D372" s="50"/>
      <c r="E372" s="20"/>
      <c r="F372" s="20"/>
      <c r="G372" s="1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>
      <c r="A373" s="45"/>
      <c r="B373" s="46"/>
      <c r="C373" s="47"/>
      <c r="D373" s="50"/>
      <c r="E373" s="20"/>
      <c r="F373" s="20"/>
      <c r="G373" s="1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>
      <c r="A374" s="45"/>
      <c r="B374" s="46"/>
      <c r="C374" s="47"/>
      <c r="D374" s="50"/>
      <c r="E374" s="20"/>
      <c r="F374" s="20"/>
      <c r="G374" s="1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>
      <c r="A375" s="45"/>
      <c r="B375" s="46"/>
      <c r="C375" s="47"/>
      <c r="D375" s="50"/>
      <c r="E375" s="20"/>
      <c r="F375" s="20"/>
      <c r="G375" s="1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>
      <c r="A376" s="45"/>
      <c r="B376" s="46"/>
      <c r="C376" s="47"/>
      <c r="D376" s="50"/>
      <c r="E376" s="20"/>
      <c r="F376" s="20"/>
      <c r="G376" s="1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>
      <c r="A377" s="45"/>
      <c r="B377" s="46"/>
      <c r="C377" s="47"/>
      <c r="D377" s="50"/>
      <c r="E377" s="20"/>
      <c r="F377" s="20"/>
      <c r="G377" s="1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>
      <c r="A378" s="45"/>
      <c r="B378" s="46"/>
      <c r="C378" s="47"/>
      <c r="D378" s="50"/>
      <c r="E378" s="20"/>
      <c r="F378" s="20"/>
      <c r="G378" s="1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>
      <c r="A379" s="45"/>
      <c r="B379" s="46"/>
      <c r="C379" s="47"/>
      <c r="D379" s="50"/>
      <c r="E379" s="20"/>
      <c r="F379" s="20"/>
      <c r="G379" s="1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>
      <c r="A380" s="45"/>
      <c r="B380" s="46"/>
      <c r="C380" s="47"/>
      <c r="D380" s="50"/>
      <c r="E380" s="20"/>
      <c r="F380" s="20"/>
      <c r="G380" s="1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>
      <c r="A381" s="45"/>
      <c r="B381" s="46"/>
      <c r="C381" s="47"/>
      <c r="D381" s="50"/>
      <c r="E381" s="20"/>
      <c r="F381" s="20"/>
      <c r="G381" s="1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>
      <c r="A382" s="45"/>
      <c r="B382" s="46"/>
      <c r="C382" s="47"/>
      <c r="D382" s="50"/>
      <c r="E382" s="20"/>
      <c r="F382" s="20"/>
      <c r="G382" s="1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>
      <c r="A383" s="45"/>
      <c r="B383" s="46"/>
      <c r="C383" s="47"/>
      <c r="D383" s="50"/>
      <c r="E383" s="20"/>
      <c r="F383" s="20"/>
      <c r="G383" s="1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>
      <c r="A384" s="2"/>
      <c r="B384" s="12"/>
      <c r="C384" s="16"/>
      <c r="D384" s="17"/>
      <c r="E384" s="11"/>
      <c r="F384" s="11"/>
      <c r="G384" s="1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>
      <c r="A385" s="2"/>
      <c r="B385" s="12"/>
      <c r="C385" s="16"/>
      <c r="D385" s="17"/>
      <c r="E385" s="11"/>
      <c r="F385" s="11"/>
      <c r="G385" s="1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>
      <c r="A386" s="2"/>
      <c r="B386" s="12"/>
      <c r="C386" s="16"/>
      <c r="D386" s="17"/>
      <c r="E386" s="11"/>
      <c r="F386" s="11"/>
      <c r="G386" s="1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>
      <c r="A387" s="2"/>
      <c r="B387" s="12"/>
      <c r="C387" s="16"/>
      <c r="D387" s="17"/>
      <c r="E387" s="11"/>
      <c r="F387" s="11"/>
      <c r="G387" s="1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>
      <c r="A388" s="2"/>
      <c r="B388" s="12"/>
      <c r="C388" s="16"/>
      <c r="D388" s="17"/>
      <c r="E388" s="11"/>
      <c r="F388" s="11"/>
      <c r="G388" s="1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>
      <c r="A389" s="2"/>
      <c r="B389" s="12"/>
      <c r="C389" s="16"/>
      <c r="D389" s="17"/>
      <c r="E389" s="11"/>
      <c r="F389" s="11"/>
      <c r="G389" s="1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>
      <c r="A390" s="2"/>
      <c r="B390" s="12"/>
      <c r="C390" s="16"/>
      <c r="D390" s="17"/>
      <c r="E390" s="11"/>
      <c r="F390" s="11"/>
      <c r="G390" s="1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>
      <c r="A391" s="2"/>
      <c r="B391" s="12"/>
      <c r="C391" s="16"/>
      <c r="D391" s="17"/>
      <c r="E391" s="11"/>
      <c r="F391" s="11"/>
      <c r="G391" s="1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>
      <c r="A392" s="2"/>
      <c r="B392" s="12"/>
      <c r="C392" s="16"/>
      <c r="D392" s="17"/>
      <c r="E392" s="11"/>
      <c r="F392" s="11"/>
      <c r="G392" s="1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>
      <c r="A393" s="2"/>
      <c r="B393" s="12"/>
      <c r="C393" s="16"/>
      <c r="D393" s="17"/>
      <c r="E393" s="11"/>
      <c r="F393" s="11"/>
      <c r="G393" s="1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>
      <c r="A394" s="2"/>
      <c r="B394" s="12"/>
      <c r="C394" s="16"/>
      <c r="D394" s="17"/>
      <c r="E394" s="11"/>
      <c r="F394" s="11"/>
      <c r="G394" s="1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>
      <c r="A395" s="2"/>
      <c r="B395" s="12"/>
      <c r="C395" s="16"/>
      <c r="D395" s="17"/>
      <c r="E395" s="11"/>
      <c r="F395" s="11"/>
      <c r="G395" s="1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>
      <c r="A396" s="2"/>
      <c r="B396" s="12"/>
      <c r="C396" s="16"/>
      <c r="D396" s="17"/>
      <c r="E396" s="11"/>
      <c r="F396" s="11"/>
      <c r="G396" s="1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>
      <c r="A397" s="2"/>
      <c r="B397" s="12"/>
      <c r="C397" s="16"/>
      <c r="D397" s="17"/>
      <c r="E397" s="11"/>
      <c r="F397" s="11"/>
      <c r="G397" s="1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>
      <c r="A398" s="2"/>
      <c r="B398" s="12"/>
      <c r="C398" s="16"/>
      <c r="D398" s="17"/>
      <c r="E398" s="11"/>
      <c r="F398" s="11"/>
      <c r="G398" s="1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>
      <c r="A399" s="2"/>
      <c r="B399" s="12"/>
      <c r="C399" s="16"/>
      <c r="D399" s="17"/>
      <c r="E399" s="11"/>
      <c r="F399" s="11"/>
      <c r="G399" s="1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>
      <c r="A400" s="2"/>
      <c r="B400" s="12"/>
      <c r="C400" s="16"/>
      <c r="D400" s="17"/>
      <c r="E400" s="11"/>
      <c r="F400" s="11"/>
      <c r="G400" s="1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>
      <c r="A401" s="2"/>
      <c r="B401" s="12"/>
      <c r="C401" s="16"/>
      <c r="D401" s="17"/>
      <c r="E401" s="11"/>
      <c r="F401" s="11"/>
      <c r="G401" s="1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>
      <c r="A402" s="2"/>
      <c r="B402" s="12"/>
      <c r="C402" s="16"/>
      <c r="D402" s="17"/>
      <c r="E402" s="11"/>
      <c r="F402" s="11"/>
      <c r="G402" s="1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>
      <c r="A403" s="2"/>
      <c r="B403" s="12"/>
      <c r="C403" s="16"/>
      <c r="D403" s="17"/>
      <c r="E403" s="11"/>
      <c r="F403" s="11"/>
      <c r="G403" s="1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>
      <c r="A404" s="2"/>
      <c r="B404" s="12"/>
      <c r="C404" s="16"/>
      <c r="D404" s="17"/>
      <c r="E404" s="11"/>
      <c r="F404" s="11"/>
      <c r="G404" s="1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>
      <c r="A405" s="2"/>
      <c r="B405" s="12"/>
      <c r="C405" s="16"/>
      <c r="D405" s="17"/>
      <c r="E405" s="11"/>
      <c r="F405" s="11"/>
      <c r="G405" s="1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>
      <c r="A406" s="2"/>
      <c r="B406" s="12"/>
      <c r="C406" s="16"/>
      <c r="D406" s="17"/>
      <c r="E406" s="11"/>
      <c r="F406" s="11"/>
      <c r="G406" s="1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>
      <c r="A407" s="2"/>
      <c r="B407" s="12"/>
      <c r="C407" s="16"/>
      <c r="D407" s="17"/>
      <c r="E407" s="11"/>
      <c r="F407" s="11"/>
      <c r="G407" s="1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>
      <c r="A408" s="2"/>
      <c r="B408" s="12"/>
      <c r="C408" s="16"/>
      <c r="D408" s="17"/>
      <c r="E408" s="11"/>
      <c r="F408" s="11"/>
      <c r="G408" s="1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>
      <c r="A409" s="2"/>
      <c r="B409" s="2"/>
      <c r="C409" s="8"/>
      <c r="D409" s="5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>
      <c r="A410" s="2"/>
      <c r="B410" s="2"/>
      <c r="C410" s="8"/>
      <c r="D410" s="5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>
      <c r="A411" s="2"/>
      <c r="B411" s="2"/>
      <c r="C411" s="8"/>
      <c r="D411" s="5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>
      <c r="A412" s="2"/>
      <c r="B412" s="2"/>
      <c r="C412" s="8"/>
      <c r="D412" s="5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>
      <c r="A413" s="2"/>
      <c r="B413" s="2"/>
      <c r="C413" s="8"/>
      <c r="D413" s="5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>
      <c r="A414" s="2"/>
      <c r="B414" s="2"/>
      <c r="C414" s="8"/>
      <c r="D414" s="5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>
      <c r="A415" s="2"/>
      <c r="B415" s="2"/>
      <c r="C415" s="8"/>
      <c r="D415" s="5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>
      <c r="A416" s="2"/>
      <c r="B416" s="2"/>
      <c r="C416" s="8"/>
      <c r="D416" s="5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>
      <c r="A417" s="2"/>
      <c r="B417" s="2"/>
      <c r="C417" s="8"/>
      <c r="D417" s="5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>
      <c r="A418" s="2"/>
      <c r="B418" s="2"/>
      <c r="C418" s="8"/>
      <c r="D418" s="5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>
      <c r="A419" s="2"/>
      <c r="B419" s="2"/>
      <c r="C419" s="8"/>
      <c r="D419" s="5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>
      <c r="A420" s="2"/>
      <c r="B420" s="2"/>
      <c r="C420" s="8"/>
      <c r="D420" s="5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>
      <c r="A421" s="2"/>
      <c r="B421" s="2"/>
      <c r="C421" s="8"/>
      <c r="D421" s="5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>
      <c r="A422" s="2"/>
      <c r="B422" s="2"/>
      <c r="C422" s="8"/>
      <c r="D422" s="5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>
      <c r="A423" s="2"/>
      <c r="B423" s="2"/>
      <c r="C423" s="8"/>
      <c r="D423" s="5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>
      <c r="A424" s="2"/>
      <c r="B424" s="2"/>
      <c r="C424" s="8"/>
      <c r="D424" s="5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>
      <c r="A425" s="2"/>
      <c r="B425" s="2"/>
      <c r="C425" s="8"/>
      <c r="D425" s="5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>
      <c r="A426" s="2"/>
      <c r="B426" s="2"/>
      <c r="C426" s="8"/>
      <c r="D426" s="5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>
      <c r="A427" s="2"/>
      <c r="B427" s="2"/>
      <c r="C427" s="8"/>
      <c r="D427" s="5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>
      <c r="A428" s="2"/>
      <c r="B428" s="2"/>
      <c r="C428" s="8"/>
      <c r="D428" s="5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>
      <c r="A429" s="2"/>
      <c r="B429" s="2"/>
      <c r="C429" s="8"/>
      <c r="D429" s="5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>
      <c r="A430" s="2"/>
      <c r="B430" s="2"/>
      <c r="C430" s="8"/>
      <c r="D430" s="5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>
      <c r="A431" s="2"/>
      <c r="B431" s="2"/>
      <c r="C431" s="8"/>
      <c r="D431" s="5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>
      <c r="A432" s="2"/>
      <c r="B432" s="2"/>
      <c r="C432" s="8"/>
      <c r="D432" s="5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>
      <c r="A433" s="2"/>
      <c r="B433" s="2"/>
      <c r="C433" s="8"/>
      <c r="D433" s="5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>
      <c r="A434" s="2"/>
      <c r="B434" s="2"/>
      <c r="C434" s="8"/>
      <c r="D434" s="5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>
      <c r="A435" s="2"/>
      <c r="B435" s="2"/>
      <c r="C435" s="8"/>
      <c r="D435" s="5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>
      <c r="A436" s="2"/>
      <c r="B436" s="2"/>
      <c r="C436" s="8"/>
      <c r="D436" s="5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>
      <c r="A437" s="2"/>
      <c r="B437" s="2"/>
      <c r="C437" s="8"/>
      <c r="D437" s="5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>
      <c r="A438" s="2"/>
      <c r="B438" s="2"/>
      <c r="C438" s="8"/>
      <c r="D438" s="5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>
      <c r="A439" s="2"/>
      <c r="B439" s="2"/>
      <c r="C439" s="8"/>
      <c r="D439" s="5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>
      <c r="A440" s="2"/>
      <c r="B440" s="2"/>
      <c r="C440" s="8"/>
      <c r="D440" s="5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>
      <c r="A441" s="2"/>
      <c r="B441" s="2"/>
      <c r="C441" s="8"/>
      <c r="D441" s="5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>
      <c r="A442" s="2"/>
      <c r="B442" s="2"/>
      <c r="C442" s="8"/>
      <c r="D442" s="5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>
      <c r="A443" s="2"/>
      <c r="B443" s="2"/>
      <c r="C443" s="8"/>
      <c r="D443" s="5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>
      <c r="A444" s="2"/>
      <c r="B444" s="2"/>
      <c r="C444" s="8"/>
      <c r="D444" s="5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>
      <c r="A445" s="2"/>
      <c r="B445" s="2"/>
      <c r="C445" s="8"/>
      <c r="D445" s="5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>
      <c r="A446" s="2"/>
      <c r="B446" s="2"/>
      <c r="C446" s="8"/>
      <c r="D446" s="5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>
      <c r="A447" s="2"/>
      <c r="B447" s="2"/>
      <c r="C447" s="8"/>
      <c r="D447" s="5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>
      <c r="A448" s="2"/>
      <c r="B448" s="2"/>
      <c r="C448" s="8"/>
      <c r="D448" s="5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>
      <c r="A449" s="2"/>
      <c r="B449" s="2"/>
      <c r="C449" s="8"/>
      <c r="D449" s="5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>
      <c r="A450" s="2"/>
      <c r="B450" s="2"/>
      <c r="C450" s="8"/>
      <c r="D450" s="5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>
      <c r="A451" s="2"/>
      <c r="B451" s="2"/>
      <c r="C451" s="8"/>
      <c r="D451" s="5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>
      <c r="A452" s="2"/>
      <c r="B452" s="2"/>
      <c r="C452" s="8"/>
      <c r="D452" s="5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>
      <c r="A453" s="2"/>
      <c r="B453" s="2"/>
      <c r="C453" s="8"/>
      <c r="D453" s="5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>
      <c r="A454" s="2"/>
      <c r="B454" s="2"/>
      <c r="C454" s="8"/>
      <c r="D454" s="5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>
      <c r="A455" s="2"/>
      <c r="B455" s="2"/>
      <c r="C455" s="8"/>
      <c r="D455" s="5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>
      <c r="A456" s="2"/>
      <c r="B456" s="2"/>
      <c r="C456" s="8"/>
      <c r="D456" s="5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>
      <c r="A457" s="2"/>
      <c r="B457" s="2"/>
      <c r="C457" s="8"/>
      <c r="D457" s="5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>
      <c r="A458" s="2"/>
      <c r="B458" s="2"/>
      <c r="C458" s="8"/>
      <c r="D458" s="5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>
      <c r="A459" s="2"/>
      <c r="B459" s="2"/>
      <c r="C459" s="8"/>
      <c r="D459" s="5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>
      <c r="A460" s="2"/>
      <c r="B460" s="2"/>
      <c r="C460" s="8"/>
      <c r="D460" s="5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>
      <c r="A461" s="2"/>
      <c r="B461" s="2"/>
      <c r="C461" s="8"/>
      <c r="D461" s="5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>
      <c r="A462" s="2"/>
      <c r="B462" s="2"/>
      <c r="C462" s="8"/>
      <c r="D462" s="5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>
      <c r="A463" s="2"/>
      <c r="B463" s="2"/>
      <c r="C463" s="8"/>
      <c r="D463" s="5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>
      <c r="A464" s="2"/>
      <c r="B464" s="2"/>
      <c r="C464" s="8"/>
      <c r="D464" s="5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>
      <c r="A465" s="2"/>
      <c r="B465" s="2"/>
      <c r="C465" s="8"/>
      <c r="D465" s="5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>
      <c r="A466" s="2"/>
      <c r="B466" s="2"/>
      <c r="C466" s="8"/>
      <c r="D466" s="5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>
      <c r="A467" s="2"/>
      <c r="B467" s="2"/>
      <c r="C467" s="8"/>
      <c r="D467" s="5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>
      <c r="A468" s="2"/>
      <c r="B468" s="2"/>
      <c r="C468" s="8"/>
      <c r="D468" s="5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>
      <c r="A469" s="2"/>
      <c r="B469" s="2"/>
      <c r="C469" s="8"/>
      <c r="D469" s="5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>
      <c r="A470" s="2"/>
      <c r="B470" s="2"/>
      <c r="C470" s="8"/>
      <c r="D470" s="5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>
      <c r="A471" s="2"/>
      <c r="B471" s="2"/>
      <c r="C471" s="8"/>
      <c r="D471" s="5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>
      <c r="A472" s="2"/>
      <c r="B472" s="2"/>
      <c r="C472" s="8"/>
      <c r="D472" s="5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>
      <c r="A473" s="2"/>
      <c r="B473" s="2"/>
      <c r="C473" s="8"/>
      <c r="D473" s="5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>
      <c r="A474" s="2"/>
      <c r="B474" s="2"/>
      <c r="C474" s="8"/>
      <c r="D474" s="5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>
      <c r="A475" s="2"/>
      <c r="B475" s="2"/>
      <c r="C475" s="8"/>
      <c r="D475" s="5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>
      <c r="A476" s="2"/>
      <c r="B476" s="2"/>
      <c r="C476" s="8"/>
      <c r="D476" s="5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>
      <c r="A477" s="2"/>
      <c r="B477" s="2"/>
      <c r="C477" s="8"/>
      <c r="D477" s="5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>
      <c r="A478" s="2"/>
      <c r="B478" s="2"/>
      <c r="C478" s="8"/>
      <c r="D478" s="5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>
      <c r="A479" s="2"/>
      <c r="B479" s="2"/>
      <c r="C479" s="8"/>
      <c r="D479" s="5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>
      <c r="A480" s="2"/>
      <c r="B480" s="2"/>
      <c r="C480" s="8"/>
      <c r="D480" s="5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>
      <c r="A481" s="2"/>
      <c r="B481" s="2"/>
      <c r="C481" s="8"/>
      <c r="D481" s="5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>
      <c r="A482" s="2"/>
      <c r="B482" s="2"/>
      <c r="C482" s="8"/>
      <c r="D482" s="5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>
      <c r="A483" s="2"/>
      <c r="B483" s="2"/>
      <c r="C483" s="8"/>
      <c r="D483" s="5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>
      <c r="A484" s="2"/>
      <c r="B484" s="2"/>
      <c r="C484" s="8"/>
      <c r="D484" s="5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>
      <c r="A485" s="2"/>
      <c r="B485" s="2"/>
      <c r="C485" s="8"/>
      <c r="D485" s="5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>
      <c r="A486" s="2"/>
      <c r="B486" s="2"/>
      <c r="C486" s="8"/>
      <c r="D486" s="5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>
      <c r="A487" s="2"/>
      <c r="B487" s="2"/>
      <c r="C487" s="8"/>
      <c r="D487" s="5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>
      <c r="A488" s="2"/>
      <c r="B488" s="2"/>
      <c r="C488" s="8"/>
      <c r="D488" s="5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>
      <c r="A489" s="2"/>
      <c r="B489" s="2"/>
      <c r="C489" s="8"/>
      <c r="D489" s="5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>
      <c r="A490" s="2"/>
      <c r="B490" s="2"/>
      <c r="C490" s="8"/>
      <c r="D490" s="5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>
      <c r="A491" s="2"/>
      <c r="B491" s="2"/>
      <c r="C491" s="8"/>
      <c r="D491" s="5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>
      <c r="A492" s="2"/>
      <c r="B492" s="2"/>
      <c r="C492" s="8"/>
      <c r="D492" s="5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>
      <c r="A493" s="2"/>
      <c r="B493" s="2"/>
      <c r="C493" s="8"/>
      <c r="D493" s="5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>
      <c r="A494" s="2"/>
      <c r="B494" s="2"/>
      <c r="C494" s="8"/>
      <c r="D494" s="5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>
      <c r="A495" s="2"/>
      <c r="B495" s="2"/>
      <c r="C495" s="8"/>
      <c r="D495" s="5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>
      <c r="A496" s="2"/>
      <c r="B496" s="2"/>
      <c r="C496" s="8"/>
      <c r="D496" s="5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>
      <c r="A497" s="2"/>
      <c r="B497" s="2"/>
      <c r="C497" s="8"/>
      <c r="D497" s="5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>
      <c r="A498" s="2"/>
      <c r="B498" s="2"/>
      <c r="C498" s="8"/>
      <c r="D498" s="5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>
      <c r="A499" s="2"/>
      <c r="B499" s="2"/>
      <c r="C499" s="8"/>
      <c r="D499" s="5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>
      <c r="A500" s="2"/>
      <c r="B500" s="2"/>
      <c r="C500" s="8"/>
      <c r="D500" s="5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>
      <c r="A501" s="2"/>
      <c r="B501" s="2"/>
      <c r="C501" s="8"/>
      <c r="D501" s="5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>
      <c r="A502" s="2"/>
      <c r="B502" s="2"/>
      <c r="C502" s="8"/>
      <c r="D502" s="5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>
      <c r="A503" s="2"/>
      <c r="B503" s="2"/>
      <c r="C503" s="8"/>
      <c r="D503" s="5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>
      <c r="A504" s="2"/>
      <c r="B504" s="2"/>
      <c r="C504" s="8"/>
      <c r="D504" s="5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>
      <c r="A505" s="2"/>
      <c r="B505" s="2"/>
      <c r="C505" s="8"/>
      <c r="D505" s="5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>
      <c r="A506" s="2"/>
      <c r="B506" s="2"/>
      <c r="C506" s="8"/>
      <c r="D506" s="5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>
      <c r="A507" s="2"/>
      <c r="B507" s="2"/>
      <c r="C507" s="8"/>
      <c r="D507" s="5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>
      <c r="A508" s="2"/>
      <c r="B508" s="2"/>
      <c r="C508" s="8"/>
      <c r="D508" s="5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>
      <c r="A509" s="2"/>
      <c r="B509" s="2"/>
      <c r="C509" s="8"/>
      <c r="D509" s="5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>
      <c r="A510" s="2"/>
      <c r="B510" s="2"/>
      <c r="C510" s="8"/>
      <c r="D510" s="5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>
      <c r="A511" s="2"/>
      <c r="B511" s="2"/>
      <c r="C511" s="8"/>
      <c r="D511" s="5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>
      <c r="A512" s="2"/>
      <c r="B512" s="2"/>
      <c r="C512" s="8"/>
      <c r="D512" s="5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>
      <c r="A513" s="2"/>
      <c r="B513" s="2"/>
      <c r="C513" s="8"/>
      <c r="D513" s="5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>
      <c r="A514" s="2"/>
      <c r="B514" s="2"/>
      <c r="C514" s="8"/>
      <c r="D514" s="5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>
      <c r="A515" s="2"/>
      <c r="B515" s="2"/>
      <c r="C515" s="8"/>
      <c r="D515" s="5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>
      <c r="A516" s="2"/>
      <c r="B516" s="2"/>
      <c r="C516" s="8"/>
      <c r="D516" s="5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>
      <c r="A517" s="2"/>
      <c r="B517" s="2"/>
      <c r="C517" s="8"/>
      <c r="D517" s="5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>
      <c r="A518" s="2"/>
      <c r="B518" s="2"/>
      <c r="C518" s="8"/>
      <c r="D518" s="5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>
      <c r="A519" s="2"/>
      <c r="B519" s="2"/>
      <c r="C519" s="8"/>
      <c r="D519" s="5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>
      <c r="A520" s="2"/>
      <c r="B520" s="2"/>
      <c r="C520" s="8"/>
      <c r="D520" s="5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>
      <c r="A521" s="2"/>
      <c r="B521" s="2"/>
      <c r="C521" s="8"/>
      <c r="D521" s="5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>
      <c r="A522" s="2"/>
      <c r="B522" s="2"/>
      <c r="C522" s="8"/>
      <c r="D522" s="5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>
      <c r="A523" s="2"/>
      <c r="B523" s="2"/>
      <c r="C523" s="8"/>
      <c r="D523" s="5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>
      <c r="A524" s="2"/>
      <c r="B524" s="2"/>
      <c r="C524" s="8"/>
      <c r="D524" s="5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>
      <c r="A525" s="2"/>
      <c r="B525" s="2"/>
      <c r="C525" s="8"/>
      <c r="D525" s="5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>
      <c r="A526" s="2"/>
      <c r="B526" s="2"/>
      <c r="C526" s="8"/>
      <c r="D526" s="5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>
      <c r="A527" s="2"/>
      <c r="B527" s="2"/>
      <c r="C527" s="8"/>
      <c r="D527" s="5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>
      <c r="A528" s="2"/>
      <c r="B528" s="2"/>
      <c r="C528" s="8"/>
      <c r="D528" s="5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>
      <c r="A529" s="2"/>
      <c r="B529" s="2"/>
      <c r="C529" s="8"/>
      <c r="D529" s="5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>
      <c r="A530" s="2"/>
      <c r="B530" s="2"/>
      <c r="C530" s="8"/>
      <c r="D530" s="5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>
      <c r="A531" s="2"/>
      <c r="B531" s="2"/>
      <c r="C531" s="8"/>
      <c r="D531" s="5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>
      <c r="A532" s="2"/>
      <c r="B532" s="2"/>
      <c r="C532" s="8"/>
      <c r="D532" s="5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>
      <c r="A533" s="2"/>
      <c r="B533" s="2"/>
      <c r="C533" s="8"/>
      <c r="D533" s="5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>
      <c r="A534" s="2"/>
      <c r="B534" s="2"/>
      <c r="C534" s="8"/>
      <c r="D534" s="5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>
      <c r="A535" s="2"/>
      <c r="B535" s="2"/>
      <c r="C535" s="8"/>
      <c r="D535" s="5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>
      <c r="A536" s="2"/>
      <c r="B536" s="2"/>
      <c r="C536" s="8"/>
      <c r="D536" s="5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>
      <c r="A537" s="2"/>
      <c r="B537" s="2"/>
      <c r="C537" s="8"/>
      <c r="D537" s="5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>
      <c r="A538" s="2"/>
      <c r="B538" s="2"/>
      <c r="C538" s="8"/>
      <c r="D538" s="5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>
      <c r="A539" s="2"/>
      <c r="B539" s="2"/>
      <c r="C539" s="8"/>
      <c r="D539" s="5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>
      <c r="A540" s="2"/>
      <c r="B540" s="2"/>
      <c r="C540" s="8"/>
      <c r="D540" s="5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>
      <c r="A541" s="2"/>
      <c r="B541" s="2"/>
      <c r="C541" s="8"/>
      <c r="D541" s="5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>
      <c r="A542" s="2"/>
      <c r="B542" s="2"/>
      <c r="C542" s="8"/>
      <c r="D542" s="5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>
      <c r="A543" s="2"/>
      <c r="B543" s="2"/>
      <c r="C543" s="8"/>
      <c r="D543" s="5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>
      <c r="A544" s="2"/>
      <c r="B544" s="2"/>
      <c r="C544" s="8"/>
      <c r="D544" s="5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>
      <c r="A545" s="2"/>
      <c r="B545" s="2"/>
      <c r="C545" s="8"/>
      <c r="D545" s="5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>
      <c r="A546" s="2"/>
      <c r="B546" s="2"/>
      <c r="C546" s="8"/>
      <c r="D546" s="5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>
      <c r="A547" s="2"/>
      <c r="B547" s="2"/>
      <c r="C547" s="8"/>
      <c r="D547" s="5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>
      <c r="A548" s="2"/>
      <c r="B548" s="2"/>
      <c r="C548" s="8"/>
      <c r="D548" s="5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>
      <c r="A549" s="2"/>
      <c r="B549" s="2"/>
      <c r="C549" s="8"/>
      <c r="D549" s="5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>
      <c r="A550" s="2"/>
      <c r="B550" s="2"/>
      <c r="C550" s="8"/>
      <c r="D550" s="5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>
      <c r="A551" s="2"/>
      <c r="B551" s="2"/>
      <c r="C551" s="8"/>
      <c r="D551" s="5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>
      <c r="A552" s="2"/>
      <c r="B552" s="2"/>
      <c r="C552" s="8"/>
      <c r="D552" s="5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>
      <c r="A553" s="2"/>
      <c r="B553" s="2"/>
      <c r="C553" s="8"/>
      <c r="D553" s="5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>
      <c r="A554" s="2"/>
      <c r="B554" s="2"/>
      <c r="C554" s="8"/>
      <c r="D554" s="5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>
      <c r="A555" s="2"/>
      <c r="B555" s="2"/>
      <c r="C555" s="8"/>
      <c r="D555" s="5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>
      <c r="A556" s="2"/>
      <c r="B556" s="2"/>
      <c r="C556" s="8"/>
      <c r="D556" s="5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>
      <c r="A557" s="2"/>
      <c r="B557" s="2"/>
      <c r="C557" s="8"/>
      <c r="D557" s="5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>
      <c r="A558" s="2"/>
      <c r="B558" s="2"/>
      <c r="C558" s="8"/>
      <c r="D558" s="5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>
      <c r="A559" s="2"/>
      <c r="B559" s="2"/>
      <c r="C559" s="8"/>
      <c r="D559" s="5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>
      <c r="A560" s="2"/>
      <c r="B560" s="2"/>
      <c r="C560" s="8"/>
      <c r="D560" s="5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>
      <c r="A561" s="2"/>
      <c r="B561" s="2"/>
      <c r="C561" s="8"/>
      <c r="D561" s="5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>
      <c r="A562" s="2"/>
      <c r="B562" s="2"/>
      <c r="C562" s="8"/>
      <c r="D562" s="5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>
      <c r="A563" s="2"/>
      <c r="B563" s="2"/>
      <c r="C563" s="8"/>
      <c r="D563" s="5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>
      <c r="A564" s="2"/>
      <c r="B564" s="2"/>
      <c r="C564" s="8"/>
      <c r="D564" s="5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>
      <c r="A565" s="2"/>
      <c r="B565" s="2"/>
      <c r="C565" s="8"/>
      <c r="D565" s="5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>
      <c r="A566" s="2"/>
      <c r="B566" s="2"/>
      <c r="C566" s="8"/>
      <c r="D566" s="5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>
      <c r="A567" s="2"/>
      <c r="B567" s="2"/>
      <c r="C567" s="8"/>
      <c r="D567" s="5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>
      <c r="A568" s="2"/>
      <c r="B568" s="2"/>
      <c r="C568" s="8"/>
      <c r="D568" s="5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>
      <c r="A569" s="2"/>
      <c r="B569" s="2"/>
      <c r="C569" s="8"/>
      <c r="D569" s="5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>
      <c r="A570" s="2"/>
      <c r="B570" s="2"/>
      <c r="C570" s="8"/>
      <c r="D570" s="5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>
      <c r="A571" s="2"/>
      <c r="B571" s="2"/>
      <c r="C571" s="8"/>
      <c r="D571" s="5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>
      <c r="A572" s="2"/>
      <c r="B572" s="2"/>
      <c r="C572" s="8"/>
      <c r="D572" s="5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>
      <c r="A573" s="2"/>
      <c r="B573" s="2"/>
      <c r="C573" s="8"/>
      <c r="D573" s="5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>
      <c r="A574" s="2"/>
      <c r="B574" s="2"/>
      <c r="C574" s="8"/>
      <c r="D574" s="5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>
      <c r="A575" s="2"/>
      <c r="B575" s="2"/>
      <c r="C575" s="8"/>
      <c r="D575" s="5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>
      <c r="A576" s="2"/>
      <c r="B576" s="2"/>
      <c r="C576" s="8"/>
      <c r="D576" s="5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>
      <c r="A577" s="2"/>
      <c r="B577" s="2"/>
      <c r="C577" s="8"/>
      <c r="D577" s="5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>
      <c r="A578" s="2"/>
      <c r="B578" s="2"/>
      <c r="C578" s="8"/>
      <c r="D578" s="5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>
      <c r="A579" s="2"/>
      <c r="B579" s="2"/>
      <c r="C579" s="8"/>
      <c r="D579" s="5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>
      <c r="A580" s="2"/>
      <c r="B580" s="2"/>
      <c r="C580" s="8"/>
      <c r="D580" s="5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>
      <c r="A581" s="2"/>
      <c r="B581" s="2"/>
      <c r="C581" s="8"/>
      <c r="D581" s="5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>
      <c r="A582" s="2"/>
      <c r="B582" s="2"/>
      <c r="C582" s="8"/>
      <c r="D582" s="5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>
      <c r="A583" s="2"/>
      <c r="B583" s="2"/>
      <c r="C583" s="8"/>
      <c r="D583" s="5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>
      <c r="A584" s="2"/>
      <c r="B584" s="2"/>
      <c r="C584" s="8"/>
      <c r="D584" s="5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>
      <c r="A585" s="2"/>
      <c r="B585" s="2"/>
      <c r="C585" s="8"/>
      <c r="D585" s="5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>
      <c r="A586" s="2"/>
      <c r="B586" s="2"/>
      <c r="C586" s="8"/>
      <c r="D586" s="5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>
      <c r="A587" s="2"/>
      <c r="B587" s="2"/>
      <c r="C587" s="8"/>
      <c r="D587" s="5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>
      <c r="A588" s="2"/>
      <c r="B588" s="2"/>
      <c r="C588" s="8"/>
      <c r="D588" s="5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>
      <c r="A589" s="2"/>
      <c r="B589" s="2"/>
      <c r="C589" s="8"/>
      <c r="D589" s="5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>
      <c r="A590" s="2"/>
      <c r="B590" s="2"/>
      <c r="C590" s="8"/>
      <c r="D590" s="5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>
      <c r="A591" s="2"/>
      <c r="B591" s="2"/>
      <c r="C591" s="8"/>
      <c r="D591" s="5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>
      <c r="A592" s="2"/>
      <c r="B592" s="2"/>
      <c r="C592" s="8"/>
      <c r="D592" s="5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>
      <c r="A593" s="2"/>
      <c r="B593" s="2"/>
      <c r="C593" s="8"/>
      <c r="D593" s="5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>
      <c r="A594" s="2"/>
      <c r="B594" s="2"/>
      <c r="C594" s="8"/>
      <c r="D594" s="5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>
      <c r="A595" s="2"/>
      <c r="B595" s="2"/>
      <c r="C595" s="8"/>
      <c r="D595" s="5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>
      <c r="A596" s="2"/>
      <c r="B596" s="2"/>
      <c r="C596" s="8"/>
      <c r="D596" s="5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>
      <c r="A597" s="2"/>
      <c r="B597" s="2"/>
      <c r="C597" s="8"/>
      <c r="D597" s="5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>
      <c r="A598" s="2"/>
      <c r="B598" s="2"/>
      <c r="C598" s="8"/>
      <c r="D598" s="5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>
      <c r="A599" s="2"/>
      <c r="B599" s="2"/>
      <c r="C599" s="8"/>
      <c r="D599" s="5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>
      <c r="A600" s="2"/>
      <c r="B600" s="2"/>
      <c r="C600" s="8"/>
      <c r="D600" s="5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>
      <c r="A601" s="2"/>
      <c r="B601" s="2"/>
      <c r="C601" s="8"/>
      <c r="D601" s="5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>
      <c r="A602" s="2"/>
      <c r="B602" s="2"/>
      <c r="C602" s="8"/>
      <c r="D602" s="5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>
      <c r="A603" s="2"/>
      <c r="B603" s="2"/>
      <c r="C603" s="8"/>
      <c r="D603" s="5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>
      <c r="A604" s="2"/>
      <c r="B604" s="2"/>
      <c r="C604" s="8"/>
      <c r="D604" s="5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>
      <c r="A605" s="2"/>
      <c r="B605" s="2"/>
      <c r="C605" s="8"/>
      <c r="D605" s="5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>
      <c r="A606" s="2"/>
      <c r="B606" s="2"/>
      <c r="C606" s="8"/>
      <c r="D606" s="5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>
      <c r="A607" s="2"/>
      <c r="B607" s="2"/>
      <c r="C607" s="8"/>
      <c r="D607" s="5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>
      <c r="A608" s="2"/>
      <c r="B608" s="2"/>
      <c r="C608" s="8"/>
      <c r="D608" s="5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>
      <c r="A609" s="2"/>
      <c r="B609" s="2"/>
      <c r="C609" s="8"/>
      <c r="D609" s="5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>
      <c r="A610" s="2"/>
      <c r="B610" s="2"/>
      <c r="C610" s="8"/>
      <c r="D610" s="5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>
      <c r="A611" s="2"/>
      <c r="B611" s="2"/>
      <c r="C611" s="8"/>
      <c r="D611" s="5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>
      <c r="A612" s="2"/>
      <c r="B612" s="2"/>
      <c r="C612" s="8"/>
      <c r="D612" s="5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>
      <c r="A613" s="2"/>
      <c r="B613" s="2"/>
      <c r="C613" s="8"/>
      <c r="D613" s="5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>
      <c r="A614" s="2"/>
      <c r="B614" s="2"/>
      <c r="C614" s="8"/>
      <c r="D614" s="5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>
      <c r="A615" s="2"/>
      <c r="B615" s="2"/>
      <c r="C615" s="8"/>
      <c r="D615" s="5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>
      <c r="A616" s="2"/>
      <c r="B616" s="2"/>
      <c r="C616" s="8"/>
      <c r="D616" s="5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>
      <c r="A617" s="2"/>
      <c r="B617" s="2"/>
      <c r="C617" s="8"/>
      <c r="D617" s="5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>
      <c r="A618" s="2"/>
      <c r="B618" s="2"/>
      <c r="C618" s="8"/>
      <c r="D618" s="5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>
      <c r="A619" s="2"/>
      <c r="B619" s="2"/>
      <c r="C619" s="8"/>
      <c r="D619" s="5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>
      <c r="A620" s="2"/>
      <c r="B620" s="2"/>
      <c r="C620" s="8"/>
      <c r="D620" s="5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>
      <c r="A621" s="2"/>
      <c r="B621" s="2"/>
      <c r="C621" s="8"/>
      <c r="D621" s="5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>
      <c r="A622" s="2"/>
      <c r="B622" s="2"/>
      <c r="C622" s="8"/>
      <c r="D622" s="5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>
      <c r="A623" s="2"/>
      <c r="B623" s="2"/>
      <c r="C623" s="8"/>
      <c r="D623" s="5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>
      <c r="A624" s="2"/>
      <c r="B624" s="2"/>
      <c r="C624" s="8"/>
      <c r="D624" s="5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>
      <c r="A625" s="2"/>
      <c r="B625" s="2"/>
      <c r="C625" s="8"/>
      <c r="D625" s="5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>
      <c r="A626" s="2"/>
      <c r="B626" s="2"/>
      <c r="C626" s="8"/>
      <c r="D626" s="5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>
      <c r="A627" s="2"/>
      <c r="B627" s="2"/>
      <c r="C627" s="8"/>
      <c r="D627" s="5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>
      <c r="A628" s="2"/>
      <c r="B628" s="2"/>
      <c r="C628" s="8"/>
      <c r="D628" s="5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>
      <c r="A629" s="2"/>
      <c r="B629" s="2"/>
      <c r="C629" s="8"/>
      <c r="D629" s="5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>
      <c r="A630" s="2"/>
      <c r="B630" s="2"/>
      <c r="C630" s="8"/>
      <c r="D630" s="5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>
      <c r="A631" s="2"/>
      <c r="B631" s="2"/>
      <c r="C631" s="8"/>
      <c r="D631" s="5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>
      <c r="A632" s="2"/>
      <c r="B632" s="2"/>
      <c r="C632" s="8"/>
      <c r="D632" s="5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>
      <c r="A633" s="2"/>
      <c r="B633" s="2"/>
      <c r="C633" s="8"/>
      <c r="D633" s="5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>
      <c r="A634" s="2"/>
      <c r="B634" s="2"/>
      <c r="C634" s="8"/>
      <c r="D634" s="5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>
      <c r="A635" s="2"/>
      <c r="B635" s="2"/>
      <c r="C635" s="8"/>
      <c r="D635" s="5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>
      <c r="A636" s="2"/>
      <c r="B636" s="2"/>
      <c r="C636" s="8"/>
      <c r="D636" s="5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>
      <c r="A637" s="2"/>
      <c r="B637" s="2"/>
      <c r="C637" s="8"/>
      <c r="D637" s="5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>
      <c r="A638" s="2"/>
      <c r="B638" s="2"/>
      <c r="C638" s="8"/>
      <c r="D638" s="5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>
      <c r="A639" s="2"/>
      <c r="B639" s="2"/>
      <c r="C639" s="8"/>
      <c r="D639" s="5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>
      <c r="A640" s="2"/>
      <c r="B640" s="2"/>
      <c r="C640" s="8"/>
      <c r="D640" s="5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>
      <c r="A641" s="2"/>
      <c r="B641" s="2"/>
      <c r="C641" s="8"/>
      <c r="D641" s="5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>
      <c r="A642" s="2"/>
      <c r="B642" s="2"/>
      <c r="C642" s="8"/>
      <c r="D642" s="5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>
      <c r="A643" s="2"/>
      <c r="B643" s="2"/>
      <c r="C643" s="8"/>
      <c r="D643" s="5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>
      <c r="A644" s="2"/>
      <c r="B644" s="2"/>
      <c r="C644" s="8"/>
      <c r="D644" s="5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>
      <c r="A645" s="2"/>
      <c r="B645" s="2"/>
      <c r="C645" s="8"/>
      <c r="D645" s="5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>
      <c r="A646" s="2"/>
      <c r="B646" s="2"/>
      <c r="C646" s="8"/>
      <c r="D646" s="5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>
      <c r="A647" s="2"/>
      <c r="B647" s="2"/>
      <c r="C647" s="8"/>
      <c r="D647" s="5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>
      <c r="A648" s="2"/>
      <c r="B648" s="2"/>
      <c r="C648" s="8"/>
      <c r="D648" s="5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>
      <c r="A649" s="2"/>
      <c r="B649" s="2"/>
      <c r="C649" s="8"/>
      <c r="D649" s="5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>
      <c r="A650" s="2"/>
      <c r="B650" s="2"/>
      <c r="C650" s="8"/>
      <c r="D650" s="5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>
      <c r="A651" s="2"/>
      <c r="B651" s="2"/>
      <c r="C651" s="8"/>
      <c r="D651" s="5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>
      <c r="A652" s="2"/>
      <c r="B652" s="2"/>
      <c r="C652" s="8"/>
      <c r="D652" s="5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>
      <c r="A653" s="2"/>
      <c r="B653" s="2"/>
      <c r="C653" s="8"/>
      <c r="D653" s="5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>
      <c r="A654" s="2"/>
      <c r="B654" s="2"/>
      <c r="C654" s="8"/>
      <c r="D654" s="5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>
      <c r="A655" s="2"/>
      <c r="B655" s="2"/>
      <c r="C655" s="8"/>
      <c r="D655" s="5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>
      <c r="A656" s="2"/>
      <c r="B656" s="2"/>
      <c r="C656" s="8"/>
      <c r="D656" s="5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>
      <c r="A657" s="2"/>
      <c r="B657" s="2"/>
      <c r="C657" s="8"/>
      <c r="D657" s="5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>
      <c r="A658" s="2"/>
      <c r="B658" s="2"/>
      <c r="C658" s="8"/>
      <c r="D658" s="5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>
      <c r="A659" s="2"/>
      <c r="B659" s="2"/>
      <c r="C659" s="8"/>
      <c r="D659" s="5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>
      <c r="A660" s="2"/>
      <c r="B660" s="2"/>
      <c r="C660" s="8"/>
      <c r="D660" s="5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>
      <c r="A661" s="2"/>
      <c r="B661" s="2"/>
      <c r="C661" s="8"/>
      <c r="D661" s="5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>
      <c r="A662" s="2"/>
      <c r="B662" s="2"/>
      <c r="C662" s="8"/>
      <c r="D662" s="5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>
      <c r="A663" s="2"/>
      <c r="B663" s="2"/>
      <c r="C663" s="8"/>
      <c r="D663" s="5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>
      <c r="A664" s="2"/>
      <c r="B664" s="2"/>
      <c r="C664" s="8"/>
      <c r="D664" s="5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>
      <c r="A665" s="2"/>
      <c r="B665" s="2"/>
      <c r="C665" s="8"/>
      <c r="D665" s="5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>
      <c r="A666" s="2"/>
      <c r="B666" s="2"/>
      <c r="C666" s="8"/>
      <c r="D666" s="5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>
      <c r="A667" s="2"/>
      <c r="B667" s="2"/>
      <c r="C667" s="8"/>
      <c r="D667" s="5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>
      <c r="A668" s="2"/>
      <c r="B668" s="2"/>
      <c r="C668" s="8"/>
      <c r="D668" s="5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>
      <c r="A669" s="2"/>
      <c r="B669" s="2"/>
      <c r="C669" s="8"/>
      <c r="D669" s="5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>
      <c r="A670" s="2"/>
      <c r="B670" s="2"/>
      <c r="C670" s="8"/>
      <c r="D670" s="5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>
      <c r="A671" s="2"/>
      <c r="B671" s="2"/>
      <c r="C671" s="8"/>
      <c r="D671" s="5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>
      <c r="A672" s="2"/>
      <c r="B672" s="2"/>
      <c r="C672" s="8"/>
      <c r="D672" s="5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>
      <c r="A673" s="2"/>
      <c r="B673" s="2"/>
      <c r="C673" s="8"/>
      <c r="D673" s="5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>
      <c r="A674" s="2"/>
      <c r="B674" s="2"/>
      <c r="C674" s="8"/>
      <c r="D674" s="5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>
      <c r="A675" s="2"/>
      <c r="B675" s="2"/>
      <c r="C675" s="8"/>
      <c r="D675" s="5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>
      <c r="A676" s="2"/>
      <c r="B676" s="2"/>
      <c r="C676" s="8"/>
      <c r="D676" s="5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>
      <c r="A677" s="2"/>
      <c r="B677" s="2"/>
      <c r="C677" s="8"/>
      <c r="D677" s="5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>
      <c r="A678" s="2"/>
      <c r="B678" s="2"/>
      <c r="C678" s="8"/>
      <c r="D678" s="5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>
      <c r="A679" s="2"/>
      <c r="B679" s="2"/>
      <c r="C679" s="8"/>
      <c r="D679" s="5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>
      <c r="A680" s="2"/>
      <c r="B680" s="2"/>
      <c r="C680" s="8"/>
      <c r="D680" s="5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>
      <c r="A681" s="2"/>
      <c r="B681" s="2"/>
      <c r="C681" s="8"/>
      <c r="D681" s="5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>
      <c r="A682" s="2"/>
      <c r="B682" s="2"/>
      <c r="C682" s="8"/>
      <c r="D682" s="5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>
      <c r="A683" s="2"/>
      <c r="B683" s="2"/>
      <c r="C683" s="8"/>
      <c r="D683" s="5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>
      <c r="A684" s="2"/>
      <c r="B684" s="2"/>
      <c r="C684" s="8"/>
      <c r="D684" s="5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>
      <c r="A685" s="2"/>
      <c r="B685" s="2"/>
      <c r="C685" s="8"/>
      <c r="D685" s="5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>
      <c r="A686" s="2"/>
      <c r="B686" s="2"/>
      <c r="C686" s="8"/>
      <c r="D686" s="5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>
      <c r="A687" s="2"/>
      <c r="B687" s="2"/>
      <c r="C687" s="8"/>
      <c r="D687" s="5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>
      <c r="A688" s="2"/>
      <c r="B688" s="2"/>
      <c r="C688" s="8"/>
      <c r="D688" s="5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>
      <c r="A689" s="2"/>
      <c r="B689" s="2"/>
      <c r="C689" s="8"/>
      <c r="D689" s="5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>
      <c r="A690" s="2"/>
      <c r="B690" s="2"/>
      <c r="C690" s="8"/>
      <c r="D690" s="5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>
      <c r="A691" s="2"/>
      <c r="B691" s="2"/>
      <c r="C691" s="8"/>
      <c r="D691" s="5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>
      <c r="A692" s="2"/>
      <c r="B692" s="2"/>
      <c r="C692" s="8"/>
      <c r="D692" s="5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>
      <c r="A693" s="2"/>
      <c r="B693" s="2"/>
      <c r="C693" s="8"/>
      <c r="D693" s="5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>
      <c r="A694" s="2"/>
      <c r="B694" s="2"/>
      <c r="C694" s="8"/>
      <c r="D694" s="5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>
      <c r="A695" s="2"/>
      <c r="B695" s="2"/>
      <c r="C695" s="8"/>
      <c r="D695" s="5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>
      <c r="A696" s="2"/>
      <c r="B696" s="2"/>
      <c r="C696" s="8"/>
      <c r="D696" s="5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>
      <c r="A697" s="2"/>
      <c r="B697" s="2"/>
      <c r="C697" s="8"/>
      <c r="D697" s="5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>
      <c r="A698" s="2"/>
      <c r="B698" s="2"/>
      <c r="C698" s="8"/>
      <c r="D698" s="5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>
      <c r="A699" s="2"/>
      <c r="B699" s="2"/>
      <c r="C699" s="8"/>
      <c r="D699" s="5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>
      <c r="A700" s="2"/>
      <c r="B700" s="2"/>
      <c r="C700" s="8"/>
      <c r="D700" s="5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>
      <c r="A701" s="2"/>
      <c r="B701" s="2"/>
      <c r="C701" s="8"/>
      <c r="D701" s="5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>
      <c r="A702" s="2"/>
      <c r="B702" s="2"/>
      <c r="C702" s="8"/>
      <c r="D702" s="5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>
      <c r="A703" s="2"/>
      <c r="B703" s="2"/>
      <c r="C703" s="8"/>
      <c r="D703" s="5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>
      <c r="A704" s="2"/>
      <c r="B704" s="2"/>
      <c r="C704" s="8"/>
      <c r="D704" s="5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>
      <c r="A705" s="2"/>
      <c r="B705" s="2"/>
      <c r="C705" s="8"/>
      <c r="D705" s="5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>
      <c r="A706" s="2"/>
      <c r="B706" s="2"/>
      <c r="C706" s="8"/>
      <c r="D706" s="5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>
      <c r="A707" s="2"/>
      <c r="B707" s="2"/>
      <c r="C707" s="8"/>
      <c r="D707" s="5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>
      <c r="A708" s="2"/>
      <c r="B708" s="2"/>
      <c r="C708" s="8"/>
      <c r="D708" s="5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>
      <c r="A709" s="2"/>
      <c r="B709" s="2"/>
      <c r="C709" s="8"/>
      <c r="D709" s="5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>
      <c r="A710" s="2"/>
      <c r="B710" s="2"/>
      <c r="C710" s="8"/>
      <c r="D710" s="5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>
      <c r="A711" s="2"/>
      <c r="B711" s="2"/>
      <c r="C711" s="8"/>
      <c r="D711" s="5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>
      <c r="A712" s="2"/>
      <c r="B712" s="2"/>
      <c r="C712" s="8"/>
      <c r="D712" s="5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>
      <c r="A713" s="2"/>
      <c r="B713" s="2"/>
      <c r="C713" s="8"/>
      <c r="D713" s="5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>
      <c r="A714" s="2"/>
      <c r="B714" s="2"/>
      <c r="C714" s="8"/>
      <c r="D714" s="5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>
      <c r="A715" s="2"/>
      <c r="B715" s="2"/>
      <c r="C715" s="8"/>
      <c r="D715" s="5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>
      <c r="A716" s="2"/>
      <c r="B716" s="2"/>
      <c r="C716" s="8"/>
      <c r="D716" s="5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>
      <c r="A717" s="2"/>
      <c r="B717" s="2"/>
      <c r="C717" s="8"/>
      <c r="D717" s="5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>
      <c r="A718" s="2"/>
      <c r="B718" s="2"/>
      <c r="C718" s="8"/>
      <c r="D718" s="5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>
      <c r="A719" s="2"/>
      <c r="B719" s="2"/>
      <c r="C719" s="8"/>
      <c r="D719" s="5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>
      <c r="A720" s="2"/>
      <c r="B720" s="2"/>
      <c r="C720" s="8"/>
      <c r="D720" s="5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>
      <c r="A721" s="2"/>
      <c r="B721" s="2"/>
      <c r="C721" s="8"/>
      <c r="D721" s="5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>
      <c r="A722" s="2"/>
      <c r="B722" s="2"/>
      <c r="C722" s="8"/>
      <c r="D722" s="5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>
      <c r="A723" s="2"/>
      <c r="B723" s="2"/>
      <c r="C723" s="8"/>
      <c r="D723" s="5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>
      <c r="A724" s="2"/>
      <c r="B724" s="2"/>
      <c r="C724" s="8"/>
      <c r="D724" s="5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>
      <c r="A725" s="2"/>
      <c r="B725" s="2"/>
      <c r="C725" s="8"/>
      <c r="D725" s="5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>
      <c r="A726" s="2"/>
      <c r="B726" s="2"/>
      <c r="C726" s="8"/>
      <c r="D726" s="5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>
      <c r="A727" s="2"/>
      <c r="B727" s="2"/>
      <c r="C727" s="8"/>
      <c r="D727" s="5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>
      <c r="A728" s="2"/>
      <c r="B728" s="2"/>
      <c r="C728" s="8"/>
      <c r="D728" s="5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>
      <c r="A729" s="2"/>
      <c r="B729" s="2"/>
      <c r="C729" s="8"/>
      <c r="D729" s="5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>
      <c r="A730" s="2"/>
      <c r="B730" s="2"/>
      <c r="C730" s="8"/>
      <c r="D730" s="5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>
      <c r="A731" s="2"/>
      <c r="B731" s="2"/>
      <c r="C731" s="8"/>
      <c r="D731" s="5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>
      <c r="A732" s="2"/>
      <c r="B732" s="2"/>
      <c r="C732" s="8"/>
      <c r="D732" s="5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>
      <c r="A733" s="2"/>
      <c r="B733" s="2"/>
      <c r="C733" s="8"/>
      <c r="D733" s="5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>
      <c r="A734" s="2"/>
      <c r="B734" s="2"/>
      <c r="C734" s="8"/>
      <c r="D734" s="5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>
      <c r="A735" s="2"/>
      <c r="B735" s="2"/>
      <c r="C735" s="8"/>
      <c r="D735" s="5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>
      <c r="A736" s="2"/>
      <c r="B736" s="2"/>
      <c r="C736" s="8"/>
      <c r="D736" s="5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>
      <c r="A737" s="2"/>
      <c r="B737" s="2"/>
      <c r="C737" s="8"/>
      <c r="D737" s="5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>
      <c r="A738" s="2"/>
      <c r="B738" s="2"/>
      <c r="C738" s="8"/>
      <c r="D738" s="5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>
      <c r="A739" s="2"/>
      <c r="B739" s="2"/>
      <c r="C739" s="8"/>
      <c r="D739" s="5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>
      <c r="A740" s="2"/>
      <c r="B740" s="2"/>
      <c r="C740" s="8"/>
      <c r="D740" s="5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>
      <c r="A741" s="2"/>
      <c r="B741" s="2"/>
      <c r="C741" s="8"/>
      <c r="D741" s="5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>
      <c r="A742" s="2"/>
      <c r="B742" s="2"/>
      <c r="C742" s="8"/>
      <c r="D742" s="5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>
      <c r="A743" s="2"/>
      <c r="B743" s="2"/>
      <c r="C743" s="8"/>
      <c r="D743" s="5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>
      <c r="A744" s="2"/>
      <c r="B744" s="2"/>
      <c r="C744" s="8"/>
      <c r="D744" s="5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>
      <c r="A745" s="2"/>
      <c r="B745" s="2"/>
      <c r="C745" s="8"/>
      <c r="D745" s="5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>
      <c r="A746" s="2"/>
      <c r="B746" s="2"/>
      <c r="C746" s="8"/>
      <c r="D746" s="5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>
      <c r="A747" s="2"/>
      <c r="B747" s="2"/>
      <c r="C747" s="8"/>
      <c r="D747" s="5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>
      <c r="A748" s="2"/>
      <c r="B748" s="2"/>
      <c r="C748" s="8"/>
      <c r="D748" s="5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>
      <c r="A749" s="2"/>
      <c r="B749" s="2"/>
      <c r="C749" s="8"/>
      <c r="D749" s="5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>
      <c r="A750" s="2"/>
      <c r="B750" s="2"/>
      <c r="C750" s="8"/>
      <c r="D750" s="5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>
      <c r="A751" s="2"/>
      <c r="B751" s="2"/>
      <c r="C751" s="8"/>
      <c r="D751" s="5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>
      <c r="A752" s="2"/>
      <c r="B752" s="2"/>
      <c r="C752" s="8"/>
      <c r="D752" s="5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>
      <c r="A753" s="2"/>
      <c r="B753" s="2"/>
      <c r="C753" s="8"/>
      <c r="D753" s="5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>
      <c r="A754" s="2"/>
      <c r="B754" s="2"/>
      <c r="C754" s="8"/>
      <c r="D754" s="5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>
      <c r="A755" s="2"/>
      <c r="B755" s="2"/>
      <c r="C755" s="8"/>
      <c r="D755" s="5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>
      <c r="A756" s="2"/>
      <c r="B756" s="2"/>
      <c r="C756" s="8"/>
      <c r="D756" s="5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>
      <c r="A757" s="2"/>
      <c r="B757" s="2"/>
      <c r="C757" s="8"/>
      <c r="D757" s="5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>
      <c r="A758" s="2"/>
      <c r="B758" s="2"/>
      <c r="C758" s="8"/>
      <c r="D758" s="5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>
      <c r="A759" s="2"/>
      <c r="B759" s="2"/>
      <c r="C759" s="8"/>
      <c r="D759" s="5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>
      <c r="A760" s="2"/>
      <c r="B760" s="2"/>
      <c r="C760" s="8"/>
      <c r="D760" s="5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>
      <c r="A761" s="2"/>
      <c r="B761" s="2"/>
      <c r="C761" s="8"/>
      <c r="D761" s="5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>
      <c r="A762" s="2"/>
      <c r="B762" s="2"/>
      <c r="C762" s="8"/>
      <c r="D762" s="5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>
      <c r="A763" s="2"/>
      <c r="B763" s="2"/>
      <c r="C763" s="8"/>
      <c r="D763" s="5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>
      <c r="A764" s="2"/>
      <c r="B764" s="2"/>
      <c r="C764" s="8"/>
      <c r="D764" s="5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>
      <c r="A765" s="2"/>
      <c r="B765" s="2"/>
      <c r="C765" s="8"/>
      <c r="D765" s="5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>
      <c r="A766" s="2"/>
      <c r="B766" s="2"/>
      <c r="C766" s="8"/>
      <c r="D766" s="5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>
      <c r="A767" s="2"/>
      <c r="B767" s="2"/>
      <c r="C767" s="8"/>
      <c r="D767" s="5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>
      <c r="A768" s="2"/>
      <c r="B768" s="2"/>
      <c r="C768" s="8"/>
      <c r="D768" s="5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>
      <c r="A769" s="2"/>
      <c r="B769" s="2"/>
      <c r="C769" s="8"/>
      <c r="D769" s="5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>
      <c r="A770" s="2"/>
      <c r="B770" s="2"/>
      <c r="C770" s="8"/>
      <c r="D770" s="5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>
      <c r="A771" s="2"/>
      <c r="B771" s="2"/>
      <c r="C771" s="8"/>
      <c r="D771" s="5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>
      <c r="A772" s="2"/>
      <c r="B772" s="2"/>
      <c r="C772" s="8"/>
      <c r="D772" s="5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>
      <c r="A773" s="2"/>
      <c r="B773" s="2"/>
      <c r="C773" s="8"/>
      <c r="D773" s="5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>
      <c r="A774" s="2"/>
      <c r="B774" s="2"/>
      <c r="C774" s="8"/>
      <c r="D774" s="5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>
      <c r="A775" s="2"/>
      <c r="B775" s="2"/>
      <c r="C775" s="8"/>
      <c r="D775" s="5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>
      <c r="A776" s="2"/>
      <c r="B776" s="2"/>
      <c r="C776" s="8"/>
      <c r="D776" s="5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>
      <c r="A777" s="2"/>
      <c r="B777" s="2"/>
      <c r="C777" s="8"/>
      <c r="D777" s="5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>
      <c r="A778" s="2"/>
      <c r="B778" s="2"/>
      <c r="C778" s="8"/>
      <c r="D778" s="5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>
      <c r="A779" s="2"/>
      <c r="B779" s="2"/>
      <c r="C779" s="8"/>
      <c r="D779" s="5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>
      <c r="A780" s="2"/>
      <c r="B780" s="2"/>
      <c r="C780" s="8"/>
      <c r="D780" s="5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>
      <c r="A781" s="2"/>
      <c r="B781" s="2"/>
      <c r="C781" s="8"/>
      <c r="D781" s="5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>
      <c r="A782" s="2"/>
      <c r="B782" s="2"/>
      <c r="C782" s="8"/>
      <c r="D782" s="5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>
      <c r="A783" s="2"/>
      <c r="B783" s="2"/>
      <c r="C783" s="8"/>
      <c r="D783" s="5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>
      <c r="A784" s="2"/>
      <c r="B784" s="2"/>
      <c r="C784" s="8"/>
      <c r="D784" s="5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>
      <c r="A785" s="2"/>
      <c r="B785" s="2"/>
      <c r="C785" s="8"/>
      <c r="D785" s="5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>
      <c r="A786" s="2"/>
      <c r="B786" s="2"/>
      <c r="C786" s="8"/>
      <c r="D786" s="5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>
      <c r="A787" s="2"/>
      <c r="B787" s="2"/>
      <c r="C787" s="8"/>
      <c r="D787" s="5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>
      <c r="A788" s="2"/>
      <c r="B788" s="2"/>
      <c r="C788" s="8"/>
      <c r="D788" s="5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>
      <c r="A789" s="2"/>
      <c r="B789" s="2"/>
      <c r="C789" s="8"/>
      <c r="D789" s="5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>
      <c r="A790" s="2"/>
      <c r="B790" s="2"/>
      <c r="C790" s="8"/>
      <c r="D790" s="5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>
      <c r="A791" s="2"/>
      <c r="B791" s="2"/>
      <c r="C791" s="8"/>
      <c r="D791" s="5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>
      <c r="A792" s="2"/>
      <c r="B792" s="2"/>
      <c r="C792" s="8"/>
      <c r="D792" s="5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>
      <c r="A793" s="2"/>
      <c r="B793" s="2"/>
      <c r="C793" s="8"/>
      <c r="D793" s="5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>
      <c r="A794" s="2"/>
      <c r="B794" s="2"/>
      <c r="C794" s="8"/>
      <c r="D794" s="5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>
      <c r="A795" s="2"/>
      <c r="B795" s="2"/>
      <c r="C795" s="8"/>
      <c r="D795" s="5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>
      <c r="A796" s="2"/>
      <c r="B796" s="2"/>
      <c r="C796" s="8"/>
      <c r="D796" s="5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>
      <c r="A797" s="2"/>
      <c r="B797" s="2"/>
      <c r="C797" s="8"/>
      <c r="D797" s="5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>
      <c r="A798" s="2"/>
      <c r="B798" s="2"/>
      <c r="C798" s="8"/>
      <c r="D798" s="5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>
      <c r="A799" s="2"/>
      <c r="B799" s="2"/>
      <c r="C799" s="8"/>
      <c r="D799" s="5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>
      <c r="A800" s="2"/>
      <c r="B800" s="2"/>
      <c r="C800" s="8"/>
      <c r="D800" s="5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>
      <c r="A801" s="2"/>
      <c r="B801" s="2"/>
      <c r="C801" s="8"/>
      <c r="D801" s="5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>
      <c r="A802" s="2"/>
      <c r="B802" s="2"/>
      <c r="C802" s="8"/>
      <c r="D802" s="5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>
      <c r="A803" s="2"/>
      <c r="B803" s="2"/>
      <c r="C803" s="8"/>
      <c r="D803" s="5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>
      <c r="A804" s="2"/>
      <c r="B804" s="2"/>
      <c r="C804" s="8"/>
      <c r="D804" s="5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>
      <c r="A805" s="2"/>
      <c r="B805" s="2"/>
      <c r="C805" s="8"/>
      <c r="D805" s="5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>
      <c r="A806" s="2"/>
      <c r="B806" s="2"/>
      <c r="C806" s="8"/>
      <c r="D806" s="5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>
      <c r="A807" s="2"/>
      <c r="B807" s="2"/>
      <c r="C807" s="8"/>
      <c r="D807" s="5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>
      <c r="A808" s="2"/>
      <c r="B808" s="2"/>
      <c r="C808" s="8"/>
      <c r="D808" s="5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>
      <c r="A809" s="2"/>
      <c r="B809" s="2"/>
      <c r="C809" s="8"/>
      <c r="D809" s="5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>
      <c r="A810" s="2"/>
      <c r="B810" s="2"/>
      <c r="C810" s="8"/>
      <c r="D810" s="5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>
      <c r="A811" s="2"/>
      <c r="B811" s="2"/>
      <c r="C811" s="8"/>
      <c r="D811" s="5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>
      <c r="A812" s="2"/>
      <c r="B812" s="2"/>
      <c r="C812" s="8"/>
      <c r="D812" s="5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>
      <c r="A813" s="2"/>
      <c r="B813" s="2"/>
      <c r="C813" s="8"/>
      <c r="D813" s="5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>
      <c r="A814" s="2"/>
      <c r="B814" s="2"/>
      <c r="C814" s="8"/>
      <c r="D814" s="5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>
      <c r="A815" s="2"/>
      <c r="B815" s="2"/>
      <c r="C815" s="8"/>
      <c r="D815" s="5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>
      <c r="A816" s="2"/>
      <c r="B816" s="2"/>
      <c r="C816" s="8"/>
      <c r="D816" s="5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>
      <c r="A817" s="2"/>
      <c r="B817" s="2"/>
      <c r="C817" s="8"/>
      <c r="D817" s="5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>
      <c r="A818" s="2"/>
      <c r="B818" s="2"/>
      <c r="C818" s="8"/>
      <c r="D818" s="5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>
      <c r="A819" s="2"/>
      <c r="B819" s="2"/>
      <c r="C819" s="8"/>
      <c r="D819" s="5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>
      <c r="A820" s="2"/>
      <c r="B820" s="2"/>
      <c r="C820" s="8"/>
      <c r="D820" s="5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>
      <c r="A821" s="2"/>
      <c r="B821" s="2"/>
      <c r="C821" s="8"/>
      <c r="D821" s="5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>
      <c r="A822" s="2"/>
      <c r="B822" s="2"/>
      <c r="C822" s="8"/>
      <c r="D822" s="5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>
      <c r="A823" s="2"/>
      <c r="B823" s="2"/>
      <c r="C823" s="8"/>
      <c r="D823" s="5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>
      <c r="A824" s="2"/>
      <c r="B824" s="2"/>
      <c r="C824" s="8"/>
      <c r="D824" s="5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>
      <c r="A825" s="2"/>
      <c r="B825" s="2"/>
      <c r="C825" s="8"/>
      <c r="D825" s="5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>
      <c r="A826" s="2"/>
      <c r="B826" s="2"/>
      <c r="C826" s="8"/>
      <c r="D826" s="5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>
      <c r="A827" s="2"/>
      <c r="B827" s="2"/>
      <c r="C827" s="8"/>
      <c r="D827" s="5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>
      <c r="A828" s="2"/>
      <c r="B828" s="2"/>
      <c r="C828" s="8"/>
      <c r="D828" s="5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>
      <c r="A829" s="2"/>
      <c r="B829" s="2"/>
      <c r="C829" s="8"/>
      <c r="D829" s="5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>
      <c r="A830" s="2"/>
      <c r="B830" s="2"/>
      <c r="C830" s="8"/>
      <c r="D830" s="5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>
      <c r="A831" s="2"/>
      <c r="B831" s="2"/>
      <c r="C831" s="8"/>
      <c r="D831" s="5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>
      <c r="A832" s="2"/>
      <c r="B832" s="2"/>
      <c r="C832" s="8"/>
      <c r="D832" s="5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>
      <c r="A833" s="2"/>
      <c r="B833" s="2"/>
      <c r="C833" s="8"/>
      <c r="D833" s="5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>
      <c r="A834" s="2"/>
      <c r="B834" s="2"/>
      <c r="C834" s="8"/>
      <c r="D834" s="5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>
      <c r="A835" s="2"/>
      <c r="B835" s="2"/>
      <c r="C835" s="8"/>
      <c r="D835" s="5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>
      <c r="A836" s="2"/>
      <c r="B836" s="2"/>
      <c r="C836" s="8"/>
      <c r="D836" s="5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>
      <c r="A837" s="2"/>
      <c r="B837" s="2"/>
      <c r="C837" s="8"/>
      <c r="D837" s="5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>
      <c r="A838" s="2"/>
      <c r="B838" s="2"/>
      <c r="C838" s="8"/>
      <c r="D838" s="5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>
      <c r="A839" s="2"/>
      <c r="B839" s="2"/>
      <c r="C839" s="8"/>
      <c r="D839" s="5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>
      <c r="A840" s="2"/>
      <c r="B840" s="2"/>
      <c r="C840" s="8"/>
      <c r="D840" s="5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>
      <c r="A841" s="2"/>
      <c r="B841" s="2"/>
      <c r="C841" s="8"/>
      <c r="D841" s="5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>
      <c r="A842" s="2"/>
      <c r="B842" s="2"/>
      <c r="C842" s="8"/>
      <c r="D842" s="5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>
      <c r="A843" s="2"/>
      <c r="B843" s="2"/>
      <c r="C843" s="8"/>
      <c r="D843" s="5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>
      <c r="A844" s="2"/>
      <c r="B844" s="2"/>
      <c r="C844" s="8"/>
      <c r="D844" s="5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>
      <c r="A845" s="2"/>
      <c r="B845" s="2"/>
      <c r="C845" s="8"/>
      <c r="D845" s="5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>
      <c r="A846" s="2"/>
      <c r="B846" s="2"/>
      <c r="C846" s="8"/>
      <c r="D846" s="5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>
      <c r="A847" s="2"/>
      <c r="B847" s="2"/>
      <c r="C847" s="8"/>
      <c r="D847" s="5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>
      <c r="A848" s="2"/>
      <c r="B848" s="2"/>
      <c r="C848" s="8"/>
      <c r="D848" s="5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>
      <c r="A849" s="2"/>
      <c r="B849" s="2"/>
      <c r="C849" s="8"/>
      <c r="D849" s="5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>
      <c r="A850" s="2"/>
      <c r="B850" s="2"/>
      <c r="C850" s="8"/>
      <c r="D850" s="5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>
      <c r="A851" s="2"/>
      <c r="B851" s="2"/>
      <c r="C851" s="8"/>
      <c r="D851" s="5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>
      <c r="A852" s="2"/>
      <c r="B852" s="2"/>
      <c r="C852" s="8"/>
      <c r="D852" s="5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>
      <c r="A853" s="2"/>
      <c r="B853" s="2"/>
      <c r="C853" s="8"/>
      <c r="D853" s="5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>
      <c r="A854" s="2"/>
      <c r="B854" s="2"/>
      <c r="C854" s="8"/>
      <c r="D854" s="5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>
      <c r="A855" s="2"/>
      <c r="B855" s="2"/>
      <c r="C855" s="8"/>
      <c r="D855" s="5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>
      <c r="A856" s="2"/>
      <c r="B856" s="2"/>
      <c r="C856" s="8"/>
      <c r="D856" s="5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>
      <c r="A857" s="2"/>
      <c r="B857" s="2"/>
      <c r="C857" s="8"/>
      <c r="D857" s="5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>
      <c r="A858" s="2"/>
      <c r="B858" s="2"/>
      <c r="C858" s="8"/>
      <c r="D858" s="5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>
      <c r="A859" s="2"/>
      <c r="B859" s="2"/>
      <c r="C859" s="8"/>
      <c r="D859" s="5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>
      <c r="A860" s="2"/>
      <c r="B860" s="2"/>
      <c r="C860" s="8"/>
      <c r="D860" s="5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>
      <c r="A861" s="2"/>
      <c r="B861" s="2"/>
      <c r="C861" s="8"/>
      <c r="D861" s="5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>
      <c r="A862" s="2"/>
      <c r="B862" s="2"/>
      <c r="C862" s="8"/>
      <c r="D862" s="5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>
      <c r="A863" s="2"/>
      <c r="B863" s="2"/>
      <c r="C863" s="8"/>
      <c r="D863" s="5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>
      <c r="A864" s="2"/>
      <c r="B864" s="2"/>
      <c r="C864" s="8"/>
      <c r="D864" s="5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>
      <c r="A865" s="2"/>
      <c r="B865" s="2"/>
      <c r="C865" s="8"/>
      <c r="D865" s="5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>
      <c r="A866" s="2"/>
      <c r="B866" s="2"/>
      <c r="C866" s="8"/>
      <c r="D866" s="5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>
      <c r="A867" s="2"/>
      <c r="B867" s="2"/>
      <c r="C867" s="8"/>
      <c r="D867" s="5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>
      <c r="A868" s="2"/>
      <c r="B868" s="2"/>
      <c r="C868" s="8"/>
      <c r="D868" s="5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>
      <c r="A869" s="2"/>
      <c r="B869" s="2"/>
      <c r="C869" s="8"/>
      <c r="D869" s="5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>
      <c r="A870" s="2"/>
      <c r="B870" s="2"/>
      <c r="C870" s="8"/>
      <c r="D870" s="5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>
      <c r="A871" s="2"/>
      <c r="B871" s="2"/>
      <c r="C871" s="8"/>
      <c r="D871" s="5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>
      <c r="A872" s="2"/>
      <c r="B872" s="2"/>
      <c r="C872" s="8"/>
      <c r="D872" s="5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>
      <c r="A873" s="2"/>
      <c r="B873" s="2"/>
      <c r="C873" s="8"/>
      <c r="D873" s="5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>
      <c r="A874" s="2"/>
      <c r="B874" s="2"/>
      <c r="C874" s="8"/>
      <c r="D874" s="5"/>
      <c r="E874" s="1"/>
      <c r="F874" s="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>
      <c r="A875" s="2"/>
      <c r="B875" s="2"/>
      <c r="C875" s="8"/>
      <c r="D875" s="5"/>
      <c r="E875" s="1"/>
      <c r="F875" s="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>
      <c r="A876" s="2"/>
      <c r="B876" s="2"/>
      <c r="C876" s="8"/>
      <c r="D876" s="5"/>
      <c r="E876" s="1"/>
      <c r="F876" s="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>
      <c r="A877" s="2"/>
      <c r="B877" s="2"/>
      <c r="C877" s="8"/>
      <c r="D877" s="5"/>
      <c r="E877" s="1"/>
      <c r="F877" s="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>
      <c r="A878" s="2"/>
      <c r="B878" s="2"/>
      <c r="C878" s="8"/>
      <c r="D878" s="5"/>
      <c r="E878" s="1"/>
      <c r="F878" s="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>
      <c r="A879" s="2"/>
      <c r="B879" s="2"/>
      <c r="C879" s="8"/>
      <c r="D879" s="5"/>
      <c r="E879" s="1"/>
      <c r="F879" s="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>
      <c r="A880" s="2"/>
      <c r="B880" s="2"/>
      <c r="C880" s="8"/>
      <c r="D880" s="5"/>
      <c r="E880" s="1"/>
      <c r="F880" s="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>
      <c r="A881" s="2"/>
      <c r="B881" s="2"/>
      <c r="C881" s="8"/>
      <c r="D881" s="5"/>
      <c r="E881" s="1"/>
      <c r="F881" s="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>
      <c r="A882" s="2"/>
      <c r="B882" s="2"/>
      <c r="C882" s="8"/>
      <c r="D882" s="5"/>
      <c r="E882" s="1"/>
      <c r="F882" s="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>
      <c r="A883" s="2"/>
      <c r="B883" s="2"/>
      <c r="C883" s="8"/>
      <c r="D883" s="5"/>
      <c r="E883" s="1"/>
      <c r="F883" s="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>
      <c r="A884" s="2"/>
      <c r="B884" s="2"/>
      <c r="C884" s="8"/>
      <c r="D884" s="5"/>
      <c r="E884" s="1"/>
      <c r="F884" s="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>
      <c r="A885" s="2"/>
      <c r="B885" s="2"/>
      <c r="C885" s="8"/>
      <c r="D885" s="5"/>
      <c r="E885" s="1"/>
      <c r="F885" s="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>
      <c r="A886" s="2"/>
      <c r="B886" s="2"/>
      <c r="C886" s="8"/>
      <c r="D886" s="5"/>
      <c r="E886" s="1"/>
      <c r="F886" s="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>
      <c r="A887" s="2"/>
      <c r="B887" s="2"/>
      <c r="C887" s="8"/>
      <c r="D887" s="5"/>
      <c r="E887" s="1"/>
      <c r="F887" s="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>
      <c r="A888" s="2"/>
      <c r="B888" s="2"/>
      <c r="C888" s="8"/>
      <c r="D888" s="5"/>
      <c r="E888" s="1"/>
      <c r="F888" s="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>
      <c r="A889" s="2"/>
      <c r="B889" s="2"/>
      <c r="C889" s="8"/>
      <c r="D889" s="5"/>
      <c r="E889" s="1"/>
      <c r="F889" s="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>
      <c r="A890" s="2"/>
      <c r="B890" s="2"/>
      <c r="C890" s="8"/>
      <c r="D890" s="5"/>
      <c r="E890" s="1"/>
      <c r="F890" s="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>
      <c r="A891" s="2"/>
      <c r="B891" s="2"/>
      <c r="C891" s="8"/>
      <c r="D891" s="5"/>
      <c r="E891" s="1"/>
      <c r="F891" s="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>
      <c r="A892" s="2"/>
      <c r="B892" s="2"/>
      <c r="C892" s="8"/>
      <c r="D892" s="5"/>
      <c r="E892" s="1"/>
      <c r="F892" s="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>
      <c r="A893" s="2"/>
      <c r="B893" s="2"/>
      <c r="C893" s="8"/>
      <c r="D893" s="5"/>
      <c r="E893" s="1"/>
      <c r="F893" s="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>
      <c r="A894" s="2"/>
      <c r="B894" s="2"/>
      <c r="C894" s="8"/>
      <c r="D894" s="5"/>
      <c r="E894" s="1"/>
      <c r="F894" s="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>
      <c r="A895" s="2"/>
      <c r="B895" s="2"/>
      <c r="C895" s="8"/>
      <c r="D895" s="5"/>
      <c r="E895" s="1"/>
      <c r="F895" s="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>
      <c r="A896" s="2"/>
      <c r="B896" s="2"/>
      <c r="C896" s="8"/>
      <c r="D896" s="5"/>
      <c r="E896" s="1"/>
      <c r="F896" s="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>
      <c r="A897" s="2"/>
      <c r="B897" s="2"/>
      <c r="C897" s="8"/>
      <c r="D897" s="5"/>
      <c r="E897" s="1"/>
      <c r="F897" s="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>
      <c r="A898" s="2"/>
      <c r="B898" s="2"/>
      <c r="C898" s="8"/>
      <c r="D898" s="5"/>
      <c r="E898" s="1"/>
      <c r="F898" s="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>
      <c r="A899" s="2"/>
      <c r="B899" s="2"/>
      <c r="C899" s="8"/>
      <c r="D899" s="5"/>
      <c r="E899" s="1"/>
      <c r="F899" s="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>
      <c r="A900" s="2"/>
      <c r="B900" s="2"/>
      <c r="C900" s="8"/>
      <c r="D900" s="5"/>
      <c r="E900" s="1"/>
      <c r="F900" s="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>
      <c r="A901" s="2"/>
      <c r="B901" s="2"/>
      <c r="C901" s="8"/>
      <c r="D901" s="5"/>
      <c r="E901" s="1"/>
      <c r="F901" s="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>
      <c r="A902" s="2"/>
      <c r="B902" s="2"/>
      <c r="C902" s="8"/>
      <c r="D902" s="5"/>
      <c r="E902" s="1"/>
      <c r="F902" s="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>
      <c r="A903" s="2"/>
      <c r="B903" s="2"/>
      <c r="C903" s="8"/>
      <c r="D903" s="5"/>
      <c r="E903" s="1"/>
      <c r="F903" s="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>
      <c r="A904" s="2"/>
      <c r="B904" s="2"/>
      <c r="C904" s="8"/>
      <c r="D904" s="5"/>
      <c r="E904" s="1"/>
      <c r="F904" s="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>
      <c r="A905" s="2"/>
      <c r="B905" s="2"/>
      <c r="C905" s="8"/>
      <c r="D905" s="5"/>
      <c r="E905" s="1"/>
      <c r="F905" s="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>
      <c r="A906" s="2"/>
      <c r="B906" s="2"/>
      <c r="C906" s="8"/>
      <c r="D906" s="5"/>
      <c r="E906" s="1"/>
      <c r="F906" s="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>
      <c r="A907" s="2"/>
      <c r="B907" s="2"/>
      <c r="C907" s="8"/>
      <c r="D907" s="5"/>
      <c r="E907" s="1"/>
      <c r="F907" s="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>
      <c r="A908" s="2"/>
      <c r="B908" s="2"/>
      <c r="C908" s="8"/>
      <c r="D908" s="5"/>
      <c r="E908" s="1"/>
      <c r="F908" s="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>
      <c r="A909" s="2"/>
      <c r="B909" s="2"/>
      <c r="C909" s="8"/>
      <c r="D909" s="5"/>
      <c r="E909" s="1"/>
      <c r="F909" s="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>
      <c r="A910" s="2"/>
      <c r="B910" s="2"/>
      <c r="C910" s="8"/>
      <c r="D910" s="5"/>
      <c r="E910" s="1"/>
      <c r="F910" s="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>
      <c r="A911" s="2"/>
      <c r="B911" s="2"/>
      <c r="C911" s="8"/>
      <c r="D911" s="5"/>
      <c r="E911" s="1"/>
      <c r="F911" s="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>
      <c r="A912" s="2"/>
      <c r="B912" s="2"/>
      <c r="C912" s="8"/>
      <c r="D912" s="5"/>
      <c r="E912" s="1"/>
      <c r="F912" s="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>
      <c r="A913" s="2"/>
      <c r="B913" s="2"/>
      <c r="C913" s="8"/>
      <c r="D913" s="5"/>
      <c r="E913" s="1"/>
      <c r="F913" s="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>
      <c r="A914" s="2"/>
      <c r="B914" s="2"/>
      <c r="C914" s="8"/>
      <c r="D914" s="5"/>
      <c r="E914" s="1"/>
      <c r="F914" s="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>
      <c r="A915" s="2"/>
      <c r="B915" s="2"/>
      <c r="C915" s="8"/>
      <c r="D915" s="5"/>
      <c r="E915" s="1"/>
      <c r="F915" s="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>
      <c r="A916" s="2"/>
      <c r="B916" s="2"/>
      <c r="C916" s="8"/>
      <c r="D916" s="5"/>
      <c r="E916" s="1"/>
      <c r="F916" s="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>
      <c r="A917" s="2"/>
      <c r="B917" s="2"/>
      <c r="C917" s="8"/>
      <c r="D917" s="5"/>
      <c r="E917" s="1"/>
      <c r="F917" s="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>
      <c r="A918" s="2"/>
      <c r="B918" s="2"/>
      <c r="C918" s="8"/>
      <c r="D918" s="5"/>
      <c r="E918" s="1"/>
      <c r="F918" s="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>
      <c r="A919" s="2"/>
      <c r="B919" s="2"/>
      <c r="C919" s="8"/>
      <c r="D919" s="5"/>
      <c r="E919" s="1"/>
      <c r="F919" s="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>
      <c r="A920" s="2"/>
      <c r="B920" s="2"/>
      <c r="C920" s="8"/>
      <c r="D920" s="5"/>
      <c r="E920" s="1"/>
      <c r="F920" s="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>
      <c r="A921" s="2"/>
      <c r="B921" s="2"/>
      <c r="C921" s="8"/>
      <c r="D921" s="5"/>
      <c r="E921" s="1"/>
      <c r="F921" s="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>
      <c r="A922" s="2"/>
      <c r="B922" s="2"/>
      <c r="C922" s="8"/>
      <c r="D922" s="5"/>
      <c r="E922" s="1"/>
      <c r="F922" s="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>
      <c r="A923" s="2"/>
      <c r="B923" s="2"/>
      <c r="C923" s="8"/>
      <c r="D923" s="5"/>
      <c r="E923" s="1"/>
      <c r="F923" s="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>
      <c r="A924" s="2"/>
      <c r="B924" s="2"/>
      <c r="C924" s="8"/>
      <c r="D924" s="5"/>
      <c r="E924" s="1"/>
      <c r="F924" s="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>
      <c r="A925" s="2"/>
      <c r="B925" s="2"/>
      <c r="C925" s="8"/>
      <c r="D925" s="5"/>
      <c r="E925" s="1"/>
      <c r="F925" s="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>
      <c r="A926" s="2"/>
      <c r="B926" s="2"/>
      <c r="C926" s="8"/>
      <c r="D926" s="5"/>
      <c r="E926" s="1"/>
      <c r="F926" s="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>
      <c r="A927" s="2"/>
      <c r="B927" s="2"/>
      <c r="C927" s="8"/>
      <c r="D927" s="5"/>
      <c r="E927" s="1"/>
      <c r="F927" s="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>
      <c r="A928" s="2"/>
      <c r="B928" s="2"/>
      <c r="C928" s="8"/>
      <c r="D928" s="5"/>
      <c r="E928" s="1"/>
      <c r="F928" s="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>
      <c r="A929" s="2"/>
      <c r="B929" s="2"/>
      <c r="C929" s="8"/>
      <c r="D929" s="5"/>
      <c r="E929" s="1"/>
      <c r="F929" s="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>
      <c r="A930" s="2"/>
      <c r="B930" s="2"/>
      <c r="C930" s="8"/>
      <c r="D930" s="5"/>
      <c r="E930" s="1"/>
      <c r="F930" s="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>
      <c r="A931" s="2"/>
      <c r="B931" s="2"/>
      <c r="C931" s="8"/>
      <c r="D931" s="5"/>
      <c r="E931" s="1"/>
      <c r="F931" s="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>
      <c r="A932" s="2"/>
      <c r="B932" s="2"/>
      <c r="C932" s="8"/>
      <c r="D932" s="5"/>
      <c r="E932" s="1"/>
      <c r="F932" s="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>
      <c r="A933" s="2"/>
      <c r="B933" s="2"/>
      <c r="C933" s="8"/>
      <c r="D933" s="5"/>
      <c r="E933" s="1"/>
      <c r="F933" s="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>
      <c r="A934" s="2"/>
      <c r="B934" s="2"/>
      <c r="C934" s="8"/>
      <c r="D934" s="5"/>
      <c r="E934" s="1"/>
      <c r="F934" s="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>
      <c r="A935" s="2"/>
      <c r="B935" s="2"/>
      <c r="C935" s="8"/>
      <c r="D935" s="5"/>
      <c r="E935" s="1"/>
      <c r="F935" s="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>
      <c r="A936" s="2"/>
      <c r="B936" s="2"/>
      <c r="C936" s="8"/>
      <c r="D936" s="5"/>
      <c r="E936" s="1"/>
      <c r="F936" s="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>
      <c r="A937" s="2"/>
      <c r="B937" s="2"/>
      <c r="C937" s="8"/>
      <c r="D937" s="5"/>
      <c r="E937" s="1"/>
      <c r="F937" s="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>
      <c r="A938" s="2"/>
      <c r="B938" s="2"/>
      <c r="C938" s="8"/>
      <c r="D938" s="5"/>
      <c r="E938" s="1"/>
      <c r="F938" s="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>
      <c r="A939" s="2"/>
      <c r="B939" s="2"/>
      <c r="C939" s="8"/>
      <c r="D939" s="5"/>
      <c r="E939" s="1"/>
      <c r="F939" s="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>
      <c r="A940" s="2"/>
      <c r="B940" s="2"/>
      <c r="C940" s="8"/>
      <c r="D940" s="5"/>
      <c r="E940" s="1"/>
      <c r="F940" s="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>
      <c r="A941" s="2"/>
      <c r="B941" s="2"/>
      <c r="C941" s="8"/>
      <c r="D941" s="5"/>
      <c r="E941" s="1"/>
      <c r="F941" s="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>
      <c r="A942" s="2"/>
      <c r="B942" s="2"/>
      <c r="C942" s="8"/>
      <c r="D942" s="5"/>
      <c r="E942" s="1"/>
      <c r="F942" s="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>
      <c r="A943" s="2"/>
      <c r="B943" s="2"/>
      <c r="C943" s="8"/>
      <c r="D943" s="5"/>
      <c r="E943" s="1"/>
      <c r="F943" s="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>
      <c r="A944" s="2"/>
      <c r="B944" s="2"/>
      <c r="C944" s="8"/>
      <c r="D944" s="5"/>
      <c r="E944" s="1"/>
      <c r="F944" s="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>
      <c r="A945" s="2"/>
      <c r="B945" s="2"/>
      <c r="C945" s="8"/>
      <c r="D945" s="5"/>
      <c r="E945" s="1"/>
      <c r="F945" s="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>
      <c r="A946" s="2"/>
      <c r="B946" s="2"/>
      <c r="C946" s="8"/>
      <c r="D946" s="5"/>
      <c r="E946" s="1"/>
      <c r="F946" s="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>
      <c r="A947" s="2"/>
      <c r="B947" s="2"/>
      <c r="C947" s="8"/>
      <c r="D947" s="5"/>
      <c r="E947" s="1"/>
      <c r="F947" s="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>
      <c r="A948" s="2"/>
      <c r="B948" s="2"/>
      <c r="C948" s="8"/>
      <c r="D948" s="5"/>
      <c r="E948" s="1"/>
      <c r="F948" s="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>
      <c r="A949" s="2"/>
      <c r="B949" s="2"/>
      <c r="C949" s="8"/>
      <c r="D949" s="5"/>
      <c r="E949" s="1"/>
      <c r="F949" s="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>
      <c r="A950" s="2"/>
      <c r="B950" s="2"/>
      <c r="C950" s="8"/>
      <c r="D950" s="5"/>
      <c r="E950" s="1"/>
      <c r="F950" s="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>
      <c r="A951" s="2"/>
      <c r="B951" s="2"/>
      <c r="C951" s="8"/>
      <c r="D951" s="5"/>
      <c r="E951" s="1"/>
      <c r="F951" s="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>
      <c r="A952" s="2"/>
      <c r="B952" s="2"/>
      <c r="C952" s="8"/>
      <c r="D952" s="5"/>
      <c r="E952" s="1"/>
      <c r="F952" s="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>
      <c r="A953" s="2"/>
      <c r="B953" s="2"/>
      <c r="C953" s="8"/>
      <c r="D953" s="5"/>
      <c r="E953" s="1"/>
      <c r="F953" s="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>
      <c r="A954" s="2"/>
      <c r="B954" s="2"/>
      <c r="C954" s="8"/>
      <c r="D954" s="5"/>
      <c r="E954" s="1"/>
      <c r="F954" s="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>
      <c r="A955" s="2"/>
      <c r="B955" s="2"/>
      <c r="C955" s="8"/>
      <c r="D955" s="5"/>
      <c r="E955" s="1"/>
      <c r="F955" s="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>
      <c r="A956" s="2"/>
      <c r="B956" s="2"/>
      <c r="C956" s="8"/>
      <c r="D956" s="5"/>
      <c r="E956" s="1"/>
      <c r="F956" s="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>
      <c r="A957" s="2"/>
      <c r="B957" s="2"/>
      <c r="C957" s="8"/>
      <c r="D957" s="5"/>
      <c r="E957" s="1"/>
      <c r="F957" s="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>
      <c r="A958" s="2"/>
      <c r="B958" s="2"/>
      <c r="C958" s="8"/>
      <c r="D958" s="5"/>
      <c r="E958" s="1"/>
      <c r="F958" s="1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>
      <c r="A959" s="2"/>
      <c r="B959" s="2"/>
      <c r="C959" s="8"/>
      <c r="D959" s="5"/>
      <c r="E959" s="1"/>
      <c r="F959" s="1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>
      <c r="A960" s="2"/>
      <c r="B960" s="2"/>
      <c r="C960" s="8"/>
      <c r="D960" s="5"/>
      <c r="E960" s="1"/>
      <c r="F960" s="1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>
      <c r="A961" s="2"/>
      <c r="B961" s="2"/>
      <c r="C961" s="8"/>
      <c r="D961" s="5"/>
      <c r="E961" s="1"/>
      <c r="F961" s="1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>
      <c r="A962" s="2"/>
      <c r="B962" s="2"/>
      <c r="C962" s="8"/>
      <c r="D962" s="5"/>
      <c r="E962" s="1"/>
      <c r="F962" s="1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>
      <c r="A963" s="2"/>
      <c r="B963" s="2"/>
      <c r="C963" s="8"/>
      <c r="D963" s="5"/>
      <c r="E963" s="1"/>
      <c r="F963" s="1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>
      <c r="A964" s="2"/>
      <c r="B964" s="2"/>
      <c r="C964" s="8"/>
      <c r="D964" s="5"/>
      <c r="E964" s="1"/>
      <c r="F964" s="1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>
      <c r="A965" s="2"/>
      <c r="B965" s="2"/>
      <c r="C965" s="8"/>
      <c r="D965" s="5"/>
      <c r="E965" s="1"/>
      <c r="F965" s="1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>
      <c r="A966" s="2"/>
      <c r="B966" s="2"/>
      <c r="C966" s="8"/>
      <c r="D966" s="5"/>
      <c r="E966" s="1"/>
      <c r="F966" s="1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>
      <c r="A967" s="2"/>
      <c r="B967" s="2"/>
      <c r="C967" s="8"/>
      <c r="D967" s="5"/>
      <c r="E967" s="1"/>
      <c r="F967" s="1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>
      <c r="A968" s="2"/>
      <c r="B968" s="2"/>
      <c r="C968" s="8"/>
      <c r="D968" s="5"/>
      <c r="E968" s="1"/>
      <c r="F968" s="1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>
      <c r="A969" s="2"/>
      <c r="B969" s="2"/>
      <c r="C969" s="8"/>
      <c r="D969" s="5"/>
      <c r="E969" s="1"/>
      <c r="F969" s="1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>
      <c r="A970" s="2"/>
      <c r="B970" s="2"/>
      <c r="C970" s="8"/>
      <c r="D970" s="5"/>
      <c r="E970" s="1"/>
      <c r="F970" s="1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>
      <c r="A971" s="2"/>
      <c r="B971" s="2"/>
      <c r="C971" s="8"/>
      <c r="D971" s="5"/>
      <c r="E971" s="1"/>
      <c r="F971" s="1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>
      <c r="A972" s="2"/>
      <c r="B972" s="2"/>
      <c r="C972" s="8"/>
      <c r="D972" s="5"/>
      <c r="E972" s="1"/>
      <c r="F972" s="1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>
      <c r="A973" s="2"/>
      <c r="B973" s="2"/>
      <c r="C973" s="8"/>
      <c r="D973" s="5"/>
      <c r="E973" s="1"/>
      <c r="F973" s="1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>
      <c r="A974" s="2"/>
      <c r="B974" s="2"/>
      <c r="C974" s="8"/>
      <c r="D974" s="5"/>
      <c r="E974" s="1"/>
      <c r="F974" s="1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>
      <c r="A975" s="2"/>
      <c r="B975" s="2"/>
      <c r="C975" s="8"/>
      <c r="D975" s="5"/>
      <c r="E975" s="1"/>
      <c r="F975" s="1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>
      <c r="A976" s="2"/>
      <c r="B976" s="2"/>
      <c r="C976" s="8"/>
      <c r="D976" s="5"/>
      <c r="E976" s="1"/>
      <c r="F976" s="1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>
      <c r="A977" s="2"/>
      <c r="B977" s="2"/>
      <c r="C977" s="8"/>
      <c r="D977" s="5"/>
      <c r="E977" s="1"/>
      <c r="F977" s="1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>
      <c r="A978" s="2"/>
      <c r="B978" s="2"/>
      <c r="C978" s="8"/>
      <c r="D978" s="5"/>
      <c r="E978" s="1"/>
      <c r="F978" s="1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>
      <c r="A979" s="2"/>
      <c r="B979" s="2"/>
      <c r="C979" s="8"/>
      <c r="D979" s="5"/>
      <c r="E979" s="1"/>
      <c r="F979" s="1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>
      <c r="A980" s="2"/>
      <c r="B980" s="2"/>
      <c r="C980" s="8"/>
      <c r="D980" s="5"/>
      <c r="E980" s="1"/>
      <c r="F980" s="1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>
      <c r="A981" s="2"/>
      <c r="B981" s="2"/>
      <c r="C981" s="8"/>
      <c r="D981" s="5"/>
      <c r="E981" s="1"/>
      <c r="F981" s="1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>
      <c r="A982" s="2"/>
      <c r="B982" s="2"/>
      <c r="C982" s="8"/>
      <c r="D982" s="5"/>
      <c r="E982" s="1"/>
      <c r="F982" s="1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>
      <c r="A983" s="2"/>
      <c r="B983" s="2"/>
      <c r="C983" s="8"/>
      <c r="D983" s="5"/>
      <c r="E983" s="1"/>
      <c r="F983" s="1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>
      <c r="A984" s="2"/>
      <c r="B984" s="2"/>
      <c r="C984" s="8"/>
      <c r="D984" s="5"/>
      <c r="E984" s="1"/>
      <c r="F984" s="1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>
      <c r="A985" s="2"/>
      <c r="B985" s="2"/>
      <c r="C985" s="8"/>
      <c r="D985" s="5"/>
      <c r="E985" s="1"/>
      <c r="F985" s="1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>
      <c r="A986" s="2"/>
      <c r="B986" s="2"/>
      <c r="C986" s="8"/>
      <c r="D986" s="5"/>
      <c r="E986" s="1"/>
      <c r="F986" s="1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>
      <c r="A987" s="2"/>
      <c r="B987" s="2"/>
      <c r="C987" s="8"/>
      <c r="D987" s="5"/>
      <c r="E987" s="1"/>
      <c r="F987" s="1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>
      <c r="A988" s="2"/>
      <c r="B988" s="2"/>
      <c r="C988" s="8"/>
      <c r="D988" s="5"/>
      <c r="E988" s="1"/>
      <c r="F988" s="1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>
      <c r="A989" s="2"/>
      <c r="B989" s="2"/>
      <c r="C989" s="8"/>
      <c r="D989" s="5"/>
      <c r="E989" s="1"/>
      <c r="F989" s="1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>
      <c r="A990" s="2"/>
      <c r="B990" s="2"/>
      <c r="C990" s="8"/>
      <c r="D990" s="5"/>
      <c r="E990" s="1"/>
      <c r="F990" s="1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>
      <c r="A991" s="2"/>
      <c r="B991" s="2"/>
      <c r="C991" s="8"/>
      <c r="D991" s="5"/>
      <c r="E991" s="1"/>
      <c r="F991" s="1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>
      <c r="A992" s="2"/>
      <c r="B992" s="2"/>
      <c r="C992" s="8"/>
      <c r="D992" s="5"/>
      <c r="E992" s="1"/>
      <c r="F992" s="1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>
      <c r="A993" s="2"/>
      <c r="B993" s="2"/>
      <c r="C993" s="8"/>
      <c r="D993" s="5"/>
      <c r="E993" s="1"/>
      <c r="F993" s="1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>
      <c r="A994" s="2"/>
      <c r="B994" s="2"/>
      <c r="C994" s="8"/>
      <c r="D994" s="5"/>
      <c r="E994" s="1"/>
      <c r="F994" s="1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>
      <c r="A995" s="2"/>
      <c r="B995" s="2"/>
      <c r="C995" s="8"/>
      <c r="D995" s="5"/>
      <c r="E995" s="1"/>
      <c r="F995" s="1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>
      <c r="A996" s="2"/>
      <c r="B996" s="2"/>
      <c r="C996" s="8"/>
      <c r="D996" s="5"/>
      <c r="E996" s="1"/>
      <c r="F996" s="1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>
      <c r="A997" s="2"/>
      <c r="B997" s="2"/>
      <c r="C997" s="8"/>
      <c r="D997" s="5"/>
      <c r="E997" s="1"/>
      <c r="F997" s="1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>
      <c r="A998" s="2"/>
      <c r="B998" s="2"/>
      <c r="C998" s="8"/>
      <c r="D998" s="5"/>
      <c r="E998" s="1"/>
      <c r="F998" s="1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>
      <c r="A999" s="2"/>
      <c r="B999" s="2"/>
      <c r="C999" s="8"/>
      <c r="D999" s="5"/>
      <c r="E999" s="1"/>
      <c r="F999" s="1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>
      <c r="A1000" s="2"/>
      <c r="B1000" s="2"/>
      <c r="C1000" s="8"/>
      <c r="D1000" s="5"/>
      <c r="E1000" s="1"/>
      <c r="F1000" s="1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2.75" customHeight="1">
      <c r="A1001" s="2"/>
      <c r="B1001" s="2"/>
      <c r="C1001" s="8"/>
      <c r="D1001" s="5"/>
      <c r="E1001" s="1"/>
      <c r="F1001" s="1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2.75" customHeight="1">
      <c r="A1002" s="2"/>
      <c r="B1002" s="2"/>
      <c r="C1002" s="8"/>
      <c r="D1002" s="5"/>
      <c r="E1002" s="1"/>
      <c r="F1002" s="1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2.75" customHeight="1">
      <c r="A1003" s="2"/>
      <c r="B1003" s="2"/>
      <c r="C1003" s="8"/>
      <c r="D1003" s="5"/>
      <c r="E1003" s="1"/>
      <c r="F1003" s="1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2.75" customHeight="1">
      <c r="A1004" s="2"/>
      <c r="B1004" s="2"/>
      <c r="C1004" s="8"/>
      <c r="D1004" s="5"/>
      <c r="E1004" s="1"/>
      <c r="F1004" s="1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2.75" customHeight="1">
      <c r="A1005" s="2"/>
      <c r="B1005" s="2"/>
      <c r="C1005" s="8"/>
      <c r="D1005" s="5"/>
      <c r="E1005" s="1"/>
      <c r="F1005" s="1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2.75" customHeight="1">
      <c r="A1006" s="2"/>
      <c r="B1006" s="2"/>
      <c r="C1006" s="8"/>
      <c r="D1006" s="5"/>
      <c r="E1006" s="1"/>
      <c r="F1006" s="1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2.75" customHeight="1">
      <c r="A1007" s="2"/>
      <c r="B1007" s="2"/>
      <c r="C1007" s="8"/>
      <c r="D1007" s="5"/>
      <c r="E1007" s="1"/>
      <c r="F1007" s="1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2.75" customHeight="1">
      <c r="A1008" s="2"/>
      <c r="B1008" s="2"/>
      <c r="C1008" s="8"/>
      <c r="D1008" s="5"/>
      <c r="E1008" s="1"/>
      <c r="F1008" s="1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2.75" customHeight="1">
      <c r="A1009" s="2"/>
      <c r="B1009" s="2"/>
      <c r="C1009" s="8"/>
      <c r="D1009" s="5"/>
      <c r="E1009" s="1"/>
      <c r="F1009" s="1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2.75" customHeight="1">
      <c r="A1010" s="2"/>
      <c r="B1010" s="2"/>
      <c r="C1010" s="8"/>
      <c r="D1010" s="5"/>
      <c r="E1010" s="1"/>
      <c r="F1010" s="1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2.75" customHeight="1">
      <c r="A1011" s="2"/>
      <c r="B1011" s="2"/>
      <c r="C1011" s="8"/>
      <c r="D1011" s="5"/>
      <c r="E1011" s="1"/>
      <c r="F1011" s="1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2.75" customHeight="1">
      <c r="A1012" s="2"/>
      <c r="B1012" s="2"/>
      <c r="C1012" s="8"/>
      <c r="D1012" s="5"/>
      <c r="E1012" s="1"/>
      <c r="F1012" s="1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12.75" customHeight="1">
      <c r="A1013" s="2"/>
      <c r="B1013" s="2"/>
      <c r="C1013" s="8"/>
      <c r="D1013" s="5"/>
      <c r="E1013" s="1"/>
      <c r="F1013" s="1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ht="12.75" customHeight="1">
      <c r="A1014" s="2"/>
      <c r="B1014" s="2"/>
      <c r="C1014" s="8"/>
      <c r="D1014" s="5"/>
      <c r="E1014" s="1"/>
      <c r="F1014" s="1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1:26" ht="12.75" customHeight="1">
      <c r="A1015" s="2"/>
      <c r="B1015" s="2"/>
      <c r="C1015" s="8"/>
      <c r="D1015" s="5"/>
      <c r="E1015" s="1"/>
      <c r="F1015" s="1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spans="1:26" ht="12.75" customHeight="1">
      <c r="A1016" s="2"/>
      <c r="B1016" s="2"/>
      <c r="C1016" s="8"/>
      <c r="D1016" s="5"/>
      <c r="E1016" s="1"/>
      <c r="F1016" s="1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spans="1:26" ht="12.75" customHeight="1">
      <c r="A1017" s="2"/>
      <c r="B1017" s="2"/>
      <c r="C1017" s="8"/>
      <c r="D1017" s="5"/>
      <c r="E1017" s="1"/>
      <c r="F1017" s="1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spans="1:26" ht="12.75" customHeight="1">
      <c r="A1018" s="2"/>
      <c r="B1018" s="2"/>
      <c r="C1018" s="8"/>
      <c r="D1018" s="5"/>
      <c r="E1018" s="1"/>
      <c r="F1018" s="1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spans="1:26" ht="12.75" customHeight="1">
      <c r="A1019" s="2"/>
      <c r="B1019" s="2"/>
      <c r="C1019" s="8"/>
      <c r="D1019" s="5"/>
      <c r="E1019" s="1"/>
      <c r="F1019" s="1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spans="1:26" ht="12.75" customHeight="1">
      <c r="A1020" s="2"/>
      <c r="B1020" s="2"/>
      <c r="C1020" s="8"/>
      <c r="D1020" s="5"/>
      <c r="E1020" s="1"/>
      <c r="F1020" s="1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spans="1:26" ht="12.75" customHeight="1">
      <c r="A1021" s="2"/>
      <c r="B1021" s="2"/>
      <c r="C1021" s="8"/>
      <c r="D1021" s="5"/>
      <c r="E1021" s="1"/>
      <c r="F1021" s="1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 spans="1:26" ht="12.75" customHeight="1">
      <c r="A1022" s="2"/>
      <c r="B1022" s="2"/>
      <c r="C1022" s="8"/>
      <c r="D1022" s="5"/>
      <c r="E1022" s="1"/>
      <c r="F1022" s="1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 spans="1:26" ht="12.75" customHeight="1">
      <c r="A1023" s="2"/>
      <c r="B1023" s="2"/>
      <c r="C1023" s="8"/>
      <c r="D1023" s="5"/>
      <c r="E1023" s="1"/>
      <c r="F1023" s="1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 spans="1:26" ht="12.75" customHeight="1">
      <c r="A1024" s="2"/>
      <c r="B1024" s="2"/>
      <c r="C1024" s="8"/>
      <c r="D1024" s="5"/>
      <c r="E1024" s="1"/>
      <c r="F1024" s="1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 spans="1:26" ht="12.75" customHeight="1">
      <c r="A1025" s="2"/>
      <c r="B1025" s="2"/>
      <c r="C1025" s="8"/>
      <c r="D1025" s="5"/>
      <c r="E1025" s="1"/>
      <c r="F1025" s="1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 spans="1:26" ht="12.75" customHeight="1">
      <c r="A1026" s="2"/>
      <c r="B1026" s="2"/>
      <c r="C1026" s="8"/>
      <c r="D1026" s="5"/>
      <c r="E1026" s="1"/>
      <c r="F1026" s="1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 spans="1:26" ht="12.75" customHeight="1">
      <c r="A1027" s="2"/>
      <c r="B1027" s="2"/>
      <c r="C1027" s="8"/>
      <c r="D1027" s="5"/>
      <c r="E1027" s="1"/>
      <c r="F1027" s="1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 spans="1:26" ht="12.75" customHeight="1">
      <c r="A1028" s="2"/>
      <c r="B1028" s="2"/>
      <c r="C1028" s="8"/>
      <c r="D1028" s="5"/>
      <c r="E1028" s="1"/>
      <c r="F1028" s="1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 spans="1:26" ht="12.75" customHeight="1">
      <c r="A1029" s="2"/>
      <c r="B1029" s="2"/>
      <c r="C1029" s="8"/>
      <c r="D1029" s="5"/>
      <c r="E1029" s="1"/>
      <c r="F1029" s="1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 spans="1:26" ht="12.75" customHeight="1">
      <c r="A1030" s="2"/>
      <c r="B1030" s="2"/>
      <c r="C1030" s="8"/>
      <c r="D1030" s="5"/>
      <c r="E1030" s="1"/>
      <c r="F1030" s="1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 spans="1:26" ht="12.75" customHeight="1">
      <c r="A1031" s="2"/>
      <c r="B1031" s="2"/>
      <c r="C1031" s="8"/>
      <c r="D1031" s="5"/>
      <c r="E1031" s="1"/>
      <c r="F1031" s="1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 spans="1:26" ht="12.75" customHeight="1">
      <c r="A1032" s="2"/>
      <c r="B1032" s="2"/>
      <c r="C1032" s="8"/>
      <c r="D1032" s="5"/>
      <c r="E1032" s="1"/>
      <c r="F1032" s="1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 spans="1:26" ht="12.75" customHeight="1">
      <c r="A1033" s="2"/>
      <c r="B1033" s="2"/>
      <c r="C1033" s="8"/>
      <c r="D1033" s="5"/>
      <c r="E1033" s="1"/>
      <c r="F1033" s="1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 spans="1:26" ht="12.75" customHeight="1">
      <c r="A1034" s="2"/>
      <c r="B1034" s="2"/>
      <c r="C1034" s="8"/>
      <c r="D1034" s="5"/>
      <c r="E1034" s="1"/>
      <c r="F1034" s="1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 spans="1:26" ht="12.75" customHeight="1">
      <c r="A1035" s="2"/>
      <c r="B1035" s="2"/>
      <c r="C1035" s="8"/>
      <c r="D1035" s="5"/>
      <c r="E1035" s="1"/>
      <c r="F1035" s="1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 spans="1:26" ht="12.75" customHeight="1">
      <c r="A1036" s="2"/>
      <c r="B1036" s="2"/>
      <c r="C1036" s="8"/>
      <c r="D1036" s="5"/>
      <c r="E1036" s="1"/>
      <c r="F1036" s="1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 spans="1:26" ht="12.75" customHeight="1">
      <c r="A1037" s="2"/>
      <c r="B1037" s="2"/>
      <c r="C1037" s="8"/>
      <c r="D1037" s="5"/>
      <c r="E1037" s="1"/>
      <c r="F1037" s="1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 spans="1:26" ht="12.75" customHeight="1">
      <c r="A1038" s="2"/>
      <c r="B1038" s="2"/>
      <c r="C1038" s="8"/>
      <c r="D1038" s="5"/>
      <c r="E1038" s="1"/>
      <c r="F1038" s="1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  <row r="1039" spans="1:26" ht="12.75" customHeight="1">
      <c r="A1039" s="2"/>
      <c r="B1039" s="2"/>
      <c r="C1039" s="8"/>
      <c r="D1039" s="5"/>
      <c r="E1039" s="1"/>
      <c r="F1039" s="1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</row>
    <row r="1040" spans="1:26" ht="12.75" customHeight="1">
      <c r="A1040" s="2"/>
      <c r="B1040" s="2"/>
      <c r="C1040" s="8"/>
      <c r="D1040" s="5"/>
      <c r="E1040" s="1"/>
      <c r="F1040" s="1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</row>
    <row r="1041" spans="1:26" ht="12.75" customHeight="1">
      <c r="A1041" s="2"/>
      <c r="B1041" s="2"/>
      <c r="C1041" s="8"/>
      <c r="D1041" s="5"/>
      <c r="E1041" s="1"/>
      <c r="F1041" s="1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</row>
    <row r="1042" spans="1:26" ht="12.75" customHeight="1">
      <c r="A1042" s="2"/>
      <c r="B1042" s="2"/>
      <c r="C1042" s="8"/>
      <c r="D1042" s="5"/>
      <c r="E1042" s="1"/>
      <c r="F1042" s="1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</row>
    <row r="1043" spans="1:26" ht="12.75" customHeight="1">
      <c r="A1043" s="2"/>
      <c r="B1043" s="2"/>
      <c r="C1043" s="8"/>
      <c r="D1043" s="5"/>
      <c r="E1043" s="1"/>
      <c r="F1043" s="1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</row>
    <row r="1044" spans="1:26" ht="12.75" customHeight="1">
      <c r="A1044" s="2"/>
      <c r="B1044" s="2"/>
      <c r="C1044" s="8"/>
      <c r="D1044" s="5"/>
      <c r="E1044" s="1"/>
      <c r="F1044" s="1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</row>
    <row r="1045" spans="1:26" ht="12.75" customHeight="1">
      <c r="A1045" s="2"/>
      <c r="B1045" s="2"/>
      <c r="C1045" s="8"/>
      <c r="D1045" s="5"/>
      <c r="E1045" s="1"/>
      <c r="F1045" s="1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</row>
    <row r="1046" spans="1:26" ht="12.75" customHeight="1">
      <c r="A1046" s="2"/>
      <c r="B1046" s="2"/>
      <c r="C1046" s="8"/>
      <c r="D1046" s="5"/>
      <c r="E1046" s="1"/>
      <c r="F1046" s="1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</row>
    <row r="1047" spans="1:26" ht="12.75" customHeight="1">
      <c r="A1047" s="2"/>
      <c r="B1047" s="2"/>
      <c r="C1047" s="8"/>
      <c r="D1047" s="5"/>
      <c r="E1047" s="1"/>
      <c r="F1047" s="1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</row>
    <row r="1048" spans="1:26" ht="12.75" customHeight="1">
      <c r="A1048" s="2"/>
      <c r="B1048" s="2"/>
      <c r="C1048" s="8"/>
      <c r="D1048" s="5"/>
      <c r="E1048" s="1"/>
      <c r="F1048" s="1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</row>
    <row r="1049" spans="1:26" ht="12.75" customHeight="1">
      <c r="A1049" s="2"/>
      <c r="B1049" s="2"/>
      <c r="C1049" s="8"/>
      <c r="D1049" s="5"/>
      <c r="E1049" s="1"/>
      <c r="F1049" s="1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</row>
    <row r="1050" spans="1:26" ht="12.75" customHeight="1">
      <c r="A1050" s="2"/>
      <c r="B1050" s="2"/>
      <c r="C1050" s="8"/>
      <c r="D1050" s="5"/>
      <c r="E1050" s="1"/>
      <c r="F1050" s="1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</row>
    <row r="1051" spans="1:26" ht="12.75" customHeight="1">
      <c r="A1051" s="2"/>
      <c r="B1051" s="2"/>
      <c r="C1051" s="8"/>
      <c r="D1051" s="5"/>
      <c r="E1051" s="1"/>
      <c r="F1051" s="1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</row>
    <row r="1052" spans="1:26" ht="12.75" customHeight="1">
      <c r="A1052" s="2"/>
      <c r="B1052" s="2"/>
      <c r="C1052" s="8"/>
      <c r="D1052" s="5"/>
      <c r="E1052" s="1"/>
      <c r="F1052" s="1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</row>
    <row r="1053" spans="1:26" ht="12.75" customHeight="1">
      <c r="A1053" s="2"/>
      <c r="B1053" s="2"/>
      <c r="C1053" s="8"/>
      <c r="D1053" s="5"/>
      <c r="E1053" s="1"/>
      <c r="F1053" s="1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</row>
    <row r="1054" spans="1:26" ht="12.75" customHeight="1">
      <c r="A1054" s="2"/>
      <c r="B1054" s="2"/>
      <c r="C1054" s="8"/>
      <c r="D1054" s="5"/>
      <c r="E1054" s="1"/>
      <c r="F1054" s="1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</row>
    <row r="1055" spans="1:26" ht="12.75" customHeight="1">
      <c r="A1055" s="2"/>
      <c r="B1055" s="2"/>
      <c r="C1055" s="8"/>
      <c r="D1055" s="5"/>
      <c r="E1055" s="1"/>
      <c r="F1055" s="1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</row>
    <row r="1056" spans="1:26" ht="12.75" customHeight="1">
      <c r="A1056" s="2"/>
      <c r="B1056" s="2"/>
      <c r="C1056" s="8"/>
      <c r="D1056" s="5"/>
      <c r="E1056" s="1"/>
      <c r="F1056" s="1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</row>
    <row r="1057" spans="1:26" ht="12.75" customHeight="1">
      <c r="A1057" s="2"/>
      <c r="B1057" s="2"/>
      <c r="C1057" s="8"/>
      <c r="D1057" s="5"/>
      <c r="E1057" s="1"/>
      <c r="F1057" s="1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</row>
    <row r="1058" spans="1:26" ht="12.75" customHeight="1">
      <c r="A1058" s="2"/>
      <c r="B1058" s="2"/>
      <c r="C1058" s="8"/>
      <c r="D1058" s="5"/>
      <c r="E1058" s="1"/>
      <c r="F1058" s="1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</row>
    <row r="1059" spans="1:26" ht="12.75" customHeight="1">
      <c r="A1059" s="2"/>
      <c r="B1059" s="2"/>
      <c r="C1059" s="8"/>
      <c r="D1059" s="5"/>
      <c r="E1059" s="1"/>
      <c r="F1059" s="1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</row>
    <row r="1060" spans="1:26" ht="12.75" customHeight="1">
      <c r="A1060" s="2"/>
      <c r="B1060" s="2"/>
      <c r="C1060" s="8"/>
      <c r="D1060" s="5"/>
      <c r="E1060" s="1"/>
      <c r="F1060" s="1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</row>
    <row r="1061" spans="1:26" ht="12.75" customHeight="1">
      <c r="A1061" s="2"/>
      <c r="B1061" s="2"/>
      <c r="C1061" s="8"/>
      <c r="D1061" s="5"/>
      <c r="E1061" s="1"/>
      <c r="F1061" s="1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</row>
    <row r="1062" spans="1:26" ht="12.75" customHeight="1">
      <c r="A1062" s="2"/>
      <c r="B1062" s="2"/>
      <c r="C1062" s="8"/>
      <c r="D1062" s="5"/>
      <c r="E1062" s="1"/>
      <c r="F1062" s="1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</row>
    <row r="1063" spans="1:26" ht="12.75" customHeight="1">
      <c r="A1063" s="2"/>
      <c r="B1063" s="2"/>
      <c r="C1063" s="8"/>
      <c r="D1063" s="5"/>
      <c r="E1063" s="1"/>
      <c r="F1063" s="1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</row>
    <row r="1064" spans="1:26" ht="12.75" customHeight="1">
      <c r="A1064" s="2"/>
      <c r="B1064" s="2"/>
      <c r="C1064" s="8"/>
      <c r="D1064" s="5"/>
      <c r="E1064" s="1"/>
      <c r="F1064" s="1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</row>
    <row r="1065" spans="1:26" ht="12.75" customHeight="1">
      <c r="A1065" s="2"/>
      <c r="B1065" s="2"/>
      <c r="C1065" s="8"/>
      <c r="D1065" s="5"/>
      <c r="E1065" s="1"/>
      <c r="F1065" s="1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</row>
    <row r="1066" spans="1:26" ht="12.75" customHeight="1">
      <c r="A1066" s="2"/>
      <c r="B1066" s="2"/>
      <c r="C1066" s="8"/>
      <c r="D1066" s="5"/>
      <c r="E1066" s="1"/>
      <c r="F1066" s="1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</row>
    <row r="1067" spans="1:26" ht="12.75" customHeight="1">
      <c r="A1067" s="2"/>
      <c r="B1067" s="2"/>
      <c r="C1067" s="8"/>
      <c r="D1067" s="5"/>
      <c r="E1067" s="1"/>
      <c r="F1067" s="1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</row>
    <row r="1068" spans="1:26" ht="12.75" customHeight="1">
      <c r="A1068" s="2"/>
      <c r="B1068" s="2"/>
      <c r="C1068" s="8"/>
      <c r="D1068" s="5"/>
      <c r="E1068" s="1"/>
      <c r="F1068" s="1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</row>
    <row r="1069" spans="1:26" ht="12.75" customHeight="1">
      <c r="A1069" s="2"/>
      <c r="B1069" s="2"/>
      <c r="C1069" s="8"/>
      <c r="D1069" s="5"/>
      <c r="E1069" s="1"/>
      <c r="F1069" s="1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</row>
    <row r="1070" spans="1:26" ht="12.75" customHeight="1">
      <c r="A1070" s="2"/>
      <c r="B1070" s="2"/>
      <c r="C1070" s="8"/>
      <c r="D1070" s="5"/>
      <c r="E1070" s="1"/>
      <c r="F1070" s="1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</row>
    <row r="1071" spans="1:26" ht="12.75" customHeight="1">
      <c r="A1071" s="2"/>
      <c r="B1071" s="2"/>
      <c r="C1071" s="8"/>
      <c r="D1071" s="5"/>
      <c r="E1071" s="1"/>
      <c r="F1071" s="1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</row>
    <row r="1072" spans="1:26" ht="12.75" customHeight="1">
      <c r="A1072" s="2"/>
      <c r="B1072" s="2"/>
      <c r="C1072" s="8"/>
      <c r="D1072" s="5"/>
      <c r="E1072" s="1"/>
      <c r="F1072" s="1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</row>
    <row r="1073" spans="1:26" ht="12.75" customHeight="1">
      <c r="A1073" s="2"/>
      <c r="B1073" s="2"/>
      <c r="C1073" s="8"/>
      <c r="D1073" s="5"/>
      <c r="E1073" s="1"/>
      <c r="F1073" s="1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</row>
    <row r="1074" spans="1:26" ht="12.75" customHeight="1">
      <c r="A1074" s="2"/>
      <c r="B1074" s="2"/>
      <c r="C1074" s="8"/>
      <c r="D1074" s="5"/>
      <c r="E1074" s="1"/>
      <c r="F1074" s="1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</row>
    <row r="1075" spans="1:26" ht="12.75" customHeight="1">
      <c r="A1075" s="2"/>
      <c r="B1075" s="2"/>
      <c r="C1075" s="8"/>
      <c r="D1075" s="5"/>
      <c r="E1075" s="1"/>
      <c r="F1075" s="1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</row>
    <row r="1076" spans="1:26" ht="12.75" customHeight="1">
      <c r="A1076" s="2"/>
      <c r="B1076" s="2"/>
      <c r="C1076" s="8"/>
      <c r="D1076" s="5"/>
      <c r="E1076" s="1"/>
      <c r="F1076" s="1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</row>
    <row r="1077" spans="1:26" ht="12.75" customHeight="1">
      <c r="A1077" s="2"/>
      <c r="B1077" s="2"/>
      <c r="C1077" s="8"/>
      <c r="D1077" s="5"/>
      <c r="E1077" s="1"/>
      <c r="F1077" s="1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</row>
  </sheetData>
  <pageMargins left="0.7" right="0.7" top="0.75" bottom="0.75" header="0" footer="0"/>
  <pageSetup orientation="portrait" r:id="rId1"/>
  <rowBreaks count="1" manualBreakCount="1">
    <brk id="18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inapa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Tirso</dc:creator>
  <cp:lastModifiedBy>Franklin Xavier Morillo Duluc</cp:lastModifiedBy>
  <dcterms:created xsi:type="dcterms:W3CDTF">2014-06-25T19:33:23Z</dcterms:created>
  <dcterms:modified xsi:type="dcterms:W3CDTF">2023-03-31T13:54:51Z</dcterms:modified>
</cp:coreProperties>
</file>