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4-A\PERAVIA\2019\084-2019\"/>
    </mc:Choice>
  </mc:AlternateContent>
  <bookViews>
    <workbookView xWindow="0" yWindow="0" windowWidth="28800" windowHeight="11580"/>
  </bookViews>
  <sheets>
    <sheet name="ACT. NO. 02) Revisado 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#N/A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>#REF!</definedName>
    <definedName name="\q">#REF!</definedName>
    <definedName name="\w">#REF!</definedName>
    <definedName name="\z">[1]PRESUPUESTO!#REF!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 localSheetId="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[5]INS!#REF!</definedName>
    <definedName name="ACUEDUCTO_8" localSheetId="0">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[7]M.O.!#REF!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'ACT. NO. 02) Revisado '!$A$1:$F$866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[8]M.O.!#REF!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Y">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[7]M.O.!$C$9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[7]M.O.!#REF!</definedName>
    <definedName name="CARANTEPECHO">[7]M.O.!#REF!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[7]M.O.!#REF!</definedName>
    <definedName name="CARCOL30">[7]M.O.!#REF!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[7]M.O.!#REF!</definedName>
    <definedName name="CARCOL50">[7]M.O.!#REF!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[7]M.O.!#REF!</definedName>
    <definedName name="CARMURO">[7]M.O.!#REF!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[7]M.O.!#REF!</definedName>
    <definedName name="CARPDINTEL">[7]M.O.!#REF!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[7]M.O.!#REF!</definedName>
    <definedName name="CARPVIGA3050">[7]M.O.!#REF!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[7]M.O.!#REF!</definedName>
    <definedName name="CARPVIGA3060">[7]M.O.!#REF!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[7]M.O.!#REF!</definedName>
    <definedName name="CARPVIGA4080">[7]M.O.!#REF!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[7]M.O.!#REF!</definedName>
    <definedName name="CARRAMPA">[7]M.O.!#REF!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[7]M.O.!#REF!</definedName>
    <definedName name="CASABE_8" localSheetId="0">#REF!</definedName>
    <definedName name="CASABE_8">#REF!</definedName>
    <definedName name="CASBESTO" localSheetId="0">[7]M.O.!#REF!</definedName>
    <definedName name="CASBESTO">[7]M.O.!#REF!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[15]INSU!$D$284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[15]INSU!$D$298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[8]M.O.!#REF!</definedName>
    <definedName name="derop">[8]M.O.!#REF!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ametro" comment="jorge">'[16]Pruebas Hidrostaticas (CPH)'!$F$11:$F$35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[17]INS!#REF!</definedName>
    <definedName name="donatelo">[17]INS!#REF!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MPRESA" comment="JORGE">'[16]Pruebas Hidrostaticas (CPH)'!$Q$11:$Q$34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se">'[18]Pruebas Hidrostaticas (CPH)'!$I$10:$I$34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es_Simples">'[19]Analisis de Costos'!$A$38</definedName>
    <definedName name="ilma">[7]M.O.!#REF!</definedName>
    <definedName name="impresion_2">[20]Directos!#REF!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[8]M.O.!$C$10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[15]INSU!$D$231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[15]INSU!$D$234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[7]M.O.!#REF!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Lote" comment="jorge">'[16]Pruebas Hidrostaticas (CPH)'!$J$11:$J$35</definedName>
    <definedName name="Lugar" comment="jorge">'[16]Pruebas Hidrostaticas (CPH)'!$B$11:$B$35</definedName>
    <definedName name="MA">[7]M.O.!$C$10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[21]Insumos!#REF!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[21]Insumos!#REF!</definedName>
    <definedName name="NINGUNA">[21]Insumos!#REF!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K">[22]Data!$A$7:$A$1476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[23]peso!#REF!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 localSheetId="0">#REF!</definedName>
    <definedName name="pmadera2162_8">#REF!</definedName>
    <definedName name="po">[24]PRESUPUESTO!$O$9:$O$236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[25]Precios!$A$4:$F$1576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" comment="jorge">'[16]Pruebas Hidrostaticas (CPH)'!$H$11:$H$32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[26]INS!#REF!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[24]PRESUPUESTO!$M$10:$AH$731</definedName>
    <definedName name="qwe">[27]INSU!$D$133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">[28]Data!$A$7:$A$1476</definedName>
    <definedName name="REAL" localSheetId="0">#REF!</definedName>
    <definedName name="REAL">#REF!</definedName>
    <definedName name="RECURSOS">[29]Data!$A$7:$A$1478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">'[16]Pruebas Hidrostaticas (CPH)'!$R$11:$R$34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'ACT. NO. 02) Revisado '!$1:$13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[15]INSU!$D$242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[15]INSU!$D$244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dad" comment="jorge">'[16]Pruebas Hidrostaticas (CPH)'!$E$11:$E$30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[26]INS!$D$561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7" i="11" l="1"/>
  <c r="F423" i="11" l="1"/>
  <c r="F422" i="11"/>
  <c r="F821" i="11" l="1"/>
  <c r="F818" i="11"/>
  <c r="F819" i="11"/>
  <c r="A818" i="11" l="1"/>
  <c r="A819" i="11" s="1"/>
  <c r="F811" i="11"/>
  <c r="F810" i="11"/>
  <c r="A810" i="11"/>
  <c r="A811" i="11" s="1"/>
  <c r="F787" i="11"/>
  <c r="F786" i="11"/>
  <c r="F785" i="11"/>
  <c r="F784" i="11"/>
  <c r="F783" i="11"/>
  <c r="F782" i="11"/>
  <c r="F781" i="11"/>
  <c r="F780" i="11"/>
  <c r="F779" i="11"/>
  <c r="F778" i="11"/>
  <c r="F777" i="11"/>
  <c r="F776" i="11"/>
  <c r="F775" i="11"/>
  <c r="F774" i="11"/>
  <c r="F773" i="11"/>
  <c r="F772" i="11"/>
  <c r="F771" i="11"/>
  <c r="F770" i="11"/>
  <c r="F769" i="11"/>
  <c r="F768" i="11"/>
  <c r="F767" i="11"/>
  <c r="F766" i="11"/>
  <c r="F765" i="11"/>
  <c r="F764" i="11"/>
  <c r="F763" i="11"/>
  <c r="F762" i="11"/>
  <c r="F761" i="11"/>
  <c r="F760" i="11"/>
  <c r="F759" i="11"/>
  <c r="F758" i="11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6" i="11"/>
  <c r="F694" i="11"/>
  <c r="F692" i="11"/>
  <c r="F691" i="11"/>
  <c r="F690" i="11"/>
  <c r="F689" i="11"/>
  <c r="F688" i="11"/>
  <c r="F685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2" i="11"/>
  <c r="F661" i="11"/>
  <c r="F660" i="11"/>
  <c r="F659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39" i="11"/>
  <c r="F638" i="11"/>
  <c r="F637" i="11"/>
  <c r="F636" i="11"/>
  <c r="F635" i="11"/>
  <c r="F634" i="11"/>
  <c r="F632" i="11"/>
  <c r="F631" i="11"/>
  <c r="F630" i="11"/>
  <c r="F629" i="11"/>
  <c r="F628" i="11"/>
  <c r="F627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8" i="11"/>
  <c r="F607" i="11"/>
  <c r="F606" i="11"/>
  <c r="F605" i="11"/>
  <c r="F604" i="11"/>
  <c r="F603" i="11"/>
  <c r="F602" i="11"/>
  <c r="F600" i="11"/>
  <c r="F599" i="11"/>
  <c r="F598" i="11"/>
  <c r="F597" i="11"/>
  <c r="F596" i="11"/>
  <c r="F595" i="11"/>
  <c r="F594" i="11"/>
  <c r="F593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8" i="11"/>
  <c r="F566" i="11"/>
  <c r="F565" i="11"/>
  <c r="F564" i="11"/>
  <c r="F562" i="11"/>
  <c r="F561" i="11"/>
  <c r="F560" i="11"/>
  <c r="F559" i="11"/>
  <c r="F558" i="11"/>
  <c r="F556" i="11"/>
  <c r="F555" i="11"/>
  <c r="F554" i="11"/>
  <c r="F553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8" i="11"/>
  <c r="F537" i="11"/>
  <c r="F536" i="11"/>
  <c r="F534" i="11"/>
  <c r="F533" i="11"/>
  <c r="F532" i="11"/>
  <c r="F530" i="11"/>
  <c r="F529" i="11"/>
  <c r="F528" i="11"/>
  <c r="F527" i="11"/>
  <c r="F526" i="11"/>
  <c r="F524" i="11"/>
  <c r="F523" i="11"/>
  <c r="F522" i="11"/>
  <c r="F521" i="11"/>
  <c r="F520" i="11"/>
  <c r="F519" i="11"/>
  <c r="F518" i="11"/>
  <c r="C517" i="11"/>
  <c r="F516" i="11"/>
  <c r="F515" i="11"/>
  <c r="F514" i="11"/>
  <c r="F512" i="11"/>
  <c r="F511" i="11"/>
  <c r="F510" i="11"/>
  <c r="F509" i="11"/>
  <c r="F508" i="11"/>
  <c r="F507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65" i="11"/>
  <c r="F464" i="11"/>
  <c r="F463" i="11"/>
  <c r="F460" i="11"/>
  <c r="F459" i="11"/>
  <c r="F458" i="11"/>
  <c r="F457" i="11"/>
  <c r="F456" i="11"/>
  <c r="F455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6" i="11"/>
  <c r="F425" i="11"/>
  <c r="F424" i="11"/>
  <c r="F421" i="11"/>
  <c r="F420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1" i="11"/>
  <c r="F380" i="11"/>
  <c r="F379" i="11"/>
  <c r="F378" i="11"/>
  <c r="F413" i="11" s="1"/>
  <c r="F371" i="11"/>
  <c r="F368" i="11"/>
  <c r="F367" i="11"/>
  <c r="F366" i="11"/>
  <c r="F365" i="11"/>
  <c r="F355" i="11"/>
  <c r="F354" i="11"/>
  <c r="F353" i="11"/>
  <c r="F352" i="11"/>
  <c r="F351" i="11"/>
  <c r="F350" i="11"/>
  <c r="F346" i="11"/>
  <c r="F344" i="11"/>
  <c r="F343" i="11"/>
  <c r="F342" i="11"/>
  <c r="F341" i="11"/>
  <c r="A341" i="11"/>
  <c r="F340" i="11"/>
  <c r="F339" i="11"/>
  <c r="A339" i="11"/>
  <c r="F336" i="11"/>
  <c r="F335" i="11"/>
  <c r="F333" i="11"/>
  <c r="F332" i="11"/>
  <c r="F331" i="11"/>
  <c r="F328" i="11"/>
  <c r="F323" i="11"/>
  <c r="F322" i="11"/>
  <c r="F313" i="11"/>
  <c r="F312" i="11"/>
  <c r="A312" i="11"/>
  <c r="A313" i="11" s="1"/>
  <c r="F311" i="11"/>
  <c r="F309" i="11"/>
  <c r="F308" i="11"/>
  <c r="A308" i="11"/>
  <c r="A309" i="11" s="1"/>
  <c r="F307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A287" i="11"/>
  <c r="A288" i="11" s="1"/>
  <c r="A289" i="11" s="1"/>
  <c r="A290" i="11" s="1"/>
  <c r="A291" i="11" s="1"/>
  <c r="A292" i="11" s="1"/>
  <c r="A293" i="11" s="1"/>
  <c r="A294" i="11" s="1"/>
  <c r="A295" i="11" s="1"/>
  <c r="F284" i="11"/>
  <c r="F283" i="11"/>
  <c r="F281" i="11"/>
  <c r="F280" i="11"/>
  <c r="F279" i="11"/>
  <c r="F278" i="11"/>
  <c r="F277" i="11"/>
  <c r="F276" i="11"/>
  <c r="F275" i="11"/>
  <c r="F274" i="11"/>
  <c r="F273" i="11"/>
  <c r="F272" i="11"/>
  <c r="A272" i="11"/>
  <c r="A273" i="11" s="1"/>
  <c r="A274" i="11" s="1"/>
  <c r="A275" i="11" s="1"/>
  <c r="A276" i="11" s="1"/>
  <c r="A277" i="11" s="1"/>
  <c r="A278" i="11" s="1"/>
  <c r="A279" i="11" s="1"/>
  <c r="F269" i="11"/>
  <c r="F268" i="11"/>
  <c r="F267" i="11"/>
  <c r="F266" i="11"/>
  <c r="F265" i="11"/>
  <c r="F263" i="11"/>
  <c r="F262" i="11"/>
  <c r="F261" i="11"/>
  <c r="A261" i="11"/>
  <c r="F244" i="11"/>
  <c r="F246" i="11" s="1"/>
  <c r="E235" i="11"/>
  <c r="F232" i="11"/>
  <c r="F218" i="11"/>
  <c r="F215" i="11"/>
  <c r="F213" i="11"/>
  <c r="F211" i="11"/>
  <c r="F198" i="11"/>
  <c r="F197" i="11"/>
  <c r="F192" i="11"/>
  <c r="F190" i="11"/>
  <c r="F189" i="11"/>
  <c r="F188" i="11"/>
  <c r="F187" i="11"/>
  <c r="F186" i="11"/>
  <c r="F185" i="11"/>
  <c r="F184" i="11"/>
  <c r="F183" i="11"/>
  <c r="F182" i="11"/>
  <c r="F181" i="11"/>
  <c r="F177" i="11"/>
  <c r="F176" i="11"/>
  <c r="F175" i="11"/>
  <c r="F174" i="11"/>
  <c r="F173" i="11"/>
  <c r="F171" i="11"/>
  <c r="F170" i="11"/>
  <c r="F165" i="11"/>
  <c r="A165" i="11"/>
  <c r="F163" i="11"/>
  <c r="F162" i="11"/>
  <c r="F161" i="11"/>
  <c r="F160" i="11"/>
  <c r="A160" i="11"/>
  <c r="A161" i="11" s="1"/>
  <c r="A162" i="11" s="1"/>
  <c r="A163" i="11" s="1"/>
  <c r="F157" i="11"/>
  <c r="F156" i="11"/>
  <c r="F155" i="11"/>
  <c r="F154" i="11"/>
  <c r="F153" i="11"/>
  <c r="F152" i="11"/>
  <c r="F151" i="11"/>
  <c r="F150" i="11"/>
  <c r="F149" i="11"/>
  <c r="F148" i="11"/>
  <c r="A148" i="11"/>
  <c r="A149" i="11" s="1"/>
  <c r="A150" i="11" s="1"/>
  <c r="A151" i="11" s="1"/>
  <c r="A152" i="11" s="1"/>
  <c r="A153" i="11" s="1"/>
  <c r="A154" i="11" s="1"/>
  <c r="A155" i="11" s="1"/>
  <c r="A156" i="11" s="1"/>
  <c r="F145" i="11"/>
  <c r="F138" i="11"/>
  <c r="F137" i="11"/>
  <c r="F136" i="11"/>
  <c r="F135" i="11"/>
  <c r="F134" i="11"/>
  <c r="F133" i="11"/>
  <c r="F129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A101" i="11"/>
  <c r="A102" i="11" s="1"/>
  <c r="A103" i="11" s="1"/>
  <c r="A104" i="11" s="1"/>
  <c r="A105" i="11" s="1"/>
  <c r="A106" i="11" s="1"/>
  <c r="A107" i="11" s="1"/>
  <c r="A108" i="11" s="1"/>
  <c r="A109" i="11" s="1"/>
  <c r="F98" i="11"/>
  <c r="F97" i="11"/>
  <c r="C96" i="11"/>
  <c r="F95" i="11"/>
  <c r="F94" i="11"/>
  <c r="F93" i="11"/>
  <c r="F92" i="11"/>
  <c r="F91" i="11"/>
  <c r="F90" i="11"/>
  <c r="F89" i="11"/>
  <c r="F88" i="11"/>
  <c r="F87" i="11"/>
  <c r="F86" i="11"/>
  <c r="A86" i="11"/>
  <c r="A87" i="11" s="1"/>
  <c r="A88" i="11" s="1"/>
  <c r="A89" i="11" s="1"/>
  <c r="A90" i="11" s="1"/>
  <c r="A91" i="11" s="1"/>
  <c r="A92" i="11" s="1"/>
  <c r="A93" i="11" s="1"/>
  <c r="F84" i="11"/>
  <c r="A84" i="11"/>
  <c r="F83" i="11"/>
  <c r="F82" i="11"/>
  <c r="F81" i="11"/>
  <c r="A81" i="11"/>
  <c r="A82" i="11" s="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A57" i="11"/>
  <c r="A58" i="11" s="1"/>
  <c r="A59" i="11" s="1"/>
  <c r="A60" i="11" s="1"/>
  <c r="A61" i="11" s="1"/>
  <c r="A62" i="11" s="1"/>
  <c r="A63" i="11" s="1"/>
  <c r="A64" i="11" s="1"/>
  <c r="A65" i="11" s="1"/>
  <c r="F54" i="11"/>
  <c r="F53" i="11"/>
  <c r="F52" i="11"/>
  <c r="A52" i="11"/>
  <c r="F49" i="11"/>
  <c r="F48" i="11"/>
  <c r="F47" i="11"/>
  <c r="A47" i="11"/>
  <c r="A48" i="11" s="1"/>
  <c r="A49" i="11" s="1"/>
  <c r="F46" i="11"/>
  <c r="F44" i="11"/>
  <c r="F43" i="11"/>
  <c r="F42" i="11"/>
  <c r="A42" i="11"/>
  <c r="A43" i="11" s="1"/>
  <c r="A44" i="11" s="1"/>
  <c r="F41" i="11"/>
  <c r="F40" i="11"/>
  <c r="F39" i="11"/>
  <c r="F38" i="11"/>
  <c r="F37" i="11"/>
  <c r="F36" i="11"/>
  <c r="F35" i="11"/>
  <c r="A35" i="11"/>
  <c r="A36" i="11" s="1"/>
  <c r="A37" i="11" s="1"/>
  <c r="A38" i="11" s="1"/>
  <c r="A39" i="11" s="1"/>
  <c r="F32" i="11"/>
  <c r="F26" i="11"/>
  <c r="F24" i="11"/>
  <c r="F23" i="11"/>
  <c r="F22" i="11"/>
  <c r="F21" i="11"/>
  <c r="F20" i="11"/>
  <c r="F19" i="11"/>
  <c r="F18" i="11"/>
  <c r="F300" i="11" l="1"/>
  <c r="F373" i="11"/>
  <c r="F356" i="11"/>
  <c r="F194" i="11"/>
  <c r="F325" i="11"/>
  <c r="F466" i="11"/>
  <c r="F237" i="11"/>
  <c r="F693" i="11"/>
  <c r="F235" i="11"/>
  <c r="F513" i="11"/>
  <c r="F563" i="11"/>
  <c r="F686" i="11"/>
  <c r="F557" i="11"/>
  <c r="F697" i="11"/>
  <c r="F301" i="11"/>
  <c r="F539" i="11"/>
  <c r="F552" i="11"/>
  <c r="F567" i="11"/>
  <c r="F813" i="11"/>
  <c r="F823" i="11" s="1"/>
  <c r="F28" i="11"/>
  <c r="F199" i="11"/>
  <c r="F220" i="11"/>
  <c r="F222" i="11" s="1"/>
  <c r="F315" i="11"/>
  <c r="F317" i="11" s="1"/>
  <c r="F525" i="11"/>
  <c r="F531" i="11"/>
  <c r="F663" i="11"/>
  <c r="F96" i="11"/>
  <c r="F140" i="11" s="1"/>
  <c r="F506" i="11"/>
  <c r="F788" i="11" s="1"/>
  <c r="F517" i="11"/>
  <c r="F535" i="11"/>
  <c r="F687" i="11"/>
  <c r="F695" i="11"/>
  <c r="F698" i="11"/>
  <c r="F358" i="11" l="1"/>
  <c r="F201" i="11"/>
  <c r="F830" i="11"/>
  <c r="F828" i="11"/>
  <c r="F827" i="11"/>
  <c r="F826" i="11"/>
  <c r="F239" i="11"/>
  <c r="F248" i="11" s="1"/>
  <c r="F250" i="11" s="1"/>
  <c r="F252" i="11" s="1"/>
  <c r="F829" i="11"/>
  <c r="F790" i="11"/>
  <c r="F792" i="11" s="1"/>
  <c r="F831" i="11" l="1"/>
  <c r="F794" i="11"/>
  <c r="F801" i="11" s="1"/>
  <c r="F800" i="11" l="1"/>
  <c r="F798" i="11"/>
  <c r="F797" i="11"/>
  <c r="F799" i="11"/>
  <c r="F804" i="11"/>
  <c r="F802" i="11"/>
  <c r="F803" i="11" l="1"/>
  <c r="F807" i="11" l="1"/>
  <c r="F835" i="11" s="1"/>
</calcChain>
</file>

<file path=xl/sharedStrings.xml><?xml version="1.0" encoding="utf-8"?>
<sst xmlns="http://schemas.openxmlformats.org/spreadsheetml/2006/main" count="1466" uniqueCount="719">
  <si>
    <t>UD</t>
  </si>
  <si>
    <t>INSTITUTO NACIONAL DE AGUAS POTABLES Y ALCANTARILLADOS</t>
  </si>
  <si>
    <t>INAPA</t>
  </si>
  <si>
    <t>HONORARIOS PROFESIONALES</t>
  </si>
  <si>
    <t>DIRECCION DE SUPERVISION Y FISCALIZACION DE OBRAS</t>
  </si>
  <si>
    <t>M3</t>
  </si>
  <si>
    <t>U</t>
  </si>
  <si>
    <t>M</t>
  </si>
  <si>
    <t>Z</t>
  </si>
  <si>
    <t>A</t>
  </si>
  <si>
    <t>HR</t>
  </si>
  <si>
    <t>B</t>
  </si>
  <si>
    <t>C</t>
  </si>
  <si>
    <t>MOVIMIENTO DE TIERRA</t>
  </si>
  <si>
    <t>SUMINISTRO Y COLOCACION DE PIEZAS ESPECIALES</t>
  </si>
  <si>
    <t>SUMINISTRO Y COLOCACION DE VALVULAS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</si>
  <si>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</si>
  <si>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</si>
  <si>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</si>
  <si>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</si>
  <si>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</si>
  <si>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</si>
  <si>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ANCLAJES DE H.S.</t>
  </si>
  <si>
    <t>CEMENTO SOLVENTE Y TEFLON</t>
  </si>
  <si>
    <t xml:space="preserve">EXCAVACION Y TAPADO </t>
  </si>
  <si>
    <t>MANO DE OBRA PLOMERO</t>
  </si>
  <si>
    <t>SUB-TOTAL GENERAL</t>
  </si>
  <si>
    <t>TRANSPORTE</t>
  </si>
  <si>
    <t xml:space="preserve">EMPALME EN TUBERIA Ø8'' EXISTENTE EN SALIDA DEPOSITO REGULADOR DEL AC. LIMONAL-LA VEREDA </t>
  </si>
  <si>
    <t xml:space="preserve">SUMINISTRO Y COLOCACION DE PIEZAS ESPECIALES  Y ANCLAJES  </t>
  </si>
  <si>
    <t xml:space="preserve">REDUCCION DE Ø8'' X 6'' ACERO SCH-30 CON PROTECCION ANTICORROSIVA  </t>
  </si>
  <si>
    <t xml:space="preserve">CODOS DE Ø8'' X 45' ACERO SCH-40 CON PROTECCION ANTICORROSIVA  </t>
  </si>
  <si>
    <t>JUNTAS MECANICAS TIPO DRESSER 8"</t>
  </si>
  <si>
    <t>JUNTAS MECANICAS TIPO DRESSER 6"</t>
  </si>
  <si>
    <t>MAO DE OBRA (INC. COLOCACION DE PIEZAS, CORTE DE TUBERIA, UBICACION TUBERIA EXISTENTE)</t>
  </si>
  <si>
    <t xml:space="preserve">ANCLAJE  P/PIEZAS  (VER DETALLE Y ESPECIFICACIONES EN EL PLANO), FC'= 140 KG/CM2 (CODOS) </t>
  </si>
  <si>
    <t xml:space="preserve">ANCLAJE P/PIEZAS  (VER DETALLE Y ESPECIFICACIONES EN EL PLANO), FC'= 140 KG/CM2 (REDUCCIONES) </t>
  </si>
  <si>
    <t xml:space="preserve">LIMPIEZA FINAL </t>
  </si>
  <si>
    <t>SUB-TOTAL  A</t>
  </si>
  <si>
    <t>AMPLIACION DE LINEA MATRIZ Y RED DE DISTRIBUCION</t>
  </si>
  <si>
    <t>REPLANTEO</t>
  </si>
  <si>
    <t>EXCAVACION MATERIAL COMPACTO CON EQUIPO</t>
  </si>
  <si>
    <t>ASIENTO DE ARENA (SUMINISTRO Y COLOCACION)</t>
  </si>
  <si>
    <t>RELLENO COMPACTADO CON COMPACTADOR MECANICO EN CAPAS DE 0.20 M.</t>
  </si>
  <si>
    <t>SUMINISTRO DE MATERIAL DE MINA PARA RELLENO (SUJETO  APROBACION DE SUPERVISION), CONSIDERAR 30% DEL RELLENO,  D= 15 KM</t>
  </si>
  <si>
    <t>BOTE DE MATERIAL CON CAMION (D= 5 KM)</t>
  </si>
  <si>
    <t>DE Ø6" PVC (SDR-26) C/J.G.+ 3% POR PERDIDA</t>
  </si>
  <si>
    <t>DE Ø4" PVC (SDR-26) C/J.G.+ 2% POR PERDIDA</t>
  </si>
  <si>
    <t>DE Ø3" PVC (SDR-26) C/J.G.+ 2% POR PERDIDA</t>
  </si>
  <si>
    <t>PRUEBAS HIDROSTATICAS</t>
  </si>
  <si>
    <t xml:space="preserve">EN TUB. DE Ø6" PVC SRD-26 C/JUNTA GOMA </t>
  </si>
  <si>
    <t xml:space="preserve">EN TUB. DE Ø4" PVC SRD-26 C/JUNTA GOMA </t>
  </si>
  <si>
    <t xml:space="preserve">EN TUB. DE Ø3" PVC SRD-26 C/JUNTA GOMA </t>
  </si>
  <si>
    <t xml:space="preserve">JUNTA TAPON  Ø3  ACERO SCH-80 CON PROTECCION ANTICORROSIVA </t>
  </si>
  <si>
    <t>JUNTA TAPON  Ø4  ACERO SCH-80 CON PROTECCION ANTICORROSIVA</t>
  </si>
  <si>
    <t>TEE 4" X 4"  ACERO SCH-80 CON PROTECCION ANTICORROSIVA</t>
  </si>
  <si>
    <t>TEE 4" X 3"  ACERO SCH-80 CON PROTECCION ANTICORROSIVA</t>
  </si>
  <si>
    <t>TEE 3" X 3"  ACERO SCH-80 CON PROTECCION ANTICORROSIVA</t>
  </si>
  <si>
    <t>CRUZ 4" X 4"  ACERO SCH-80 CON PROTECCION ANTICORROSIVA</t>
  </si>
  <si>
    <t>YEE 3" X 3"  ACERO SCH-80 CON PROTECCION ANTICORROSIVA</t>
  </si>
  <si>
    <t>CODO Ø3" X 45º  ACERO SCH-80 CON PROTECCION ANTICORROSIVA</t>
  </si>
  <si>
    <t>CODO Ø4" X 60º  ACERO SCH-80 CON PROTECCION ANTICORROSIVA</t>
  </si>
  <si>
    <t>CODO Ø4" X 45º  ACERO SCH-80 CON PROTECCION ANTICORROSIVA</t>
  </si>
  <si>
    <t>REDUCCION  6" X 4"  ACERO SCH-40 CON PROTECCION ANTICORROSIVA</t>
  </si>
  <si>
    <t>REDUCCION  8" X 6"  ACERO SCH-40 CON PROTECCION ANTICORROSIVA</t>
  </si>
  <si>
    <t>JUNTAS MECANICAS TIPO DRESSER 6" 150 PSI</t>
  </si>
  <si>
    <t>JUNTAS MECANICAS TIPO DRESSER 4" 150 PSI</t>
  </si>
  <si>
    <t>JUNTAS MECANICAS TIPO DRESSER 3" 150 PSI</t>
  </si>
  <si>
    <t>JUNTAS MECANICAS TIPO DRESSER 8" 150 PSI</t>
  </si>
  <si>
    <t xml:space="preserve">ANCLAJE H.S.  P/PIEZAS  (VER DETALLE Y ESPECIFICACIONES EN EL PLANO), FC'= 140 KG/CM2 </t>
  </si>
  <si>
    <t xml:space="preserve">ANCLAJE H.S  P/PIEZAS  (VER DETALLE Y ESPECIFICACIONES EN EL PLANO), FC'= 140 KG/CM2 (REDUCCIONES) </t>
  </si>
  <si>
    <t>VALVULA DE COMPUERTA Ø8" H.F. 150 PSI, PLATILLADA (INCLUYE 2 J/GOMA, 2 JUEGOS DE TORNILLOS, 2 NIPLES, 2 JUNTA MECANICA TIPO DRESSER)</t>
  </si>
  <si>
    <t>VALVULA DE COMPUERTA Ø6" H.F. 150 PSI, PLATILLADA (INCLUYE 2 J/GOMA, 2 JUEGOS DE TORNILLOS, 2 NIPLES, 2 JUNTA MECANICA TIPO DRESSER)</t>
  </si>
  <si>
    <t>VALVULA DE COMPUERTA Ø4" H.F. 150 PSI, PLATILLADA (INCLUYE 2 J/GOMA, 2 JUEGOS DE TORNILLOS, 2 NIPLES, 2 JUNTA MECANICA TIPO DRESSER)</t>
  </si>
  <si>
    <t>VALVULA DE COMPUERTA Ø3" H.F. 150 PSI PLATILLADA (INCLUYE 2 J/GOMA, 2 JUEGOS DE TORNILLOS, 2 NIPLES, 2 JUNTA MECANICA TIPO DRESSER)</t>
  </si>
  <si>
    <t>REGISTRO PARA VALVULA INC. ESCALERA CON BARRA DE ACERO GALVANIZADO DE 3/4"  (SEGUN DETALLE)</t>
  </si>
  <si>
    <t>CAJA TELESCOPICA (INC. BASE Y TAPA DE H.S.)</t>
  </si>
  <si>
    <t>CRUCE DE CANAL EN TUBERIA Ø4" ACERO, L=6.00 M (INC. BRAZOS)</t>
  </si>
  <si>
    <t>SUM. TUBERIA Ø4" ACERO SCH-80  SIN COSTURA CON RECUBRIMIENTO ANTICORROSIVO</t>
  </si>
  <si>
    <t>SUM. CODO 4" X 45º ACERO SCH-80, CON RECUBRIMIENTO ANTICORROSIVO</t>
  </si>
  <si>
    <t>JUNTA MECANICA TIPO  DRESSER Ø4'' (150 PSI)</t>
  </si>
  <si>
    <t xml:space="preserve">ANCLAJE H.S </t>
  </si>
  <si>
    <t>PINTURA OXIDO ROJO</t>
  </si>
  <si>
    <t>PINTURA AZUL MANTENIMIENTO</t>
  </si>
  <si>
    <t xml:space="preserve">ABRAZADERA </t>
  </si>
  <si>
    <t xml:space="preserve">MANO DE OBRA PLOMERO </t>
  </si>
  <si>
    <t>BOMBA DE ACHIQUE Ø3" (5,5 HP)</t>
  </si>
  <si>
    <t>EQUIPOS</t>
  </si>
  <si>
    <t>BOMBA DE ACHIQUE Ø4" (5,5 HP)</t>
  </si>
  <si>
    <t>CRUCE DE CANAL EN TUBERIA Ø3" ACERO, L=6.00 M (INC. BRAZOS)</t>
  </si>
  <si>
    <t>SUM. TUBERIA Ø3" ACERO SCH-80  SIN COSTURA CON RECUBRIMIENTO ANTICORROSIVO</t>
  </si>
  <si>
    <t>SUM. CODO 3" X 45º ACERO SCH-80, CON RECUBRIMIENTO ANTICORROSIVO</t>
  </si>
  <si>
    <t>JUNTA MECANICA TIPO  DRESSER Ø3'' (150 PSI)</t>
  </si>
  <si>
    <t xml:space="preserve">ANCLAJE H.S  </t>
  </si>
  <si>
    <t>INSTALACION DE ACOMETIDAS URBANA (506 UD.)</t>
  </si>
  <si>
    <t>TUBERIA 1/2"  SCH-40  PVC LONGITUD PROMEDIO</t>
  </si>
  <si>
    <t>CHECK 1/2" H.G</t>
  </si>
  <si>
    <t>TAPON HEMBRA 1/2" PVC</t>
  </si>
  <si>
    <t>SEÑALIZACION Y MANEJO DE TRANSITO Y SEGURIDAD VIAL (INC. CONO PARA AVISOS, CINTA PRECAUSION, LETRERO)</t>
  </si>
  <si>
    <t>ASFALTO</t>
  </si>
  <si>
    <t xml:space="preserve">CARPETA ASFALTICA </t>
  </si>
  <si>
    <t>CORTE DE ASFALTO  e=2"</t>
  </si>
  <si>
    <t>REMOCION DE ASFALTO, e=2"</t>
  </si>
  <si>
    <t>M2</t>
  </si>
  <si>
    <t>BOTE CARPETA ASFALTICA A 5 KM</t>
  </si>
  <si>
    <t>SUMINISTRO Y COLOCACION DE BASE PARA ASFALTO 20%   ESPONJ.</t>
  </si>
  <si>
    <t>REPOSICION CARPETA ASFALTICA DE 2" (INCL.  RIEGO DE IMPRIMACION SIMPLE)</t>
  </si>
  <si>
    <t>TRANSPORTE DE ASFALTO (DIST. APROX. =35 KMS )</t>
  </si>
  <si>
    <t>M3/KM</t>
  </si>
  <si>
    <t>SUB TOTAL  B</t>
  </si>
  <si>
    <t>ACONDICIONAMIENTO DE UNIDADES EXISTENTES DE ESTACION DE BOMBEO, CASETA DE CLORACION, DEPOSITO REGULADOR SUPERFICIAL METALICO Y  AREAS EXTERIORES</t>
  </si>
  <si>
    <t>I</t>
  </si>
  <si>
    <t>TRABAJOS PRELIMINARES</t>
  </si>
  <si>
    <t>LIMPIEZA GENERAL DE AREA (INC. DESYERBO, RETIRO DE MALEZA, ELIMINACION DE VIVERO EXISTENTE Y BOTE C/CAMION, 81 m2)</t>
  </si>
  <si>
    <t>II</t>
  </si>
  <si>
    <t>CASETA DE CLORACION</t>
  </si>
  <si>
    <t>TERMINACIÓN DE SUPERFICIE:</t>
  </si>
  <si>
    <t>PAÑETE INTERIOR, EXTERIOR Y TECHO</t>
  </si>
  <si>
    <t xml:space="preserve">FINO DE TECHO </t>
  </si>
  <si>
    <t>PINTURA ACRILICA</t>
  </si>
  <si>
    <t>PINTURA BASE BLANCA</t>
  </si>
  <si>
    <t>PISO HORMIGON  SIMPLE</t>
  </si>
  <si>
    <t xml:space="preserve">CANTOS </t>
  </si>
  <si>
    <t>ANTEPECHO</t>
  </si>
  <si>
    <t>ZABALETA</t>
  </si>
  <si>
    <t>PUERTA POLIMETAL ( INC. LLAVÍN E INSTALACION )</t>
  </si>
  <si>
    <t>ACERA PERIMETRAL 0.60M</t>
  </si>
  <si>
    <t>ELECTRIFICACIÓN:</t>
  </si>
  <si>
    <t>ENTRADA ELÉCTRICA</t>
  </si>
  <si>
    <t>PA</t>
  </si>
  <si>
    <t>SALIDA ELÉCTRICA</t>
  </si>
  <si>
    <t>INTERRUPTORES  SENCILLOS</t>
  </si>
  <si>
    <t>TOMACORRIENTES SENCILLOS</t>
  </si>
  <si>
    <t>MISCELANEOS</t>
  </si>
  <si>
    <t>LIMPIEZA FINAL</t>
  </si>
  <si>
    <t>III</t>
  </si>
  <si>
    <t>CASETA BOMBEO Y DEPOSITO REGULADOR</t>
  </si>
  <si>
    <t>CASETA DE BOMBEO</t>
  </si>
  <si>
    <t xml:space="preserve">PINTURA ACRILICA INCLUYE BASE </t>
  </si>
  <si>
    <t>DEPOSITO REGULADOR</t>
  </si>
  <si>
    <t>PINTURA (INCLUYE SUMINISTRO Y MANO DE OBRA)</t>
  </si>
  <si>
    <t>PINTURA EN PAREDES  EXTERIOR  OXIDO ROJO</t>
  </si>
  <si>
    <t xml:space="preserve">M2 </t>
  </si>
  <si>
    <t>PINTURA EN TECHO  EXTERIOR  OXIDO ROJO</t>
  </si>
  <si>
    <t>PINTURA EN PAREDES  EXTERIOR  AMERLOCK</t>
  </si>
  <si>
    <t>PINTURA EN TECHO  AMERLOCK</t>
  </si>
  <si>
    <t>IV</t>
  </si>
  <si>
    <t>AREA EXTERIOR GENERAL</t>
  </si>
  <si>
    <t xml:space="preserve">VERJA PERIMETRAL </t>
  </si>
  <si>
    <t>MALLA CICLONICA (C/3LINEA DE BLOCK)</t>
  </si>
  <si>
    <t>COLUMNA C1 (0.15X0.15) - 8.15 QQ/M3</t>
  </si>
  <si>
    <t>COLUMNA C2 (0.25X0.25) - 4.79 QQ/M3</t>
  </si>
  <si>
    <t>PUERTA DE MALLA CICLONICA  (4 M)</t>
  </si>
  <si>
    <t>CASETA P/MATERIALES</t>
  </si>
  <si>
    <t>RAMPA Y ANDAMIOS P/VACIADO</t>
  </si>
  <si>
    <t>P.A.</t>
  </si>
  <si>
    <t>LOGO Y LETRERO INAPA</t>
  </si>
  <si>
    <t>EMBELLECIMIENTO DE GRAVILLA</t>
  </si>
  <si>
    <t>P.A</t>
  </si>
  <si>
    <t>SUB TOTAL C</t>
  </si>
  <si>
    <t xml:space="preserve">VARIOS </t>
  </si>
  <si>
    <t>CAMPAMENTO ( INCLUYE ALQUILER DEL SOLAR CON O SIN CASA, BAÑOS MOVILES Y CASETA DE MATERIALES, 3.66 X 4.87 M2)</t>
  </si>
  <si>
    <t xml:space="preserve">MESES </t>
  </si>
  <si>
    <t>SUB-TOTAL  Z</t>
  </si>
  <si>
    <t>SEGUROS, PÓLIZAS Y FIANZAS</t>
  </si>
  <si>
    <t>GASTOS ADMINISTRATIVOS</t>
  </si>
  <si>
    <t>SUPERVISIÓN</t>
  </si>
  <si>
    <t>LEY 6-86</t>
  </si>
  <si>
    <t>ITBIS (LEY 07-2007)</t>
  </si>
  <si>
    <t>CODIA</t>
  </si>
  <si>
    <t>MANTENIMIENTO Y OPERACION DE SISTEMA INAPA</t>
  </si>
  <si>
    <t>LIMPIEZA Y AFORO DE POZO EXISTENTE</t>
  </si>
  <si>
    <t xml:space="preserve">LIMPIEZA DE POZO </t>
  </si>
  <si>
    <t>AFORO 48 HORAS MAYOR 300 GPM. MENOR DE 100 PIES</t>
  </si>
  <si>
    <t>SUB-TOTAL LIMPIEZA Y AFORO DE POZO</t>
  </si>
  <si>
    <t>GASTOS INDIRECTOS PARA POZOS</t>
  </si>
  <si>
    <t>SUPERVISION</t>
  </si>
  <si>
    <t xml:space="preserve"> CODIA</t>
  </si>
  <si>
    <t>SUB-TOTAL GASTOS INDIRECTOS  PARA POZO</t>
  </si>
  <si>
    <t xml:space="preserve">TOTAL A EJECUTAR LIMP. Y AFORO DE POZO </t>
  </si>
  <si>
    <t>No.</t>
  </si>
  <si>
    <t>DESCRIPCION</t>
  </si>
  <si>
    <t>CANT.</t>
  </si>
  <si>
    <t>UNID.</t>
  </si>
  <si>
    <t>P.U. RD$</t>
  </si>
  <si>
    <t>VALOR RD$</t>
  </si>
  <si>
    <t>SUB TOTAL FASE B</t>
  </si>
  <si>
    <t>D</t>
  </si>
  <si>
    <t>SUB TOTAL FASE D</t>
  </si>
  <si>
    <t xml:space="preserve">SUB-TOTAL NUEVAS PARTIDAS ( N.P.) </t>
  </si>
  <si>
    <t>SUB TOTAL PRESUPUESTO ACT. NO. 01</t>
  </si>
  <si>
    <t>GASTOS INDIRECTOS</t>
  </si>
  <si>
    <t>TOTAL GASTOS INDIRECTOS</t>
  </si>
  <si>
    <t>Obra: AMPLIACION RED DE DISTRIBUCION ACUEDUCTO MULTIPLE LIMONAL LA VEREDA, ACUEDUCTO RIO ARRIBA, PROVINCIA PERAVIA, LOTE II</t>
  </si>
  <si>
    <t>Zona: IV</t>
  </si>
  <si>
    <t>Contratista: ING. JOSE DOLORES ESPINOSA FELIZ</t>
  </si>
  <si>
    <t>Contrato: 084/2019</t>
  </si>
  <si>
    <t>PRESUPUESTO  ACTUALIZADO NO. 01 D/F  FEBRERO 2021</t>
  </si>
  <si>
    <t xml:space="preserve">ELECTRIFICACIÓN Y EQUIPAMIENTO </t>
  </si>
  <si>
    <t xml:space="preserve">ELECTRIFICACIÓN PRIMARIA </t>
  </si>
  <si>
    <t>TRANSFORMADOR TIPO POSTE 37.5 KVA 7200/12400 SALIDA 240/480</t>
  </si>
  <si>
    <t>MOTOR ELECTRICO SUMERGIBLE MARCA FRANKLIN ELECTRIC DE 30 HP 3 FASES 460 VOLTIOS 60 HZ. 3450 RPM</t>
  </si>
  <si>
    <t>MOTOR ELECTRICO SUMERGIBLE MARCA FRANKLIN ELECTRIC DE 15 HP 1 FASES 230 VOLTIOS 60 HZ. 3450 RPM</t>
  </si>
  <si>
    <t xml:space="preserve">EQUIPAMIENTO </t>
  </si>
  <si>
    <t>E</t>
  </si>
  <si>
    <t xml:space="preserve">REPARACIONES VARIAS </t>
  </si>
  <si>
    <t>USO DE EQUIPO DE EXCAVACIÓN</t>
  </si>
  <si>
    <t xml:space="preserve">USO DE RETROPALA SIMILAR A CAT 4-16 </t>
  </si>
  <si>
    <t>SUB TOTAL FASE E</t>
  </si>
  <si>
    <t xml:space="preserve">AUMENTO DE CANTIDAD ( A.C.) </t>
  </si>
  <si>
    <t>AMPLIACION DE LINEA MATRIZ Y RED DE DISTRIBUCIÓN</t>
  </si>
  <si>
    <t xml:space="preserve">SUB-TOTAL AUMENTO DE CANTIDAD ( A.C.) </t>
  </si>
  <si>
    <t>NUEVAS PARTIDAS (N.P)</t>
  </si>
  <si>
    <t xml:space="preserve">SUB TOTAL GENERAL ( PRES. ORIGINAL + PRES. ACT. NO. 1) </t>
  </si>
  <si>
    <t>Ubicación: PROVINCIA  PERAVIA</t>
  </si>
  <si>
    <t>INSTALACION DE ACOMETIDAS URBANA (167 UD.)(110x1/2)</t>
  </si>
  <si>
    <t>COLLARIN EN POLIETILENO Ø4" (ABRAZADERA)</t>
  </si>
  <si>
    <t>INSTALACION DE ACOMETIDAS URBANA (38 UD.)(110x1/2)</t>
  </si>
  <si>
    <t xml:space="preserve">CODOS DE Ø8'' X 22' ACERO SCH-40 CON PROTECCION ANTICORROSIVA  </t>
  </si>
  <si>
    <t xml:space="preserve">CODOS DE Ø6'' X 90' ACERO SCH-40 CON PROTECCION ANTICORROSIVA  </t>
  </si>
  <si>
    <t>CRUZ 3" X 3"  ACERO SCH-40 CON PROTECCION ANTICORROSIVA</t>
  </si>
  <si>
    <t>JUNTA TAPON  Ø4  ACERO SCH-40 CON PROTECCION ANTICORROSIVA</t>
  </si>
  <si>
    <t>DEMOLICIONES Y REPOSICIONES</t>
  </si>
  <si>
    <t>DEMOLICION DE BADEN</t>
  </si>
  <si>
    <t>DEMOLICION DE ACERAS</t>
  </si>
  <si>
    <t>DEMOLICION DE ENCACHE</t>
  </si>
  <si>
    <t>BOTES DE ESCOMBROS</t>
  </si>
  <si>
    <t>M3E</t>
  </si>
  <si>
    <t>CONSTRUCCION DE HORMIGON CICLOPEO</t>
  </si>
  <si>
    <t>MOVIMIENTOS DE TIERRAS ADICIONALES Y CATEOS</t>
  </si>
  <si>
    <t>EXCAVACION A MANO PARA CLANES ADICIONALES</t>
  </si>
  <si>
    <t>HRS</t>
  </si>
  <si>
    <t>USOS DE HOMBRES EN EXCAVACION  PARA IDENTIFICAR TUBERIA 8" EXISTENTE EN DESVIO PARA EMPALME</t>
  </si>
  <si>
    <t>REPARACION TUBERIA 12" ACERO EXISTENTE</t>
  </si>
  <si>
    <t>CORTE Y REPARACION DE TUBERIA DE ACERO 12" (CORTE CON ACETILENO, CONFECCION DE TAPAS Y SOLDADURAS)</t>
  </si>
  <si>
    <t>ACONDICIONAMIENTO DEPOSITO REGULADOR METALICO</t>
  </si>
  <si>
    <t>REMOCION Y LIMPIEZA</t>
  </si>
  <si>
    <t>REMOCION DE PALIZADA EXISTENTE</t>
  </si>
  <si>
    <t>REMOCION DE PUERTA DE MALLA CICLONICA</t>
  </si>
  <si>
    <t>TRASLADO DE 400 PLANTAS DE AGUACATE EN CRECIMIENTO</t>
  </si>
  <si>
    <t>BOTE DE MATERIAL PRODUCTO DEL CORTE</t>
  </si>
  <si>
    <t>REHABILITACION DE MANIFOLD DE SALIDA Y ENTRADA (BYPASS)</t>
  </si>
  <si>
    <t>VALVULA DE COMPUERTA Ø3" H.F. 150 PSI PLATILLADA (INCLUYE 2 J/GOMA, 2 JUEGOS DE TORNILLOS, 2 NIPLES)</t>
  </si>
  <si>
    <t>VALVULA DE COMPUERTA Ø2" H.F. 150 PSI PLATILLADA (INCLUYE 2 J/GOMA, 2 JUEGOS DE TORNILLOS, 2 NIPLES)</t>
  </si>
  <si>
    <t>JUNTAS MECANICAS TIPO DRESSER 4"</t>
  </si>
  <si>
    <t>JUNTAS MECANICAS TIPO DRESSER 3"</t>
  </si>
  <si>
    <t>JUNTAS MECANICAS TIPO DRESSER 2"</t>
  </si>
  <si>
    <t>CODO Ø4" X 45º  ACERO SCH-40 CON PROTECCION ANTICORROSIVA</t>
  </si>
  <si>
    <t>CODO Ø3" X 45º  ACERO SCH-40 CON PROTECCION ANTICORROSIVA</t>
  </si>
  <si>
    <t>CODO Ø2" X 45º  ACERO SCH-40 CON PROTECCION ANTICORROSIVA</t>
  </si>
  <si>
    <t>LLAVE DE PASO DE 4" HG</t>
  </si>
  <si>
    <t>LLAVE DE PASO DE 3" HG</t>
  </si>
  <si>
    <t>REDUCCION  4" X 3"  ACERO SCH-40 CON PROTECCION ANTICORROSIVA</t>
  </si>
  <si>
    <t>TAPON  Ø4  PVC SDR26</t>
  </si>
  <si>
    <t>Ud</t>
  </si>
  <si>
    <t>TEE 4" X 4"  PVC SDR26</t>
  </si>
  <si>
    <t>REDUCCION  4" X 3"  PVC SDR26</t>
  </si>
  <si>
    <t>COUPLING PVC PRESION 3"</t>
  </si>
  <si>
    <t>CODO Ø3" X 90º  PVC SDR26</t>
  </si>
  <si>
    <t>TUBERIA DE Ø3" PVC (SDR-26)</t>
  </si>
  <si>
    <t>Ml</t>
  </si>
  <si>
    <t>TUBERIA DE Ø2" PVC (SDR-26)</t>
  </si>
  <si>
    <t>MAQUINA DE SOLDAR</t>
  </si>
  <si>
    <t>Hr</t>
  </si>
  <si>
    <t>DEMOLICION MURO DE VERJA (PASE DE TUBERIA)</t>
  </si>
  <si>
    <t>RELLENO COMPACTADO CON COMPACTADOR MECANICO EN CAPAS DE 0.20 M. (AREA DE BYPASS)</t>
  </si>
  <si>
    <t>MANO DE OBRA</t>
  </si>
  <si>
    <t>SUMINISTRO DE MATERIAL DE MINA PARA RELLENO</t>
  </si>
  <si>
    <t>LIMPIEZA DE ACERAS Y CONTENES DE MATERIAL Y ESCOMBROS PRODUCTO DE LA TORMENTA</t>
  </si>
  <si>
    <t>REPARACIÓN DE 6 AVERIAS</t>
  </si>
  <si>
    <t>ML</t>
  </si>
  <si>
    <t>REPARACIÓN DE 3 AVERIAS</t>
  </si>
  <si>
    <t>REPARACIÓN DE 4 AVERIAS</t>
  </si>
  <si>
    <t>REPARACIÓN DE 7 AVERIAS</t>
  </si>
  <si>
    <t>REPARACIÓN TUBERIA DE 4" EXISTENTE</t>
  </si>
  <si>
    <t>REPARACIÓN TUBERIA DE 4" H.N EXISTENTE</t>
  </si>
  <si>
    <t>REPARACIÓN DE AVERIAS VARIAS - CALLE PRINCIPAL</t>
  </si>
  <si>
    <t>REPARACIÓN DE 5 AVERIAS</t>
  </si>
  <si>
    <t>REPARACIÓN LÍNEA DE 4'' EXISTENTE</t>
  </si>
  <si>
    <t>REEPARACIÓN DE 2 AVERIAS</t>
  </si>
  <si>
    <t>REEPARACIÓN DE 6 AVERIAS</t>
  </si>
  <si>
    <t>REPARACIÓN DE 8 AVERIAS</t>
  </si>
  <si>
    <t>REPARACIÓN DE 2 AVERIAS</t>
  </si>
  <si>
    <t>REPARACIÓN DE 9 AVERIAS</t>
  </si>
  <si>
    <t>REPARACIONES DE VARIAS AVERIAS</t>
  </si>
  <si>
    <t>REPARACIONES VARIAS 6 AVERIAS</t>
  </si>
  <si>
    <t>REPARACION DE 3 AVERIAS</t>
  </si>
  <si>
    <t>Pie</t>
  </si>
  <si>
    <t xml:space="preserve"> REPARACION DE AVERIAS EN CALLEJONES CALLE PENETRACION PRINCIPAL</t>
  </si>
  <si>
    <t>REPARACIÓN DE  AVERIAS CALLE EL TRIANGULO</t>
  </si>
  <si>
    <t xml:space="preserve">REPARACIÓN DE  8 AVERIAS </t>
  </si>
  <si>
    <t xml:space="preserve">REPARACIÓN DE  6 AVERIAS </t>
  </si>
  <si>
    <t>REPARACIÓN DE 5 AVERIAS (EL TANQUE)</t>
  </si>
  <si>
    <t>REPARACIÓN DE  AVERIAS CALLE PRINCIPAL FRENTE AL ALMACEN</t>
  </si>
  <si>
    <t xml:space="preserve">REPARACIÓN DE AVERIAS LADO DERECHO FRENTE AL TANQUE </t>
  </si>
  <si>
    <t>ELIMINACION PARTIDAS (E.P)</t>
  </si>
  <si>
    <t>SUB TOTAL ELIMINACION PARTIDAS (E.P)</t>
  </si>
  <si>
    <t>REDUCCION CANTIDAD (R.C)</t>
  </si>
  <si>
    <t>SUB TOTAL REDUCCION CANTIDAD (R.C)</t>
  </si>
  <si>
    <t xml:space="preserve">AUMENTO DE CANTIDAD (A.C) </t>
  </si>
  <si>
    <t>SUB TOTAL FASE A</t>
  </si>
  <si>
    <t xml:space="preserve">SUB TOTAL AUMENTO DE CANTIDAD (A.C) </t>
  </si>
  <si>
    <t>12.15.1</t>
  </si>
  <si>
    <t>12.15.2</t>
  </si>
  <si>
    <t>12.15.3</t>
  </si>
  <si>
    <t>12.15.4</t>
  </si>
  <si>
    <t>12.15.5</t>
  </si>
  <si>
    <t>12.15.6</t>
  </si>
  <si>
    <t>12.15.7</t>
  </si>
  <si>
    <t>12.15.8</t>
  </si>
  <si>
    <t>12.15.9</t>
  </si>
  <si>
    <t>12.15.10</t>
  </si>
  <si>
    <t>12.15.11</t>
  </si>
  <si>
    <t>12.15.12</t>
  </si>
  <si>
    <t>12.15.13</t>
  </si>
  <si>
    <t>SUB TOTAL FASE  A</t>
  </si>
  <si>
    <t>12.16.1</t>
  </si>
  <si>
    <t>12.16.2</t>
  </si>
  <si>
    <t>12.16.3</t>
  </si>
  <si>
    <t>12.16.4</t>
  </si>
  <si>
    <t>12.16.5</t>
  </si>
  <si>
    <t>12.16.6</t>
  </si>
  <si>
    <t>12.16.7</t>
  </si>
  <si>
    <t>12.16.8</t>
  </si>
  <si>
    <t>12.16.9</t>
  </si>
  <si>
    <t>12.16.10</t>
  </si>
  <si>
    <t>12.16.11</t>
  </si>
  <si>
    <t>12.16.12</t>
  </si>
  <si>
    <t>12.16.13</t>
  </si>
  <si>
    <t>USOS DE RETROEXCAVADORA CAT 416 P/ IDENTIFICAR TUBERIA 8" EXISTENTE EN DESVIO PARA EMPALME</t>
  </si>
  <si>
    <t xml:space="preserve">REPOSICION DE ACERAS </t>
  </si>
  <si>
    <t>RELLENO, DEMOLICION, TERMINACION DE PARED Y LIMPIEZA INTERNA EN TANQUE REGULADORES</t>
  </si>
  <si>
    <t xml:space="preserve">NIVELACION DEL TERRENO (CORTE) A MANO </t>
  </si>
  <si>
    <t>EXCAVACION MATERIAL COMPACTO A MANO</t>
  </si>
  <si>
    <t>CORTE DE ARBOLES  (2 U)</t>
  </si>
  <si>
    <t xml:space="preserve">CODO Ø4" X 90º  PVC </t>
  </si>
  <si>
    <t>DAÑOS POR TORMENTA FRED</t>
  </si>
  <si>
    <t>REPARACIONES VARIAS</t>
  </si>
  <si>
    <t xml:space="preserve">CORRECCION AVERIAS </t>
  </si>
  <si>
    <t>2.1.1</t>
  </si>
  <si>
    <t>2.2.2</t>
  </si>
  <si>
    <t>CLANES  3 X 3/4</t>
  </si>
  <si>
    <t>JUNTA DRESSER 3''</t>
  </si>
  <si>
    <t>EXCAVACIÓN Y TAPADO</t>
  </si>
  <si>
    <t>2.1.2</t>
  </si>
  <si>
    <t>2.1.3</t>
  </si>
  <si>
    <t>2.1.4</t>
  </si>
  <si>
    <t>2.1.5</t>
  </si>
  <si>
    <t>2.1.6</t>
  </si>
  <si>
    <t>2.2.1</t>
  </si>
  <si>
    <t>2.2.3</t>
  </si>
  <si>
    <t>JUNTA TIPO DRESSER 3''</t>
  </si>
  <si>
    <t>JUNTA TIPO DRESSER DE 3''</t>
  </si>
  <si>
    <t>JUNTA TIPO DRESSER DE 4''</t>
  </si>
  <si>
    <t xml:space="preserve">COOPLING DE 1/2''  PVC </t>
  </si>
  <si>
    <t xml:space="preserve"> AVERÍA CALLE PRINCIPAL DESPUES DEL TANQUE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</si>
  <si>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</si>
  <si>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</si>
  <si>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</si>
  <si>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</si>
  <si>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</si>
  <si>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</si>
  <si>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</si>
  <si>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</si>
  <si>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2.4.1</t>
  </si>
  <si>
    <t>2.6.1</t>
  </si>
  <si>
    <t>2.4.2</t>
  </si>
  <si>
    <t>2.4.3</t>
  </si>
  <si>
    <t xml:space="preserve">UNION DE  1/2'' PVC </t>
  </si>
  <si>
    <t>TAPONES DE  1/2'' PVC</t>
  </si>
  <si>
    <t xml:space="preserve">TEE 4x3 PVC </t>
  </si>
  <si>
    <t>CLAN  3/4 a 1/2''</t>
  </si>
  <si>
    <t xml:space="preserve">REDUCCION  1/2'' PVC </t>
  </si>
  <si>
    <t>CODO DE  1/2'' X 45  PVC</t>
  </si>
  <si>
    <t>CLAN DE 4''</t>
  </si>
  <si>
    <t>CLAN 2''</t>
  </si>
  <si>
    <t>SOLDADURA</t>
  </si>
  <si>
    <t>COPLIN 3''</t>
  </si>
  <si>
    <t>COPLIN 3/4''</t>
  </si>
  <si>
    <t>COPLIN 1/2''</t>
  </si>
  <si>
    <t>TAPONES 1/2''</t>
  </si>
  <si>
    <t>JUNTA 1''</t>
  </si>
  <si>
    <t>COPLIN  1/2''</t>
  </si>
  <si>
    <t>T DE 1/2''</t>
  </si>
  <si>
    <t>COPLIN 3/4</t>
  </si>
  <si>
    <t>T DE 3/4</t>
  </si>
  <si>
    <t>UNIÓN DE 3/4</t>
  </si>
  <si>
    <t>JUNTA DE 3/4</t>
  </si>
  <si>
    <t>UNIÓN DE 1/2</t>
  </si>
  <si>
    <t>JUNTA DRESSER DE 2''</t>
  </si>
  <si>
    <t>JUNTA DRESSER DE 4</t>
  </si>
  <si>
    <t>MANGUERA POLIETILENO DE 2</t>
  </si>
  <si>
    <t>COPLIN DE3/4</t>
  </si>
  <si>
    <t>JUNTA DE 3/4''</t>
  </si>
  <si>
    <t>TAPONES DE 3 HG</t>
  </si>
  <si>
    <t>CODO DE 2</t>
  </si>
  <si>
    <t>COPLIN DE 1</t>
  </si>
  <si>
    <t>JUNTA DE 1/2</t>
  </si>
  <si>
    <t>2.5.1</t>
  </si>
  <si>
    <t>2.5.3</t>
  </si>
  <si>
    <t>2.5.2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</si>
  <si>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</si>
  <si>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</si>
  <si>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</si>
  <si>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</si>
  <si>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</si>
  <si>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</si>
  <si>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</si>
  <si>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</si>
  <si>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</si>
  <si>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2.7.5</t>
  </si>
  <si>
    <t>2.7.6</t>
  </si>
  <si>
    <t>2.7.8</t>
  </si>
  <si>
    <t>2.7.2</t>
  </si>
  <si>
    <t>2.7.9</t>
  </si>
  <si>
    <t>2.7.4</t>
  </si>
  <si>
    <t>2.7.3</t>
  </si>
  <si>
    <t>2.7.7</t>
  </si>
  <si>
    <t>2.7.10</t>
  </si>
  <si>
    <t>2.7.11</t>
  </si>
  <si>
    <t>2.7.12</t>
  </si>
  <si>
    <t>2.8.1</t>
  </si>
  <si>
    <t>2.8.2</t>
  </si>
  <si>
    <t>2.8.3</t>
  </si>
  <si>
    <t>2.8.4</t>
  </si>
  <si>
    <t>2.8.5</t>
  </si>
  <si>
    <t>2.8.6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</si>
  <si>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</si>
  <si>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</si>
  <si>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</si>
  <si>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</si>
  <si>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</si>
  <si>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</si>
  <si>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</si>
  <si>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</si>
  <si>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 xml:space="preserve">UNIÓN  4''PVC </t>
  </si>
  <si>
    <t>REPARACIÓN DE VARIAS AVERIAS</t>
  </si>
  <si>
    <t>JUNTA TIPO DRESSER DE  4''</t>
  </si>
  <si>
    <t xml:space="preserve">TAPONES 1/2'' PVC </t>
  </si>
  <si>
    <t xml:space="preserve">TAPONES 3/4'' PVC </t>
  </si>
  <si>
    <t xml:space="preserve">COPLIN 1/2'' PVC </t>
  </si>
  <si>
    <t xml:space="preserve">JUNTA TIPO DRESSER DE  3/4'' </t>
  </si>
  <si>
    <t>JUNTA TIPO DRESSER DE 6''</t>
  </si>
  <si>
    <t>EXCAVACIÓN (5 X 2 X 2)M</t>
  </si>
  <si>
    <t xml:space="preserve">COPLING DE 1/2PVC </t>
  </si>
  <si>
    <t xml:space="preserve">COPLIN 3/4''PVC </t>
  </si>
  <si>
    <t xml:space="preserve">REDUCCIÓN 3/4''PVC </t>
  </si>
  <si>
    <t>JUNTA TIPO DRESSER  2''</t>
  </si>
  <si>
    <t xml:space="preserve">UNIÓN 3/4''PVC </t>
  </si>
  <si>
    <t xml:space="preserve">TAPONES 1/2 PVC </t>
  </si>
  <si>
    <t>JUNTA TIPO DRESSER 1''</t>
  </si>
  <si>
    <t>JUNTA TIPO DRESSER DE 1/2''</t>
  </si>
  <si>
    <t>JUNTA  TIPO DRESSER DE 3/4</t>
  </si>
  <si>
    <t xml:space="preserve">T DE 1/2 PVC </t>
  </si>
  <si>
    <t xml:space="preserve">COPLIN DE 1/2 PVC </t>
  </si>
  <si>
    <t xml:space="preserve">UNIÓN DE 1/2 PVC </t>
  </si>
  <si>
    <t>JUNTA TIPO DRESSER 2''</t>
  </si>
  <si>
    <t>2.10.1</t>
  </si>
  <si>
    <t>2.10.2</t>
  </si>
  <si>
    <t>2.10.3</t>
  </si>
  <si>
    <t>2.10.4</t>
  </si>
  <si>
    <t>2.10.5</t>
  </si>
  <si>
    <t>2.10.6</t>
  </si>
  <si>
    <t>2.10.7</t>
  </si>
  <si>
    <t>2.10.8</t>
  </si>
  <si>
    <t>2.10.9</t>
  </si>
  <si>
    <t>2.10.10</t>
  </si>
  <si>
    <t>2.10.11</t>
  </si>
  <si>
    <t>2.10.12</t>
  </si>
  <si>
    <t>2.10.13</t>
  </si>
  <si>
    <t>2.10.14</t>
  </si>
  <si>
    <t>2.10.15</t>
  </si>
  <si>
    <t>2.10.16</t>
  </si>
  <si>
    <t>2.10.17</t>
  </si>
  <si>
    <t>2.10.18</t>
  </si>
  <si>
    <t>2.10.19</t>
  </si>
  <si>
    <t>2.10.20</t>
  </si>
  <si>
    <t>2.11.1</t>
  </si>
  <si>
    <t>2.11.2</t>
  </si>
  <si>
    <t>2.11.3</t>
  </si>
  <si>
    <t>2.11.4</t>
  </si>
  <si>
    <t>2.11.5</t>
  </si>
  <si>
    <t>2.12.1</t>
  </si>
  <si>
    <t>2.12.2</t>
  </si>
  <si>
    <t>2.12.3</t>
  </si>
  <si>
    <t>2.12.4</t>
  </si>
  <si>
    <t>2.12.6</t>
  </si>
  <si>
    <t>2.12.7</t>
  </si>
  <si>
    <t>2.13.1</t>
  </si>
  <si>
    <t>2.13.2</t>
  </si>
  <si>
    <t>2.13.3</t>
  </si>
  <si>
    <t>2.13.4</t>
  </si>
  <si>
    <t>2.13.5</t>
  </si>
  <si>
    <t>2.13.6</t>
  </si>
  <si>
    <t>.2.14.1</t>
  </si>
  <si>
    <t>.2.14.2</t>
  </si>
  <si>
    <t>.2.14.3</t>
  </si>
  <si>
    <t>.2.14.4</t>
  </si>
  <si>
    <t>.2.14.5</t>
  </si>
  <si>
    <t>.2.14.6</t>
  </si>
  <si>
    <t>.2.14.7</t>
  </si>
  <si>
    <t>2.15.1</t>
  </si>
  <si>
    <t>2.15.2</t>
  </si>
  <si>
    <t>2.15.3</t>
  </si>
  <si>
    <t>2.15.4</t>
  </si>
  <si>
    <t>2.15.5</t>
  </si>
  <si>
    <t>2.15.6</t>
  </si>
  <si>
    <t>2.16.1</t>
  </si>
  <si>
    <t>2.16.2</t>
  </si>
  <si>
    <t>2.16.3</t>
  </si>
  <si>
    <t>2.17.1</t>
  </si>
  <si>
    <t>2.17.3</t>
  </si>
  <si>
    <t>2.17.2</t>
  </si>
  <si>
    <t>2.17.4</t>
  </si>
  <si>
    <t>2.18.1</t>
  </si>
  <si>
    <t>2.18.2</t>
  </si>
  <si>
    <t>2.18.3</t>
  </si>
  <si>
    <t>2.18.4</t>
  </si>
  <si>
    <t>2.19.1</t>
  </si>
  <si>
    <t>2.19.2</t>
  </si>
  <si>
    <t>2.19.3</t>
  </si>
  <si>
    <t>2.19.4</t>
  </si>
  <si>
    <t>2.19.5</t>
  </si>
  <si>
    <t>2.20.1</t>
  </si>
  <si>
    <t>2.20.2</t>
  </si>
  <si>
    <t>2.20.3</t>
  </si>
  <si>
    <t>2.20.4</t>
  </si>
  <si>
    <t>2.20.5</t>
  </si>
  <si>
    <t>2.21.1</t>
  </si>
  <si>
    <t>2.21.2</t>
  </si>
  <si>
    <t>2.22.1</t>
  </si>
  <si>
    <t>2.22.2</t>
  </si>
  <si>
    <t>2.22.3</t>
  </si>
  <si>
    <t>2.22.4</t>
  </si>
  <si>
    <t>2.22.5</t>
  </si>
  <si>
    <t>2.22.6</t>
  </si>
  <si>
    <t>2.23.1</t>
  </si>
  <si>
    <t>2.26.1</t>
  </si>
  <si>
    <t>2.23.2</t>
  </si>
  <si>
    <t>2.23.3</t>
  </si>
  <si>
    <t>2.23.4</t>
  </si>
  <si>
    <t>2.24.1</t>
  </si>
  <si>
    <t>2.24.2</t>
  </si>
  <si>
    <t>2.24.3</t>
  </si>
  <si>
    <t>2.24.4</t>
  </si>
  <si>
    <t>2.24.5</t>
  </si>
  <si>
    <t>2.24.6</t>
  </si>
  <si>
    <t>2.24.7</t>
  </si>
  <si>
    <t>2.25.1</t>
  </si>
  <si>
    <t>2.25.2</t>
  </si>
  <si>
    <t>2.25.3</t>
  </si>
  <si>
    <t>2.25.4</t>
  </si>
  <si>
    <t>2.25.5</t>
  </si>
  <si>
    <t>2.25.6</t>
  </si>
  <si>
    <t>2.25.7</t>
  </si>
  <si>
    <t>2.26.2</t>
  </si>
  <si>
    <t>2.26.3</t>
  </si>
  <si>
    <t>2.26.4</t>
  </si>
  <si>
    <t xml:space="preserve">TAPONES  PVC </t>
  </si>
  <si>
    <t>3.1.1</t>
  </si>
  <si>
    <t>3.1.2</t>
  </si>
  <si>
    <t>3.1.3</t>
  </si>
  <si>
    <t>3.1.4</t>
  </si>
  <si>
    <t>3.1.5</t>
  </si>
  <si>
    <t>3.2.1</t>
  </si>
  <si>
    <t xml:space="preserve">COPLIN DE 1/2''  PVC </t>
  </si>
  <si>
    <t xml:space="preserve">CODO DE 1/2  PVC </t>
  </si>
  <si>
    <t>JUNTA TIPO DRESSER  DE 3''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</si>
  <si>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</si>
  <si>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</si>
  <si>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</si>
  <si>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</si>
  <si>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</si>
  <si>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</si>
  <si>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</si>
  <si>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</si>
  <si>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 xml:space="preserve">ADAPTADORES DE 1/2 PVC </t>
  </si>
  <si>
    <t>3.3.1</t>
  </si>
  <si>
    <t>3.3.2</t>
  </si>
  <si>
    <t>3.3.3</t>
  </si>
  <si>
    <t>3.3.4</t>
  </si>
  <si>
    <t>3.3.5</t>
  </si>
  <si>
    <t>3.3.6</t>
  </si>
  <si>
    <t>3.4.1</t>
  </si>
  <si>
    <t>3.4.2</t>
  </si>
  <si>
    <t>3.4.3</t>
  </si>
  <si>
    <t>3.4.4</t>
  </si>
  <si>
    <t>3.4.5</t>
  </si>
  <si>
    <t>3.4.6</t>
  </si>
  <si>
    <t>3.4.7</t>
  </si>
  <si>
    <t>JUNTA TIPO DRESSER DE 1/2</t>
  </si>
  <si>
    <t>JUNTA TIPO DRESSER DE 11/2</t>
  </si>
  <si>
    <t>3.1.6</t>
  </si>
  <si>
    <t>3.1.7</t>
  </si>
  <si>
    <t>3.1.8</t>
  </si>
  <si>
    <t>3.1.9</t>
  </si>
  <si>
    <t>3.1.10</t>
  </si>
  <si>
    <t>3.1.11</t>
  </si>
  <si>
    <t>JUNTA TIPO DRESSSER DE 3</t>
  </si>
  <si>
    <t>3.1.12</t>
  </si>
  <si>
    <t>TAPONES DE 3/4</t>
  </si>
  <si>
    <t>3.5.1</t>
  </si>
  <si>
    <t>3.5.2</t>
  </si>
  <si>
    <t>3.5.3</t>
  </si>
  <si>
    <t>3.5.4</t>
  </si>
  <si>
    <t>3.5.5</t>
  </si>
  <si>
    <t>CODO DE 1/2 PVC</t>
  </si>
  <si>
    <t>3.6.1</t>
  </si>
  <si>
    <t>3.6.2</t>
  </si>
  <si>
    <t>3.6.3</t>
  </si>
  <si>
    <t>3.6.4</t>
  </si>
  <si>
    <t>3.6.5</t>
  </si>
  <si>
    <t>3.7.1</t>
  </si>
  <si>
    <t>3.7.2</t>
  </si>
  <si>
    <t>3.7.3</t>
  </si>
  <si>
    <t>3.7.4</t>
  </si>
  <si>
    <t>3.7.5</t>
  </si>
  <si>
    <t xml:space="preserve">YEE DE 3 X 3 </t>
  </si>
  <si>
    <t>JUNTA TIPO DRESSER DE 3</t>
  </si>
  <si>
    <t>3.8.1</t>
  </si>
  <si>
    <t>3.8.2</t>
  </si>
  <si>
    <t>3.8.3</t>
  </si>
  <si>
    <t>3.8.4</t>
  </si>
  <si>
    <t>3.8.5</t>
  </si>
  <si>
    <t xml:space="preserve">TAPONES DE 1/2 PVC </t>
  </si>
  <si>
    <t>3.9.1</t>
  </si>
  <si>
    <t>3.9.2</t>
  </si>
  <si>
    <t>3.9.3</t>
  </si>
  <si>
    <t>3.9.4</t>
  </si>
  <si>
    <t>3.9.5</t>
  </si>
  <si>
    <t>3.10.1</t>
  </si>
  <si>
    <t>TEE  DE 2'' PVC</t>
  </si>
  <si>
    <t xml:space="preserve">CODO DE 2 PVC </t>
  </si>
  <si>
    <t>JUNTA  TIPO DRESSER DE 3</t>
  </si>
  <si>
    <t>3.11.1</t>
  </si>
  <si>
    <t>3.12.1</t>
  </si>
  <si>
    <t>3.12.2</t>
  </si>
  <si>
    <t>3.12.3</t>
  </si>
  <si>
    <t>3.13.1</t>
  </si>
  <si>
    <t>3.13.2</t>
  </si>
  <si>
    <t>3.13.3</t>
  </si>
  <si>
    <t>3.13.4</t>
  </si>
  <si>
    <t>3.13.5</t>
  </si>
  <si>
    <t xml:space="preserve">COPLIN DE 1/2  PVC </t>
  </si>
  <si>
    <t>3.13.6</t>
  </si>
  <si>
    <t xml:space="preserve">REPARACIÓN DE  4  AVERIAS </t>
  </si>
  <si>
    <t>V</t>
  </si>
  <si>
    <t>SUB TOTAL FASE C</t>
  </si>
  <si>
    <t>SUB TOTAL E</t>
  </si>
  <si>
    <t>SUMINISTRO DE TUBERIA</t>
  </si>
  <si>
    <t>COLOCACION DE TUBERIA</t>
  </si>
  <si>
    <t>VALLA ANUNCIANDO OBRA 16' X 10' IMPRESION FULL COLOR CONTENIENDO LOGO DE INAPA, NOMBRE DE PROYECTO Y CONTRATISTA. ESTRUCTURA EN TUBERIA GALVANIZADOS 1 1/2"X 1 1/2" Y SOPORTES EN TUBERIA CUAD. 4" X 4"</t>
  </si>
  <si>
    <t xml:space="preserve">TUBERIA DE 3'' PVC </t>
  </si>
  <si>
    <t>TUBERIA DE 3/4'' PVC</t>
  </si>
  <si>
    <t xml:space="preserve">TUBERIA DE 1/2'' PVC </t>
  </si>
  <si>
    <t>AVERÍA DEBAJO TUBERIA DE 4''</t>
  </si>
  <si>
    <t xml:space="preserve">TUBERIA DE 3''  PVC </t>
  </si>
  <si>
    <t xml:space="preserve">TUBERIA DE 4''  PVC  </t>
  </si>
  <si>
    <t>TUBERIAS DE 3/4'' PVC</t>
  </si>
  <si>
    <t xml:space="preserve">TUBERIA DE 4'' PVC </t>
  </si>
  <si>
    <t xml:space="preserve">TUBERIA 1/2'' PVC </t>
  </si>
  <si>
    <t xml:space="preserve">TUBERIA 4'' PVC </t>
  </si>
  <si>
    <t>CORTE DE TUBERIA</t>
  </si>
  <si>
    <t xml:space="preserve">TUBERIA1/2''PVC </t>
  </si>
  <si>
    <t xml:space="preserve">TUBERIA DE 3/4''PVC </t>
  </si>
  <si>
    <t xml:space="preserve">TUBERIA DE 6'' PVC </t>
  </si>
  <si>
    <t xml:space="preserve">TUBERIA 3'' PVC </t>
  </si>
  <si>
    <t xml:space="preserve">TUBERIAS 3/4''  PVC </t>
  </si>
  <si>
    <t xml:space="preserve">TUBERIA 1/2''  PVC </t>
  </si>
  <si>
    <t xml:space="preserve">TUBERIA 3/4'' PVC </t>
  </si>
  <si>
    <t>REEPARACIÓN AVERIA TUBERIA 6'' EXISTENTE</t>
  </si>
  <si>
    <t xml:space="preserve">TUBERIA 6''PVC </t>
  </si>
  <si>
    <t xml:space="preserve">TUBERIA 1/2''PVC </t>
  </si>
  <si>
    <t xml:space="preserve">TUBERIA 3/4''PVC </t>
  </si>
  <si>
    <t xml:space="preserve">TUBERIA 1''PVC </t>
  </si>
  <si>
    <t xml:space="preserve">TUBERIAS DE 1/2 PVC </t>
  </si>
  <si>
    <t xml:space="preserve">TUBERIAS DE 3/4 PVC </t>
  </si>
  <si>
    <t xml:space="preserve">TUBERIAS DE 1/2  PVC </t>
  </si>
  <si>
    <t xml:space="preserve">TUBERIA DE 1/2''  PVC </t>
  </si>
  <si>
    <t xml:space="preserve">TUBERIA DE3/4'' PVC </t>
  </si>
  <si>
    <t xml:space="preserve">TUBERIA DE 1'' PVC </t>
  </si>
  <si>
    <t>TUBERIA DE 4 PVC</t>
  </si>
  <si>
    <t>3.1.13</t>
  </si>
  <si>
    <t xml:space="preserve">TUBERIA DE 2  PVC </t>
  </si>
  <si>
    <t>TUBERIA DE POLIETILENO DE 2</t>
  </si>
  <si>
    <t xml:space="preserve">TUBERIA DE 1/2''PVC </t>
  </si>
  <si>
    <t xml:space="preserve">TUBERIA DE 1''PVC </t>
  </si>
  <si>
    <t xml:space="preserve">CODO DE 1/2  X 45 PVC </t>
  </si>
  <si>
    <t>TUBERIA DE 1/2'' PVC</t>
  </si>
  <si>
    <t xml:space="preserve">TUBERIAS DE 1/2'' PVC </t>
  </si>
  <si>
    <t xml:space="preserve">TUBERIA DE 3/4'' PVC </t>
  </si>
  <si>
    <t>3.6.6</t>
  </si>
  <si>
    <t>TUBERIA DE 1/2''</t>
  </si>
  <si>
    <t>3.8.6</t>
  </si>
  <si>
    <t>3.11.2</t>
  </si>
  <si>
    <t>3.11.3</t>
  </si>
  <si>
    <t>3.12.4</t>
  </si>
  <si>
    <t>3.12.5</t>
  </si>
  <si>
    <t>3.12.6</t>
  </si>
  <si>
    <t>SUB TOTAL NUEVAS PARTIDAS (N.P)</t>
  </si>
  <si>
    <t>SUB TOTAL PRESUPUESTO ACT. NO. 02</t>
  </si>
  <si>
    <t>(R. C. ACT. No. 2 ) MANTENIMIENTO Y OPERACION DE SISTEMA INAPA</t>
  </si>
  <si>
    <t>PRESUPUESTO  ACTUALIZADO NO. 02 D/F OCTUBRE 2022</t>
  </si>
  <si>
    <t xml:space="preserve"> PRESUPUESTO ACT. NO. 02 D/F OCTUBRE 2022</t>
  </si>
  <si>
    <t xml:space="preserve">SUB TOTAL ( PRES. ORIGINAL + PRES. ACT. NO. 1 + PRES. ACT. No. 2) </t>
  </si>
  <si>
    <t xml:space="preserve">                 PREPARADO POR:</t>
  </si>
  <si>
    <t xml:space="preserve">                              REVISADO POR:</t>
  </si>
  <si>
    <t xml:space="preserve">        ING. FIOR D'ALIZA GUILLÉN S</t>
  </si>
  <si>
    <t xml:space="preserve">                  INGENIERO CIVIL I</t>
  </si>
  <si>
    <t xml:space="preserve">         VISTO BUENO </t>
  </si>
  <si>
    <t xml:space="preserve">     </t>
  </si>
  <si>
    <t xml:space="preserve">            ARQ. RENÈ GARCÌA VILLANUEVA</t>
  </si>
  <si>
    <t xml:space="preserve"> DIRECTOR DE SUPERVISIÓN Y FISCALIZACIÓN DE OBRAS </t>
  </si>
  <si>
    <t>PRESUPUESTO ACTUALIZADO NO. 02 D/F OCTUBRE/2022</t>
  </si>
  <si>
    <t>1.-ESTE PRESUPUESTO SE ELABORA DE ACUERDO A LA INFORMACIÓN SUMINISTRADA MEDIANTE MEMO COORD. NO.141/2022 D/F 22/09/2022</t>
  </si>
  <si>
    <t xml:space="preserve">                        ING. MARINO QUEZADA</t>
  </si>
  <si>
    <t xml:space="preserve">             ANALISTA DE PRESUESTOS DE OBRAS</t>
  </si>
  <si>
    <t xml:space="preserve"> AVERIAS (CORREGIDAS 2021-2022)</t>
  </si>
  <si>
    <t>TOTAL A CONTRATAR ACT. No. 2(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</si>
</sst>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#,##0.00;[Red]#,##0.00"/>
    <numFmt numFmtId="167" formatCode="#,##0.00_ ;\-#,##0.00\ "/>
    <numFmt numFmtId="168" formatCode="#,##0.0_);\(#,##0.0\)"/>
    <numFmt numFmtId="169" formatCode="0.000"/>
    <numFmt numFmtId="170" formatCode="0.0"/>
    <numFmt numFmtId="171" formatCode="#,##0.0;\-#,##0.0"/>
    <numFmt numFmtId="172" formatCode="#,##0;\-#,##0"/>
    <numFmt numFmtId="173" formatCode="0.0%"/>
    <numFmt numFmtId="174" formatCode="#.0"/>
    <numFmt numFmtId="175" formatCode="_-* #,##0.0\ _€_-;\-* #,##0.0\ _€_-;_-* &quot;-&quot;??\ _€_-;_-@_-"/>
    <numFmt numFmtId="176" formatCode="_-&quot;$&quot;* #,##0.00_-;\-&quot;$&quot;* #,##0.00_-;_-&quot;$&quot;* &quot;-&quot;??_-;_-@_-"/>
    <numFmt numFmtId="177" formatCode="#,##0.0\ _€;\-#,##0.0\ _€"/>
    <numFmt numFmtId="178" formatCode="_(&quot;RD$&quot;* #,##0.00_);_(&quot;RD$&quot;* \(#,##0.00\);_(&quot;RD$&quot;* &quot;-&quot;??_);_(@_)"/>
    <numFmt numFmtId="179" formatCode="_-* #,##0.00\ _€_-;\-* #,##0.00\ _€_-;_-* \-??\ _€_-;_-@_-"/>
    <numFmt numFmtId="180" formatCode="_-* #,##0.0000_-;\-* #,##0.0000_-;_-* &quot;-&quot;??_-;_-@_-"/>
  </numFmts>
  <fonts count="26" x14ac:knownFonts="1">
    <font>
      <sz val="10"/>
      <name val="Tms Rm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ms Rmn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11"/>
      <name val="Arial"/>
      <family val="2"/>
    </font>
    <font>
      <b/>
      <sz val="11"/>
      <color rgb="FF333333"/>
      <name val="Times New Roman"/>
      <family val="1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indexed="17"/>
      <name val="Courier"/>
      <family val="3"/>
    </font>
    <font>
      <sz val="10"/>
      <name val="Courier"/>
      <family val="3"/>
    </font>
    <font>
      <sz val="10"/>
      <color rgb="FFFF0000"/>
      <name val="Arial"/>
      <family val="2"/>
    </font>
    <font>
      <b/>
      <sz val="10"/>
      <name val="Courier"/>
      <family val="3"/>
    </font>
    <font>
      <sz val="10"/>
      <color indexed="17"/>
      <name val="Arial"/>
      <family val="2"/>
    </font>
    <font>
      <sz val="10"/>
      <name val="Times New Roman"/>
      <family val="1"/>
    </font>
    <font>
      <sz val="10"/>
      <color indexed="63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Courie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5">
    <xf numFmtId="39" fontId="0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39" fontId="4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1" fillId="0" borderId="0"/>
    <xf numFmtId="174" fontId="3" fillId="0" borderId="0" applyFill="0" applyBorder="0" applyAlignment="0" applyProtection="0"/>
    <xf numFmtId="0" fontId="2" fillId="0" borderId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0" borderId="0"/>
    <xf numFmtId="179" fontId="3" fillId="0" borderId="0" applyBorder="0" applyProtection="0"/>
    <xf numFmtId="180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</cellStyleXfs>
  <cellXfs count="262">
    <xf numFmtId="39" fontId="0" fillId="0" borderId="0" xfId="0"/>
    <xf numFmtId="10" fontId="3" fillId="2" borderId="1" xfId="27" applyNumberFormat="1" applyFont="1" applyFill="1" applyBorder="1" applyAlignment="1">
      <alignment horizontal="right" vertical="top" wrapText="1"/>
    </xf>
    <xf numFmtId="39" fontId="12" fillId="3" borderId="0" xfId="0" applyFont="1" applyFill="1" applyAlignment="1">
      <alignment vertical="top" wrapText="1"/>
    </xf>
    <xf numFmtId="39" fontId="3" fillId="3" borderId="0" xfId="0" applyFont="1" applyFill="1" applyAlignment="1">
      <alignment vertical="top" wrapText="1"/>
    </xf>
    <xf numFmtId="39" fontId="5" fillId="2" borderId="0" xfId="0" applyFont="1" applyFill="1" applyAlignment="1">
      <alignment vertical="top" wrapText="1"/>
    </xf>
    <xf numFmtId="39" fontId="3" fillId="2" borderId="6" xfId="0" applyFont="1" applyFill="1" applyBorder="1" applyAlignment="1">
      <alignment vertical="top"/>
    </xf>
    <xf numFmtId="39" fontId="3" fillId="2" borderId="0" xfId="0" applyFont="1" applyFill="1" applyAlignment="1">
      <alignment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39" fontId="3" fillId="5" borderId="0" xfId="0" applyFont="1" applyFill="1" applyAlignment="1">
      <alignment horizontal="center" vertical="top" wrapText="1"/>
    </xf>
    <xf numFmtId="170" fontId="3" fillId="2" borderId="11" xfId="0" applyNumberFormat="1" applyFont="1" applyFill="1" applyBorder="1" applyAlignment="1">
      <alignment horizontal="right" vertical="top" wrapText="1"/>
    </xf>
    <xf numFmtId="39" fontId="3" fillId="2" borderId="11" xfId="0" applyFont="1" applyFill="1" applyBorder="1" applyAlignment="1">
      <alignment vertical="top" wrapText="1"/>
    </xf>
    <xf numFmtId="166" fontId="3" fillId="2" borderId="11" xfId="0" applyNumberFormat="1" applyFont="1" applyFill="1" applyBorder="1" applyAlignment="1">
      <alignment horizontal="center" vertical="top" wrapText="1"/>
    </xf>
    <xf numFmtId="166" fontId="3" fillId="2" borderId="11" xfId="0" applyNumberFormat="1" applyFont="1" applyFill="1" applyBorder="1" applyAlignment="1">
      <alignment vertical="top" wrapText="1"/>
    </xf>
    <xf numFmtId="39" fontId="3" fillId="2" borderId="0" xfId="0" applyFont="1" applyFill="1" applyAlignment="1">
      <alignment vertical="top"/>
    </xf>
    <xf numFmtId="0" fontId="5" fillId="2" borderId="1" xfId="27" applyNumberFormat="1" applyFont="1" applyFill="1" applyBorder="1" applyAlignment="1">
      <alignment horizontal="center" vertical="top"/>
    </xf>
    <xf numFmtId="0" fontId="5" fillId="2" borderId="1" xfId="27" quotePrefix="1" applyNumberFormat="1" applyFont="1" applyFill="1" applyBorder="1" applyAlignment="1">
      <alignment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72" fontId="5" fillId="2" borderId="1" xfId="0" applyNumberFormat="1" applyFont="1" applyFill="1" applyBorder="1" applyAlignment="1">
      <alignment horizontal="right" vertical="top"/>
    </xf>
    <xf numFmtId="39" fontId="14" fillId="2" borderId="1" xfId="0" applyFont="1" applyFill="1" applyBorder="1" applyAlignment="1">
      <alignment horizontal="left" vertical="top" wrapText="1"/>
    </xf>
    <xf numFmtId="4" fontId="16" fillId="2" borderId="0" xfId="0" applyNumberFormat="1" applyFont="1" applyFill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39" fontId="3" fillId="2" borderId="1" xfId="0" applyFont="1" applyFill="1" applyBorder="1" applyAlignment="1">
      <alignment horizontal="left" vertical="top" wrapText="1"/>
    </xf>
    <xf numFmtId="39" fontId="3" fillId="2" borderId="1" xfId="0" applyFont="1" applyFill="1" applyBorder="1" applyAlignment="1">
      <alignment horizontal="right" vertical="top" wrapText="1"/>
    </xf>
    <xf numFmtId="4" fontId="16" fillId="0" borderId="0" xfId="0" applyNumberFormat="1" applyFont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16" fillId="6" borderId="0" xfId="0" applyNumberFormat="1" applyFont="1" applyFill="1" applyAlignment="1">
      <alignment vertical="top" wrapText="1"/>
    </xf>
    <xf numFmtId="4" fontId="16" fillId="6" borderId="1" xfId="0" applyNumberFormat="1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/>
    </xf>
    <xf numFmtId="166" fontId="3" fillId="2" borderId="1" xfId="0" applyNumberFormat="1" applyFont="1" applyFill="1" applyBorder="1" applyAlignment="1">
      <alignment horizontal="center" vertical="top"/>
    </xf>
    <xf numFmtId="39" fontId="5" fillId="2" borderId="1" xfId="0" applyFont="1" applyFill="1" applyBorder="1" applyAlignment="1">
      <alignment horizontal="left" vertical="top" wrapText="1"/>
    </xf>
    <xf numFmtId="39" fontId="3" fillId="2" borderId="1" xfId="0" applyFont="1" applyFill="1" applyBorder="1" applyAlignment="1">
      <alignment horizontal="center" vertical="top" wrapText="1"/>
    </xf>
    <xf numFmtId="39" fontId="5" fillId="2" borderId="1" xfId="0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right" vertical="top" wrapText="1"/>
    </xf>
    <xf numFmtId="4" fontId="16" fillId="5" borderId="0" xfId="0" applyNumberFormat="1" applyFont="1" applyFill="1" applyAlignment="1">
      <alignment vertical="top" wrapText="1"/>
    </xf>
    <xf numFmtId="4" fontId="16" fillId="5" borderId="1" xfId="0" applyNumberFormat="1" applyFont="1" applyFill="1" applyBorder="1" applyAlignment="1">
      <alignment vertical="top" wrapText="1"/>
    </xf>
    <xf numFmtId="39" fontId="5" fillId="2" borderId="1" xfId="0" applyFont="1" applyFill="1" applyBorder="1" applyAlignment="1">
      <alignment horizontal="right" vertical="top" wrapText="1"/>
    </xf>
    <xf numFmtId="39" fontId="3" fillId="2" borderId="1" xfId="0" applyFont="1" applyFill="1" applyBorder="1" applyAlignment="1">
      <alignment vertical="top"/>
    </xf>
    <xf numFmtId="4" fontId="5" fillId="2" borderId="1" xfId="1" applyNumberFormat="1" applyFont="1" applyFill="1" applyBorder="1" applyAlignment="1">
      <alignment vertical="top"/>
    </xf>
    <xf numFmtId="4" fontId="17" fillId="5" borderId="0" xfId="0" applyNumberFormat="1" applyFont="1" applyFill="1" applyAlignment="1">
      <alignment vertical="top" wrapText="1"/>
    </xf>
    <xf numFmtId="4" fontId="17" fillId="5" borderId="1" xfId="0" applyNumberFormat="1" applyFont="1" applyFill="1" applyBorder="1" applyAlignment="1">
      <alignment vertical="top" wrapText="1"/>
    </xf>
    <xf numFmtId="43" fontId="3" fillId="2" borderId="1" xfId="46" applyFill="1" applyBorder="1" applyAlignment="1">
      <alignment vertical="top" wrapText="1"/>
    </xf>
    <xf numFmtId="4" fontId="16" fillId="4" borderId="0" xfId="0" applyNumberFormat="1" applyFont="1" applyFill="1" applyAlignment="1">
      <alignment vertical="top" wrapText="1"/>
    </xf>
    <xf numFmtId="4" fontId="16" fillId="4" borderId="1" xfId="0" applyNumberFormat="1" applyFont="1" applyFill="1" applyBorder="1" applyAlignment="1">
      <alignment vertical="top" wrapText="1"/>
    </xf>
    <xf numFmtId="4" fontId="16" fillId="7" borderId="0" xfId="0" applyNumberFormat="1" applyFont="1" applyFill="1" applyAlignment="1">
      <alignment vertical="top" wrapText="1"/>
    </xf>
    <xf numFmtId="4" fontId="16" fillId="7" borderId="1" xfId="0" applyNumberFormat="1" applyFont="1" applyFill="1" applyBorder="1" applyAlignment="1">
      <alignment vertical="top" wrapText="1"/>
    </xf>
    <xf numFmtId="4" fontId="19" fillId="7" borderId="3" xfId="0" applyNumberFormat="1" applyFont="1" applyFill="1" applyBorder="1" applyAlignment="1">
      <alignment vertical="top" wrapText="1"/>
    </xf>
    <xf numFmtId="39" fontId="3" fillId="2" borderId="6" xfId="0" applyFont="1" applyFill="1" applyBorder="1" applyAlignment="1">
      <alignment horizontal="right" vertical="top" wrapText="1"/>
    </xf>
    <xf numFmtId="4" fontId="16" fillId="4" borderId="7" xfId="0" applyNumberFormat="1" applyFont="1" applyFill="1" applyBorder="1" applyAlignment="1">
      <alignment vertical="top" wrapText="1"/>
    </xf>
    <xf numFmtId="4" fontId="20" fillId="7" borderId="0" xfId="0" applyNumberFormat="1" applyFont="1" applyFill="1" applyAlignment="1">
      <alignment vertical="top" wrapText="1"/>
    </xf>
    <xf numFmtId="4" fontId="20" fillId="7" borderId="1" xfId="0" applyNumberFormat="1" applyFont="1" applyFill="1" applyBorder="1" applyAlignment="1">
      <alignment vertical="top" wrapText="1"/>
    </xf>
    <xf numFmtId="4" fontId="5" fillId="2" borderId="0" xfId="1" applyNumberFormat="1" applyFont="1" applyFill="1" applyBorder="1" applyAlignment="1">
      <alignment vertical="top" wrapText="1"/>
    </xf>
    <xf numFmtId="39" fontId="3" fillId="7" borderId="0" xfId="0" applyFont="1" applyFill="1" applyAlignment="1">
      <alignment vertical="top" wrapText="1"/>
    </xf>
    <xf numFmtId="39" fontId="3" fillId="5" borderId="0" xfId="0" applyFont="1" applyFill="1" applyAlignment="1">
      <alignment vertical="top"/>
    </xf>
    <xf numFmtId="39" fontId="23" fillId="0" borderId="0" xfId="0" applyFont="1" applyAlignment="1">
      <alignment vertical="top"/>
    </xf>
    <xf numFmtId="39" fontId="23" fillId="0" borderId="0" xfId="0" applyFont="1" applyAlignment="1">
      <alignment vertical="top" wrapText="1"/>
    </xf>
    <xf numFmtId="39" fontId="23" fillId="0" borderId="0" xfId="0" applyFont="1" applyAlignment="1">
      <alignment horizontal="center" vertical="top"/>
    </xf>
    <xf numFmtId="43" fontId="5" fillId="2" borderId="0" xfId="1" applyFont="1" applyFill="1" applyBorder="1" applyAlignment="1">
      <alignment horizontal="center" vertical="top" wrapText="1"/>
    </xf>
    <xf numFmtId="4" fontId="3" fillId="2" borderId="1" xfId="45" applyNumberFormat="1" applyFont="1" applyFill="1" applyBorder="1" applyAlignment="1">
      <alignment horizontal="center" vertical="top"/>
    </xf>
    <xf numFmtId="43" fontId="3" fillId="2" borderId="0" xfId="1" applyFont="1" applyFill="1" applyBorder="1" applyAlignment="1">
      <alignment horizontal="center" vertical="top" wrapText="1"/>
    </xf>
    <xf numFmtId="168" fontId="3" fillId="2" borderId="1" xfId="0" applyNumberFormat="1" applyFont="1" applyFill="1" applyBorder="1" applyAlignment="1">
      <alignment horizontal="right" vertical="top" wrapText="1"/>
    </xf>
    <xf numFmtId="39" fontId="3" fillId="2" borderId="1" xfId="27" applyFont="1" applyFill="1" applyBorder="1" applyAlignment="1">
      <alignment vertical="top"/>
    </xf>
    <xf numFmtId="37" fontId="5" fillId="2" borderId="1" xfId="0" applyNumberFormat="1" applyFont="1" applyFill="1" applyBorder="1" applyAlignment="1">
      <alignment horizontal="right" vertical="top" wrapText="1"/>
    </xf>
    <xf numFmtId="39" fontId="5" fillId="2" borderId="6" xfId="0" applyFont="1" applyFill="1" applyBorder="1" applyAlignment="1">
      <alignment horizontal="right" vertical="top" wrapText="1"/>
    </xf>
    <xf numFmtId="166" fontId="3" fillId="2" borderId="11" xfId="0" applyNumberFormat="1" applyFont="1" applyFill="1" applyBorder="1" applyAlignment="1">
      <alignment horizontal="center" vertical="top"/>
    </xf>
    <xf numFmtId="10" fontId="16" fillId="7" borderId="3" xfId="37" applyNumberFormat="1" applyFont="1" applyFill="1" applyBorder="1" applyAlignment="1">
      <alignment vertical="top" wrapText="1"/>
    </xf>
    <xf numFmtId="39" fontId="3" fillId="2" borderId="0" xfId="0" applyFont="1" applyFill="1" applyBorder="1" applyAlignment="1">
      <alignment vertical="top"/>
    </xf>
    <xf numFmtId="39" fontId="3" fillId="2" borderId="0" xfId="0" applyFont="1" applyFill="1" applyBorder="1" applyAlignment="1">
      <alignment vertical="top" wrapText="1"/>
    </xf>
    <xf numFmtId="39" fontId="5" fillId="2" borderId="0" xfId="0" applyFont="1" applyFill="1" applyBorder="1" applyAlignment="1">
      <alignment horizontal="center" vertical="top" wrapText="1"/>
    </xf>
    <xf numFmtId="39" fontId="3" fillId="2" borderId="12" xfId="0" applyFont="1" applyFill="1" applyBorder="1" applyAlignment="1">
      <alignment vertical="top"/>
    </xf>
    <xf numFmtId="39" fontId="3" fillId="2" borderId="4" xfId="0" applyFont="1" applyFill="1" applyBorder="1" applyAlignment="1">
      <alignment vertical="top" wrapText="1"/>
    </xf>
    <xf numFmtId="39" fontId="3" fillId="2" borderId="4" xfId="0" applyFont="1" applyFill="1" applyBorder="1" applyAlignment="1">
      <alignment horizontal="center" vertical="top"/>
    </xf>
    <xf numFmtId="39" fontId="5" fillId="2" borderId="4" xfId="0" applyFont="1" applyFill="1" applyBorder="1" applyAlignment="1">
      <alignment horizontal="center" vertical="top" wrapText="1"/>
    </xf>
    <xf numFmtId="43" fontId="5" fillId="2" borderId="4" xfId="1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39" fontId="5" fillId="2" borderId="1" xfId="27" applyFont="1" applyFill="1" applyBorder="1" applyAlignment="1">
      <alignment horizontal="right" vertical="top"/>
    </xf>
    <xf numFmtId="37" fontId="5" fillId="2" borderId="1" xfId="27" applyNumberFormat="1" applyFont="1" applyFill="1" applyBorder="1" applyAlignment="1">
      <alignment horizontal="right" vertical="top"/>
    </xf>
    <xf numFmtId="37" fontId="3" fillId="2" borderId="1" xfId="27" applyNumberFormat="1" applyFont="1" applyFill="1" applyBorder="1" applyAlignment="1">
      <alignment horizontal="right" vertical="top"/>
    </xf>
    <xf numFmtId="39" fontId="3" fillId="2" borderId="1" xfId="27" applyFont="1" applyFill="1" applyBorder="1" applyAlignment="1">
      <alignment horizontal="right" vertical="top"/>
    </xf>
    <xf numFmtId="168" fontId="3" fillId="2" borderId="7" xfId="27" applyNumberFormat="1" applyFont="1" applyFill="1" applyBorder="1" applyAlignment="1">
      <alignment horizontal="right" vertical="top"/>
    </xf>
    <xf numFmtId="2" fontId="8" fillId="2" borderId="1" xfId="27" applyNumberFormat="1" applyFont="1" applyFill="1" applyBorder="1" applyAlignment="1">
      <alignment horizontal="right" vertical="top"/>
    </xf>
    <xf numFmtId="1" fontId="3" fillId="2" borderId="1" xfId="27" applyNumberFormat="1" applyFont="1" applyFill="1" applyBorder="1" applyAlignment="1">
      <alignment horizontal="right" vertical="top"/>
    </xf>
    <xf numFmtId="39" fontId="23" fillId="0" borderId="6" xfId="0" applyFont="1" applyBorder="1" applyAlignment="1">
      <alignment vertical="top"/>
    </xf>
    <xf numFmtId="165" fontId="3" fillId="2" borderId="1" xfId="2" applyFill="1" applyBorder="1" applyAlignment="1">
      <alignment vertical="top"/>
    </xf>
    <xf numFmtId="165" fontId="3" fillId="2" borderId="1" xfId="2" applyFill="1" applyBorder="1" applyAlignment="1">
      <alignment horizontal="center" vertical="top"/>
    </xf>
    <xf numFmtId="39" fontId="3" fillId="2" borderId="1" xfId="27" applyFont="1" applyFill="1" applyBorder="1" applyAlignment="1">
      <alignment horizontal="center" vertical="top"/>
    </xf>
    <xf numFmtId="165" fontId="3" fillId="2" borderId="7" xfId="2" applyFill="1" applyBorder="1" applyAlignment="1">
      <alignment vertical="top"/>
    </xf>
    <xf numFmtId="165" fontId="3" fillId="2" borderId="7" xfId="2" applyFill="1" applyBorder="1" applyAlignment="1">
      <alignment horizontal="center" vertical="top"/>
    </xf>
    <xf numFmtId="39" fontId="3" fillId="2" borderId="7" xfId="27" applyFont="1" applyFill="1" applyBorder="1" applyAlignment="1">
      <alignment vertical="top"/>
    </xf>
    <xf numFmtId="165" fontId="6" fillId="2" borderId="1" xfId="2" applyFont="1" applyFill="1" applyBorder="1" applyAlignment="1">
      <alignment horizontal="center" vertical="top"/>
    </xf>
    <xf numFmtId="165" fontId="3" fillId="2" borderId="1" xfId="2" applyFill="1" applyBorder="1" applyAlignment="1">
      <alignment horizontal="right" vertical="top"/>
    </xf>
    <xf numFmtId="165" fontId="8" fillId="2" borderId="1" xfId="2" applyFont="1" applyFill="1" applyBorder="1" applyAlignment="1">
      <alignment horizontal="right" vertical="top"/>
    </xf>
    <xf numFmtId="165" fontId="8" fillId="2" borderId="1" xfId="2" applyFont="1" applyFill="1" applyBorder="1" applyAlignment="1">
      <alignment horizontal="center" vertical="top"/>
    </xf>
    <xf numFmtId="4" fontId="3" fillId="2" borderId="1" xfId="27" applyNumberFormat="1" applyFont="1" applyFill="1" applyBorder="1" applyAlignment="1">
      <alignment vertical="top"/>
    </xf>
    <xf numFmtId="10" fontId="3" fillId="2" borderId="1" xfId="38" applyNumberFormat="1" applyFill="1" applyBorder="1" applyAlignment="1">
      <alignment vertical="top"/>
    </xf>
    <xf numFmtId="37" fontId="5" fillId="2" borderId="1" xfId="27" applyNumberFormat="1" applyFont="1" applyFill="1" applyBorder="1" applyAlignment="1">
      <alignment vertical="top"/>
    </xf>
    <xf numFmtId="39" fontId="5" fillId="2" borderId="6" xfId="27" applyFont="1" applyFill="1" applyBorder="1" applyAlignment="1">
      <alignment vertical="top"/>
    </xf>
    <xf numFmtId="168" fontId="3" fillId="2" borderId="1" xfId="27" applyNumberFormat="1" applyFont="1" applyFill="1" applyBorder="1" applyAlignment="1">
      <alignment vertical="top"/>
    </xf>
    <xf numFmtId="39" fontId="3" fillId="2" borderId="6" xfId="27" applyFont="1" applyFill="1" applyBorder="1" applyAlignment="1">
      <alignment vertical="top"/>
    </xf>
    <xf numFmtId="39" fontId="9" fillId="2" borderId="1" xfId="27" applyFont="1" applyFill="1" applyBorder="1" applyAlignment="1">
      <alignment vertical="top"/>
    </xf>
    <xf numFmtId="39" fontId="3" fillId="2" borderId="7" xfId="27" applyFont="1" applyFill="1" applyBorder="1" applyAlignment="1">
      <alignment horizontal="right" vertical="top"/>
    </xf>
    <xf numFmtId="39" fontId="5" fillId="2" borderId="0" xfId="0" applyFont="1" applyFill="1" applyBorder="1" applyAlignment="1">
      <alignment horizontal="right" vertical="top" wrapText="1"/>
    </xf>
    <xf numFmtId="166" fontId="3" fillId="2" borderId="0" xfId="0" applyNumberFormat="1" applyFont="1" applyFill="1" applyBorder="1" applyAlignment="1">
      <alignment horizontal="center" vertical="top" wrapText="1"/>
    </xf>
    <xf numFmtId="4" fontId="5" fillId="2" borderId="0" xfId="0" applyNumberFormat="1" applyFont="1" applyFill="1" applyBorder="1" applyAlignment="1">
      <alignment horizontal="center" vertical="top" wrapText="1"/>
    </xf>
    <xf numFmtId="39" fontId="3" fillId="2" borderId="0" xfId="0" applyFont="1" applyFill="1" applyBorder="1" applyAlignment="1">
      <alignment horizontal="center" vertical="top" wrapText="1"/>
    </xf>
    <xf numFmtId="43" fontId="3" fillId="2" borderId="0" xfId="45" applyFont="1" applyFill="1" applyBorder="1" applyAlignment="1">
      <alignment horizontal="right" vertical="top" wrapText="1"/>
    </xf>
    <xf numFmtId="0" fontId="22" fillId="3" borderId="0" xfId="23" applyFont="1" applyFill="1" applyBorder="1" applyAlignment="1">
      <alignment horizontal="left" vertical="top" wrapText="1"/>
    </xf>
    <xf numFmtId="0" fontId="22" fillId="3" borderId="0" xfId="23" applyFont="1" applyFill="1" applyBorder="1" applyAlignment="1">
      <alignment horizontal="center" vertical="top"/>
    </xf>
    <xf numFmtId="39" fontId="18" fillId="2" borderId="0" xfId="0" applyFont="1" applyFill="1" applyBorder="1" applyAlignment="1">
      <alignment vertical="top" wrapText="1"/>
    </xf>
    <xf numFmtId="0" fontId="3" fillId="8" borderId="0" xfId="48" applyFont="1" applyFill="1" applyBorder="1" applyAlignment="1" applyProtection="1">
      <alignment horizontal="left" vertical="top"/>
      <protection locked="0"/>
    </xf>
    <xf numFmtId="39" fontId="3" fillId="2" borderId="0" xfId="0" applyFont="1" applyFill="1" applyBorder="1" applyAlignment="1">
      <alignment horizontal="right" vertical="top" wrapText="1"/>
    </xf>
    <xf numFmtId="0" fontId="3" fillId="2" borderId="6" xfId="47" applyFont="1" applyFill="1" applyBorder="1" applyAlignment="1">
      <alignment horizontal="left" vertical="center" wrapText="1"/>
    </xf>
    <xf numFmtId="39" fontId="5" fillId="2" borderId="6" xfId="0" applyFont="1" applyFill="1" applyBorder="1" applyAlignment="1">
      <alignment horizontal="center" vertical="top" wrapText="1"/>
    </xf>
    <xf numFmtId="39" fontId="5" fillId="2" borderId="1" xfId="27" applyNumberFormat="1" applyFont="1" applyFill="1" applyBorder="1" applyAlignment="1">
      <alignment horizontal="right" vertical="top"/>
    </xf>
    <xf numFmtId="166" fontId="3" fillId="2" borderId="1" xfId="0" applyNumberFormat="1" applyFont="1" applyFill="1" applyBorder="1" applyAlignment="1">
      <alignment horizontal="right" vertical="top"/>
    </xf>
    <xf numFmtId="0" fontId="3" fillId="2" borderId="2" xfId="47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 wrapText="1"/>
    </xf>
    <xf numFmtId="43" fontId="3" fillId="2" borderId="1" xfId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center" vertical="top"/>
    </xf>
    <xf numFmtId="43" fontId="3" fillId="2" borderId="1" xfId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39" fontId="3" fillId="2" borderId="1" xfId="0" applyFont="1" applyFill="1" applyBorder="1" applyAlignment="1">
      <alignment horizontal="right" vertical="top"/>
    </xf>
    <xf numFmtId="177" fontId="3" fillId="2" borderId="1" xfId="0" applyNumberFormat="1" applyFont="1" applyFill="1" applyBorder="1" applyAlignment="1">
      <alignment horizontal="right" vertical="top" wrapText="1"/>
    </xf>
    <xf numFmtId="37" fontId="3" fillId="2" borderId="1" xfId="0" applyNumberFormat="1" applyFont="1" applyFill="1" applyBorder="1" applyAlignment="1">
      <alignment horizontal="right" vertical="top" wrapText="1"/>
    </xf>
    <xf numFmtId="165" fontId="3" fillId="2" borderId="1" xfId="2" applyFont="1" applyFill="1" applyBorder="1" applyAlignment="1">
      <alignment horizontal="center" vertical="top"/>
    </xf>
    <xf numFmtId="39" fontId="3" fillId="2" borderId="1" xfId="27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 vertical="top"/>
    </xf>
    <xf numFmtId="165" fontId="3" fillId="2" borderId="2" xfId="2" applyFill="1" applyBorder="1" applyAlignment="1">
      <alignment horizontal="center" vertical="top"/>
    </xf>
    <xf numFmtId="4" fontId="7" fillId="2" borderId="1" xfId="45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vertical="top"/>
    </xf>
    <xf numFmtId="37" fontId="5" fillId="2" borderId="1" xfId="0" applyNumberFormat="1" applyFont="1" applyFill="1" applyBorder="1" applyAlignment="1">
      <alignment horizontal="right" vertical="top"/>
    </xf>
    <xf numFmtId="39" fontId="5" fillId="2" borderId="1" xfId="0" applyFont="1" applyFill="1" applyBorder="1" applyAlignment="1">
      <alignment vertical="top"/>
    </xf>
    <xf numFmtId="39" fontId="5" fillId="2" borderId="1" xfId="0" applyFont="1" applyFill="1" applyBorder="1" applyAlignment="1">
      <alignment horizontal="right" vertical="top"/>
    </xf>
    <xf numFmtId="0" fontId="5" fillId="2" borderId="6" xfId="47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vertical="top" wrapText="1"/>
    </xf>
    <xf numFmtId="177" fontId="5" fillId="2" borderId="6" xfId="0" applyNumberFormat="1" applyFont="1" applyFill="1" applyBorder="1" applyAlignment="1">
      <alignment vertical="top" wrapText="1"/>
    </xf>
    <xf numFmtId="39" fontId="3" fillId="2" borderId="6" xfId="0" applyFont="1" applyFill="1" applyBorder="1" applyAlignment="1">
      <alignment horizontal="right" vertical="top"/>
    </xf>
    <xf numFmtId="177" fontId="5" fillId="2" borderId="6" xfId="0" applyNumberFormat="1" applyFont="1" applyFill="1" applyBorder="1" applyAlignment="1">
      <alignment horizontal="right" vertical="top" wrapText="1"/>
    </xf>
    <xf numFmtId="0" fontId="3" fillId="2" borderId="1" xfId="47" applyFont="1" applyFill="1" applyBorder="1" applyAlignment="1">
      <alignment horizontal="left" vertical="center" wrapText="1"/>
    </xf>
    <xf numFmtId="0" fontId="11" fillId="2" borderId="6" xfId="42" applyFont="1" applyFill="1" applyBorder="1" applyAlignment="1">
      <alignment horizontal="center" vertical="top" wrapText="1"/>
    </xf>
    <xf numFmtId="0" fontId="11" fillId="2" borderId="0" xfId="42" applyFont="1" applyFill="1" applyBorder="1" applyAlignment="1">
      <alignment horizontal="center" vertical="top" wrapText="1"/>
    </xf>
    <xf numFmtId="0" fontId="11" fillId="2" borderId="2" xfId="42" applyFont="1" applyFill="1" applyBorder="1" applyAlignment="1">
      <alignment horizontal="center" vertical="top" wrapText="1"/>
    </xf>
    <xf numFmtId="39" fontId="3" fillId="2" borderId="0" xfId="0" applyFont="1" applyFill="1" applyBorder="1" applyAlignment="1">
      <alignment horizontal="center" vertical="top"/>
    </xf>
    <xf numFmtId="39" fontId="5" fillId="2" borderId="6" xfId="0" applyFont="1" applyFill="1" applyBorder="1" applyAlignment="1">
      <alignment vertical="top"/>
    </xf>
    <xf numFmtId="177" fontId="3" fillId="2" borderId="6" xfId="0" applyNumberFormat="1" applyFont="1" applyFill="1" applyBorder="1" applyAlignment="1">
      <alignment vertical="top"/>
    </xf>
    <xf numFmtId="37" fontId="5" fillId="2" borderId="6" xfId="0" applyNumberFormat="1" applyFont="1" applyFill="1" applyBorder="1" applyAlignment="1">
      <alignment vertical="top"/>
    </xf>
    <xf numFmtId="177" fontId="5" fillId="2" borderId="6" xfId="0" applyNumberFormat="1" applyFont="1" applyFill="1" applyBorder="1" applyAlignment="1">
      <alignment vertical="top"/>
    </xf>
    <xf numFmtId="37" fontId="5" fillId="2" borderId="1" xfId="0" applyNumberFormat="1" applyFont="1" applyFill="1" applyBorder="1" applyAlignment="1">
      <alignment horizontal="center" vertical="top" wrapText="1"/>
    </xf>
    <xf numFmtId="177" fontId="3" fillId="2" borderId="1" xfId="0" applyNumberFormat="1" applyFont="1" applyFill="1" applyBorder="1" applyAlignment="1">
      <alignment vertical="top" wrapText="1"/>
    </xf>
    <xf numFmtId="37" fontId="5" fillId="2" borderId="1" xfId="0" applyNumberFormat="1" applyFont="1" applyFill="1" applyBorder="1" applyAlignment="1">
      <alignment vertical="top"/>
    </xf>
    <xf numFmtId="168" fontId="3" fillId="2" borderId="1" xfId="27" applyNumberFormat="1" applyFont="1" applyFill="1" applyBorder="1" applyAlignment="1">
      <alignment horizontal="right" vertical="top"/>
    </xf>
    <xf numFmtId="39" fontId="3" fillId="2" borderId="0" xfId="0" applyFont="1" applyFill="1" applyBorder="1" applyAlignment="1">
      <alignment horizontal="left" vertical="top" wrapText="1"/>
    </xf>
    <xf numFmtId="39" fontId="3" fillId="2" borderId="0" xfId="0" applyFont="1" applyFill="1" applyBorder="1" applyAlignment="1">
      <alignment horizontal="left" vertical="top"/>
    </xf>
    <xf numFmtId="39" fontId="5" fillId="2" borderId="1" xfId="0" applyFont="1" applyFill="1" applyBorder="1" applyAlignment="1">
      <alignment vertical="center" wrapText="1"/>
    </xf>
    <xf numFmtId="4" fontId="3" fillId="2" borderId="1" xfId="52" applyNumberFormat="1" applyFont="1" applyFill="1" applyBorder="1" applyAlignment="1">
      <alignment horizontal="right"/>
    </xf>
    <xf numFmtId="39" fontId="5" fillId="2" borderId="6" xfId="27" applyFont="1" applyFill="1" applyBorder="1" applyAlignment="1">
      <alignment horizontal="center" vertical="top"/>
    </xf>
    <xf numFmtId="39" fontId="3" fillId="2" borderId="1" xfId="0" applyFont="1" applyFill="1" applyBorder="1" applyAlignment="1">
      <alignment vertical="top" wrapText="1"/>
    </xf>
    <xf numFmtId="43" fontId="3" fillId="2" borderId="1" xfId="1" applyFont="1" applyFill="1" applyBorder="1" applyAlignment="1">
      <alignment horizontal="center" vertical="top" wrapText="1"/>
    </xf>
    <xf numFmtId="4" fontId="5" fillId="2" borderId="1" xfId="1" applyNumberFormat="1" applyFont="1" applyFill="1" applyBorder="1" applyAlignment="1">
      <alignment vertical="top" wrapText="1"/>
    </xf>
    <xf numFmtId="10" fontId="25" fillId="7" borderId="3" xfId="37" applyNumberFormat="1" applyFont="1" applyFill="1" applyBorder="1" applyAlignment="1">
      <alignment vertical="top" wrapText="1"/>
    </xf>
    <xf numFmtId="10" fontId="18" fillId="2" borderId="1" xfId="27" applyNumberFormat="1" applyFont="1" applyFill="1" applyBorder="1" applyAlignment="1">
      <alignment horizontal="right" vertical="top" wrapText="1"/>
    </xf>
    <xf numFmtId="39" fontId="5" fillId="2" borderId="0" xfId="0" applyFont="1" applyFill="1" applyBorder="1" applyAlignment="1">
      <alignment vertical="top"/>
    </xf>
    <xf numFmtId="39" fontId="3" fillId="2" borderId="0" xfId="0" applyFont="1" applyFill="1" applyBorder="1"/>
    <xf numFmtId="168" fontId="3" fillId="2" borderId="0" xfId="0" applyNumberFormat="1" applyFont="1" applyFill="1" applyBorder="1" applyAlignment="1">
      <alignment horizontal="right" vertical="top" wrapText="1"/>
    </xf>
    <xf numFmtId="0" fontId="3" fillId="2" borderId="0" xfId="61" applyFill="1" applyBorder="1" applyAlignment="1">
      <alignment horizontal="left" vertical="top" wrapText="1"/>
    </xf>
    <xf numFmtId="39" fontId="0" fillId="2" borderId="0" xfId="0" applyFill="1" applyBorder="1" applyAlignment="1">
      <alignment vertical="top"/>
    </xf>
    <xf numFmtId="39" fontId="9" fillId="2" borderId="0" xfId="0" applyFont="1" applyFill="1" applyBorder="1" applyAlignment="1">
      <alignment vertical="top"/>
    </xf>
    <xf numFmtId="39" fontId="5" fillId="2" borderId="0" xfId="0" applyFont="1" applyFill="1" applyBorder="1" applyAlignment="1">
      <alignment horizontal="left" vertical="top"/>
    </xf>
    <xf numFmtId="39" fontId="15" fillId="2" borderId="3" xfId="0" applyFont="1" applyFill="1" applyBorder="1" applyAlignment="1">
      <alignment horizontal="center" vertical="top" wrapText="1"/>
    </xf>
    <xf numFmtId="4" fontId="15" fillId="2" borderId="3" xfId="0" applyNumberFormat="1" applyFont="1" applyFill="1" applyBorder="1" applyAlignment="1">
      <alignment horizontal="center" vertical="top" wrapText="1"/>
    </xf>
    <xf numFmtId="43" fontId="15" fillId="2" borderId="3" xfId="1" applyFont="1" applyFill="1" applyBorder="1" applyAlignment="1">
      <alignment horizontal="center" vertical="top" wrapText="1"/>
    </xf>
    <xf numFmtId="39" fontId="5" fillId="2" borderId="1" xfId="27" applyFont="1" applyFill="1" applyBorder="1" applyAlignment="1">
      <alignment vertical="top" wrapText="1"/>
    </xf>
    <xf numFmtId="39" fontId="3" fillId="2" borderId="1" xfId="27" applyFont="1" applyFill="1" applyBorder="1" applyAlignment="1">
      <alignment vertical="top" wrapText="1"/>
    </xf>
    <xf numFmtId="171" fontId="3" fillId="2" borderId="1" xfId="0" applyNumberFormat="1" applyFont="1" applyFill="1" applyBorder="1" applyAlignment="1">
      <alignment horizontal="center" vertical="top"/>
    </xf>
    <xf numFmtId="4" fontId="3" fillId="2" borderId="1" xfId="43" applyNumberFormat="1" applyFont="1" applyFill="1" applyBorder="1" applyAlignment="1" applyProtection="1">
      <alignment horizontal="center" vertical="top" wrapText="1"/>
    </xf>
    <xf numFmtId="4" fontId="3" fillId="2" borderId="1" xfId="43" applyNumberFormat="1" applyFont="1" applyFill="1" applyBorder="1" applyAlignment="1">
      <alignment horizontal="center" vertical="top" wrapText="1"/>
    </xf>
    <xf numFmtId="39" fontId="3" fillId="2" borderId="7" xfId="27" applyFont="1" applyFill="1" applyBorder="1" applyAlignment="1">
      <alignment vertical="top" wrapText="1"/>
    </xf>
    <xf numFmtId="39" fontId="3" fillId="2" borderId="7" xfId="0" applyFont="1" applyFill="1" applyBorder="1" applyAlignment="1">
      <alignment vertical="top"/>
    </xf>
    <xf numFmtId="39" fontId="5" fillId="2" borderId="7" xfId="0" applyFont="1" applyFill="1" applyBorder="1" applyAlignment="1">
      <alignment horizontal="center" vertical="top" wrapText="1"/>
    </xf>
    <xf numFmtId="166" fontId="3" fillId="2" borderId="7" xfId="0" applyNumberFormat="1" applyFont="1" applyFill="1" applyBorder="1" applyAlignment="1">
      <alignment horizontal="center" vertical="top"/>
    </xf>
    <xf numFmtId="4" fontId="3" fillId="2" borderId="7" xfId="0" applyNumberFormat="1" applyFont="1" applyFill="1" applyBorder="1" applyAlignment="1">
      <alignment horizontal="center" vertical="top"/>
    </xf>
    <xf numFmtId="43" fontId="3" fillId="2" borderId="7" xfId="1" applyFont="1" applyFill="1" applyBorder="1" applyAlignment="1">
      <alignment horizontal="center" vertical="top"/>
    </xf>
    <xf numFmtId="4" fontId="5" fillId="2" borderId="7" xfId="1" applyNumberFormat="1" applyFont="1" applyFill="1" applyBorder="1" applyAlignment="1">
      <alignment vertical="top"/>
    </xf>
    <xf numFmtId="39" fontId="3" fillId="2" borderId="3" xfId="0" applyFont="1" applyFill="1" applyBorder="1" applyAlignment="1">
      <alignment vertical="top"/>
    </xf>
    <xf numFmtId="39" fontId="5" fillId="2" borderId="3" xfId="0" applyFont="1" applyFill="1" applyBorder="1" applyAlignment="1">
      <alignment horizontal="left" vertical="top" wrapText="1"/>
    </xf>
    <xf numFmtId="166" fontId="3" fillId="2" borderId="3" xfId="0" applyNumberFormat="1" applyFont="1" applyFill="1" applyBorder="1" applyAlignment="1">
      <alignment horizontal="center" vertical="top"/>
    </xf>
    <xf numFmtId="4" fontId="3" fillId="2" borderId="3" xfId="0" applyNumberFormat="1" applyFont="1" applyFill="1" applyBorder="1" applyAlignment="1">
      <alignment horizontal="center" vertical="top"/>
    </xf>
    <xf numFmtId="43" fontId="3" fillId="2" borderId="3" xfId="1" applyFont="1" applyFill="1" applyBorder="1" applyAlignment="1">
      <alignment horizontal="center" vertical="top"/>
    </xf>
    <xf numFmtId="4" fontId="5" fillId="2" borderId="3" xfId="1" applyNumberFormat="1" applyFont="1" applyFill="1" applyBorder="1" applyAlignment="1">
      <alignment vertical="top"/>
    </xf>
    <xf numFmtId="39" fontId="5" fillId="2" borderId="6" xfId="27" applyFont="1" applyFill="1" applyBorder="1" applyAlignment="1">
      <alignment vertical="top" wrapText="1"/>
    </xf>
    <xf numFmtId="0" fontId="5" fillId="2" borderId="1" xfId="47" applyFont="1" applyFill="1" applyBorder="1" applyAlignment="1">
      <alignment vertical="center" wrapText="1"/>
    </xf>
    <xf numFmtId="0" fontId="5" fillId="2" borderId="6" xfId="47" applyFont="1" applyFill="1" applyBorder="1" applyAlignment="1">
      <alignment vertical="center" wrapText="1"/>
    </xf>
    <xf numFmtId="43" fontId="24" fillId="2" borderId="1" xfId="1" applyFont="1" applyFill="1" applyBorder="1" applyAlignment="1">
      <alignment vertical="center" wrapText="1"/>
    </xf>
    <xf numFmtId="0" fontId="24" fillId="2" borderId="2" xfId="47" applyFont="1" applyFill="1" applyBorder="1" applyAlignment="1">
      <alignment vertical="center" wrapText="1"/>
    </xf>
    <xf numFmtId="0" fontId="5" fillId="2" borderId="1" xfId="47" applyFont="1" applyFill="1" applyBorder="1" applyAlignment="1">
      <alignment horizontal="left" vertical="center" wrapText="1"/>
    </xf>
    <xf numFmtId="39" fontId="3" fillId="2" borderId="1" xfId="0" applyFont="1" applyFill="1" applyBorder="1" applyAlignment="1">
      <alignment vertical="center" wrapText="1"/>
    </xf>
    <xf numFmtId="39" fontId="3" fillId="2" borderId="13" xfId="0" applyFont="1" applyFill="1" applyBorder="1" applyAlignment="1">
      <alignment vertical="center" wrapText="1"/>
    </xf>
    <xf numFmtId="4" fontId="3" fillId="2" borderId="1" xfId="52" applyNumberFormat="1" applyFont="1" applyFill="1" applyBorder="1" applyAlignment="1">
      <alignment horizontal="right" vertical="center"/>
    </xf>
    <xf numFmtId="173" fontId="3" fillId="2" borderId="1" xfId="0" applyNumberFormat="1" applyFont="1" applyFill="1" applyBorder="1" applyAlignment="1">
      <alignment horizontal="center" vertical="top"/>
    </xf>
    <xf numFmtId="4" fontId="3" fillId="2" borderId="1" xfId="45" applyNumberFormat="1" applyFont="1" applyFill="1" applyBorder="1" applyAlignment="1">
      <alignment vertical="top"/>
    </xf>
    <xf numFmtId="39" fontId="18" fillId="2" borderId="1" xfId="0" applyFont="1" applyFill="1" applyBorder="1" applyAlignment="1">
      <alignment vertical="top" wrapText="1"/>
    </xf>
    <xf numFmtId="4" fontId="18" fillId="2" borderId="1" xfId="0" applyNumberFormat="1" applyFont="1" applyFill="1" applyBorder="1" applyAlignment="1">
      <alignment horizontal="center" vertical="top" wrapText="1"/>
    </xf>
    <xf numFmtId="43" fontId="18" fillId="2" borderId="1" xfId="1" applyFont="1" applyFill="1" applyBorder="1" applyAlignment="1">
      <alignment horizontal="center" vertical="top" wrapText="1"/>
    </xf>
    <xf numFmtId="39" fontId="3" fillId="2" borderId="6" xfId="0" quotePrefix="1" applyFont="1" applyFill="1" applyBorder="1" applyAlignment="1">
      <alignment horizontal="right" vertical="top" wrapText="1"/>
    </xf>
    <xf numFmtId="4" fontId="3" fillId="2" borderId="1" xfId="1" applyNumberFormat="1" applyFont="1" applyFill="1" applyBorder="1" applyAlignment="1">
      <alignment vertical="top" wrapText="1"/>
    </xf>
    <xf numFmtId="39" fontId="3" fillId="5" borderId="7" xfId="0" applyFont="1" applyFill="1" applyBorder="1" applyAlignment="1">
      <alignment vertical="top" wrapText="1"/>
    </xf>
    <xf numFmtId="39" fontId="5" fillId="5" borderId="7" xfId="0" applyFont="1" applyFill="1" applyBorder="1" applyAlignment="1">
      <alignment horizontal="right" vertical="top" wrapText="1"/>
    </xf>
    <xf numFmtId="166" fontId="3" fillId="5" borderId="7" xfId="0" applyNumberFormat="1" applyFont="1" applyFill="1" applyBorder="1" applyAlignment="1">
      <alignment horizontal="center" vertical="top" wrapText="1"/>
    </xf>
    <xf numFmtId="4" fontId="3" fillId="5" borderId="7" xfId="0" applyNumberFormat="1" applyFont="1" applyFill="1" applyBorder="1" applyAlignment="1">
      <alignment horizontal="center" vertical="top" wrapText="1"/>
    </xf>
    <xf numFmtId="43" fontId="3" fillId="5" borderId="7" xfId="1" applyFont="1" applyFill="1" applyBorder="1" applyAlignment="1">
      <alignment horizontal="center" vertical="top" wrapText="1"/>
    </xf>
    <xf numFmtId="4" fontId="5" fillId="5" borderId="7" xfId="1" applyNumberFormat="1" applyFont="1" applyFill="1" applyBorder="1" applyAlignment="1">
      <alignment vertical="top" wrapText="1"/>
    </xf>
    <xf numFmtId="39" fontId="3" fillId="2" borderId="12" xfId="0" applyFont="1" applyFill="1" applyBorder="1" applyAlignment="1">
      <alignment horizontal="right" vertical="top"/>
    </xf>
    <xf numFmtId="39" fontId="3" fillId="2" borderId="7" xfId="0" applyFont="1" applyFill="1" applyBorder="1" applyAlignment="1">
      <alignment vertical="center" wrapText="1"/>
    </xf>
    <xf numFmtId="43" fontId="3" fillId="2" borderId="7" xfId="1" applyFill="1" applyBorder="1" applyAlignment="1">
      <alignment horizontal="center" vertical="center"/>
    </xf>
    <xf numFmtId="0" fontId="3" fillId="2" borderId="5" xfId="47" applyFont="1" applyFill="1" applyBorder="1" applyAlignment="1">
      <alignment horizontal="center" vertical="center"/>
    </xf>
    <xf numFmtId="4" fontId="3" fillId="2" borderId="7" xfId="52" applyNumberFormat="1" applyFont="1" applyFill="1" applyBorder="1" applyAlignment="1">
      <alignment horizontal="right"/>
    </xf>
    <xf numFmtId="39" fontId="3" fillId="2" borderId="7" xfId="0" applyFont="1" applyFill="1" applyBorder="1" applyAlignment="1">
      <alignment horizontal="right" vertical="top" wrapText="1"/>
    </xf>
    <xf numFmtId="0" fontId="3" fillId="2" borderId="12" xfId="47" applyFont="1" applyFill="1" applyBorder="1" applyAlignment="1">
      <alignment horizontal="left" vertical="center" wrapText="1"/>
    </xf>
    <xf numFmtId="43" fontId="3" fillId="2" borderId="7" xfId="1" applyFont="1" applyFill="1" applyBorder="1" applyAlignment="1">
      <alignment horizontal="center" vertical="center"/>
    </xf>
    <xf numFmtId="39" fontId="3" fillId="2" borderId="7" xfId="27" applyFont="1" applyFill="1" applyBorder="1" applyAlignment="1">
      <alignment vertical="center"/>
    </xf>
    <xf numFmtId="168" fontId="3" fillId="2" borderId="1" xfId="27" applyNumberFormat="1" applyFont="1" applyFill="1" applyBorder="1" applyAlignment="1">
      <alignment horizontal="right" vertical="top"/>
    </xf>
    <xf numFmtId="168" fontId="3" fillId="2" borderId="1" xfId="27" applyNumberFormat="1" applyFont="1" applyFill="1" applyBorder="1" applyAlignment="1">
      <alignment horizontal="right" vertical="top"/>
    </xf>
    <xf numFmtId="39" fontId="5" fillId="2" borderId="12" xfId="0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center" vertical="top"/>
    </xf>
    <xf numFmtId="43" fontId="18" fillId="2" borderId="7" xfId="1" applyFont="1" applyFill="1" applyBorder="1" applyAlignment="1">
      <alignment horizontal="center" vertical="top"/>
    </xf>
    <xf numFmtId="39" fontId="5" fillId="2" borderId="11" xfId="27" applyNumberFormat="1" applyFont="1" applyFill="1" applyBorder="1" applyAlignment="1">
      <alignment horizontal="right" vertical="top"/>
    </xf>
    <xf numFmtId="39" fontId="5" fillId="2" borderId="11" xfId="27" applyFont="1" applyFill="1" applyBorder="1" applyAlignment="1">
      <alignment vertical="top" wrapText="1"/>
    </xf>
    <xf numFmtId="165" fontId="3" fillId="2" borderId="11" xfId="2" applyFill="1" applyBorder="1" applyAlignment="1">
      <alignment vertical="top"/>
    </xf>
    <xf numFmtId="165" fontId="3" fillId="2" borderId="10" xfId="2" applyFill="1" applyBorder="1" applyAlignment="1">
      <alignment horizontal="center" vertical="top"/>
    </xf>
    <xf numFmtId="165" fontId="3" fillId="2" borderId="11" xfId="2" applyFill="1" applyBorder="1" applyAlignment="1">
      <alignment horizontal="center" vertical="top"/>
    </xf>
    <xf numFmtId="39" fontId="3" fillId="2" borderId="11" xfId="27" applyFont="1" applyFill="1" applyBorder="1" applyAlignment="1">
      <alignment vertical="top"/>
    </xf>
    <xf numFmtId="39" fontId="3" fillId="2" borderId="7" xfId="0" applyFont="1" applyFill="1" applyBorder="1" applyAlignment="1">
      <alignment vertical="top" wrapText="1"/>
    </xf>
    <xf numFmtId="39" fontId="5" fillId="2" borderId="7" xfId="0" applyFont="1" applyFill="1" applyBorder="1" applyAlignment="1">
      <alignment horizontal="right" vertical="top" wrapText="1"/>
    </xf>
    <xf numFmtId="166" fontId="3" fillId="2" borderId="7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top" wrapText="1"/>
    </xf>
    <xf numFmtId="43" fontId="3" fillId="2" borderId="7" xfId="1" applyFont="1" applyFill="1" applyBorder="1" applyAlignment="1">
      <alignment horizontal="center" vertical="top" wrapText="1"/>
    </xf>
    <xf numFmtId="4" fontId="5" fillId="2" borderId="7" xfId="1" applyNumberFormat="1" applyFont="1" applyFill="1" applyBorder="1" applyAlignment="1">
      <alignment vertical="top" wrapText="1"/>
    </xf>
    <xf numFmtId="175" fontId="3" fillId="2" borderId="0" xfId="49" applyNumberFormat="1" applyFill="1" applyBorder="1" applyAlignment="1">
      <alignment horizontal="left" vertical="top" wrapText="1"/>
    </xf>
    <xf numFmtId="39" fontId="3" fillId="2" borderId="0" xfId="0" applyFont="1" applyFill="1" applyBorder="1" applyAlignment="1">
      <alignment horizontal="left" vertical="top" wrapText="1"/>
    </xf>
    <xf numFmtId="39" fontId="5" fillId="2" borderId="0" xfId="0" applyFont="1" applyFill="1" applyBorder="1" applyAlignment="1">
      <alignment horizontal="center" vertical="top"/>
    </xf>
    <xf numFmtId="39" fontId="3" fillId="2" borderId="0" xfId="0" applyFont="1" applyFill="1" applyBorder="1" applyAlignment="1">
      <alignment horizontal="center" vertical="top"/>
    </xf>
    <xf numFmtId="39" fontId="3" fillId="2" borderId="0" xfId="0" applyFont="1" applyFill="1" applyBorder="1" applyAlignment="1">
      <alignment horizontal="center" vertical="top" wrapText="1"/>
    </xf>
    <xf numFmtId="39" fontId="3" fillId="2" borderId="0" xfId="0" applyFont="1" applyFill="1" applyAlignment="1">
      <alignment horizontal="left" vertical="top" wrapText="1"/>
    </xf>
    <xf numFmtId="0" fontId="3" fillId="2" borderId="0" xfId="61" applyFill="1" applyBorder="1" applyAlignment="1">
      <alignment horizontal="left" vertical="top" wrapText="1"/>
    </xf>
    <xf numFmtId="39" fontId="3" fillId="2" borderId="0" xfId="0" applyFont="1" applyFill="1" applyBorder="1" applyAlignment="1">
      <alignment horizontal="left" vertical="top"/>
    </xf>
    <xf numFmtId="0" fontId="22" fillId="3" borderId="0" xfId="23" applyFont="1" applyFill="1" applyBorder="1" applyAlignment="1">
      <alignment horizontal="left" vertical="top"/>
    </xf>
    <xf numFmtId="175" fontId="18" fillId="2" borderId="0" xfId="49" applyNumberFormat="1" applyFont="1" applyFill="1" applyBorder="1" applyAlignment="1">
      <alignment horizontal="left" vertical="top" wrapText="1"/>
    </xf>
    <xf numFmtId="0" fontId="11" fillId="2" borderId="8" xfId="42" applyFont="1" applyFill="1" applyBorder="1" applyAlignment="1">
      <alignment horizontal="center" vertical="top" wrapText="1"/>
    </xf>
    <xf numFmtId="0" fontId="11" fillId="2" borderId="9" xfId="42" applyFont="1" applyFill="1" applyBorder="1" applyAlignment="1">
      <alignment horizontal="center" vertical="top" wrapText="1"/>
    </xf>
    <xf numFmtId="0" fontId="11" fillId="2" borderId="10" xfId="42" applyFont="1" applyFill="1" applyBorder="1" applyAlignment="1">
      <alignment horizontal="center" vertical="top" wrapText="1"/>
    </xf>
    <xf numFmtId="0" fontId="11" fillId="2" borderId="6" xfId="42" applyFont="1" applyFill="1" applyBorder="1" applyAlignment="1">
      <alignment horizontal="center" vertical="top" wrapText="1"/>
    </xf>
    <xf numFmtId="0" fontId="11" fillId="2" borderId="0" xfId="42" applyFont="1" applyFill="1" applyBorder="1" applyAlignment="1">
      <alignment horizontal="center" vertical="top" wrapText="1"/>
    </xf>
    <xf numFmtId="0" fontId="11" fillId="2" borderId="2" xfId="42" applyFont="1" applyFill="1" applyBorder="1" applyAlignment="1">
      <alignment horizontal="center" vertical="top" wrapText="1"/>
    </xf>
    <xf numFmtId="0" fontId="13" fillId="2" borderId="6" xfId="42" applyFont="1" applyFill="1" applyBorder="1" applyAlignment="1">
      <alignment horizontal="center" vertical="top" wrapText="1"/>
    </xf>
    <xf numFmtId="39" fontId="3" fillId="2" borderId="6" xfId="0" applyFont="1" applyFill="1" applyBorder="1" applyAlignment="1">
      <alignment horizontal="left" vertical="top" wrapText="1"/>
    </xf>
    <xf numFmtId="39" fontId="3" fillId="2" borderId="2" xfId="0" applyFont="1" applyFill="1" applyBorder="1" applyAlignment="1">
      <alignment horizontal="left" vertical="top" wrapText="1"/>
    </xf>
    <xf numFmtId="39" fontId="14" fillId="5" borderId="12" xfId="0" applyFont="1" applyFill="1" applyBorder="1" applyAlignment="1">
      <alignment horizontal="center" vertical="top" wrapText="1"/>
    </xf>
    <xf numFmtId="39" fontId="14" fillId="5" borderId="4" xfId="0" applyFont="1" applyFill="1" applyBorder="1" applyAlignment="1">
      <alignment horizontal="center" vertical="top" wrapText="1"/>
    </xf>
    <xf numFmtId="39" fontId="14" fillId="5" borderId="5" xfId="0" applyFont="1" applyFill="1" applyBorder="1" applyAlignment="1">
      <alignment horizontal="center" vertical="top" wrapText="1"/>
    </xf>
    <xf numFmtId="168" fontId="3" fillId="2" borderId="1" xfId="27" applyNumberFormat="1" applyFont="1" applyFill="1" applyBorder="1" applyAlignment="1">
      <alignment horizontal="right" vertical="top"/>
    </xf>
    <xf numFmtId="39" fontId="3" fillId="2" borderId="1" xfId="27" applyFont="1" applyFill="1" applyBorder="1" applyAlignment="1">
      <alignment horizontal="left" vertical="top" wrapText="1"/>
    </xf>
  </cellXfs>
  <cellStyles count="65">
    <cellStyle name="Comma_ANALISIS EL PUERTO 2" xfId="53"/>
    <cellStyle name="Millares" xfId="1" builtinId="3"/>
    <cellStyle name="Millares 10" xfId="2"/>
    <cellStyle name="Millares 10 2" xfId="45"/>
    <cellStyle name="Millares 10 2 2" xfId="3"/>
    <cellStyle name="Millares 11" xfId="46"/>
    <cellStyle name="Millares 11 3" xfId="4"/>
    <cellStyle name="Millares 12" xfId="5"/>
    <cellStyle name="Millares 14" xfId="6"/>
    <cellStyle name="Millares 15 2 3" xfId="57"/>
    <cellStyle name="Millares 16" xfId="7"/>
    <cellStyle name="Millares 2" xfId="8"/>
    <cellStyle name="Millares 2 11 2" xfId="9"/>
    <cellStyle name="Millares 2 2" xfId="10"/>
    <cellStyle name="Millares 2 2 2 2" xfId="11"/>
    <cellStyle name="Millares 2 2 2 3" xfId="64"/>
    <cellStyle name="Millares 2 2 3" xfId="49"/>
    <cellStyle name="Millares 27" xfId="54"/>
    <cellStyle name="Millares 3" xfId="12"/>
    <cellStyle name="Millares 3 2" xfId="13"/>
    <cellStyle name="Millares 3 3" xfId="14"/>
    <cellStyle name="Millares 3 3 5" xfId="15"/>
    <cellStyle name="Millares 4" xfId="16"/>
    <cellStyle name="Millares 4 2" xfId="17"/>
    <cellStyle name="Millares 46" xfId="18"/>
    <cellStyle name="Millares 5 3" xfId="19"/>
    <cellStyle name="Millares 5 3 2" xfId="43"/>
    <cellStyle name="Moneda 2" xfId="51"/>
    <cellStyle name="Moneda 3" xfId="52"/>
    <cellStyle name="Moneda 3 2 2" xfId="58"/>
    <cellStyle name="Moneda 5" xfId="55"/>
    <cellStyle name="Normal" xfId="0" builtinId="0"/>
    <cellStyle name="Normal 10 2" xfId="47"/>
    <cellStyle name="Normal 10 2 2" xfId="61"/>
    <cellStyle name="Normal 14 2" xfId="20"/>
    <cellStyle name="Normal 2" xfId="21"/>
    <cellStyle name="Normal 2 10" xfId="22"/>
    <cellStyle name="Normal 2 2 2" xfId="62"/>
    <cellStyle name="Normal 2 2 3" xfId="63"/>
    <cellStyle name="Normal 2 3" xfId="23"/>
    <cellStyle name="Normal 2 5" xfId="59"/>
    <cellStyle name="Normal 2_ANALISIS REC 3" xfId="24"/>
    <cellStyle name="Normal 20" xfId="25"/>
    <cellStyle name="Normal 27" xfId="50"/>
    <cellStyle name="Normal 3" xfId="26"/>
    <cellStyle name="Normal 3 2" xfId="27"/>
    <cellStyle name="Normal 31_correccion de averia ac.hatillo prov.hato mayor oct.2011" xfId="28"/>
    <cellStyle name="Normal 33" xfId="56"/>
    <cellStyle name="Normal 40" xfId="29"/>
    <cellStyle name="Normal 42" xfId="30"/>
    <cellStyle name="Normal 45" xfId="31"/>
    <cellStyle name="Normal 5" xfId="32"/>
    <cellStyle name="Normal 5 2" xfId="33"/>
    <cellStyle name="Normal 5 2 2" xfId="44"/>
    <cellStyle name="Normal 53" xfId="34"/>
    <cellStyle name="Normal 6 2" xfId="35"/>
    <cellStyle name="Normal 9" xfId="36"/>
    <cellStyle name="Normal 9 2" xfId="60"/>
    <cellStyle name="Normal_REC. 1 No.204-05 AL AC. LA ANGELINA-LA CANA-Las guaranas-_REC. 3 No. xxx-08 AL 018-02 ACUEDUCTO MULTIPLE ANGELINA-LAS CANAS- LAS GUARANAS" xfId="48"/>
    <cellStyle name="Normal_Rec. No.3 118-03   Pta. de trat.A.Negras san juan de la maguana 2" xfId="42"/>
    <cellStyle name="Porcentaje" xfId="37" builtinId="5"/>
    <cellStyle name="Porcentaje 2 2" xfId="38"/>
    <cellStyle name="Porcentual 2 2" xfId="39"/>
    <cellStyle name="Porcentual 3" xfId="40"/>
    <cellStyle name="Porcentual 5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5AF61CDD-235B-45EA-BDC2-6B829175FD54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AB761BF-24B4-4DDF-AF06-EB673AFE1DA4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CA98433E-339F-486E-AFAE-93D36010B521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1CD310F0-F403-4105-8571-D73BA000E080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D170A62C-3D39-44E5-806D-2C397AAD7212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FDBE4787-D4AA-430D-BA6E-220CD8DFDA0A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0AC77BE-C44F-4595-8219-D0500530D5C0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ABA6698C-DE61-4079-8691-136D3C3D20C1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79CEC44B-9FDB-4968-B4F8-4D1CF7291652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C32EB71E-73AC-4948-8AE0-9323CA3631A0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A0F188F-DA6A-478A-983C-A4F933A38343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2B260745-394E-4347-8B02-C76FD0E41974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1130B420-DECA-46CD-9DE5-A931DA576F11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35E05556-D2CA-419E-85B7-E5B2F6109E0F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CD9B3734-C77C-4250-AEDB-A2FBF421BD55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BE3DD8D3-97E1-4C00-84A4-534C77AE6C70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4C72A5EA-D493-4CAB-83DD-5402D2555A75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8D4156A6-5AE9-464F-A0AC-3AED68A1A49F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308529"/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1E823B2D-C792-4C89-9E84-D4E17E1604B5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3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91E9A8A5-7F6B-481D-8630-7DA81CDA801F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864</xdr:row>
      <xdr:rowOff>0</xdr:rowOff>
    </xdr:from>
    <xdr:ext cx="104775" cy="299004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944262AC-6B49-4D5F-A110-BBD6D2BE793E}"/>
            </a:ext>
          </a:extLst>
        </xdr:cNvPr>
        <xdr:cNvSpPr txBox="1">
          <a:spLocks noChangeArrowheads="1"/>
        </xdr:cNvSpPr>
      </xdr:nvSpPr>
      <xdr:spPr bwMode="auto">
        <a:xfrm>
          <a:off x="1876425" y="167830500"/>
          <a:ext cx="104775" cy="29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94</xdr:row>
      <xdr:rowOff>86552</xdr:rowOff>
    </xdr:from>
    <xdr:ext cx="95250" cy="294447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F35788A0-3C95-47E2-8D6B-55FF5EEE4BD8}"/>
            </a:ext>
          </a:extLst>
        </xdr:cNvPr>
        <xdr:cNvSpPr txBox="1">
          <a:spLocks noChangeArrowheads="1"/>
        </xdr:cNvSpPr>
      </xdr:nvSpPr>
      <xdr:spPr bwMode="auto">
        <a:xfrm>
          <a:off x="3257136" y="23679977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89</xdr:row>
      <xdr:rowOff>28575</xdr:rowOff>
    </xdr:from>
    <xdr:ext cx="95250" cy="294447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6F2E091-0B67-4760-94CE-BD491AE56F59}"/>
            </a:ext>
          </a:extLst>
        </xdr:cNvPr>
        <xdr:cNvSpPr txBox="1">
          <a:spLocks noChangeArrowheads="1"/>
        </xdr:cNvSpPr>
      </xdr:nvSpPr>
      <xdr:spPr bwMode="auto">
        <a:xfrm>
          <a:off x="1799397" y="22812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E09E399E-5A29-498B-A546-924733B25502}"/>
            </a:ext>
          </a:extLst>
        </xdr:cNvPr>
        <xdr:cNvSpPr txBox="1">
          <a:spLocks noChangeArrowheads="1"/>
        </xdr:cNvSpPr>
      </xdr:nvSpPr>
      <xdr:spPr bwMode="auto">
        <a:xfrm>
          <a:off x="3257136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4042E3EF-E4C2-47DD-9984-00F9C08B1C7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3882E8A2-F1A9-48ED-89ED-1E5AE6CE0B4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BF1C140A-C1E9-4D5E-B5A2-5B9B14C42BBD}"/>
            </a:ext>
          </a:extLst>
        </xdr:cNvPr>
        <xdr:cNvSpPr txBox="1">
          <a:spLocks noChangeArrowheads="1"/>
        </xdr:cNvSpPr>
      </xdr:nvSpPr>
      <xdr:spPr bwMode="auto">
        <a:xfrm>
          <a:off x="3257136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FD74979A-2AD3-4F94-B50D-10D68ABC0FD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1A7CE0BB-90E0-499E-BAF1-DACEB34D2AE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A4D1C3D4-C1F3-42A7-AA8F-ADD41F887C4D}"/>
            </a:ext>
          </a:extLst>
        </xdr:cNvPr>
        <xdr:cNvSpPr txBox="1">
          <a:spLocks noChangeArrowheads="1"/>
        </xdr:cNvSpPr>
      </xdr:nvSpPr>
      <xdr:spPr bwMode="auto">
        <a:xfrm>
          <a:off x="3257136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1990154B-164B-4D10-9182-C93656383A5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EA036CF7-A61C-4495-A6A4-15B39CE2B5D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13E77F65-34FD-435E-8944-2FF8C0E895C8}"/>
            </a:ext>
          </a:extLst>
        </xdr:cNvPr>
        <xdr:cNvSpPr txBox="1">
          <a:spLocks noChangeArrowheads="1"/>
        </xdr:cNvSpPr>
      </xdr:nvSpPr>
      <xdr:spPr bwMode="auto">
        <a:xfrm>
          <a:off x="3257136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114BEAA4-855D-4AD3-9E66-38191639E70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94EB8591-367D-42BB-96C2-44246BE660E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E2FD3744-1867-40DC-92B3-DEC47131F70A}"/>
            </a:ext>
          </a:extLst>
        </xdr:cNvPr>
        <xdr:cNvSpPr txBox="1">
          <a:spLocks noChangeArrowheads="1"/>
        </xdr:cNvSpPr>
      </xdr:nvSpPr>
      <xdr:spPr bwMode="auto">
        <a:xfrm>
          <a:off x="3257136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BBDC7CA1-9388-4FEA-B1A1-FC3F1D7B3ED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ACDB180D-BC9B-4392-859B-0D71CF866FB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201</xdr:row>
      <xdr:rowOff>0</xdr:rowOff>
    </xdr:from>
    <xdr:ext cx="95250" cy="294447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352E6C99-1818-434B-8162-C9C4F482CC1E}"/>
            </a:ext>
          </a:extLst>
        </xdr:cNvPr>
        <xdr:cNvSpPr txBox="1">
          <a:spLocks noChangeArrowheads="1"/>
        </xdr:cNvSpPr>
      </xdr:nvSpPr>
      <xdr:spPr bwMode="auto">
        <a:xfrm>
          <a:off x="3257136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669E275E-6E92-40F5-BF91-84C4E75ED2E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B8DAE839-62D8-44E5-80DF-7E7E70B8F47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8663DC3E-5BA5-4207-B663-D566FAF90CE6}"/>
            </a:ext>
          </a:extLst>
        </xdr:cNvPr>
        <xdr:cNvSpPr txBox="1">
          <a:spLocks noChangeArrowheads="1"/>
        </xdr:cNvSpPr>
      </xdr:nvSpPr>
      <xdr:spPr bwMode="auto">
        <a:xfrm>
          <a:off x="1857375" y="22812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49D01C3E-D2C9-4A0F-98AE-0366150A1899}"/>
            </a:ext>
          </a:extLst>
        </xdr:cNvPr>
        <xdr:cNvSpPr txBox="1">
          <a:spLocks noChangeArrowheads="1"/>
        </xdr:cNvSpPr>
      </xdr:nvSpPr>
      <xdr:spPr bwMode="auto">
        <a:xfrm>
          <a:off x="1857375" y="22812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DD822497-8F39-40E2-AD34-1AEA1D95E76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22C5E8DE-9F5B-4F48-8E29-0ECEF145A89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52FA1E85-606C-4556-842A-E673B87869A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B6DEF9E4-39E9-4DFC-91AC-0AA98E0B1C4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4A45B22E-D22D-4A06-B052-7016478A274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299CDFD3-84DF-4F4F-85E6-EFBD4BC0EEA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762B050A-34C4-4AA2-A0F3-7A31033C8FA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ED4D35BA-C3A9-46CB-8871-19E6771A22E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B503447D-3716-4A83-9EF6-1572EE0B580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8213CB3A-F0EB-4D15-89CA-CFA71DE3E27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7902ABC8-4497-4DC4-A99E-FCB62A6E314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B51F1070-9F54-4C89-9262-732C8980C0F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1DC8A3D3-45CD-4022-9EE7-876F7770C40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9A854850-1331-4766-B9B6-91F56590C7C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9E36200-C109-413F-BE95-EC8A1663207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7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81B44051-1A5C-405B-8253-6C36110CD005}"/>
            </a:ext>
          </a:extLst>
        </xdr:cNvPr>
        <xdr:cNvSpPr txBox="1">
          <a:spLocks noChangeArrowheads="1"/>
        </xdr:cNvSpPr>
      </xdr:nvSpPr>
      <xdr:spPr bwMode="auto">
        <a:xfrm>
          <a:off x="1857375" y="22812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7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C319A05C-1BC5-48D7-A9E6-E38FF395DA34}"/>
            </a:ext>
          </a:extLst>
        </xdr:cNvPr>
        <xdr:cNvSpPr txBox="1">
          <a:spLocks noChangeArrowheads="1"/>
        </xdr:cNvSpPr>
      </xdr:nvSpPr>
      <xdr:spPr bwMode="auto">
        <a:xfrm>
          <a:off x="1857375" y="2281237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7B4539AE-AE4D-42FD-A859-F664D1F3C3D3}"/>
            </a:ext>
          </a:extLst>
        </xdr:cNvPr>
        <xdr:cNvSpPr txBox="1">
          <a:spLocks noChangeArrowheads="1"/>
        </xdr:cNvSpPr>
      </xdr:nvSpPr>
      <xdr:spPr bwMode="auto">
        <a:xfrm>
          <a:off x="1857375" y="22812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89</xdr:row>
      <xdr:rowOff>28575</xdr:rowOff>
    </xdr:from>
    <xdr:ext cx="95250" cy="294446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79A9A94F-B668-4D7D-BBC2-9508A854E959}"/>
            </a:ext>
          </a:extLst>
        </xdr:cNvPr>
        <xdr:cNvSpPr txBox="1">
          <a:spLocks noChangeArrowheads="1"/>
        </xdr:cNvSpPr>
      </xdr:nvSpPr>
      <xdr:spPr bwMode="auto">
        <a:xfrm>
          <a:off x="1857375" y="2281237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13E0C70-61E9-4A7E-B703-A14579DB536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829B4A5-E92C-4710-9FA9-A14D4EF87EE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5BC9C27-97A2-40FE-9CA3-B12C194BD5D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F918D490-831D-4FC4-9F71-746065D30EB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469DDC92-17AB-4316-BF7F-4E3DBF80800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2680EAF1-AD4F-4AB1-8031-834384AE26C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1542368C-2930-4B11-AAD1-265B810683F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63FDF8C3-3E4E-4F8B-A8B3-6CE75D02F6D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F9EE9A19-9B2F-459F-83E2-DA818D2AD48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2F2AB2B0-B8FE-49FD-A8E5-54F5E2FE3EF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3E14A6DE-995D-422E-B422-865071630CD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42778AD1-F323-4DBB-BE41-94F77AE64A63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2ED38D5-D134-4A5E-AADC-205609571E9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90C3475C-6864-42FA-89D7-E75FA41A50F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6F13370E-25B1-44CC-A5D1-6266260E1F4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D738CB43-0719-4182-AE4D-02FACC566D2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B53EB606-590E-4930-A06C-81F2062B75D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5D077B14-BF96-4CA4-A658-7C006F21EA5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78462569-1911-48CC-8495-3214B818B7C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A0582E55-92BA-4A30-ABB7-627A181223D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D852422-CE41-4F57-B60C-B3E5AC820CA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26E3467-243B-4418-A802-B3DC3D62158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FFE8F903-877E-4FB0-A294-B62FDD1C2B6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50F41EB6-2897-4305-87BE-C32BA02719B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9C01DFA-9BFD-4DB7-B628-5D734DAE163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A6A282C6-2B44-4EB8-B7E6-1E591E751C0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696D5DE3-FA95-4D1E-9F14-750240A711D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E1769769-E187-4C1A-86D6-10C18CAFA86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7F5C4167-05C2-43C5-98F7-22133C70576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B10C61AD-2EC8-4631-9D8C-1969B7AB3E2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D6A688F5-D9B8-4ACE-9D71-05F807DD015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B8D4883-3192-4D0A-B4ED-7E2B3B25F61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885280BA-8980-45A1-8A5E-029A4CE18BB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515DAB05-1521-47C6-94BC-31D13EB278A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BC9437E7-9626-4226-85E1-2D64E2B96A8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A185D25-988B-45DD-A719-E016AD451FA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7B8B9015-7CD5-4F48-88AF-F2F870C9360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3A3E93B-74EE-4479-8D23-65F01D0C058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8AD52995-5461-4ED6-9A89-B1407085CBC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277C1FA7-ADB3-4631-9B47-0BD7C355EA8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6D41C58-F453-43C1-BA19-549BC10C4FA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486CA6E8-4DDC-419C-810D-969DA932739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66BA51A6-AAEA-4797-ABF5-B4067F0274A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46D9CF9E-D652-4E35-A733-F94140F940C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D04724B9-940A-433B-8C9E-FBD534DEDC3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AFE588B-5DFE-45D8-9D38-CE6BFA10C7E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E3C7D11D-7B96-4152-8FF5-8CDD4A30A5C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1799F719-D8CA-4B53-87C3-EA947CF5E8E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D9C75C2C-DE83-4237-86DD-770296C3FD8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9E749EE-1E5C-418F-BC6B-F0FADCDDB90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B8B030CD-697C-44C7-8B43-C21885E6C28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F295F9C0-736B-4721-B25C-345DD0D7640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59E66E2-287C-4974-8D65-492268C4A6C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5E4B1A14-AFBA-42C6-B44E-A40DA5D12C9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123832E6-57DD-4830-BCF8-54BB51C53CF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6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1DD74B4-94BE-46B6-9B86-D2352D1109E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7D76869-8450-43E2-A085-304EE107108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EEB9F139-6DEB-4B52-9755-2B504ABCACA3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8EF52184-0D4A-4BDB-B137-4952FE0DBB7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2E74D95F-0517-4D85-A163-D5BED12413A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84A40003-8CFA-4C89-BAB2-66A7EC5870D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D5171BCF-7B24-4711-976A-0B9B103EE03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BC9ED387-BFA4-4463-AAC7-AF9D60402F1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4DD59C61-5361-4866-B1B8-8DEDE4AA91B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A23EF61A-3A8B-474F-85D4-D4BEF0608E7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301D53F-6DA5-4890-8FFF-ADFAA7169AB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C984B0D7-29BC-40AA-9E8A-8838287D7E4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294447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6B0BE040-C349-47F7-A1CB-75F67D10422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60C26E69-9AE0-41F9-8ECC-801B1DEDB30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E97E517C-684E-4A5D-B175-2D6401F222F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5652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3B8D7CB0-9A5D-43FB-8205-A4BE194DD7E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106</xdr:row>
      <xdr:rowOff>0</xdr:rowOff>
    </xdr:from>
    <xdr:ext cx="95250" cy="161585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74A8EB8F-B4E3-4827-8E67-7F287476F72A}"/>
            </a:ext>
          </a:extLst>
        </xdr:cNvPr>
        <xdr:cNvSpPr txBox="1">
          <a:spLocks noChangeArrowheads="1"/>
        </xdr:cNvSpPr>
      </xdr:nvSpPr>
      <xdr:spPr bwMode="auto">
        <a:xfrm>
          <a:off x="571500" y="2604135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95250" cy="161585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ECD6E91B-7E2B-4E98-B782-B1BB8F6D8882}"/>
            </a:ext>
          </a:extLst>
        </xdr:cNvPr>
        <xdr:cNvSpPr txBox="1">
          <a:spLocks noChangeArrowheads="1"/>
        </xdr:cNvSpPr>
      </xdr:nvSpPr>
      <xdr:spPr bwMode="auto">
        <a:xfrm>
          <a:off x="571500" y="454152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201</xdr:row>
      <xdr:rowOff>0</xdr:rowOff>
    </xdr:from>
    <xdr:ext cx="95250" cy="161585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54FB57E0-E0B0-4841-A83D-7DCD1681A666}"/>
            </a:ext>
          </a:extLst>
        </xdr:cNvPr>
        <xdr:cNvSpPr txBox="1">
          <a:spLocks noChangeArrowheads="1"/>
        </xdr:cNvSpPr>
      </xdr:nvSpPr>
      <xdr:spPr bwMode="auto">
        <a:xfrm>
          <a:off x="571500" y="454152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201</xdr:row>
      <xdr:rowOff>0</xdr:rowOff>
    </xdr:from>
    <xdr:ext cx="95250" cy="161925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E96D266C-8D19-40D6-926F-E955472850DE}"/>
            </a:ext>
          </a:extLst>
        </xdr:cNvPr>
        <xdr:cNvSpPr txBox="1">
          <a:spLocks noChangeArrowheads="1"/>
        </xdr:cNvSpPr>
      </xdr:nvSpPr>
      <xdr:spPr bwMode="auto">
        <a:xfrm>
          <a:off x="1876425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8ED71155-4ACB-4358-8840-2A32304C279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CCF82DD7-A6C8-4B86-B4A0-CD6B4B106DA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55977B6-5B8C-4DCE-9E1F-B5C84059BC0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620A0355-D460-4460-9D85-A00ABA90933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201</xdr:row>
      <xdr:rowOff>0</xdr:rowOff>
    </xdr:from>
    <xdr:ext cx="95250" cy="161925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813BF810-7FC8-4D97-800C-9DD005EA5786}"/>
            </a:ext>
          </a:extLst>
        </xdr:cNvPr>
        <xdr:cNvSpPr txBox="1">
          <a:spLocks noChangeArrowheads="1"/>
        </xdr:cNvSpPr>
      </xdr:nvSpPr>
      <xdr:spPr bwMode="auto">
        <a:xfrm>
          <a:off x="1905000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2A5F3B1F-9745-4B5E-88BB-3F5E7EF6230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61925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9000049D-21CE-436F-917C-8EA9430C467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202</xdr:row>
      <xdr:rowOff>2598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C73E8739-2E20-4B43-B73B-10757A56755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202</xdr:row>
      <xdr:rowOff>2598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BCEDEAC8-0125-4A31-B5C3-403F0A247A7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202</xdr:row>
      <xdr:rowOff>2598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A588EBFA-12D4-438A-B64E-14EDA6E8A80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E5A8F9C-C351-4298-BA5F-6F213E7A9E3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A44E4F5B-CE79-4B65-B404-89CE856D5C8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2C6E5F25-8C62-41F3-ACB5-F57A4172043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9D96884C-3D60-4F19-9A17-A140B63677A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9B15C053-2843-4CB7-ACE7-3C5943563F7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201</xdr:row>
      <xdr:rowOff>0</xdr:rowOff>
    </xdr:from>
    <xdr:ext cx="95250" cy="193098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549A1D87-9B92-40BC-9436-FD05EE6C244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201</xdr:row>
      <xdr:rowOff>0</xdr:rowOff>
    </xdr:from>
    <xdr:to>
      <xdr:col>1</xdr:col>
      <xdr:colOff>2780886</xdr:colOff>
      <xdr:row>202</xdr:row>
      <xdr:rowOff>122770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62CBBBFC-A0F0-45EF-8390-07D93D64CF64}"/>
            </a:ext>
          </a:extLst>
        </xdr:cNvPr>
        <xdr:cNvSpPr txBox="1">
          <a:spLocks noChangeArrowheads="1"/>
        </xdr:cNvSpPr>
      </xdr:nvSpPr>
      <xdr:spPr bwMode="auto">
        <a:xfrm>
          <a:off x="3257136" y="45415200"/>
          <a:ext cx="95250" cy="284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EAE5115-DF7B-4EBF-B17D-5FA310D8953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D90DFDDF-B3A9-42CD-BEB5-57C4B0B94EE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43261F11-ABB6-4EFD-B6DE-8D2D80953D5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9F9AFF36-3CD7-405A-8770-D1884283E4D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6451511-CA17-4801-8889-8F727C15D18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B80A4F95-B8B9-4700-93D2-21E12A75A22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31E176AE-9BF3-4737-AA2F-C51DA9E2667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3D1BB524-CE31-4D0F-94CA-99A82908179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6F444C65-D32D-463F-B76C-4187CC33AD5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2F64B13A-0590-4DD0-9A6B-A930CC6265E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D27BAD5D-CDF6-4FDF-B88C-4C25BF4048D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20EC8311-6939-4E60-B35D-5B06213AE51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E2A0855E-D592-4CEE-930C-16DD5A7D51E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8A652654-135D-486A-9BBC-928B40639DE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A6599EA5-17E6-41E1-AFFE-537AA77BED2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23A027F-23EA-47CB-AE66-6CB2FA67C223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48F320FF-B3D6-4198-8BBB-60E7232C6B3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DA85C21A-4CB6-4378-94DC-86B0EF9462B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C5AE9211-E0F2-4E8B-99CA-1DF2A66C8EC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F35B991B-DE90-4A2D-8190-38C8031B2A4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5DD806C2-7FD0-4A60-801E-79BF275B0A8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2F5B9FA9-62D8-4BA7-8372-4372C6992413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08C723C-8ADC-4569-8F7D-F497D688351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B1338583-EBA3-44BC-9B4E-7473C4A31B5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6242CA4A-E74B-4E40-AA61-25B74B7D8B2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91C0B353-F335-4DF7-BB18-2413AA5E0CA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56B15C2D-2804-4F60-A3DC-F73966B9241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598EFF44-3C53-4F99-AD8F-E6BD6A53578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DA0E7E8E-3399-429A-82A5-25B876F14A8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523256E9-D5F2-472B-AFED-6194638E60B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114300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1BAAB0B5-6AD8-4BD4-BAC8-AF7C3E69EFE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201</xdr:row>
      <xdr:rowOff>0</xdr:rowOff>
    </xdr:from>
    <xdr:to>
      <xdr:col>1</xdr:col>
      <xdr:colOff>1419225</xdr:colOff>
      <xdr:row>201</xdr:row>
      <xdr:rowOff>126724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B53BAF15-BCDE-482A-803F-6C4230B971B6}"/>
            </a:ext>
          </a:extLst>
        </xdr:cNvPr>
        <xdr:cNvSpPr txBox="1">
          <a:spLocks noChangeArrowheads="1"/>
        </xdr:cNvSpPr>
      </xdr:nvSpPr>
      <xdr:spPr bwMode="auto">
        <a:xfrm>
          <a:off x="1895475" y="45415200"/>
          <a:ext cx="95250" cy="12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52F0AD36-2D2B-44B6-A5C8-0AE9DCBB9A8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80A3682C-EC3D-4751-B60B-D4541DA7BF9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EC29C0D7-F1A6-466D-AA6B-4B572B27957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AAF06977-F1EC-4252-8300-3280F4FDE43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D7649DC1-B3E8-4A35-A070-6B5C3F14ACB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195FFEDF-FBD0-4006-90EA-6B30D108A8B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6271F4F-AB73-4CB7-9680-2C604623DEA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2598637-D880-42EB-B414-01B774606143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D3A0B9DF-0D35-42F2-A199-6E89083B9248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7E020328-730A-4375-8571-87DDFBEE2FE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EBDCC444-3C92-405A-B0C6-B727D7A69EE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E229D273-45F5-4E6E-9648-3A80AAE00A6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6C0E7493-20DC-4589-8AED-8F1B88AAB66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B924E99C-F91B-40B5-A0C9-A2EE2CBBD21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D1BD3694-FC7E-453E-85F1-284BBFE20DF3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7D335292-8CDB-46B0-8485-F254E6138AA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1157E37-0F8E-4D3B-9350-9468E93A08E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323AAB1-7FF7-4CE9-BC6F-94EBFD8D8B5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C75A013-C0CB-4F35-A2D4-C7C61325BFB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89E92A88-C737-4B2F-A307-3279F2B39A6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487CFCB5-BEBC-4AFA-AB73-32D3778343A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C603E5C3-76B2-4497-BB0E-AD085CA9475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3DF8BBFE-61B1-4691-9602-AE016990985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8ACAE8C6-17E7-4B24-948C-DC4346DDDEC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C9C69A4E-9262-40C4-9D65-6500E66DD60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B70B089D-2033-4C3B-ACFC-FEE4665F96A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3EBB5B81-C660-4173-83A6-434DB9798FDA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89B6A741-528C-4F13-96CB-31996C3E043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76753C3E-5DD1-49CC-86F4-79DBFB58875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2BEBD1B9-F49C-4EED-A6E8-CB1E18D8DDB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3D10230-85EC-4FEB-A155-CAE74CD6ED9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5FB3DC10-255A-48BC-9C6C-C2FC46E37A5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32E8CB3-9D7A-4BC0-B8C1-2FD660DF96B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92499F2D-D57C-42F5-8BCB-E2494983FD8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101D59BA-39BB-44F0-B7B2-58AC36263D6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A4A6EC41-2BAB-44BD-8A08-B12712D6E42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7E144A92-E56A-4BD3-8801-4986D75284C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2B2E591E-A691-4A36-856F-C51352044C2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B7B5E05-26AE-483D-8404-975DC363147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58FA4E2B-25B0-4FBE-A1B2-BA71D37E9A4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6D63A676-4365-4BAA-B3AF-383F3822392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358295EA-6833-489F-9975-49B4B1CEFFD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39321BF6-4E14-4578-BC60-6FA39356B66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C66D4DF0-928F-49EB-BE5B-3E6523D596F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2FA66DE2-CD87-48D8-A88F-5F23E30207B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E3880F74-F476-42B8-AF2A-C4DDAB54FC2F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29C4C80C-F55F-4A40-B7C5-1173E5BF997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5D86BF1B-6064-47CC-A71A-C649A48826F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28C38E2-8AD6-4750-A850-9AAC64D395A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6BA6C0A4-0E3A-4614-A243-B26E308F158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7850B5FB-BDAD-4028-B738-2CE2A4380B1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905D24D5-2562-4326-8D58-D48DB8F2D1BC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505B3936-38E7-40DD-9793-31D2AAFDF0C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6D19BCA6-A2E7-469B-809D-A364A8DD8CC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E28C9022-C96A-499C-BC8A-439FEF0C695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65616DA0-A27A-406D-8F4B-24638A1727C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BD623976-953A-4B17-86D3-CC17499577D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2740551-0E01-4110-8B4E-03627AA08E7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51DE443C-3053-4C32-9825-798929F569B4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1EAE4418-ACAB-4B3D-BB94-E256465567D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A8AA821-E7AB-4B78-9D7A-AEFFAD1E727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38B8C04E-B63B-45EB-B925-3319E6C0A2C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6BC422CC-2572-4027-8C56-7D544D9A252D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4F33029A-5728-45D7-B3F7-6172752F45EE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7F64F116-A2A3-4D61-A24E-D3F5D575371B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9D7C89AA-0BB7-4240-A797-FA9EF175AC61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F480F33D-E742-425B-8881-6AA318FA1716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D7269264-AC80-4850-A87D-BAD18E8D49A0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1CA9FA58-1CB6-4831-9A01-AF4389A68117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EA9D3247-4522-48E0-9DEA-1AF7F33E2B45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DAE4A7C6-90C4-429C-B4E6-C427A9C501A2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201</xdr:row>
      <xdr:rowOff>0</xdr:rowOff>
    </xdr:from>
    <xdr:to>
      <xdr:col>1</xdr:col>
      <xdr:colOff>1381125</xdr:colOff>
      <xdr:row>201</xdr:row>
      <xdr:rowOff>142875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C0182484-2071-40AB-A01B-07E38EAAB8A9}"/>
            </a:ext>
          </a:extLst>
        </xdr:cNvPr>
        <xdr:cNvSpPr txBox="1">
          <a:spLocks noChangeArrowheads="1"/>
        </xdr:cNvSpPr>
      </xdr:nvSpPr>
      <xdr:spPr bwMode="auto">
        <a:xfrm>
          <a:off x="1857375" y="454152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74</xdr:row>
      <xdr:rowOff>0</xdr:rowOff>
    </xdr:from>
    <xdr:ext cx="95250" cy="161925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87F808D-FEFA-4633-945E-E9296FBC07F8}"/>
            </a:ext>
          </a:extLst>
        </xdr:cNvPr>
        <xdr:cNvSpPr txBox="1">
          <a:spLocks noChangeArrowheads="1"/>
        </xdr:cNvSpPr>
      </xdr:nvSpPr>
      <xdr:spPr bwMode="auto">
        <a:xfrm>
          <a:off x="1876425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D060094F-D807-46A9-99E3-33A3C62378A4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40BA5448-D340-43C8-B9FE-9482E47FFA50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1907A32E-C71F-45C4-806E-5913FA08FE01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C908D50E-BD81-4802-A857-AFA95BABEB6F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74</xdr:row>
      <xdr:rowOff>0</xdr:rowOff>
    </xdr:from>
    <xdr:ext cx="95250" cy="161925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BF99E97E-7CF9-43F5-8E07-1B8CFC051BC4}"/>
            </a:ext>
          </a:extLst>
        </xdr:cNvPr>
        <xdr:cNvSpPr txBox="1">
          <a:spLocks noChangeArrowheads="1"/>
        </xdr:cNvSpPr>
      </xdr:nvSpPr>
      <xdr:spPr bwMode="auto">
        <a:xfrm>
          <a:off x="1905000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7C7091F9-BCA4-4ECE-8788-3ECEC2585E0C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1925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D225A2D4-DF1D-48DD-983A-896FBEFDDC18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8249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68340026-E5FA-4F1C-8FED-865D88F05F19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8249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893AF45C-E14A-4E8B-9C30-8222D1AF6953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68249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6A0E0FBE-C23A-459E-9C93-6C627D3B9100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590ED35C-290E-46FD-B7A6-85904CE2C2CA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5BBCBF6-E0C5-4FAD-B116-0BAAE751A00B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DC1766FF-3CF8-4C08-B577-A410FBF72311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665A3503-2617-4991-97BC-D2C3636AB469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E874AD15-E82D-4011-925D-03932BF4CD20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74</xdr:row>
      <xdr:rowOff>0</xdr:rowOff>
    </xdr:from>
    <xdr:ext cx="95250" cy="193098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944AFE78-BBBB-47E6-89F2-EAC3CE43A522}"/>
            </a:ext>
          </a:extLst>
        </xdr:cNvPr>
        <xdr:cNvSpPr txBox="1">
          <a:spLocks noChangeArrowheads="1"/>
        </xdr:cNvSpPr>
      </xdr:nvSpPr>
      <xdr:spPr bwMode="auto">
        <a:xfrm>
          <a:off x="1857375" y="178308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119932</xdr:colOff>
      <xdr:row>0</xdr:row>
      <xdr:rowOff>25117</xdr:rowOff>
    </xdr:from>
    <xdr:to>
      <xdr:col>1</xdr:col>
      <xdr:colOff>312813</xdr:colOff>
      <xdr:row>4</xdr:row>
      <xdr:rowOff>55367</xdr:rowOff>
    </xdr:to>
    <xdr:pic>
      <xdr:nvPicPr>
        <xdr:cNvPr id="277" name="Imagen 5">
          <a:extLst>
            <a:ext uri="{FF2B5EF4-FFF2-40B4-BE49-F238E27FC236}">
              <a16:creationId xmlns:a16="http://schemas.microsoft.com/office/drawing/2014/main" id="{1609B76A-CF29-4281-AFD0-39967005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2" y="25117"/>
          <a:ext cx="764381" cy="79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1FBEA652-9908-40A7-A4D3-FB284A5CA846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4612A77F-2B47-4825-B4FE-0F1F98A68FFE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5FFCBC7D-CB29-4D4E-B2A3-E9C72B9C68CF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C9DD2E66-DE53-4382-912B-21832BAFBAAD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401BF147-CFB3-4C25-B1A7-5E939F475F0F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C531F7BC-8A2B-437D-BE4F-86B0678D927D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F1663C50-CB51-4BEA-AE38-67A7B33C4E92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6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A4F2121F-B4C7-4722-8594-6A086ADF3914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247</xdr:row>
      <xdr:rowOff>0</xdr:rowOff>
    </xdr:from>
    <xdr:ext cx="95250" cy="294447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37E6543-8998-47BE-919C-C6001E2583CE}"/>
            </a:ext>
          </a:extLst>
        </xdr:cNvPr>
        <xdr:cNvSpPr txBox="1">
          <a:spLocks noChangeArrowheads="1"/>
        </xdr:cNvSpPr>
      </xdr:nvSpPr>
      <xdr:spPr bwMode="auto">
        <a:xfrm>
          <a:off x="7239000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1318260</xdr:colOff>
      <xdr:row>844</xdr:row>
      <xdr:rowOff>0</xdr:rowOff>
    </xdr:from>
    <xdr:to>
      <xdr:col>1</xdr:col>
      <xdr:colOff>1417320</xdr:colOff>
      <xdr:row>845</xdr:row>
      <xdr:rowOff>38098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D75D6573-FF0C-4DE3-A1CF-89BF4084D20F}"/>
            </a:ext>
          </a:extLst>
        </xdr:cNvPr>
        <xdr:cNvSpPr txBox="1">
          <a:spLocks noChangeArrowheads="1"/>
        </xdr:cNvSpPr>
      </xdr:nvSpPr>
      <xdr:spPr bwMode="auto">
        <a:xfrm>
          <a:off x="1889760" y="164753925"/>
          <a:ext cx="99060" cy="200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224</xdr:row>
      <xdr:rowOff>0</xdr:rowOff>
    </xdr:from>
    <xdr:ext cx="95250" cy="294447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CC00A4CC-CE69-43FC-A5EA-35D64FE165F1}"/>
            </a:ext>
          </a:extLst>
        </xdr:cNvPr>
        <xdr:cNvSpPr txBox="1">
          <a:spLocks noChangeArrowheads="1"/>
        </xdr:cNvSpPr>
      </xdr:nvSpPr>
      <xdr:spPr bwMode="auto">
        <a:xfrm>
          <a:off x="3257136" y="501110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2B854144-39A6-40A8-BDC7-F33423C0BC48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8A6409F1-0FD5-4D27-82F0-8AEA041AC1A8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7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615006C0-D36D-48DE-943F-075C7245D561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7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6658C798-3341-4BA0-9363-5544621CB021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BC57D80E-A452-4900-8878-E99CC8716035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294446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ACB43928-A30A-470F-86A0-311B4EB65113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224</xdr:row>
      <xdr:rowOff>0</xdr:rowOff>
    </xdr:from>
    <xdr:ext cx="95250" cy="161925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83C6FF76-9A54-496D-8D14-7AD64AB64D5F}"/>
            </a:ext>
          </a:extLst>
        </xdr:cNvPr>
        <xdr:cNvSpPr txBox="1">
          <a:spLocks noChangeArrowheads="1"/>
        </xdr:cNvSpPr>
      </xdr:nvSpPr>
      <xdr:spPr bwMode="auto">
        <a:xfrm>
          <a:off x="187642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337CC5F2-2F98-4781-AB73-17FCFE9E7E17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69515FD8-03D6-4ABF-A162-F143FE91C3B9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F0B0F05B-C0FB-4258-B94D-0C5BE322BF5F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C0648763-B7CA-4ED0-8316-F5D5C1E9DA7D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224</xdr:row>
      <xdr:rowOff>0</xdr:rowOff>
    </xdr:from>
    <xdr:ext cx="95250" cy="161925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A3354BE3-2F49-480A-871E-22476DE9ED44}"/>
            </a:ext>
          </a:extLst>
        </xdr:cNvPr>
        <xdr:cNvSpPr txBox="1">
          <a:spLocks noChangeArrowheads="1"/>
        </xdr:cNvSpPr>
      </xdr:nvSpPr>
      <xdr:spPr bwMode="auto">
        <a:xfrm>
          <a:off x="1905000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2AD6296C-43B9-45AA-9A2B-B8CAC624767E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54288484-5CB8-452D-9CDE-66EF1B54A11E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DD2C328D-8F86-40FD-AD36-3029C4FFF4D1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E7D331A9-FD52-4044-8FA8-3F002DA124B6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49785616-8D85-4704-B490-ACC3CFEAEEC8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5FE3C309-2492-4153-9C61-75A2A4C6983A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265A2821-A731-409D-86A5-3B909C17B458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B4AA4F4E-8E1B-4FEC-B8F7-647750914C37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EB8EA45F-50AA-42AB-A14A-3F9F359335C2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C5344608-F77B-4C81-8716-16376EC89C99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F782A971-28D7-4730-B96D-7A841CCE55A3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224</xdr:row>
      <xdr:rowOff>0</xdr:rowOff>
    </xdr:from>
    <xdr:ext cx="95250" cy="161585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E814B1BA-C6DE-4392-A7D1-0E9C4ECCF449}"/>
            </a:ext>
          </a:extLst>
        </xdr:cNvPr>
        <xdr:cNvSpPr txBox="1">
          <a:spLocks noChangeArrowheads="1"/>
        </xdr:cNvSpPr>
      </xdr:nvSpPr>
      <xdr:spPr bwMode="auto">
        <a:xfrm>
          <a:off x="571500" y="5011102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224</xdr:row>
      <xdr:rowOff>0</xdr:rowOff>
    </xdr:from>
    <xdr:ext cx="95250" cy="161925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EB17B45-2721-4013-A9E8-F408E008AFF5}"/>
            </a:ext>
          </a:extLst>
        </xdr:cNvPr>
        <xdr:cNvSpPr txBox="1">
          <a:spLocks noChangeArrowheads="1"/>
        </xdr:cNvSpPr>
      </xdr:nvSpPr>
      <xdr:spPr bwMode="auto">
        <a:xfrm>
          <a:off x="187642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D4755AA2-D138-4FD0-87E7-DA6DB5BDC602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6488C1E1-F71D-4510-AF2C-BD6E1F7A994E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53C9C6D6-9CB1-4EE0-91C5-70A99F08CCB3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A7CAF8DD-B77C-4711-AD6E-8D85048D0546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224</xdr:row>
      <xdr:rowOff>0</xdr:rowOff>
    </xdr:from>
    <xdr:ext cx="95250" cy="161925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95DA9115-D13C-4655-93AF-61C239A66ACC}"/>
            </a:ext>
          </a:extLst>
        </xdr:cNvPr>
        <xdr:cNvSpPr txBox="1">
          <a:spLocks noChangeArrowheads="1"/>
        </xdr:cNvSpPr>
      </xdr:nvSpPr>
      <xdr:spPr bwMode="auto">
        <a:xfrm>
          <a:off x="1905000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A103425-6132-4D00-A556-488D3B56CAF1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1925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E17B81C0-FF4A-4192-9C9A-A7AE2FC60727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D7104A26-795A-4C7A-BD4C-84B4195B61E9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8D9C8029-D992-4683-9474-A8743682ABFA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64521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96E21E26-7CA8-48C4-B336-6B834FE214CF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B0020468-F69F-4E9F-905E-A1166E3E2B82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E831E113-A061-4C40-9696-4DCD7ADA4BC8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27FF437-97AC-4433-8C59-A135783A55D1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7F25291A-8DDB-4EDA-B453-A63A93579A88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86ED8123-0FD9-4ACF-870F-B1E5900B3EA1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224</xdr:row>
      <xdr:rowOff>0</xdr:rowOff>
    </xdr:from>
    <xdr:ext cx="95250" cy="193098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90B70599-6D56-4386-A17A-9381589ED0AB}"/>
            </a:ext>
          </a:extLst>
        </xdr:cNvPr>
        <xdr:cNvSpPr txBox="1">
          <a:spLocks noChangeArrowheads="1"/>
        </xdr:cNvSpPr>
      </xdr:nvSpPr>
      <xdr:spPr bwMode="auto">
        <a:xfrm>
          <a:off x="1857375" y="50111025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C15FF090-B38F-4DAD-958A-95C2E1264159}"/>
            </a:ext>
          </a:extLst>
        </xdr:cNvPr>
        <xdr:cNvSpPr txBox="1">
          <a:spLocks noChangeArrowheads="1"/>
        </xdr:cNvSpPr>
      </xdr:nvSpPr>
      <xdr:spPr bwMode="auto">
        <a:xfrm>
          <a:off x="571500" y="460629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72943F90-B631-417E-9425-DBE40375C38D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910B31B7-AF2E-42ED-8C07-F8D59558A91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5123770A-0FC8-44C9-9F56-587D05E9314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A284DA7D-672C-4622-8AE7-22761A914A4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390E99F8-0AA9-417C-92D5-08E8ACFE612F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BA284D7B-A22A-46B8-910E-596D50E7399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93732495-0BDC-4BE4-9615-137ECC2032B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204</xdr:row>
      <xdr:rowOff>0</xdr:rowOff>
    </xdr:from>
    <xdr:ext cx="95250" cy="161925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CF3D155F-186E-46D2-8BE4-E31E6DCE7EFA}"/>
            </a:ext>
          </a:extLst>
        </xdr:cNvPr>
        <xdr:cNvSpPr txBox="1">
          <a:spLocks noChangeArrowheads="1"/>
        </xdr:cNvSpPr>
      </xdr:nvSpPr>
      <xdr:spPr bwMode="auto">
        <a:xfrm>
          <a:off x="187642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C68331C7-E183-449F-9106-DC676C6D918A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456EA852-0A07-42F1-B65F-345D1B6E8A6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7D29E8DE-8F4A-421E-8AAF-0C207148C971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C7D4F23F-3AFD-46DC-A3C4-1E1D631F3D2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204</xdr:row>
      <xdr:rowOff>0</xdr:rowOff>
    </xdr:from>
    <xdr:ext cx="95250" cy="161925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4411EF48-D7D4-45F1-AC0F-41D79FFAAFAE}"/>
            </a:ext>
          </a:extLst>
        </xdr:cNvPr>
        <xdr:cNvSpPr txBox="1">
          <a:spLocks noChangeArrowheads="1"/>
        </xdr:cNvSpPr>
      </xdr:nvSpPr>
      <xdr:spPr bwMode="auto">
        <a:xfrm>
          <a:off x="1905000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2174B178-1425-4301-8ED0-81E7DB90225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BA8DC644-84CC-44F3-A668-94A3E688279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36F7475B-78FC-4D8E-91BE-803CE2C7B93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715F3DE6-79EB-4D86-9902-3D74343296F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3B5EE40D-AE1C-4BB9-AE4E-BC157C98AED7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64B7FB40-2CD3-4DC3-81D4-8C97C9964153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7FF0FF46-68CE-4EE7-A7DE-ECA523A1B5E1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B77D3816-66E1-4194-8D11-2BA4C1452AC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4666406F-DB0E-4FE1-8D8D-710E71573A49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EB64A595-D55C-4FBF-AEA8-1EE2B4CF442A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3744866-FBA3-4302-9079-F94D60CC030C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447AA0C9-B3A9-4F7E-9A04-434DCEC893D2}"/>
            </a:ext>
          </a:extLst>
        </xdr:cNvPr>
        <xdr:cNvSpPr txBox="1">
          <a:spLocks noChangeArrowheads="1"/>
        </xdr:cNvSpPr>
      </xdr:nvSpPr>
      <xdr:spPr bwMode="auto">
        <a:xfrm>
          <a:off x="571500" y="460629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204</xdr:row>
      <xdr:rowOff>0</xdr:rowOff>
    </xdr:from>
    <xdr:ext cx="95250" cy="161925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E861F3A1-38BA-4069-ACB3-0B5C71490553}"/>
            </a:ext>
          </a:extLst>
        </xdr:cNvPr>
        <xdr:cNvSpPr txBox="1">
          <a:spLocks noChangeArrowheads="1"/>
        </xdr:cNvSpPr>
      </xdr:nvSpPr>
      <xdr:spPr bwMode="auto">
        <a:xfrm>
          <a:off x="187642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F1BA2A57-9756-4E63-877C-994A7FB408D1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1E8FCFF7-44D8-4CB6-92D0-C8AE2903FFF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4CC12596-0471-4FF3-9B8C-6DB200ABBB03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80540BF3-FCA9-4490-9BB9-3BE298952450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204</xdr:row>
      <xdr:rowOff>0</xdr:rowOff>
    </xdr:from>
    <xdr:ext cx="95250" cy="161925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13065A8F-BFBE-41B7-90C2-C097E8BE6B23}"/>
            </a:ext>
          </a:extLst>
        </xdr:cNvPr>
        <xdr:cNvSpPr txBox="1">
          <a:spLocks noChangeArrowheads="1"/>
        </xdr:cNvSpPr>
      </xdr:nvSpPr>
      <xdr:spPr bwMode="auto">
        <a:xfrm>
          <a:off x="1905000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70A7126F-6004-45B6-B2B4-DA487C7626E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1925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5A452144-CC7C-43E4-AD23-B359E781E0E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190F5E5D-0CC0-4C04-8668-E7943AA12FD9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3A330FF7-1104-4169-98B7-93F0D8F3BC40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64521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D3F9C1D7-646A-48DD-AF79-8DBC4B944129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64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D9A0B241-DA8C-4882-BAE5-AD3060F19053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68E62627-9C00-4A84-88F7-3B15B1D861E3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7EEA3175-749D-42AF-9AB0-36EBDF031F0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5DFB52F5-2DBD-4BAE-89E3-D388E65E92EC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367B5F13-7C5F-422A-9C44-D8D8135E13F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193098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E56770E6-1B55-4A89-B913-1A933A096BF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8F3BEC38-9421-4E53-9ABE-8D9209D07486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2B392432-EF3D-4B42-A49A-DD57B0BA2140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9940D01A-42E0-4F63-AC29-935B5E74A19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24243319-C5C8-4C87-9505-43C635BE569F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1BCD6EC1-52A1-4F54-9971-6736E99AD6AA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634A4526-5703-4F31-9634-7CA8C9F4CE3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9ACC0CFE-3C90-48E5-88C4-BA1549053647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6B8B0E52-DF14-4609-B133-51F9E6C0723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67C9716F-752F-4D08-A5B3-9BE156105F1C}"/>
            </a:ext>
          </a:extLst>
        </xdr:cNvPr>
        <xdr:cNvSpPr txBox="1">
          <a:spLocks noChangeArrowheads="1"/>
        </xdr:cNvSpPr>
      </xdr:nvSpPr>
      <xdr:spPr bwMode="auto">
        <a:xfrm>
          <a:off x="571500" y="460629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5A8F16B5-34FE-4A07-A79A-9AC6B96ED3F0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A0163FED-1B87-4309-A493-367528F67FE4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3585FCC3-088B-4A26-9DC9-AED17E75395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CD026DB3-6512-4863-B8DA-3232B7172B2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341EF624-0160-49AF-BF88-0ADAD1265CC9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5E7E08E0-6CDF-42F2-8672-FAA921F875B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49D27485-C96C-4471-8351-0B0702BFAD4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E20558F1-4426-425E-88BC-929829997EE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7E59BBE6-EE11-4F48-97B9-8006C42208CC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A45F655-4C5C-4461-A9D8-BF1B646AC41F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6691DD57-0753-417B-BC4A-CE9850AF1B5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9E452036-8BE0-43B3-BA94-D5E12AA9DC9E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35785A44-C1F3-485B-B9CB-79EBC9C997D3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C2DFB2AF-5189-4E94-AF1E-13352CEC7943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D63AAF0A-1A14-4CE3-9311-0E1A6FDE353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BC85C249-0417-4D6F-81AD-C5BFE612498D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F03142CA-4092-4656-AA6F-6A25BFCCBFE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EA7EA364-6EE2-416C-A65A-A9C86EC99B2D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471EBF57-DE12-4651-9458-9BAEC633333D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DCEEA7F1-4108-4D53-991D-21996D26061D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5FC62079-7165-458E-9405-C7F2BFCDFE0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E5C51AE6-F4FA-4DEB-B51F-C13A157419FF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7AA715F2-F9B0-4901-8642-68AF83F80EE0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905F1D4-E369-43EB-8587-8FD293491998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4A7D2C01-581C-448A-ABF1-D2DBB36E751D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5034DFA6-31B8-4009-B5C8-026141C31CAD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ABA644B6-AC9D-4782-B8CA-C73E14AF1EB0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781B7DE-405F-4838-996E-7FEF25C247D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6A5203E-2EFE-4ECD-B19B-A97D023C5C5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A8ED31D-97CF-45E5-B4DD-CFA955CBA060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510A876C-E26A-424B-86E3-5D69FEAA5A9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A677241E-1F4A-48A2-BA4C-076F448B0FE5}"/>
            </a:ext>
          </a:extLst>
        </xdr:cNvPr>
        <xdr:cNvSpPr txBox="1">
          <a:spLocks noChangeArrowheads="1"/>
        </xdr:cNvSpPr>
      </xdr:nvSpPr>
      <xdr:spPr bwMode="auto">
        <a:xfrm>
          <a:off x="571500" y="460629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EA5146B0-5C96-479D-AD7F-D22B8603DB60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9976844F-3CFC-4EAF-983A-6BD6CE410928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F6F62CCE-628C-4CC0-A36E-0AB340F3ADF0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A1225DB0-FC7B-4D71-9C44-01328C79872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3601277D-94B3-41B4-A96F-E5D72C12828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6459094B-A1E9-4BD5-9130-66C9E7BCD927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E98BDF6E-6E16-4B09-8946-B5863E51C6E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91B2CD18-8DA2-4745-954F-7BAB14ED94E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1269310</xdr:colOff>
      <xdr:row>204</xdr:row>
      <xdr:rowOff>0</xdr:rowOff>
    </xdr:from>
    <xdr:ext cx="95250" cy="294447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95F42C5D-A4DA-4711-9DA4-0875F4B3862E}"/>
            </a:ext>
          </a:extLst>
        </xdr:cNvPr>
        <xdr:cNvSpPr txBox="1">
          <a:spLocks noChangeArrowheads="1"/>
        </xdr:cNvSpPr>
      </xdr:nvSpPr>
      <xdr:spPr bwMode="auto">
        <a:xfrm>
          <a:off x="1840810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DE43311C-A7C5-483E-AD68-CB3881487471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8BFA7C46-E5A7-4406-8C50-829C9324AED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6B1C583A-28BE-4E3A-9767-DC8FBEC828CF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6C620357-7497-45D8-A56A-B47090BD57DD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2A547472-5A6C-4A29-8EDC-2A063BC38336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4FE079D0-F0EA-41BB-850C-F8CC0B64E62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624BDA3D-0F63-4618-A482-285B42456AE1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325C7A3-CAEE-4830-904B-B7669F2F06DD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4AA9E7FA-52C0-48AF-AE54-97672D592EF0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CD234DE5-14DA-4672-ABD2-D03EF7C3ABA7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8D1559C-B04E-41C3-95DE-312BA8FC8D8C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29111C03-0571-42E0-9306-06B98D0F5E3A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AF3BE246-EDA0-4FE9-BF10-CACA3AAD4924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CCB68889-CF96-4F36-B68A-8A77058E1907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43B1EEFD-6A23-4DEE-A603-6494DCD819EF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EF7C631F-A66E-4B17-96A0-251509CC0D95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400DA98A-8FDD-4991-A824-CA273F46926E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77D58E9E-F4D1-4DF2-AA51-C0095894DF22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9136AE67-B5B7-4FCD-A3E3-459E820234EE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C9F02979-4979-4E5F-BF09-C124C4655BAD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CD033828-22F1-4213-8B92-4343D0D34E75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C1FB381C-54E7-4A51-AAF9-6C82E07FDBB2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204</xdr:row>
      <xdr:rowOff>0</xdr:rowOff>
    </xdr:from>
    <xdr:ext cx="95250" cy="161585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E879C6C6-616E-4308-95C8-201EA2A0DE95}"/>
            </a:ext>
          </a:extLst>
        </xdr:cNvPr>
        <xdr:cNvSpPr txBox="1">
          <a:spLocks noChangeArrowheads="1"/>
        </xdr:cNvSpPr>
      </xdr:nvSpPr>
      <xdr:spPr bwMode="auto">
        <a:xfrm>
          <a:off x="571500" y="4606290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8F07A364-19D2-4F9E-9BB7-CF1F57436E00}"/>
            </a:ext>
          </a:extLst>
        </xdr:cNvPr>
        <xdr:cNvSpPr txBox="1">
          <a:spLocks noChangeArrowheads="1"/>
        </xdr:cNvSpPr>
      </xdr:nvSpPr>
      <xdr:spPr bwMode="auto">
        <a:xfrm>
          <a:off x="3257136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408F759F-DC63-42D5-BF36-729C9D325C89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2D01909E-EA3A-4790-9BB7-62C1A340501E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1B45ABEC-EEB8-446B-B6BD-16F695BD4408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FCECAE71-B7FE-445F-8625-A11FC87E4B8A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40F396FC-B651-4028-8564-A8BB46BA3228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1191B81-7D07-49CA-B61D-797A71C26060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7D9BD125-B084-430E-A068-7F7975A9FFA5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95250" cy="161585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B03F3CBB-D93B-4E37-8871-089CF34783C6}"/>
            </a:ext>
          </a:extLst>
        </xdr:cNvPr>
        <xdr:cNvSpPr txBox="1">
          <a:spLocks noChangeArrowheads="1"/>
        </xdr:cNvSpPr>
      </xdr:nvSpPr>
      <xdr:spPr bwMode="auto">
        <a:xfrm>
          <a:off x="571500" y="5464492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8B5AB49-FE9D-46AC-B89C-C5031C03C282}"/>
            </a:ext>
          </a:extLst>
        </xdr:cNvPr>
        <xdr:cNvSpPr txBox="1">
          <a:spLocks noChangeArrowheads="1"/>
        </xdr:cNvSpPr>
      </xdr:nvSpPr>
      <xdr:spPr bwMode="auto">
        <a:xfrm>
          <a:off x="3257136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75DCABCE-C8FD-4D23-8F7C-666B79507EBC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FFD46752-985A-4AC2-B71B-0DE116DDCE1D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F09B878C-A0FF-4378-A8B2-5EDE805FD05C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AE161C68-6CBC-4E90-AF5F-DC7F0CC7F488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DB47B55D-B2A1-4BF8-9CB8-6040CAB20944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B68D82A8-7BF8-4BAB-8F56-45AB38440355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8BDDE5DE-8D3C-4291-B77F-9303C5555E4F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42D12CB9-DE51-420D-92A4-035F4E86EA55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26EC8943-6734-4C84-A3AC-E65C86C34205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9A79FEB4-7E9C-439E-AA80-C04519B0FFBD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9B53E3A2-92D5-4C7D-90C8-AA9828143B36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45FBE452-E950-40D7-8A3D-CC59C6600570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4CEA7524-E985-4DBB-8314-00A4EB39B8B0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2D79C077-0A4C-410E-B5F1-441E747EB037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7A4CD538-C1D4-4D84-B64A-DC1ADD7F9285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71EA3F3-5B29-4C84-AAD8-5163EB1A265B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EB48DC60-B2B1-40EA-B7F5-9100AC3CE673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78F68D8B-4327-4DB7-863B-8626A98A437C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3F850F07-7CE6-472F-B596-271596866F0E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45D356B4-0336-44EF-9B08-87A37CC991BC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41286A76-D79E-4F20-B822-C10137C33B89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F61464F5-EFAF-4F23-A13B-38E7BCCD3AC6}"/>
            </a:ext>
          </a:extLst>
        </xdr:cNvPr>
        <xdr:cNvSpPr txBox="1">
          <a:spLocks noChangeArrowheads="1"/>
        </xdr:cNvSpPr>
      </xdr:nvSpPr>
      <xdr:spPr bwMode="auto">
        <a:xfrm>
          <a:off x="3257136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744672CB-5606-47B4-B43D-A42FEA084DB3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4A2C933F-BA89-46CC-ADC3-B0E5082A62C4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ACE82A7D-5994-443D-B43F-B0F812C352F2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7401560D-895F-4A76-8C58-57D35A530312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F10CE731-0B00-40C5-811D-DB86E5DC287A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AD4526B1-D336-4152-928A-3D30C27950F2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31173B25-566E-40E9-ADF5-AF2E7FC018D1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3AA251D5-B373-4D53-96BC-EDB4CD3A28F5}"/>
            </a:ext>
          </a:extLst>
        </xdr:cNvPr>
        <xdr:cNvSpPr txBox="1">
          <a:spLocks noChangeArrowheads="1"/>
        </xdr:cNvSpPr>
      </xdr:nvSpPr>
      <xdr:spPr bwMode="auto">
        <a:xfrm>
          <a:off x="3257136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72811E92-7B9C-4E15-AA61-2CCC5CEAC131}"/>
            </a:ext>
          </a:extLst>
        </xdr:cNvPr>
        <xdr:cNvSpPr txBox="1">
          <a:spLocks noChangeArrowheads="1"/>
        </xdr:cNvSpPr>
      </xdr:nvSpPr>
      <xdr:spPr bwMode="auto">
        <a:xfrm>
          <a:off x="3257136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836C9D48-8E1A-48AD-B8E9-A5F12DAF833B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11F35B03-5DD3-4DA5-9153-E09E2419AF13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9B6C8CE-4780-4542-AF53-F9B655930796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2F873568-CACF-4BBA-A599-7B8A4726C01D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42610AFC-5604-4A7C-A43E-5EA65538D1E1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D083D7A-47DF-4FDD-90C8-C6A9AE6E59B1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944D2436-4598-42A3-8A2A-4BBA855D7DB3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247</xdr:row>
      <xdr:rowOff>0</xdr:rowOff>
    </xdr:from>
    <xdr:ext cx="95250" cy="161585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9EA874AB-2066-4895-9341-66353A068B68}"/>
            </a:ext>
          </a:extLst>
        </xdr:cNvPr>
        <xdr:cNvSpPr txBox="1">
          <a:spLocks noChangeArrowheads="1"/>
        </xdr:cNvSpPr>
      </xdr:nvSpPr>
      <xdr:spPr bwMode="auto">
        <a:xfrm>
          <a:off x="571500" y="5464492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60526AE-1A74-4D1A-B9B9-A0C93DB0A2CA}"/>
            </a:ext>
          </a:extLst>
        </xdr:cNvPr>
        <xdr:cNvSpPr txBox="1">
          <a:spLocks noChangeArrowheads="1"/>
        </xdr:cNvSpPr>
      </xdr:nvSpPr>
      <xdr:spPr bwMode="auto">
        <a:xfrm>
          <a:off x="3257136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26F7B687-0990-480F-AB4E-AB67B962368F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48A90522-983A-4CAA-AF90-BAAB9AE7CFB7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E3C30EC0-4008-4974-92F0-9FD4D5F93F36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8FDCE9EF-A9FE-43D8-900E-1A048D996C8A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E15554A8-3D9F-49E0-BB11-A8EC443A36C7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76F64DCB-06B0-4A6E-ABA6-91B7DE4D1D54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73C83F70-6D89-4DBA-82FA-560084F2BE7C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BD6EDC83-A214-4F18-91C3-BBA50CEB57F4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EE1C888F-CF4C-4E41-A2D9-20AFF2DE1815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C56435E3-2BEB-4E3E-B939-42580993397D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949EC550-E756-4B46-8413-39C7FC957E4C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7AD061D7-AB12-4B3F-96E2-09D381C3971E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8937E34F-1611-4443-8EDF-7CB764923158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5D9E747A-DFCE-4324-A132-47A1F35D37DA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247</xdr:row>
      <xdr:rowOff>0</xdr:rowOff>
    </xdr:from>
    <xdr:ext cx="95250" cy="294447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62DB0D28-D804-4961-9E36-F2E84685A2D7}"/>
            </a:ext>
          </a:extLst>
        </xdr:cNvPr>
        <xdr:cNvSpPr txBox="1">
          <a:spLocks noChangeArrowheads="1"/>
        </xdr:cNvSpPr>
      </xdr:nvSpPr>
      <xdr:spPr bwMode="auto">
        <a:xfrm>
          <a:off x="1799397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4B0C2B14-0F2D-4F52-9680-0807C16E8C2A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854F5A94-AA1D-45A4-A72C-91EDDD027746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E8883482-72DA-47E7-9AF8-6D70D9C93E14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7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DB655EFB-3EC2-4547-8FCF-648C8AD70207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A57DD44D-6A65-4237-BC50-079928458F7D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4446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A1F0F0F-8883-49EE-91E5-431BF6871519}"/>
            </a:ext>
          </a:extLst>
        </xdr:cNvPr>
        <xdr:cNvSpPr txBox="1">
          <a:spLocks noChangeArrowheads="1"/>
        </xdr:cNvSpPr>
      </xdr:nvSpPr>
      <xdr:spPr bwMode="auto">
        <a:xfrm>
          <a:off x="1857375" y="54644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247</xdr:row>
      <xdr:rowOff>0</xdr:rowOff>
    </xdr:from>
    <xdr:ext cx="95250" cy="294447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A7B7486-DADE-4E49-89CC-0CAEBA88BA9A}"/>
            </a:ext>
          </a:extLst>
        </xdr:cNvPr>
        <xdr:cNvSpPr txBox="1">
          <a:spLocks noChangeArrowheads="1"/>
        </xdr:cNvSpPr>
      </xdr:nvSpPr>
      <xdr:spPr bwMode="auto">
        <a:xfrm>
          <a:off x="3257136" y="54644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9A8B644C-2B35-4AFE-B881-0593BAF9E409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5FC1DD2-774E-4F56-9D49-4EC8F09362DC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F67CD2DF-CDD3-48BB-BEAE-F24E8B063F2E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3BEFDCE3-FFEA-40B3-9DE5-359906E86942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6ADA3736-0ECF-4124-A9A4-C381834E60A0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DB245A19-4330-4E04-BF3F-37529B2F2B91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9AAEE2-F4A1-4DC0-97B1-D1B2B64EFC85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204</xdr:row>
      <xdr:rowOff>0</xdr:rowOff>
    </xdr:from>
    <xdr:ext cx="95250" cy="294447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55748642-A3A2-4D61-A87C-8446BE605459}"/>
            </a:ext>
          </a:extLst>
        </xdr:cNvPr>
        <xdr:cNvSpPr txBox="1">
          <a:spLocks noChangeArrowheads="1"/>
        </xdr:cNvSpPr>
      </xdr:nvSpPr>
      <xdr:spPr bwMode="auto">
        <a:xfrm>
          <a:off x="1799397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BE93F2A5-410E-4A5B-8F75-BE973829020F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AA4033AC-14D0-4E19-AE35-CF84A69B4519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D1A03D6-4E32-48DD-8E1C-D48A6FBB809C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7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8E74A4D3-6097-4162-9C2B-D41720FCD1CD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5377B9D3-3315-4B1C-825D-FB82E5A511FF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204</xdr:row>
      <xdr:rowOff>0</xdr:rowOff>
    </xdr:from>
    <xdr:ext cx="95250" cy="294446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1DF72073-E6E8-40E2-AB62-9B8D611C9D4B}"/>
            </a:ext>
          </a:extLst>
        </xdr:cNvPr>
        <xdr:cNvSpPr txBox="1">
          <a:spLocks noChangeArrowheads="1"/>
        </xdr:cNvSpPr>
      </xdr:nvSpPr>
      <xdr:spPr bwMode="auto">
        <a:xfrm>
          <a:off x="1857375" y="460629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204</xdr:row>
      <xdr:rowOff>0</xdr:rowOff>
    </xdr:from>
    <xdr:ext cx="95250" cy="294447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7D4FE192-9C58-48E2-903F-C68727959F8A}"/>
            </a:ext>
          </a:extLst>
        </xdr:cNvPr>
        <xdr:cNvSpPr txBox="1">
          <a:spLocks noChangeArrowheads="1"/>
        </xdr:cNvSpPr>
      </xdr:nvSpPr>
      <xdr:spPr bwMode="auto">
        <a:xfrm>
          <a:off x="3257136" y="460629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2B37914F-348B-4C2A-973E-02BEED5AF2EE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4" name="Text Box 32">
          <a:extLst>
            <a:ext uri="{FF2B5EF4-FFF2-40B4-BE49-F238E27FC236}">
              <a16:creationId xmlns:a16="http://schemas.microsoft.com/office/drawing/2014/main" id="{DC249670-9B9B-46C0-9DF3-6D240A12D571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94046027-9258-426D-B9EA-C2266C7B582C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6" name="Text Box 63">
          <a:extLst>
            <a:ext uri="{FF2B5EF4-FFF2-40B4-BE49-F238E27FC236}">
              <a16:creationId xmlns:a16="http://schemas.microsoft.com/office/drawing/2014/main" id="{F622D0EE-FE55-49D6-8EAD-688C0693ABE0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7" name="Text Box 3">
          <a:extLst>
            <a:ext uri="{FF2B5EF4-FFF2-40B4-BE49-F238E27FC236}">
              <a16:creationId xmlns:a16="http://schemas.microsoft.com/office/drawing/2014/main" id="{8270869E-3354-441F-9095-18E92CE6AFB5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8" name="Text Box 32">
          <a:extLst>
            <a:ext uri="{FF2B5EF4-FFF2-40B4-BE49-F238E27FC236}">
              <a16:creationId xmlns:a16="http://schemas.microsoft.com/office/drawing/2014/main" id="{C45C31C4-11BA-4C0A-A987-79933847D028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39" name="Text Box 3">
          <a:extLst>
            <a:ext uri="{FF2B5EF4-FFF2-40B4-BE49-F238E27FC236}">
              <a16:creationId xmlns:a16="http://schemas.microsoft.com/office/drawing/2014/main" id="{E56F2FA6-B12D-48D9-AAF4-2521C9C54904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0" name="Text Box 63">
          <a:extLst>
            <a:ext uri="{FF2B5EF4-FFF2-40B4-BE49-F238E27FC236}">
              <a16:creationId xmlns:a16="http://schemas.microsoft.com/office/drawing/2014/main" id="{E046EB0C-CEB3-4298-A191-DB011B576F51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1" name="Text Box 3">
          <a:extLst>
            <a:ext uri="{FF2B5EF4-FFF2-40B4-BE49-F238E27FC236}">
              <a16:creationId xmlns:a16="http://schemas.microsoft.com/office/drawing/2014/main" id="{F6A24EFF-906D-4DE0-B47C-0D1744A8E042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2" name="Text Box 32">
          <a:extLst>
            <a:ext uri="{FF2B5EF4-FFF2-40B4-BE49-F238E27FC236}">
              <a16:creationId xmlns:a16="http://schemas.microsoft.com/office/drawing/2014/main" id="{5A4125D8-0FE2-4543-9444-19033380AE13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EEDBA8B8-2D9E-4002-A1FD-EC7B40CF4622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4" name="Text Box 63">
          <a:extLst>
            <a:ext uri="{FF2B5EF4-FFF2-40B4-BE49-F238E27FC236}">
              <a16:creationId xmlns:a16="http://schemas.microsoft.com/office/drawing/2014/main" id="{2B4E2B4D-692C-490A-8685-E12BF738DB64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5" name="Text Box 3">
          <a:extLst>
            <a:ext uri="{FF2B5EF4-FFF2-40B4-BE49-F238E27FC236}">
              <a16:creationId xmlns:a16="http://schemas.microsoft.com/office/drawing/2014/main" id="{15A2C464-8A92-45AD-B725-050A2603497B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DC58EBCC-0598-4965-BDE5-71A4AE461DBC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919B31C5-9630-48FC-A6CF-8F29D043FB13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15</xdr:row>
      <xdr:rowOff>0</xdr:rowOff>
    </xdr:from>
    <xdr:to>
      <xdr:col>1</xdr:col>
      <xdr:colOff>2438400</xdr:colOff>
      <xdr:row>16</xdr:row>
      <xdr:rowOff>152400</xdr:rowOff>
    </xdr:to>
    <xdr:sp macro="" textlink="">
      <xdr:nvSpPr>
        <xdr:cNvPr id="548" name="Text Box 63">
          <a:extLst>
            <a:ext uri="{FF2B5EF4-FFF2-40B4-BE49-F238E27FC236}">
              <a16:creationId xmlns:a16="http://schemas.microsoft.com/office/drawing/2014/main" id="{0C228742-4C9A-47DE-8696-D31B9CD46F5E}"/>
            </a:ext>
          </a:extLst>
        </xdr:cNvPr>
        <xdr:cNvSpPr txBox="1">
          <a:spLocks noChangeArrowheads="1"/>
        </xdr:cNvSpPr>
      </xdr:nvSpPr>
      <xdr:spPr bwMode="auto">
        <a:xfrm>
          <a:off x="3009900" y="3143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66675</xdr:rowOff>
    </xdr:from>
    <xdr:to>
      <xdr:col>1</xdr:col>
      <xdr:colOff>1381125</xdr:colOff>
      <xdr:row>36</xdr:row>
      <xdr:rowOff>34790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CCCF7B0B-36D7-423A-A9EB-1644586590F5}"/>
            </a:ext>
          </a:extLst>
        </xdr:cNvPr>
        <xdr:cNvSpPr txBox="1">
          <a:spLocks noChangeArrowheads="1"/>
        </xdr:cNvSpPr>
      </xdr:nvSpPr>
      <xdr:spPr bwMode="auto">
        <a:xfrm>
          <a:off x="1857375" y="7877175"/>
          <a:ext cx="95250" cy="46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4531B96C-E806-4533-B7DC-FB3BA72C1C95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6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62296707-C40D-4853-875B-C98F041429B1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6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3F2F01A0-68F9-4608-9E20-AA1D1C01D59E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6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165209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EF38C96E-D8AD-4B1F-BB74-BA4B1D01BAF6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6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66093C96-A04F-4D66-8500-9657ADFED68F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43BD6764-CABB-416F-8172-D543BA6AE4D5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D19D4133-F2FE-4C83-B07F-C47341B8611A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AEB2D5C4-52DF-4CB1-AD1D-B0C935050ED0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D2B863F1-BB15-4CAC-8401-75EF5B774DDB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591C5903-07FD-4238-B348-AA032BB331AC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6D83037B-7025-41C9-8CBF-2DF07D246B75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A521CAA2-182F-4DBE-AC18-8F64DD005D48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C18E504E-6A73-4FE5-8938-48E2F4A23D50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</xdr:row>
      <xdr:rowOff>0</xdr:rowOff>
    </xdr:from>
    <xdr:to>
      <xdr:col>1</xdr:col>
      <xdr:colOff>1381125</xdr:colOff>
      <xdr:row>37</xdr:row>
      <xdr:rowOff>609421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C1905F20-1D6C-4ABE-9328-EFC570DD25E8}"/>
            </a:ext>
          </a:extLst>
        </xdr:cNvPr>
        <xdr:cNvSpPr txBox="1">
          <a:spLocks noChangeArrowheads="1"/>
        </xdr:cNvSpPr>
      </xdr:nvSpPr>
      <xdr:spPr bwMode="auto">
        <a:xfrm>
          <a:off x="1857375" y="8134350"/>
          <a:ext cx="95250" cy="1104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C981F412-9C27-496B-B8AF-D454A33B94BA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710B1E1A-FE50-4903-863A-2434F81B09FE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69475AD-A9A2-4BED-AC15-2BB29C45680D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48949E88-0374-4FD5-B5CD-44C7A69268F2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1ADC3E9A-D8BD-4C4C-A771-4A465172A4D2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B67ADDF6-2B9C-4D05-9856-5FFE430AF8A9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C2919902-D28D-4DBC-BFC4-EBCBD5C4212F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551DBF28-469C-435C-9D72-6D6ACA0C6C18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18C89AAF-74E0-42DB-83E0-B43B384169D4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D8928B76-9030-4AEC-BFED-865DE710CF1A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3B7B76C7-4C8E-4EFA-86B1-5D89391DAA4F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2973251E-75C9-44D9-B6FB-D9DD63BFD31A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881C109C-4202-49F3-A8FC-7A3CDD23C2F9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C23789AA-3263-4762-B16B-786B18C64660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45892A22-9544-45FA-AD4A-DE82045BC45D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11162FCE-FBE7-47F1-996F-7C0B43009614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6A12AAC3-5453-4554-BF02-6FA738F6BB58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10A38BF6-396B-4998-82ED-00E52273A3CC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D76B55CD-E00A-4280-A24B-0847E1D33FC2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152401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4C0C3662-A192-4B64-8EE2-C2F25558C3B9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1C1CB1DB-AA0E-4EAC-A731-6A00A33CA280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86737C3B-AC72-4A62-9120-32C3F620A52D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E6B3A61F-54A9-4435-ACD6-565D5AF7A498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68633258-A466-4A91-BF17-B6AEC18A6BC2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491F90D-8FB0-4A9F-BE2E-83C18CBA2A58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B12D2D43-552E-48CF-BD4C-E2E3E88016E2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907BD56D-E800-4B28-9A37-085D68F0D12E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2CF417DD-8F80-4CA4-8A7F-F4567F512535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CFF56FE5-E11C-4661-ABB3-FBE84E40BA4F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34</xdr:row>
      <xdr:rowOff>28575</xdr:rowOff>
    </xdr:from>
    <xdr:to>
      <xdr:col>1</xdr:col>
      <xdr:colOff>1381125</xdr:colOff>
      <xdr:row>35</xdr:row>
      <xdr:rowOff>146159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1319B793-1008-4CF5-9641-0BBFDF901774}"/>
            </a:ext>
          </a:extLst>
        </xdr:cNvPr>
        <xdr:cNvSpPr txBox="1">
          <a:spLocks noChangeArrowheads="1"/>
        </xdr:cNvSpPr>
      </xdr:nvSpPr>
      <xdr:spPr bwMode="auto">
        <a:xfrm>
          <a:off x="1857375" y="7839075"/>
          <a:ext cx="95250" cy="4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92D5E5AF-33D3-40D8-8D53-19E21DE31FB5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B22D8074-3FC8-4253-99C8-5E3FDB86A5BF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FAF5BA9E-909B-4C7F-9CB6-07275ACE479F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BD7C48DE-432F-45C3-9C99-9DE6F88064B5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8FC591A-B9EC-4F7A-B54E-A8D393533FC6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61EB0D86-65F2-4420-B64E-687064F9D04E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10111107-29AA-4608-85CB-7FE39AC7DE15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C1FE68D7-0718-4685-9C3B-D1CCAFFBA8E4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140D20E9-C268-49CC-894F-ECF5927A17E7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</xdr:row>
      <xdr:rowOff>28575</xdr:rowOff>
    </xdr:from>
    <xdr:to>
      <xdr:col>1</xdr:col>
      <xdr:colOff>1381125</xdr:colOff>
      <xdr:row>34</xdr:row>
      <xdr:rowOff>142876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42D49CAD-F17A-4771-9BC6-CC7E6A57299D}"/>
            </a:ext>
          </a:extLst>
        </xdr:cNvPr>
        <xdr:cNvSpPr txBox="1">
          <a:spLocks noChangeArrowheads="1"/>
        </xdr:cNvSpPr>
      </xdr:nvSpPr>
      <xdr:spPr bwMode="auto">
        <a:xfrm>
          <a:off x="1857375" y="76771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8F95141A-49CD-4060-B180-53E9A5100C1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489E6D86-2F9A-4E3F-9BCE-B42A90B36FB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C2269BF5-B071-47C1-98E5-822B813AE62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3098253B-0672-49A3-B1E2-4BD762CBA8B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74A0C18-D498-487F-946C-08B5C28B5D5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8D45AB08-7B82-4F14-96B0-8785431349D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B07A87D4-F029-4EAD-9C53-1C39180FEC7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F40858DA-6BBD-4B5D-BD24-EE01106715D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82DBE5B2-761E-440F-8F53-B446A28E1F2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19E02C67-0535-4731-A26E-F2ECE5FD6A3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00811F60-032D-44F8-91B5-61AFCE81433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0830DF16-C438-4F92-8B9B-512735597AD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406B7A1C-9F18-40C9-8735-345914F7AC6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839219DA-0781-4661-B528-4B14CF8584D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449758AD-D7EF-4BEA-9272-7A03E0D862F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9A2829BD-E837-446A-BAE1-F4FB30571B5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1C210776-9DEA-4C8B-AD01-96DBEF18A8B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E0803A27-03FD-498A-8E23-93235DAE355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D704C672-4551-42FE-B39F-7DC9439DA2A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62D5B1D7-155F-4A41-BF9A-7B18840F42E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68A47856-1244-407C-B708-EC36CD2ED38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FF8DE60F-6E99-4254-BD33-978CB740A0D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1B56E94E-DCAB-4B5A-BA7C-BA6C6A743B3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682BEB5E-A204-40CB-8511-4E74927058A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CC2D46B6-55FA-4416-9797-36794BCB338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4BAD7C98-932F-4713-961A-0DE60B87AC3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A5598A5C-7C69-4E32-A315-18F7346FE81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7B6389E2-51EB-4545-B0E7-C6FBAF1A03A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6C458E26-1665-439F-8133-BC0835C9FE4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C3311D97-E650-425B-917B-09D82F60440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9964CA97-03FB-4452-B20A-9EFEB26696E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9D4408C7-83AD-4C96-B84E-65D4C16CBC7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4634B5EC-4502-48D4-BFDD-0D2C956A8E1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10B476F8-58B3-4FFA-8B68-5DDF1846790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D6FEBE0B-D37D-4F20-91EB-9F5EE59525D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F971EF45-0AA1-4E3F-B4FF-C6EB041A4AC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0" name="Text Box 3">
          <a:extLst>
            <a:ext uri="{FF2B5EF4-FFF2-40B4-BE49-F238E27FC236}">
              <a16:creationId xmlns:a16="http://schemas.microsoft.com/office/drawing/2014/main" id="{4894247D-14E6-4B58-ABBE-0DC5906967A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1" name="Text Box 32">
          <a:extLst>
            <a:ext uri="{FF2B5EF4-FFF2-40B4-BE49-F238E27FC236}">
              <a16:creationId xmlns:a16="http://schemas.microsoft.com/office/drawing/2014/main" id="{3256D51E-00D0-4BFF-A58A-92C65D9E05C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2" name="Text Box 3">
          <a:extLst>
            <a:ext uri="{FF2B5EF4-FFF2-40B4-BE49-F238E27FC236}">
              <a16:creationId xmlns:a16="http://schemas.microsoft.com/office/drawing/2014/main" id="{5BF734F8-88BC-44C2-B62F-8E1A65D557C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3" name="Text Box 63">
          <a:extLst>
            <a:ext uri="{FF2B5EF4-FFF2-40B4-BE49-F238E27FC236}">
              <a16:creationId xmlns:a16="http://schemas.microsoft.com/office/drawing/2014/main" id="{C340152B-F496-4BEA-85C0-D70361325AD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4" name="Text Box 3">
          <a:extLst>
            <a:ext uri="{FF2B5EF4-FFF2-40B4-BE49-F238E27FC236}">
              <a16:creationId xmlns:a16="http://schemas.microsoft.com/office/drawing/2014/main" id="{15282CD7-65FE-4CE1-A011-85E470AE780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5" name="Text Box 32">
          <a:extLst>
            <a:ext uri="{FF2B5EF4-FFF2-40B4-BE49-F238E27FC236}">
              <a16:creationId xmlns:a16="http://schemas.microsoft.com/office/drawing/2014/main" id="{D56410FE-B785-413A-B7B8-D477CADF8AC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6" name="Text Box 3">
          <a:extLst>
            <a:ext uri="{FF2B5EF4-FFF2-40B4-BE49-F238E27FC236}">
              <a16:creationId xmlns:a16="http://schemas.microsoft.com/office/drawing/2014/main" id="{0C37900A-91FB-47F0-9FEA-4A47B2A9946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7" name="Text Box 63">
          <a:extLst>
            <a:ext uri="{FF2B5EF4-FFF2-40B4-BE49-F238E27FC236}">
              <a16:creationId xmlns:a16="http://schemas.microsoft.com/office/drawing/2014/main" id="{64290EA9-46D1-4503-A45D-128F1710327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48" name="Text Box 3">
          <a:extLst>
            <a:ext uri="{FF2B5EF4-FFF2-40B4-BE49-F238E27FC236}">
              <a16:creationId xmlns:a16="http://schemas.microsoft.com/office/drawing/2014/main" id="{5A6F3592-9C91-401B-94BC-234D6FFF9DF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49" name="Text Box 32">
          <a:extLst>
            <a:ext uri="{FF2B5EF4-FFF2-40B4-BE49-F238E27FC236}">
              <a16:creationId xmlns:a16="http://schemas.microsoft.com/office/drawing/2014/main" id="{39439451-2688-4CE4-9862-39E97BE15FE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0" name="Text Box 3">
          <a:extLst>
            <a:ext uri="{FF2B5EF4-FFF2-40B4-BE49-F238E27FC236}">
              <a16:creationId xmlns:a16="http://schemas.microsoft.com/office/drawing/2014/main" id="{A66ACFCA-B7A2-483D-ACE3-59958F52F5E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1" name="Text Box 63">
          <a:extLst>
            <a:ext uri="{FF2B5EF4-FFF2-40B4-BE49-F238E27FC236}">
              <a16:creationId xmlns:a16="http://schemas.microsoft.com/office/drawing/2014/main" id="{7E95813F-AC66-4118-9D6B-D3CCC46183E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2" name="Text Box 3">
          <a:extLst>
            <a:ext uri="{FF2B5EF4-FFF2-40B4-BE49-F238E27FC236}">
              <a16:creationId xmlns:a16="http://schemas.microsoft.com/office/drawing/2014/main" id="{D30CD741-1ECE-4DF0-AC39-5C1C2410B43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3" name="Text Box 32">
          <a:extLst>
            <a:ext uri="{FF2B5EF4-FFF2-40B4-BE49-F238E27FC236}">
              <a16:creationId xmlns:a16="http://schemas.microsoft.com/office/drawing/2014/main" id="{2A0B1AD3-1CF2-457E-B3E0-9FF7634EDFE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4" name="Text Box 3">
          <a:extLst>
            <a:ext uri="{FF2B5EF4-FFF2-40B4-BE49-F238E27FC236}">
              <a16:creationId xmlns:a16="http://schemas.microsoft.com/office/drawing/2014/main" id="{F2FF0485-2B38-4602-9ABD-4655BF7F7C5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5" name="Text Box 63">
          <a:extLst>
            <a:ext uri="{FF2B5EF4-FFF2-40B4-BE49-F238E27FC236}">
              <a16:creationId xmlns:a16="http://schemas.microsoft.com/office/drawing/2014/main" id="{7210750D-EA87-45F4-B0C6-B12632D917D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6" name="Text Box 3">
          <a:extLst>
            <a:ext uri="{FF2B5EF4-FFF2-40B4-BE49-F238E27FC236}">
              <a16:creationId xmlns:a16="http://schemas.microsoft.com/office/drawing/2014/main" id="{9828FDB8-AB49-4933-A463-05E7B196632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7" name="Text Box 32">
          <a:extLst>
            <a:ext uri="{FF2B5EF4-FFF2-40B4-BE49-F238E27FC236}">
              <a16:creationId xmlns:a16="http://schemas.microsoft.com/office/drawing/2014/main" id="{5908A0E2-1F87-4EC6-B33B-B5C5B96B74E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58" name="Text Box 3">
          <a:extLst>
            <a:ext uri="{FF2B5EF4-FFF2-40B4-BE49-F238E27FC236}">
              <a16:creationId xmlns:a16="http://schemas.microsoft.com/office/drawing/2014/main" id="{99FF4927-FFFB-42B2-B820-A65D3027193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59" name="Text Box 63">
          <a:extLst>
            <a:ext uri="{FF2B5EF4-FFF2-40B4-BE49-F238E27FC236}">
              <a16:creationId xmlns:a16="http://schemas.microsoft.com/office/drawing/2014/main" id="{49C93DB0-8428-4708-BBDD-5A73B02D650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0" name="Text Box 3">
          <a:extLst>
            <a:ext uri="{FF2B5EF4-FFF2-40B4-BE49-F238E27FC236}">
              <a16:creationId xmlns:a16="http://schemas.microsoft.com/office/drawing/2014/main" id="{154D2A49-2C99-415F-B10E-D258400AA9A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1" name="Text Box 32">
          <a:extLst>
            <a:ext uri="{FF2B5EF4-FFF2-40B4-BE49-F238E27FC236}">
              <a16:creationId xmlns:a16="http://schemas.microsoft.com/office/drawing/2014/main" id="{92FF5A34-1DCA-4F63-A879-C2C8C9AFAF4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2" name="Text Box 3">
          <a:extLst>
            <a:ext uri="{FF2B5EF4-FFF2-40B4-BE49-F238E27FC236}">
              <a16:creationId xmlns:a16="http://schemas.microsoft.com/office/drawing/2014/main" id="{D169EAB8-C90D-4D3C-9BBC-80AF555761C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3" name="Text Box 63">
          <a:extLst>
            <a:ext uri="{FF2B5EF4-FFF2-40B4-BE49-F238E27FC236}">
              <a16:creationId xmlns:a16="http://schemas.microsoft.com/office/drawing/2014/main" id="{4A874EF9-648E-46D3-9EE1-E8294522577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87C033A6-0472-441D-BA0E-B3E43DF33A2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5" name="Text Box 32">
          <a:extLst>
            <a:ext uri="{FF2B5EF4-FFF2-40B4-BE49-F238E27FC236}">
              <a16:creationId xmlns:a16="http://schemas.microsoft.com/office/drawing/2014/main" id="{3D7B9017-4BB2-46BD-8053-63330A800C2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6" name="Text Box 3">
          <a:extLst>
            <a:ext uri="{FF2B5EF4-FFF2-40B4-BE49-F238E27FC236}">
              <a16:creationId xmlns:a16="http://schemas.microsoft.com/office/drawing/2014/main" id="{9F062BDE-C408-4506-9185-E284CD041ED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7" name="Text Box 63">
          <a:extLst>
            <a:ext uri="{FF2B5EF4-FFF2-40B4-BE49-F238E27FC236}">
              <a16:creationId xmlns:a16="http://schemas.microsoft.com/office/drawing/2014/main" id="{B456AB99-35F4-4B56-BD0D-4A7B61B13C6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68" name="Text Box 3">
          <a:extLst>
            <a:ext uri="{FF2B5EF4-FFF2-40B4-BE49-F238E27FC236}">
              <a16:creationId xmlns:a16="http://schemas.microsoft.com/office/drawing/2014/main" id="{85AD5A86-6DA3-497F-84A0-18BA5CD876D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E049CEC0-9FF3-4723-8101-7497BA4EDD4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0" name="Text Box 3">
          <a:extLst>
            <a:ext uri="{FF2B5EF4-FFF2-40B4-BE49-F238E27FC236}">
              <a16:creationId xmlns:a16="http://schemas.microsoft.com/office/drawing/2014/main" id="{673097A1-745C-4A73-9E6E-E35BC24A2B2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1" name="Text Box 63">
          <a:extLst>
            <a:ext uri="{FF2B5EF4-FFF2-40B4-BE49-F238E27FC236}">
              <a16:creationId xmlns:a16="http://schemas.microsoft.com/office/drawing/2014/main" id="{E922CDE1-F2BC-4D6F-A5F0-D37D6E670E1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2" name="Text Box 3">
          <a:extLst>
            <a:ext uri="{FF2B5EF4-FFF2-40B4-BE49-F238E27FC236}">
              <a16:creationId xmlns:a16="http://schemas.microsoft.com/office/drawing/2014/main" id="{2DB5E985-93E4-4039-90C5-406B98DB87F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3" name="Text Box 32">
          <a:extLst>
            <a:ext uri="{FF2B5EF4-FFF2-40B4-BE49-F238E27FC236}">
              <a16:creationId xmlns:a16="http://schemas.microsoft.com/office/drawing/2014/main" id="{FF52B355-1CB2-4AB9-971A-491BC81B2C1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4" name="Text Box 3">
          <a:extLst>
            <a:ext uri="{FF2B5EF4-FFF2-40B4-BE49-F238E27FC236}">
              <a16:creationId xmlns:a16="http://schemas.microsoft.com/office/drawing/2014/main" id="{33BDF547-46B3-4B20-9F45-9D18DD45160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5" name="Text Box 63">
          <a:extLst>
            <a:ext uri="{FF2B5EF4-FFF2-40B4-BE49-F238E27FC236}">
              <a16:creationId xmlns:a16="http://schemas.microsoft.com/office/drawing/2014/main" id="{A86113B5-7026-4F0C-BABD-B37709A0FCB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6" name="Text Box 3">
          <a:extLst>
            <a:ext uri="{FF2B5EF4-FFF2-40B4-BE49-F238E27FC236}">
              <a16:creationId xmlns:a16="http://schemas.microsoft.com/office/drawing/2014/main" id="{60CFFF0A-E7F6-46D1-AA9B-F86D4870319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7" name="Text Box 32">
          <a:extLst>
            <a:ext uri="{FF2B5EF4-FFF2-40B4-BE49-F238E27FC236}">
              <a16:creationId xmlns:a16="http://schemas.microsoft.com/office/drawing/2014/main" id="{DEF5D4D7-9050-4989-ACA2-E3BEFF30A70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78" name="Text Box 3">
          <a:extLst>
            <a:ext uri="{FF2B5EF4-FFF2-40B4-BE49-F238E27FC236}">
              <a16:creationId xmlns:a16="http://schemas.microsoft.com/office/drawing/2014/main" id="{15F70B78-3353-4D75-8CD4-0606EEED6FC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79" name="Text Box 63">
          <a:extLst>
            <a:ext uri="{FF2B5EF4-FFF2-40B4-BE49-F238E27FC236}">
              <a16:creationId xmlns:a16="http://schemas.microsoft.com/office/drawing/2014/main" id="{E922E2A1-5B28-4B8A-B89E-155872E5964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0" name="Text Box 3">
          <a:extLst>
            <a:ext uri="{FF2B5EF4-FFF2-40B4-BE49-F238E27FC236}">
              <a16:creationId xmlns:a16="http://schemas.microsoft.com/office/drawing/2014/main" id="{3DF99DAE-479B-4EC4-A702-B3F521EA4B9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1" name="Text Box 32">
          <a:extLst>
            <a:ext uri="{FF2B5EF4-FFF2-40B4-BE49-F238E27FC236}">
              <a16:creationId xmlns:a16="http://schemas.microsoft.com/office/drawing/2014/main" id="{1460E579-DD41-452A-8777-B4CBDD7861D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2" name="Text Box 3">
          <a:extLst>
            <a:ext uri="{FF2B5EF4-FFF2-40B4-BE49-F238E27FC236}">
              <a16:creationId xmlns:a16="http://schemas.microsoft.com/office/drawing/2014/main" id="{3C768C89-B1CA-4DAA-AC00-B36DC4379A4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3" name="Text Box 63">
          <a:extLst>
            <a:ext uri="{FF2B5EF4-FFF2-40B4-BE49-F238E27FC236}">
              <a16:creationId xmlns:a16="http://schemas.microsoft.com/office/drawing/2014/main" id="{B27F0067-D195-416B-9C64-EE9A8EA1D38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4" name="Text Box 3">
          <a:extLst>
            <a:ext uri="{FF2B5EF4-FFF2-40B4-BE49-F238E27FC236}">
              <a16:creationId xmlns:a16="http://schemas.microsoft.com/office/drawing/2014/main" id="{2DA3B52F-BAE5-4EFD-9B40-A3D9F2A6A4B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5" name="Text Box 32">
          <a:extLst>
            <a:ext uri="{FF2B5EF4-FFF2-40B4-BE49-F238E27FC236}">
              <a16:creationId xmlns:a16="http://schemas.microsoft.com/office/drawing/2014/main" id="{BBDAE8C1-1A5E-452B-9B04-DDB9B39466E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6" name="Text Box 3">
          <a:extLst>
            <a:ext uri="{FF2B5EF4-FFF2-40B4-BE49-F238E27FC236}">
              <a16:creationId xmlns:a16="http://schemas.microsoft.com/office/drawing/2014/main" id="{C320B188-F98A-4D4D-899F-EBDC8E0C4C7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7" name="Text Box 63">
          <a:extLst>
            <a:ext uri="{FF2B5EF4-FFF2-40B4-BE49-F238E27FC236}">
              <a16:creationId xmlns:a16="http://schemas.microsoft.com/office/drawing/2014/main" id="{C7228A7F-6C83-4E66-865F-4F67064C6FF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88" name="Text Box 3">
          <a:extLst>
            <a:ext uri="{FF2B5EF4-FFF2-40B4-BE49-F238E27FC236}">
              <a16:creationId xmlns:a16="http://schemas.microsoft.com/office/drawing/2014/main" id="{BC96A45A-0E2C-4D3B-8FC0-8C31C066BDC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89" name="Text Box 32">
          <a:extLst>
            <a:ext uri="{FF2B5EF4-FFF2-40B4-BE49-F238E27FC236}">
              <a16:creationId xmlns:a16="http://schemas.microsoft.com/office/drawing/2014/main" id="{E337524B-A437-4377-A125-7B0FB833E78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0" name="Text Box 3">
          <a:extLst>
            <a:ext uri="{FF2B5EF4-FFF2-40B4-BE49-F238E27FC236}">
              <a16:creationId xmlns:a16="http://schemas.microsoft.com/office/drawing/2014/main" id="{22FB18FD-5170-4524-9F03-66BA59BA8CE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1" name="Text Box 63">
          <a:extLst>
            <a:ext uri="{FF2B5EF4-FFF2-40B4-BE49-F238E27FC236}">
              <a16:creationId xmlns:a16="http://schemas.microsoft.com/office/drawing/2014/main" id="{8B26F3C1-6E5F-45ED-B6D0-78E1BB7D29A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2" name="Text Box 3">
          <a:extLst>
            <a:ext uri="{FF2B5EF4-FFF2-40B4-BE49-F238E27FC236}">
              <a16:creationId xmlns:a16="http://schemas.microsoft.com/office/drawing/2014/main" id="{6034FB0A-E799-415F-8C90-530CD4EAC36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3" name="Text Box 32">
          <a:extLst>
            <a:ext uri="{FF2B5EF4-FFF2-40B4-BE49-F238E27FC236}">
              <a16:creationId xmlns:a16="http://schemas.microsoft.com/office/drawing/2014/main" id="{0D1FB994-7397-49E5-9E70-380873B247F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4" name="Text Box 3">
          <a:extLst>
            <a:ext uri="{FF2B5EF4-FFF2-40B4-BE49-F238E27FC236}">
              <a16:creationId xmlns:a16="http://schemas.microsoft.com/office/drawing/2014/main" id="{5D4A33E9-BC32-443A-BA5D-39971997967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5" name="Text Box 63">
          <a:extLst>
            <a:ext uri="{FF2B5EF4-FFF2-40B4-BE49-F238E27FC236}">
              <a16:creationId xmlns:a16="http://schemas.microsoft.com/office/drawing/2014/main" id="{9951CCBD-F6D8-4CC2-9D35-AE129748DD5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6" name="Text Box 3">
          <a:extLst>
            <a:ext uri="{FF2B5EF4-FFF2-40B4-BE49-F238E27FC236}">
              <a16:creationId xmlns:a16="http://schemas.microsoft.com/office/drawing/2014/main" id="{F436B2C7-0A17-4CE8-B2A4-B2EDB537D34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7" name="Text Box 32">
          <a:extLst>
            <a:ext uri="{FF2B5EF4-FFF2-40B4-BE49-F238E27FC236}">
              <a16:creationId xmlns:a16="http://schemas.microsoft.com/office/drawing/2014/main" id="{4D510EAC-1E7C-4015-A124-E446B66AD3E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698" name="Text Box 3">
          <a:extLst>
            <a:ext uri="{FF2B5EF4-FFF2-40B4-BE49-F238E27FC236}">
              <a16:creationId xmlns:a16="http://schemas.microsoft.com/office/drawing/2014/main" id="{13A372A1-40E4-4708-84B8-FBFA96EB6C8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699" name="Text Box 63">
          <a:extLst>
            <a:ext uri="{FF2B5EF4-FFF2-40B4-BE49-F238E27FC236}">
              <a16:creationId xmlns:a16="http://schemas.microsoft.com/office/drawing/2014/main" id="{1CAE6035-9EA0-4986-B321-9BAA00EEC57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0" name="Text Box 3">
          <a:extLst>
            <a:ext uri="{FF2B5EF4-FFF2-40B4-BE49-F238E27FC236}">
              <a16:creationId xmlns:a16="http://schemas.microsoft.com/office/drawing/2014/main" id="{D19598F6-8530-43EE-8EB8-9D4DB81C90E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1" name="Text Box 32">
          <a:extLst>
            <a:ext uri="{FF2B5EF4-FFF2-40B4-BE49-F238E27FC236}">
              <a16:creationId xmlns:a16="http://schemas.microsoft.com/office/drawing/2014/main" id="{B3581CFD-FD75-4263-9DB9-07BD6FBA74B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2" name="Text Box 3">
          <a:extLst>
            <a:ext uri="{FF2B5EF4-FFF2-40B4-BE49-F238E27FC236}">
              <a16:creationId xmlns:a16="http://schemas.microsoft.com/office/drawing/2014/main" id="{07C14C20-2191-4CD6-A455-541447760DA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3" name="Text Box 63">
          <a:extLst>
            <a:ext uri="{FF2B5EF4-FFF2-40B4-BE49-F238E27FC236}">
              <a16:creationId xmlns:a16="http://schemas.microsoft.com/office/drawing/2014/main" id="{AED0BDC6-3287-4105-9724-46C6D0DDA1E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4" name="Text Box 3">
          <a:extLst>
            <a:ext uri="{FF2B5EF4-FFF2-40B4-BE49-F238E27FC236}">
              <a16:creationId xmlns:a16="http://schemas.microsoft.com/office/drawing/2014/main" id="{51FFFC59-32F6-4FFF-B271-37205AD757D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5" name="Text Box 32">
          <a:extLst>
            <a:ext uri="{FF2B5EF4-FFF2-40B4-BE49-F238E27FC236}">
              <a16:creationId xmlns:a16="http://schemas.microsoft.com/office/drawing/2014/main" id="{AE2A8316-5ADD-43BF-82F4-B3F98659652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6" name="Text Box 3">
          <a:extLst>
            <a:ext uri="{FF2B5EF4-FFF2-40B4-BE49-F238E27FC236}">
              <a16:creationId xmlns:a16="http://schemas.microsoft.com/office/drawing/2014/main" id="{DAA43F0A-8346-45A9-8D6D-36CBED76E00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7" name="Text Box 63">
          <a:extLst>
            <a:ext uri="{FF2B5EF4-FFF2-40B4-BE49-F238E27FC236}">
              <a16:creationId xmlns:a16="http://schemas.microsoft.com/office/drawing/2014/main" id="{EB0CB99E-D55F-459E-BBAB-50F80ABFC5C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08" name="Text Box 3">
          <a:extLst>
            <a:ext uri="{FF2B5EF4-FFF2-40B4-BE49-F238E27FC236}">
              <a16:creationId xmlns:a16="http://schemas.microsoft.com/office/drawing/2014/main" id="{4A19435E-4E1B-4184-82FE-DE2BA4963ED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09" name="Text Box 32">
          <a:extLst>
            <a:ext uri="{FF2B5EF4-FFF2-40B4-BE49-F238E27FC236}">
              <a16:creationId xmlns:a16="http://schemas.microsoft.com/office/drawing/2014/main" id="{F2BA6849-C525-445F-8899-D23B96E1885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0" name="Text Box 3">
          <a:extLst>
            <a:ext uri="{FF2B5EF4-FFF2-40B4-BE49-F238E27FC236}">
              <a16:creationId xmlns:a16="http://schemas.microsoft.com/office/drawing/2014/main" id="{161C6DAE-3B59-48B0-A6A6-698467A822A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1" name="Text Box 63">
          <a:extLst>
            <a:ext uri="{FF2B5EF4-FFF2-40B4-BE49-F238E27FC236}">
              <a16:creationId xmlns:a16="http://schemas.microsoft.com/office/drawing/2014/main" id="{DB1EFA57-A9DC-4E9D-9E2A-23D3763956D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2" name="Text Box 3">
          <a:extLst>
            <a:ext uri="{FF2B5EF4-FFF2-40B4-BE49-F238E27FC236}">
              <a16:creationId xmlns:a16="http://schemas.microsoft.com/office/drawing/2014/main" id="{F12E01EF-0D33-4B38-9506-995CEA07523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3" name="Text Box 32">
          <a:extLst>
            <a:ext uri="{FF2B5EF4-FFF2-40B4-BE49-F238E27FC236}">
              <a16:creationId xmlns:a16="http://schemas.microsoft.com/office/drawing/2014/main" id="{28AB1482-81FD-4B6D-9D98-6B2197FB9B7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C17B760F-29E1-44AD-A001-DCE1A446F07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5" name="Text Box 63">
          <a:extLst>
            <a:ext uri="{FF2B5EF4-FFF2-40B4-BE49-F238E27FC236}">
              <a16:creationId xmlns:a16="http://schemas.microsoft.com/office/drawing/2014/main" id="{CBC3ECDD-A879-4FE8-AFB9-7419021F614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6" name="Text Box 3">
          <a:extLst>
            <a:ext uri="{FF2B5EF4-FFF2-40B4-BE49-F238E27FC236}">
              <a16:creationId xmlns:a16="http://schemas.microsoft.com/office/drawing/2014/main" id="{B3D157C5-E75D-4040-808A-D9C2FE61CD5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7" name="Text Box 32">
          <a:extLst>
            <a:ext uri="{FF2B5EF4-FFF2-40B4-BE49-F238E27FC236}">
              <a16:creationId xmlns:a16="http://schemas.microsoft.com/office/drawing/2014/main" id="{7189D47B-8B46-41BC-86F3-7F2243D5B77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18" name="Text Box 3">
          <a:extLst>
            <a:ext uri="{FF2B5EF4-FFF2-40B4-BE49-F238E27FC236}">
              <a16:creationId xmlns:a16="http://schemas.microsoft.com/office/drawing/2014/main" id="{795118C8-D28B-4E96-80A4-AA9BC4F9BC8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19" name="Text Box 63">
          <a:extLst>
            <a:ext uri="{FF2B5EF4-FFF2-40B4-BE49-F238E27FC236}">
              <a16:creationId xmlns:a16="http://schemas.microsoft.com/office/drawing/2014/main" id="{C148D7AD-B298-4671-A1F1-671FDDE0815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0" name="Text Box 3">
          <a:extLst>
            <a:ext uri="{FF2B5EF4-FFF2-40B4-BE49-F238E27FC236}">
              <a16:creationId xmlns:a16="http://schemas.microsoft.com/office/drawing/2014/main" id="{484CE70B-6F54-403E-A50D-DDFD108E646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1" name="Text Box 32">
          <a:extLst>
            <a:ext uri="{FF2B5EF4-FFF2-40B4-BE49-F238E27FC236}">
              <a16:creationId xmlns:a16="http://schemas.microsoft.com/office/drawing/2014/main" id="{E55942BB-BD3F-495D-8673-55529964698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2" name="Text Box 3">
          <a:extLst>
            <a:ext uri="{FF2B5EF4-FFF2-40B4-BE49-F238E27FC236}">
              <a16:creationId xmlns:a16="http://schemas.microsoft.com/office/drawing/2014/main" id="{44B059B2-22B7-4967-9CBD-757395F64D8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3" name="Text Box 63">
          <a:extLst>
            <a:ext uri="{FF2B5EF4-FFF2-40B4-BE49-F238E27FC236}">
              <a16:creationId xmlns:a16="http://schemas.microsoft.com/office/drawing/2014/main" id="{CCAC6AF8-A173-473D-BBBE-4770FDF937A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4" name="Text Box 3">
          <a:extLst>
            <a:ext uri="{FF2B5EF4-FFF2-40B4-BE49-F238E27FC236}">
              <a16:creationId xmlns:a16="http://schemas.microsoft.com/office/drawing/2014/main" id="{BE628D4D-A113-466D-A10E-7C459B1BA27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5" name="Text Box 32">
          <a:extLst>
            <a:ext uri="{FF2B5EF4-FFF2-40B4-BE49-F238E27FC236}">
              <a16:creationId xmlns:a16="http://schemas.microsoft.com/office/drawing/2014/main" id="{D2037938-4C40-4295-8DB2-39E60083565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6" name="Text Box 3">
          <a:extLst>
            <a:ext uri="{FF2B5EF4-FFF2-40B4-BE49-F238E27FC236}">
              <a16:creationId xmlns:a16="http://schemas.microsoft.com/office/drawing/2014/main" id="{3A31F5C0-24E1-415C-BA31-4B168848040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7" name="Text Box 63">
          <a:extLst>
            <a:ext uri="{FF2B5EF4-FFF2-40B4-BE49-F238E27FC236}">
              <a16:creationId xmlns:a16="http://schemas.microsoft.com/office/drawing/2014/main" id="{9F46F052-FDFC-466C-9739-9DBD41D370C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28" name="Text Box 3">
          <a:extLst>
            <a:ext uri="{FF2B5EF4-FFF2-40B4-BE49-F238E27FC236}">
              <a16:creationId xmlns:a16="http://schemas.microsoft.com/office/drawing/2014/main" id="{A2915029-D1A2-4CFB-9537-115ED679B10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29" name="Text Box 32">
          <a:extLst>
            <a:ext uri="{FF2B5EF4-FFF2-40B4-BE49-F238E27FC236}">
              <a16:creationId xmlns:a16="http://schemas.microsoft.com/office/drawing/2014/main" id="{636694AB-1B47-454A-A2B9-E5561212624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C7C02F73-AC4B-41C4-BEDA-4B10D0794B9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731" name="Text Box 63">
          <a:extLst>
            <a:ext uri="{FF2B5EF4-FFF2-40B4-BE49-F238E27FC236}">
              <a16:creationId xmlns:a16="http://schemas.microsoft.com/office/drawing/2014/main" id="{F306F5E8-6165-412C-8E5D-C9CF7EC5B8F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2" name="Text Box 3">
          <a:extLst>
            <a:ext uri="{FF2B5EF4-FFF2-40B4-BE49-F238E27FC236}">
              <a16:creationId xmlns:a16="http://schemas.microsoft.com/office/drawing/2014/main" id="{84549247-18D2-4A42-80CE-F75F0D90898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464D01E6-2BAB-4E9F-9619-B8043C1EBF2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4" name="Text Box 3">
          <a:extLst>
            <a:ext uri="{FF2B5EF4-FFF2-40B4-BE49-F238E27FC236}">
              <a16:creationId xmlns:a16="http://schemas.microsoft.com/office/drawing/2014/main" id="{759F25F2-BD8D-46E4-8034-7F2129ED780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026E7978-8E91-4FA2-8FF4-D8A63C1ED41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6" name="Text Box 3">
          <a:extLst>
            <a:ext uri="{FF2B5EF4-FFF2-40B4-BE49-F238E27FC236}">
              <a16:creationId xmlns:a16="http://schemas.microsoft.com/office/drawing/2014/main" id="{7CDE1E75-A07E-470A-BDAA-0827D0F4E1E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5D45D050-230F-430E-AD64-A6135CAC12F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E8C651DF-E4EB-4507-9BC9-E31F9809D3B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A9B34644-1691-4856-81AB-528355027D9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0" name="Text Box 3">
          <a:extLst>
            <a:ext uri="{FF2B5EF4-FFF2-40B4-BE49-F238E27FC236}">
              <a16:creationId xmlns:a16="http://schemas.microsoft.com/office/drawing/2014/main" id="{0110EAD3-B78C-4CCD-8B7C-6F21D7994CE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C7519A8E-7AFD-4D0C-8B3D-FF5FDA8A064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70FFB766-7852-4937-BF8E-58A8AE27036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832C47D8-339B-4804-BBF9-B7A4DA06B31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4" name="Text Box 3">
          <a:extLst>
            <a:ext uri="{FF2B5EF4-FFF2-40B4-BE49-F238E27FC236}">
              <a16:creationId xmlns:a16="http://schemas.microsoft.com/office/drawing/2014/main" id="{02FE4DB0-F0A4-46F2-B666-C57FEF9DC04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4A0B5E83-6EAA-4C36-8884-C50725BA919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3A96F3F5-6DA1-4AC6-9DC1-89CACDA57DA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C0956E71-3A18-41F7-B4C0-E1F371503E7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8" name="Text Box 3">
          <a:extLst>
            <a:ext uri="{FF2B5EF4-FFF2-40B4-BE49-F238E27FC236}">
              <a16:creationId xmlns:a16="http://schemas.microsoft.com/office/drawing/2014/main" id="{31BC4093-C3CA-4BFF-99FB-02EEAF1453F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9A70E97-B4CE-44B9-A717-333FC6B45A7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0" name="Text Box 3">
          <a:extLst>
            <a:ext uri="{FF2B5EF4-FFF2-40B4-BE49-F238E27FC236}">
              <a16:creationId xmlns:a16="http://schemas.microsoft.com/office/drawing/2014/main" id="{4300AC73-EEFA-4ADD-A9BA-0F1688CF098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05218DE1-15D1-44FB-8EF1-DBC981F1F6A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2" name="Text Box 3">
          <a:extLst>
            <a:ext uri="{FF2B5EF4-FFF2-40B4-BE49-F238E27FC236}">
              <a16:creationId xmlns:a16="http://schemas.microsoft.com/office/drawing/2014/main" id="{9043F9BF-0BDF-43FB-B569-CC2D16068FB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C189AA00-EB06-492D-BD19-5160F6CD569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4" name="Text Box 3">
          <a:extLst>
            <a:ext uri="{FF2B5EF4-FFF2-40B4-BE49-F238E27FC236}">
              <a16:creationId xmlns:a16="http://schemas.microsoft.com/office/drawing/2014/main" id="{C08DBF03-995B-4DFB-B287-29A383A8008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30AA4161-F6F9-42E2-AA5D-1552E0FC2FD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6" name="Text Box 3">
          <a:extLst>
            <a:ext uri="{FF2B5EF4-FFF2-40B4-BE49-F238E27FC236}">
              <a16:creationId xmlns:a16="http://schemas.microsoft.com/office/drawing/2014/main" id="{C9B5B3FB-47A0-44F8-A79A-C938C0E88E0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61DC399D-18B5-4695-9196-83AA98CFD02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8" name="Text Box 3">
          <a:extLst>
            <a:ext uri="{FF2B5EF4-FFF2-40B4-BE49-F238E27FC236}">
              <a16:creationId xmlns:a16="http://schemas.microsoft.com/office/drawing/2014/main" id="{625D49BA-EEF9-4272-96DB-CC15DE21575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0416E8AF-D34E-4A08-93DD-30BA43F9550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0" name="Text Box 3">
          <a:extLst>
            <a:ext uri="{FF2B5EF4-FFF2-40B4-BE49-F238E27FC236}">
              <a16:creationId xmlns:a16="http://schemas.microsoft.com/office/drawing/2014/main" id="{60C06FBA-0129-4E76-B143-BA91BEDE6B6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3192944C-344B-43B7-9ADA-D8A0F02F10B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2" name="Text Box 3">
          <a:extLst>
            <a:ext uri="{FF2B5EF4-FFF2-40B4-BE49-F238E27FC236}">
              <a16:creationId xmlns:a16="http://schemas.microsoft.com/office/drawing/2014/main" id="{253AD8A0-93C3-47F4-AEC1-AFC6FD3465B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3B01B658-C72D-47A3-A2B0-66DDEAB8D19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DF7F8AD6-9C2B-4720-9F05-75AB26E4AB4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B47379D3-6F03-4665-A319-BDFA361E3E5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6" name="Text Box 3">
          <a:extLst>
            <a:ext uri="{FF2B5EF4-FFF2-40B4-BE49-F238E27FC236}">
              <a16:creationId xmlns:a16="http://schemas.microsoft.com/office/drawing/2014/main" id="{08D2DCA6-2EFF-4510-A59D-6927ACAA770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55A53F80-3B97-46B1-A78A-E4761B892D4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55DC33CA-3A26-41CF-9D23-2AAEFFEC7E4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69" name="Text Box 3">
          <a:extLst>
            <a:ext uri="{FF2B5EF4-FFF2-40B4-BE49-F238E27FC236}">
              <a16:creationId xmlns:a16="http://schemas.microsoft.com/office/drawing/2014/main" id="{557723B1-E54B-4514-9342-490E50130DD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0" name="Text Box 3">
          <a:extLst>
            <a:ext uri="{FF2B5EF4-FFF2-40B4-BE49-F238E27FC236}">
              <a16:creationId xmlns:a16="http://schemas.microsoft.com/office/drawing/2014/main" id="{873348A4-CF0B-4A4E-BF97-AD71ADB5B97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1" name="Text Box 3">
          <a:extLst>
            <a:ext uri="{FF2B5EF4-FFF2-40B4-BE49-F238E27FC236}">
              <a16:creationId xmlns:a16="http://schemas.microsoft.com/office/drawing/2014/main" id="{A4C627A2-5B1F-413E-9C66-6A71FE71B47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CF744DC9-C38D-43AC-8795-11553E11989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3" name="Text Box 3">
          <a:extLst>
            <a:ext uri="{FF2B5EF4-FFF2-40B4-BE49-F238E27FC236}">
              <a16:creationId xmlns:a16="http://schemas.microsoft.com/office/drawing/2014/main" id="{0F8F4969-EB2B-413C-90D9-6F61CC0311F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4" name="Text Box 3">
          <a:extLst>
            <a:ext uri="{FF2B5EF4-FFF2-40B4-BE49-F238E27FC236}">
              <a16:creationId xmlns:a16="http://schemas.microsoft.com/office/drawing/2014/main" id="{32DCB5C5-6F6E-41B7-A421-CF89033FA91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5" name="Text Box 3">
          <a:extLst>
            <a:ext uri="{FF2B5EF4-FFF2-40B4-BE49-F238E27FC236}">
              <a16:creationId xmlns:a16="http://schemas.microsoft.com/office/drawing/2014/main" id="{C0D39199-4928-4CFC-B83C-ABB8537E214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A681097F-CCCB-418A-BC33-B82FB0B99BF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7" name="Text Box 3">
          <a:extLst>
            <a:ext uri="{FF2B5EF4-FFF2-40B4-BE49-F238E27FC236}">
              <a16:creationId xmlns:a16="http://schemas.microsoft.com/office/drawing/2014/main" id="{506D061D-CBAB-4829-90E5-2FC63711437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08B1AE77-4C29-4274-A313-6E25BE8FC09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D259637C-3057-46AB-A339-B723EF958A7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6CE32728-91EF-48FF-9B88-2771A919EE9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1" name="Text Box 3">
          <a:extLst>
            <a:ext uri="{FF2B5EF4-FFF2-40B4-BE49-F238E27FC236}">
              <a16:creationId xmlns:a16="http://schemas.microsoft.com/office/drawing/2014/main" id="{25AA808B-2A99-4F98-84F7-50D2E0686BE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E2F368F8-7535-4C4C-BCFA-22DCFF08A7E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B62C9F34-9B29-4A06-9193-869C57B23CA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2C6AA85E-ECEA-4CAF-8ABB-B91197F0FDE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5" name="Text Box 3">
          <a:extLst>
            <a:ext uri="{FF2B5EF4-FFF2-40B4-BE49-F238E27FC236}">
              <a16:creationId xmlns:a16="http://schemas.microsoft.com/office/drawing/2014/main" id="{47957A38-1651-4EA9-97C9-7C3D553BD2C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E85D8F23-0718-4086-B906-3E4F2B71E82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ABADB217-6374-4435-AE46-101DFBBD933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C7C3C6D7-1345-4220-A493-E2D65D76AF9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196C6756-00DF-4071-8A33-2FB68204CAA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406BA493-22C5-4D11-8772-0771CCC42C8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A141E71F-040C-4E35-8F17-BD31B52613F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7E6B234F-2BE1-4F65-AFAC-D1197B005EF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3" name="Text Box 3">
          <a:extLst>
            <a:ext uri="{FF2B5EF4-FFF2-40B4-BE49-F238E27FC236}">
              <a16:creationId xmlns:a16="http://schemas.microsoft.com/office/drawing/2014/main" id="{60E25A9E-9433-4A92-90FE-78F5F91F9B7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381C7769-4126-4B88-989C-9E32F295488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795" name="Text Box 3">
          <a:extLst>
            <a:ext uri="{FF2B5EF4-FFF2-40B4-BE49-F238E27FC236}">
              <a16:creationId xmlns:a16="http://schemas.microsoft.com/office/drawing/2014/main" id="{5C422D1C-96C4-4ADD-BC7F-F06DF047844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id="{20C1040C-B20C-43EB-A477-69E953F1C59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990F8CF2-4026-4356-AA54-BCA88C65CD6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798" name="Text Box 8">
          <a:extLst>
            <a:ext uri="{FF2B5EF4-FFF2-40B4-BE49-F238E27FC236}">
              <a16:creationId xmlns:a16="http://schemas.microsoft.com/office/drawing/2014/main" id="{B6648595-B5F1-4D1E-AAAE-25F282BFF76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3FC0C616-AD5C-45B7-B73A-47A49524385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0" name="Text Box 8">
          <a:extLst>
            <a:ext uri="{FF2B5EF4-FFF2-40B4-BE49-F238E27FC236}">
              <a16:creationId xmlns:a16="http://schemas.microsoft.com/office/drawing/2014/main" id="{37CC0399-4ED7-4A8D-A81D-D61DDA3F326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7B468333-5E32-4805-8136-C50ABCD6042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id="{56E89D32-B222-4EFA-80D7-C817260370E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27FBB95F-8A64-49E7-AE99-0092468AE94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4" name="Text Box 8">
          <a:extLst>
            <a:ext uri="{FF2B5EF4-FFF2-40B4-BE49-F238E27FC236}">
              <a16:creationId xmlns:a16="http://schemas.microsoft.com/office/drawing/2014/main" id="{7832F26F-4C16-4AD8-8C98-597F68825A9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42E399A2-F34A-473A-A921-BDC6EDD7EE1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1822ABF7-6E1E-438D-BD00-E64EEED5A67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D0BF59F2-108B-4A69-8B99-1191E45E87D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8" name="Text Box 8">
          <a:extLst>
            <a:ext uri="{FF2B5EF4-FFF2-40B4-BE49-F238E27FC236}">
              <a16:creationId xmlns:a16="http://schemas.microsoft.com/office/drawing/2014/main" id="{2220D0F3-EDB8-47A0-8D8F-641EEDB5F14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CCF029E8-BB14-410D-99FC-913F89B03F9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2336E587-1B9D-4157-867B-377B5DAF97C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820B4DC3-B292-4BF4-BEEF-BD6B940EA0F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2" name="Text Box 8">
          <a:extLst>
            <a:ext uri="{FF2B5EF4-FFF2-40B4-BE49-F238E27FC236}">
              <a16:creationId xmlns:a16="http://schemas.microsoft.com/office/drawing/2014/main" id="{74864518-4446-480A-96B1-6EDBB4AACB6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9F6DC646-9FB4-4696-81C5-75D287C323C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4" name="Text Box 8">
          <a:extLst>
            <a:ext uri="{FF2B5EF4-FFF2-40B4-BE49-F238E27FC236}">
              <a16:creationId xmlns:a16="http://schemas.microsoft.com/office/drawing/2014/main" id="{7EE9E87C-9A0D-40FF-8BE1-AFB3C8C1D06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87FDAA10-94A9-4A3F-8C26-0F2743C136B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2D125E28-3856-467C-9B86-6CECF392F77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2BE9F0AB-EDD8-4EFB-91DE-4B0B0170AEA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id="{C5AC7EE9-90BF-46EC-A1A2-86B4D560DD1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19" name="Text Box 9">
          <a:extLst>
            <a:ext uri="{FF2B5EF4-FFF2-40B4-BE49-F238E27FC236}">
              <a16:creationId xmlns:a16="http://schemas.microsoft.com/office/drawing/2014/main" id="{FD9FB6E3-0B88-49D6-9308-FFD605B7F41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0" name="Text Box 8">
          <a:extLst>
            <a:ext uri="{FF2B5EF4-FFF2-40B4-BE49-F238E27FC236}">
              <a16:creationId xmlns:a16="http://schemas.microsoft.com/office/drawing/2014/main" id="{457ED91C-37C9-40B8-8975-C37F6724CE0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1" name="Text Box 9">
          <a:extLst>
            <a:ext uri="{FF2B5EF4-FFF2-40B4-BE49-F238E27FC236}">
              <a16:creationId xmlns:a16="http://schemas.microsoft.com/office/drawing/2014/main" id="{6D3AA52C-4FF5-477E-998E-2BA2904C1B7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2" name="Text Box 8">
          <a:extLst>
            <a:ext uri="{FF2B5EF4-FFF2-40B4-BE49-F238E27FC236}">
              <a16:creationId xmlns:a16="http://schemas.microsoft.com/office/drawing/2014/main" id="{3A86F32E-FE06-4591-A8CE-092A38AF694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3" name="Text Box 9">
          <a:extLst>
            <a:ext uri="{FF2B5EF4-FFF2-40B4-BE49-F238E27FC236}">
              <a16:creationId xmlns:a16="http://schemas.microsoft.com/office/drawing/2014/main" id="{4A73BB01-76A3-4461-BD95-71691F64BFB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0A80AAA0-7F9E-4CA0-AFDB-7EE2C6BA506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5" name="Text Box 9">
          <a:extLst>
            <a:ext uri="{FF2B5EF4-FFF2-40B4-BE49-F238E27FC236}">
              <a16:creationId xmlns:a16="http://schemas.microsoft.com/office/drawing/2014/main" id="{9CF40080-555C-4A80-890F-3A13A140477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6" name="Text Box 8">
          <a:extLst>
            <a:ext uri="{FF2B5EF4-FFF2-40B4-BE49-F238E27FC236}">
              <a16:creationId xmlns:a16="http://schemas.microsoft.com/office/drawing/2014/main" id="{362B38B1-3CE2-48F8-808B-A96B9BD4B3C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7" name="Text Box 9">
          <a:extLst>
            <a:ext uri="{FF2B5EF4-FFF2-40B4-BE49-F238E27FC236}">
              <a16:creationId xmlns:a16="http://schemas.microsoft.com/office/drawing/2014/main" id="{BA131BF4-D763-4FD3-86CB-CF5BCE525FD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23F511E9-D017-4D46-A47A-2D1767C9128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29" name="Text Box 9">
          <a:extLst>
            <a:ext uri="{FF2B5EF4-FFF2-40B4-BE49-F238E27FC236}">
              <a16:creationId xmlns:a16="http://schemas.microsoft.com/office/drawing/2014/main" id="{C022B1A9-BB68-444B-8FC4-7C81A3E2BFA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0" name="Text Box 8">
          <a:extLst>
            <a:ext uri="{FF2B5EF4-FFF2-40B4-BE49-F238E27FC236}">
              <a16:creationId xmlns:a16="http://schemas.microsoft.com/office/drawing/2014/main" id="{C40F39BF-DD50-4CD7-B5CF-7D21743988A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1" name="Text Box 9">
          <a:extLst>
            <a:ext uri="{FF2B5EF4-FFF2-40B4-BE49-F238E27FC236}">
              <a16:creationId xmlns:a16="http://schemas.microsoft.com/office/drawing/2014/main" id="{44231889-9B3E-43DC-A4AD-86AD04714EF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id="{00777C66-5C57-4B11-81AE-0F1E65EE439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3" name="Text Box 9">
          <a:extLst>
            <a:ext uri="{FF2B5EF4-FFF2-40B4-BE49-F238E27FC236}">
              <a16:creationId xmlns:a16="http://schemas.microsoft.com/office/drawing/2014/main" id="{2074AD58-752C-4EB4-8131-BABB84E980E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4" name="Text Box 8">
          <a:extLst>
            <a:ext uri="{FF2B5EF4-FFF2-40B4-BE49-F238E27FC236}">
              <a16:creationId xmlns:a16="http://schemas.microsoft.com/office/drawing/2014/main" id="{65C8C80F-8C1F-4EA2-9B8D-9ACEF438392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5" name="Text Box 9">
          <a:extLst>
            <a:ext uri="{FF2B5EF4-FFF2-40B4-BE49-F238E27FC236}">
              <a16:creationId xmlns:a16="http://schemas.microsoft.com/office/drawing/2014/main" id="{88F88195-8893-4203-A69C-EF69573E7B8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6" name="Text Box 8">
          <a:extLst>
            <a:ext uri="{FF2B5EF4-FFF2-40B4-BE49-F238E27FC236}">
              <a16:creationId xmlns:a16="http://schemas.microsoft.com/office/drawing/2014/main" id="{3C098799-424D-4863-852A-D17144136A0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7" name="Text Box 9">
          <a:extLst>
            <a:ext uri="{FF2B5EF4-FFF2-40B4-BE49-F238E27FC236}">
              <a16:creationId xmlns:a16="http://schemas.microsoft.com/office/drawing/2014/main" id="{1B958FA1-BEE8-4F72-8540-7B26BD36F67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0B5AF2C2-E070-4D72-B13D-81ABAE09EEB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5444B1A7-A1FD-41CC-AEDC-C355A87232F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id="{DBA49A85-1356-4D5C-A991-3E8E87556BA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1" name="Text Box 9">
          <a:extLst>
            <a:ext uri="{FF2B5EF4-FFF2-40B4-BE49-F238E27FC236}">
              <a16:creationId xmlns:a16="http://schemas.microsoft.com/office/drawing/2014/main" id="{DD793D07-4E01-460B-9541-C859076FC6F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id="{B630EBEC-AE9A-4387-8B1F-4607D5B794C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3" name="Text Box 9">
          <a:extLst>
            <a:ext uri="{FF2B5EF4-FFF2-40B4-BE49-F238E27FC236}">
              <a16:creationId xmlns:a16="http://schemas.microsoft.com/office/drawing/2014/main" id="{F9B65183-A4E9-42C2-AC4A-8E6BC21E081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4" name="Text Box 8">
          <a:extLst>
            <a:ext uri="{FF2B5EF4-FFF2-40B4-BE49-F238E27FC236}">
              <a16:creationId xmlns:a16="http://schemas.microsoft.com/office/drawing/2014/main" id="{206EA2E6-E6EB-44B3-AE19-B32FB838BE4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677BA8FC-1DF4-40F4-A696-5F9414DA5EA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AE4F0C0C-438A-4503-A721-C70462F8726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7" name="Text Box 9">
          <a:extLst>
            <a:ext uri="{FF2B5EF4-FFF2-40B4-BE49-F238E27FC236}">
              <a16:creationId xmlns:a16="http://schemas.microsoft.com/office/drawing/2014/main" id="{0E425BD2-6D43-4C6A-9E98-82AA29C9BF7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8" name="Text Box 8">
          <a:extLst>
            <a:ext uri="{FF2B5EF4-FFF2-40B4-BE49-F238E27FC236}">
              <a16:creationId xmlns:a16="http://schemas.microsoft.com/office/drawing/2014/main" id="{F8760F40-56C2-4087-BA5A-70524869B73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5460CD43-D24E-4B70-B886-206F9C28C9B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0" name="Text Box 8">
          <a:extLst>
            <a:ext uri="{FF2B5EF4-FFF2-40B4-BE49-F238E27FC236}">
              <a16:creationId xmlns:a16="http://schemas.microsoft.com/office/drawing/2014/main" id="{2A981286-934B-49F5-B9F5-3C9118D1277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581C02EA-3409-4B6A-9D72-9F104D7D16D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2" name="Text Box 8">
          <a:extLst>
            <a:ext uri="{FF2B5EF4-FFF2-40B4-BE49-F238E27FC236}">
              <a16:creationId xmlns:a16="http://schemas.microsoft.com/office/drawing/2014/main" id="{0282A565-4396-4485-985E-9C034E3D144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E3279B17-C341-4C2A-A497-5E6CFF23DD0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id="{3E3B6889-71F0-488D-9CCC-E889ED893B8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5" name="Text Box 9">
          <a:extLst>
            <a:ext uri="{FF2B5EF4-FFF2-40B4-BE49-F238E27FC236}">
              <a16:creationId xmlns:a16="http://schemas.microsoft.com/office/drawing/2014/main" id="{1322A7AE-A416-438D-B10F-5907001050C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6" name="Text Box 8">
          <a:extLst>
            <a:ext uri="{FF2B5EF4-FFF2-40B4-BE49-F238E27FC236}">
              <a16:creationId xmlns:a16="http://schemas.microsoft.com/office/drawing/2014/main" id="{9D9E27A4-8028-4158-89C5-6AFF3282594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DB0E153E-80BF-4828-828A-02FF70F8827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8" name="Text Box 8">
          <a:extLst>
            <a:ext uri="{FF2B5EF4-FFF2-40B4-BE49-F238E27FC236}">
              <a16:creationId xmlns:a16="http://schemas.microsoft.com/office/drawing/2014/main" id="{2B523030-495E-4D79-B5E6-3F10E052D28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59" name="Text Box 9">
          <a:extLst>
            <a:ext uri="{FF2B5EF4-FFF2-40B4-BE49-F238E27FC236}">
              <a16:creationId xmlns:a16="http://schemas.microsoft.com/office/drawing/2014/main" id="{9C3885AC-05C9-4B8D-B99B-7F4BEB7B3AD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494C7621-1D11-48E3-92A8-82904B23B7D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8E680395-4CA7-4F06-9454-204C653EDBB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id="{19ADF23D-D39F-4E3F-9313-CBA430A4372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E2D16176-75C5-421E-9097-17FB55D1B88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4" name="Text Box 8">
          <a:extLst>
            <a:ext uri="{FF2B5EF4-FFF2-40B4-BE49-F238E27FC236}">
              <a16:creationId xmlns:a16="http://schemas.microsoft.com/office/drawing/2014/main" id="{1D226596-B139-494F-AF92-F1FD9A7E58D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EE3D3D32-884F-4850-92D7-1B6E756E023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6" name="Text Box 8">
          <a:extLst>
            <a:ext uri="{FF2B5EF4-FFF2-40B4-BE49-F238E27FC236}">
              <a16:creationId xmlns:a16="http://schemas.microsoft.com/office/drawing/2014/main" id="{5D4DB720-F2B0-479E-AF10-7524275518F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22421C9D-7E92-422B-9954-5B1FF0B79F2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id="{825FF5BE-E676-4EC4-BB60-B6E5A1562B3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69" name="Text Box 9">
          <a:extLst>
            <a:ext uri="{FF2B5EF4-FFF2-40B4-BE49-F238E27FC236}">
              <a16:creationId xmlns:a16="http://schemas.microsoft.com/office/drawing/2014/main" id="{72C24962-912F-4950-BFA6-8AFC546791B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0" name="Text Box 8">
          <a:extLst>
            <a:ext uri="{FF2B5EF4-FFF2-40B4-BE49-F238E27FC236}">
              <a16:creationId xmlns:a16="http://schemas.microsoft.com/office/drawing/2014/main" id="{839790AB-E706-4493-9772-EC0AAEA0129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1" name="Text Box 9">
          <a:extLst>
            <a:ext uri="{FF2B5EF4-FFF2-40B4-BE49-F238E27FC236}">
              <a16:creationId xmlns:a16="http://schemas.microsoft.com/office/drawing/2014/main" id="{EA74277A-AD1A-467D-9AEF-3D6D4937C77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2" name="Text Box 8">
          <a:extLst>
            <a:ext uri="{FF2B5EF4-FFF2-40B4-BE49-F238E27FC236}">
              <a16:creationId xmlns:a16="http://schemas.microsoft.com/office/drawing/2014/main" id="{0B8EBA5D-13BF-44E6-B53F-E034F8FD35D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E2C71208-2E5F-4348-AAA5-B670902B4E4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785337D1-D347-40B4-B90E-D74122EA78C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5" name="Text Box 9">
          <a:extLst>
            <a:ext uri="{FF2B5EF4-FFF2-40B4-BE49-F238E27FC236}">
              <a16:creationId xmlns:a16="http://schemas.microsoft.com/office/drawing/2014/main" id="{998A0CB7-A185-4A93-B411-D1D69B0EEF3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9F8A5B67-9FBA-4EC1-A5EA-FC54BAD466A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53F3789C-7948-4364-9099-E79CE8CFEF8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2F7C4980-8641-47EF-A0E0-79E55D401E0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04EDD236-7822-4C52-A70F-BCF5C92F3E8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B51F67FF-B196-439F-AC83-4EA256C5BB8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707E0C34-AF47-475F-8EE4-CE0AD0D3651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9D8859AD-B490-41C5-ACB2-9D8DFDBC0D0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CC093152-BB59-4CFD-9718-6CDFEE5E052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0F619EB7-54FB-46E1-B33A-37BF12B21C4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82A821BA-162D-4C5C-800E-446365FAF82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B5BFFCEC-E926-4A21-B4B4-7331B1A65B1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48E89876-4A37-4238-A309-0ECA5F084D5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BE3B0DAE-5219-48DD-8BF4-F16644D8CDA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8D5F4C55-B0C9-415C-A467-27CF4B2A962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86496209-F6BE-4C3B-BBC6-EC2953E5ABE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8653D55F-24E8-4D9B-BB40-DADCB99F501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EEDAC149-DF4C-4776-80C2-56624E5D6EB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E56C2795-9A0D-4942-91B8-710637454D4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DC4E202C-6D6A-441C-9955-69994DFCA68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2D8D90E5-57C3-4A27-B2AD-BAD1D14DFF8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717796F5-D7BF-4D4C-A89A-D806B8DD9FA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D92450B1-3036-4356-A346-5C2FB19D8E1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085AF3FD-3A61-491E-B1CA-08FE922A1F6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00CBFC68-E580-46C3-AFC1-E6E5DC73567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2DFDD61B-54D4-486D-8CDC-0734B79FA48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D3A3B27B-187E-4DE8-B79C-4046BFE44D6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DCAE3D21-E41D-4F94-AB08-D90D82490E8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A5B2DB46-884C-4DE4-99F0-F9BEEE19036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52FAE938-0791-49E6-89B6-6D5AEB21747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C4E09D99-99AB-4B01-AAFA-1B79F303D71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8B22BB2D-C139-4E76-87A2-C78D11EE555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932C42F0-F524-408C-BE87-BE5FCD2E447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1E281C51-3D8E-4972-ADA6-F054DC30A72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FB713F83-94A9-4A50-8E29-951447716B1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366E02C2-4EAC-476F-91E8-6E7B6BB5CCA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95B0B943-A6E2-41AE-9003-2045DEE9869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5C9B4118-8D99-4F3D-A0D0-C97620486B4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159545F2-0489-47BA-AD8F-2B8D96ADDF1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54CC5EF7-6973-4273-BA20-E394E5FE9F8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40AAD7F8-197E-496A-9832-E975BDB4E2D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BD9294F8-CEC3-4571-9A11-95A1AD3CC8D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75E236E7-5673-451A-9280-B6490605E4D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8C417EF5-8BEC-44FB-A0A0-A2A272EF936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102AA453-A3FC-4AD7-9C16-9791D7ADC16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25875DA0-3367-4CE4-A396-7391F76531D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146B3389-9F30-45BA-AF03-F43458A3250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7ADDF2C7-44AE-486D-BF56-7935D60B30E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03096987-6179-4D54-AFFF-131F81763AF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CCA74FA6-AD52-47AA-9425-511A33B76D1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577D58BC-F985-4FB7-A0A9-DB3E8557F58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B35A0B4A-97D0-4584-8281-C28209D0537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728D9B84-ACAA-46AE-AC79-A5146082D83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76DA34FC-C14C-4292-8160-6C3C760C732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E08AE25D-0035-42AD-9A79-CC6B0EB6DAF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9E1822D1-2222-44A1-A07E-5E3F7BB2D49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7C097BA0-A464-48DE-83BB-25CACDCF661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BDA8625D-E79E-40D3-8493-12160F2F01F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1E6DC486-0B2E-424B-8811-D4428AA8791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6CAD1188-CFCF-412C-9C0B-13FB31E1406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1EC528DC-BA28-4554-A389-600DBF8870B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16F327BF-22E2-4241-99AE-2A5E2554C93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91C381DB-FD73-4716-83AA-02B93C66CC6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6A8EBED5-F5C7-4296-BB3C-694E6BADEF3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6EA32D67-6939-4E63-92DE-233C916996A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BBEF4BEC-C25D-4C84-97D6-75771956FC8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2CAE68B4-C6BA-405B-BEBD-989F7886648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34CD66B6-4360-42EC-BB47-A39CDD9C943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EDEB9F40-A096-4555-A4C0-BCD85AB3609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44D36809-C0E8-41AE-ADF6-38A7179164C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144C3A7A-8114-4E5D-88D9-399E54E5109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00C4D4A6-CA66-4808-8B21-79F05ED614D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89B7B001-EAB6-499B-BB30-D3F767DE12A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362A84DD-ECB1-468D-8448-782634C4394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9969DC9C-EF19-4982-92A1-00E5D331499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FCCFFB66-D6F6-4C8D-9D97-34367E076C3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B6FBB0B7-F560-443B-A498-847573FC355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BFAF281B-E75D-40A2-A432-5CAA4A717A8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9F9534AE-B208-4FE4-8FBC-E71EDBF831B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B75F16B7-AB53-4E3C-8A60-D929CC529E2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EDAA595F-974D-4EC5-A8CA-12ABB798C30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1A5DC0AC-7FE1-4F59-97D4-6CA492EDA2F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2ACBE5A8-D74C-413F-B396-D9BC1ED33DA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F67587EE-77C1-465B-A33F-334741A893E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A1777EBC-6AB8-4945-BC75-06BE56C545E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86CD4D53-59AF-40DC-9B6F-F81A77EB110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F8305A18-F9A9-4939-907E-08DADF49D8E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F3347B6D-7ED0-43F0-BFBA-C620802CAB2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3BF73E74-8991-4039-8912-DE873168ECB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3B5DAD97-661B-4535-92B6-CBF6DF29E39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66BC7418-524A-4C70-860E-C5E58FD5EAE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9BB26C00-1D5A-4D57-8015-C4546EE2E66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6B456575-DD8B-4474-BE33-7622102F867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84F7B9E1-9D6C-42E1-878D-4208EC540BD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F252AAFA-FCFE-4382-9342-F444EE78839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AAEF4DC5-800F-4445-B315-BBFF6527B0C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C235F5C5-08B8-4882-8F82-C2B49333163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28CBF5F8-52F1-4DE8-A0CF-A350FFA9E86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292AB079-67EB-4C5B-920B-D5588B99C1E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BD97B38A-799F-4FEB-B45F-58AF03F0E40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26CC6DEC-D583-4C0C-A908-683A905409C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E3360649-896A-45C7-893E-FCDC6E2CF36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AEDDB36A-DF0E-4E4C-8FC2-7A4C44E9406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8D0448E9-E03F-40AC-9D7A-54CD5F2A5B4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084C9DBA-C6A9-4789-90DA-E9BAA4FAD65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6E3D8BB9-174E-4369-A7FE-986F77D1912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3888FD80-A25F-40AA-B619-1DEB2A1FA76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BCF92436-B11F-4116-9166-4AC6CB66584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D34CABC8-19AB-44FA-9134-E8943CD1D70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158E48AA-CE0C-4863-8F72-384F7F64378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4F7CEA26-30BF-478F-81B3-A1EFF7661AA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C88151A8-A2AE-494F-A97D-73A08FCED72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82237BBC-498F-446C-8C11-29CB6F25E10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B067CFC8-9B44-40B5-A0B2-7C5DAB1E3AB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EBED007C-9E28-41EB-A03F-9104C1403DB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0" name="Text Box 8">
          <a:extLst>
            <a:ext uri="{FF2B5EF4-FFF2-40B4-BE49-F238E27FC236}">
              <a16:creationId xmlns:a16="http://schemas.microsoft.com/office/drawing/2014/main" id="{91C1D9DE-CE42-4133-944B-5C378B8F8FA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16D4D62A-51DC-4474-865B-BFF9DA77444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ECEC8C67-C235-41BF-B35E-680DD2CAD0E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78876D3A-8088-4794-92FD-1323E699DAB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1B2951DE-DE07-4D0E-A7E1-564AF6367A3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989A1F04-43D5-4E50-B8E5-515420E5936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CAB9F4CA-034D-41B7-9724-1720377376E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1AB7407A-A181-4A84-B710-B8417D2106A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8B6A90EF-0E4E-44D2-8864-6BCF83D631D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F3B1E8AD-15B4-4EDB-A852-C3DD4B758B6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1BAE7468-8530-4B9D-B0D5-BAFA5C3D1F4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E29CCA5B-F56B-49BE-851C-E09ACC18A97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E2990B12-9BAB-4A0C-A9C4-84EA343BDAC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155FE249-8D8D-468D-9375-4A40FD7A88C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644B71A9-3673-4050-9B11-64A5783CF86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7A385AF6-2C94-4757-8B05-329E689D931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3D1948DF-939C-46BB-B379-714ED13FE4F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547EB7D2-0CFF-465F-A116-B1F43837F02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D3286DF8-DD03-477D-916C-A324ED51CB7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E4AE86C8-43D9-4F82-B468-69F1F76AAC9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EEE32744-F8C0-454F-94D3-74A3BE7EAA9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74101D92-49E7-45AC-8804-D08B7D0E2DC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12" name="Text Box 3">
          <a:extLst>
            <a:ext uri="{FF2B5EF4-FFF2-40B4-BE49-F238E27FC236}">
              <a16:creationId xmlns:a16="http://schemas.microsoft.com/office/drawing/2014/main" id="{DB65C3D3-AEB6-4244-A741-D9BF8A8C08D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13" name="Text Box 32">
          <a:extLst>
            <a:ext uri="{FF2B5EF4-FFF2-40B4-BE49-F238E27FC236}">
              <a16:creationId xmlns:a16="http://schemas.microsoft.com/office/drawing/2014/main" id="{FC3FE2FA-50FA-44A8-A815-1F1FDC2C010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14" name="Text Box 3">
          <a:extLst>
            <a:ext uri="{FF2B5EF4-FFF2-40B4-BE49-F238E27FC236}">
              <a16:creationId xmlns:a16="http://schemas.microsoft.com/office/drawing/2014/main" id="{908D162E-C073-4354-B083-F003BC30346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15" name="Text Box 63">
          <a:extLst>
            <a:ext uri="{FF2B5EF4-FFF2-40B4-BE49-F238E27FC236}">
              <a16:creationId xmlns:a16="http://schemas.microsoft.com/office/drawing/2014/main" id="{77AC8CBC-9D99-496D-8583-0A92F99B710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id="{7E44CE51-134B-4D68-B162-4E9FE7AAE32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D16F4B84-C07F-442E-8188-C89A170153F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9364081B-8130-4908-ABD9-858683DF8E5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19" name="Text Box 63">
          <a:extLst>
            <a:ext uri="{FF2B5EF4-FFF2-40B4-BE49-F238E27FC236}">
              <a16:creationId xmlns:a16="http://schemas.microsoft.com/office/drawing/2014/main" id="{37780CC6-4ED3-48C7-AA6D-910ECB70691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0" name="Text Box 3">
          <a:extLst>
            <a:ext uri="{FF2B5EF4-FFF2-40B4-BE49-F238E27FC236}">
              <a16:creationId xmlns:a16="http://schemas.microsoft.com/office/drawing/2014/main" id="{30479DBB-A2F0-4425-A385-CDE58E4FF48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1" name="Text Box 32">
          <a:extLst>
            <a:ext uri="{FF2B5EF4-FFF2-40B4-BE49-F238E27FC236}">
              <a16:creationId xmlns:a16="http://schemas.microsoft.com/office/drawing/2014/main" id="{5C7C1149-8F0E-4F14-B84F-038CF6FE245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2" name="Text Box 3">
          <a:extLst>
            <a:ext uri="{FF2B5EF4-FFF2-40B4-BE49-F238E27FC236}">
              <a16:creationId xmlns:a16="http://schemas.microsoft.com/office/drawing/2014/main" id="{7854FDD5-7F03-4D0E-B7B1-6109714E84E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3" name="Text Box 63">
          <a:extLst>
            <a:ext uri="{FF2B5EF4-FFF2-40B4-BE49-F238E27FC236}">
              <a16:creationId xmlns:a16="http://schemas.microsoft.com/office/drawing/2014/main" id="{0115149B-167C-4D41-9988-2E87903CCDE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4" name="Text Box 3">
          <a:extLst>
            <a:ext uri="{FF2B5EF4-FFF2-40B4-BE49-F238E27FC236}">
              <a16:creationId xmlns:a16="http://schemas.microsoft.com/office/drawing/2014/main" id="{817EB7D5-6138-43DA-8E6E-685A9900255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5" name="Text Box 32">
          <a:extLst>
            <a:ext uri="{FF2B5EF4-FFF2-40B4-BE49-F238E27FC236}">
              <a16:creationId xmlns:a16="http://schemas.microsoft.com/office/drawing/2014/main" id="{7126CDF8-B00F-4625-9860-7386328044B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370E8B77-8AE6-481B-B9A5-2890D4CB5A0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7" name="Text Box 63">
          <a:extLst>
            <a:ext uri="{FF2B5EF4-FFF2-40B4-BE49-F238E27FC236}">
              <a16:creationId xmlns:a16="http://schemas.microsoft.com/office/drawing/2014/main" id="{D33B2E3F-57C7-4675-BDC2-A9B27FDDFE7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28" name="Text Box 3">
          <a:extLst>
            <a:ext uri="{FF2B5EF4-FFF2-40B4-BE49-F238E27FC236}">
              <a16:creationId xmlns:a16="http://schemas.microsoft.com/office/drawing/2014/main" id="{0CD8B666-FD2D-45A0-B728-B9C72BED7C4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29" name="Text Box 32">
          <a:extLst>
            <a:ext uri="{FF2B5EF4-FFF2-40B4-BE49-F238E27FC236}">
              <a16:creationId xmlns:a16="http://schemas.microsoft.com/office/drawing/2014/main" id="{708ABDA8-D59E-40C6-BEAE-3C893BB71FB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0" name="Text Box 3">
          <a:extLst>
            <a:ext uri="{FF2B5EF4-FFF2-40B4-BE49-F238E27FC236}">
              <a16:creationId xmlns:a16="http://schemas.microsoft.com/office/drawing/2014/main" id="{902FA7EF-1A87-4B2C-8F25-09418A9EAE1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1" name="Text Box 63">
          <a:extLst>
            <a:ext uri="{FF2B5EF4-FFF2-40B4-BE49-F238E27FC236}">
              <a16:creationId xmlns:a16="http://schemas.microsoft.com/office/drawing/2014/main" id="{FE4CF025-876E-43EF-AB4B-77549C08D6E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2" name="Text Box 3">
          <a:extLst>
            <a:ext uri="{FF2B5EF4-FFF2-40B4-BE49-F238E27FC236}">
              <a16:creationId xmlns:a16="http://schemas.microsoft.com/office/drawing/2014/main" id="{D2CAF91B-A8B2-47A2-B82A-A02DB90A74D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3" name="Text Box 32">
          <a:extLst>
            <a:ext uri="{FF2B5EF4-FFF2-40B4-BE49-F238E27FC236}">
              <a16:creationId xmlns:a16="http://schemas.microsoft.com/office/drawing/2014/main" id="{7104D0A7-1E8F-4718-B87A-97DA98C11BA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4" name="Text Box 3">
          <a:extLst>
            <a:ext uri="{FF2B5EF4-FFF2-40B4-BE49-F238E27FC236}">
              <a16:creationId xmlns:a16="http://schemas.microsoft.com/office/drawing/2014/main" id="{B69BB9D7-C283-476C-B3DF-2C493810C0E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5" name="Text Box 63">
          <a:extLst>
            <a:ext uri="{FF2B5EF4-FFF2-40B4-BE49-F238E27FC236}">
              <a16:creationId xmlns:a16="http://schemas.microsoft.com/office/drawing/2014/main" id="{EAF8F48E-4AAA-4D0D-9267-993E12C3BAA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6" name="Text Box 3">
          <a:extLst>
            <a:ext uri="{FF2B5EF4-FFF2-40B4-BE49-F238E27FC236}">
              <a16:creationId xmlns:a16="http://schemas.microsoft.com/office/drawing/2014/main" id="{8B0A5E91-8DD8-42F8-BC91-ADEE06732E9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7" name="Text Box 32">
          <a:extLst>
            <a:ext uri="{FF2B5EF4-FFF2-40B4-BE49-F238E27FC236}">
              <a16:creationId xmlns:a16="http://schemas.microsoft.com/office/drawing/2014/main" id="{DB37392F-78B6-482E-A3CB-29807D1A0AE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38" name="Text Box 3">
          <a:extLst>
            <a:ext uri="{FF2B5EF4-FFF2-40B4-BE49-F238E27FC236}">
              <a16:creationId xmlns:a16="http://schemas.microsoft.com/office/drawing/2014/main" id="{A1D48C13-A9DE-4392-BE33-F54FF8B173F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39" name="Text Box 63">
          <a:extLst>
            <a:ext uri="{FF2B5EF4-FFF2-40B4-BE49-F238E27FC236}">
              <a16:creationId xmlns:a16="http://schemas.microsoft.com/office/drawing/2014/main" id="{18C443D6-FA07-4247-9D92-AF198698062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0" name="Text Box 3">
          <a:extLst>
            <a:ext uri="{FF2B5EF4-FFF2-40B4-BE49-F238E27FC236}">
              <a16:creationId xmlns:a16="http://schemas.microsoft.com/office/drawing/2014/main" id="{A4112C46-D5D5-45D3-9A42-2BE4C046F7F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1" name="Text Box 32">
          <a:extLst>
            <a:ext uri="{FF2B5EF4-FFF2-40B4-BE49-F238E27FC236}">
              <a16:creationId xmlns:a16="http://schemas.microsoft.com/office/drawing/2014/main" id="{305E40CB-FB1B-463C-874F-28FA5DDBB7A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2" name="Text Box 3">
          <a:extLst>
            <a:ext uri="{FF2B5EF4-FFF2-40B4-BE49-F238E27FC236}">
              <a16:creationId xmlns:a16="http://schemas.microsoft.com/office/drawing/2014/main" id="{31B2CA14-16AC-4AA5-A196-90EA6C9A517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3" name="Text Box 63">
          <a:extLst>
            <a:ext uri="{FF2B5EF4-FFF2-40B4-BE49-F238E27FC236}">
              <a16:creationId xmlns:a16="http://schemas.microsoft.com/office/drawing/2014/main" id="{FAE3D014-4380-44B7-87FD-EF43CA56BF4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F7F7F49D-99B4-4163-A586-0172231CD2A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id="{B3019ECB-8E9E-4B4C-8072-4F5AE3C87E8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6" name="Text Box 3">
          <a:extLst>
            <a:ext uri="{FF2B5EF4-FFF2-40B4-BE49-F238E27FC236}">
              <a16:creationId xmlns:a16="http://schemas.microsoft.com/office/drawing/2014/main" id="{4B20F1E7-9AB5-4637-B684-DD4309C3101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7" name="Text Box 63">
          <a:extLst>
            <a:ext uri="{FF2B5EF4-FFF2-40B4-BE49-F238E27FC236}">
              <a16:creationId xmlns:a16="http://schemas.microsoft.com/office/drawing/2014/main" id="{E1560B3F-2AE2-4D94-8EE7-A94B86D188C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48" name="Text Box 3">
          <a:extLst>
            <a:ext uri="{FF2B5EF4-FFF2-40B4-BE49-F238E27FC236}">
              <a16:creationId xmlns:a16="http://schemas.microsoft.com/office/drawing/2014/main" id="{C8ED2E6F-2105-4520-B604-82CF8BB6504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49" name="Text Box 32">
          <a:extLst>
            <a:ext uri="{FF2B5EF4-FFF2-40B4-BE49-F238E27FC236}">
              <a16:creationId xmlns:a16="http://schemas.microsoft.com/office/drawing/2014/main" id="{F4134FD9-D022-43F4-9B3A-1ABBCA65DF5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0" name="Text Box 3">
          <a:extLst>
            <a:ext uri="{FF2B5EF4-FFF2-40B4-BE49-F238E27FC236}">
              <a16:creationId xmlns:a16="http://schemas.microsoft.com/office/drawing/2014/main" id="{ACDD1387-F238-41B1-A63E-7D83C8A32B2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1" name="Text Box 63">
          <a:extLst>
            <a:ext uri="{FF2B5EF4-FFF2-40B4-BE49-F238E27FC236}">
              <a16:creationId xmlns:a16="http://schemas.microsoft.com/office/drawing/2014/main" id="{F0823EF8-1376-4CC6-88E2-04B37841BF3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2" name="Text Box 3">
          <a:extLst>
            <a:ext uri="{FF2B5EF4-FFF2-40B4-BE49-F238E27FC236}">
              <a16:creationId xmlns:a16="http://schemas.microsoft.com/office/drawing/2014/main" id="{2B6AFDC7-42D5-41D9-AD34-ABC2A74A8A2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3" name="Text Box 32">
          <a:extLst>
            <a:ext uri="{FF2B5EF4-FFF2-40B4-BE49-F238E27FC236}">
              <a16:creationId xmlns:a16="http://schemas.microsoft.com/office/drawing/2014/main" id="{FF0FB197-67A8-4D4F-A0D7-D46282B8670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4" name="Text Box 3">
          <a:extLst>
            <a:ext uri="{FF2B5EF4-FFF2-40B4-BE49-F238E27FC236}">
              <a16:creationId xmlns:a16="http://schemas.microsoft.com/office/drawing/2014/main" id="{6348FAA0-7D20-4717-9A77-2E762BA5FC8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5" name="Text Box 63">
          <a:extLst>
            <a:ext uri="{FF2B5EF4-FFF2-40B4-BE49-F238E27FC236}">
              <a16:creationId xmlns:a16="http://schemas.microsoft.com/office/drawing/2014/main" id="{6EA31BE2-8970-42B3-88C5-DDCC395788C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6" name="Text Box 3">
          <a:extLst>
            <a:ext uri="{FF2B5EF4-FFF2-40B4-BE49-F238E27FC236}">
              <a16:creationId xmlns:a16="http://schemas.microsoft.com/office/drawing/2014/main" id="{41FE104A-218D-49CF-A2DE-567F43FEEE1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7" name="Text Box 32">
          <a:extLst>
            <a:ext uri="{FF2B5EF4-FFF2-40B4-BE49-F238E27FC236}">
              <a16:creationId xmlns:a16="http://schemas.microsoft.com/office/drawing/2014/main" id="{3E01722D-EF4A-4B92-B1FD-2B14FD2DEF8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58" name="Text Box 3">
          <a:extLst>
            <a:ext uri="{FF2B5EF4-FFF2-40B4-BE49-F238E27FC236}">
              <a16:creationId xmlns:a16="http://schemas.microsoft.com/office/drawing/2014/main" id="{F95DF3F8-E84B-4E96-96F9-AA37A621758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59" name="Text Box 63">
          <a:extLst>
            <a:ext uri="{FF2B5EF4-FFF2-40B4-BE49-F238E27FC236}">
              <a16:creationId xmlns:a16="http://schemas.microsoft.com/office/drawing/2014/main" id="{D31E0638-E3C9-4ABA-8382-37F066CEAC8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0" name="Text Box 3">
          <a:extLst>
            <a:ext uri="{FF2B5EF4-FFF2-40B4-BE49-F238E27FC236}">
              <a16:creationId xmlns:a16="http://schemas.microsoft.com/office/drawing/2014/main" id="{40958BD8-B430-4CDF-8652-F6F4521C9B8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1" name="Text Box 32">
          <a:extLst>
            <a:ext uri="{FF2B5EF4-FFF2-40B4-BE49-F238E27FC236}">
              <a16:creationId xmlns:a16="http://schemas.microsoft.com/office/drawing/2014/main" id="{CACAB376-F114-4C1F-9507-3498870F64C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2" name="Text Box 3">
          <a:extLst>
            <a:ext uri="{FF2B5EF4-FFF2-40B4-BE49-F238E27FC236}">
              <a16:creationId xmlns:a16="http://schemas.microsoft.com/office/drawing/2014/main" id="{E0E73D02-6DC9-4DE6-86B9-702982CBE0A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3" name="Text Box 63">
          <a:extLst>
            <a:ext uri="{FF2B5EF4-FFF2-40B4-BE49-F238E27FC236}">
              <a16:creationId xmlns:a16="http://schemas.microsoft.com/office/drawing/2014/main" id="{ABDE0251-FEB4-4F90-B660-570EE938168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4" name="Text Box 3">
          <a:extLst>
            <a:ext uri="{FF2B5EF4-FFF2-40B4-BE49-F238E27FC236}">
              <a16:creationId xmlns:a16="http://schemas.microsoft.com/office/drawing/2014/main" id="{BC2E1BAA-9C0D-48AA-A518-CC332BB10BD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5" name="Text Box 32">
          <a:extLst>
            <a:ext uri="{FF2B5EF4-FFF2-40B4-BE49-F238E27FC236}">
              <a16:creationId xmlns:a16="http://schemas.microsoft.com/office/drawing/2014/main" id="{A7F18AE5-E60C-45F8-AD06-5920964B9FE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6" name="Text Box 3">
          <a:extLst>
            <a:ext uri="{FF2B5EF4-FFF2-40B4-BE49-F238E27FC236}">
              <a16:creationId xmlns:a16="http://schemas.microsoft.com/office/drawing/2014/main" id="{5F266E77-94F5-4A58-ACE6-EF418B7F329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7" name="Text Box 63">
          <a:extLst>
            <a:ext uri="{FF2B5EF4-FFF2-40B4-BE49-F238E27FC236}">
              <a16:creationId xmlns:a16="http://schemas.microsoft.com/office/drawing/2014/main" id="{2408C8F8-E7C9-4029-93FA-D1D9B8121CB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68" name="Text Box 3">
          <a:extLst>
            <a:ext uri="{FF2B5EF4-FFF2-40B4-BE49-F238E27FC236}">
              <a16:creationId xmlns:a16="http://schemas.microsoft.com/office/drawing/2014/main" id="{E7C3FFBB-7308-4B7C-BEA8-BCD8CE6E907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69" name="Text Box 32">
          <a:extLst>
            <a:ext uri="{FF2B5EF4-FFF2-40B4-BE49-F238E27FC236}">
              <a16:creationId xmlns:a16="http://schemas.microsoft.com/office/drawing/2014/main" id="{C4456568-9B99-4FD0-B11E-2F2A8250938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0" name="Text Box 3">
          <a:extLst>
            <a:ext uri="{FF2B5EF4-FFF2-40B4-BE49-F238E27FC236}">
              <a16:creationId xmlns:a16="http://schemas.microsoft.com/office/drawing/2014/main" id="{E5186657-CCC4-4CC9-8D22-277940946C2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1" name="Text Box 63">
          <a:extLst>
            <a:ext uri="{FF2B5EF4-FFF2-40B4-BE49-F238E27FC236}">
              <a16:creationId xmlns:a16="http://schemas.microsoft.com/office/drawing/2014/main" id="{DFD83E3E-2989-4E12-8698-54C98B51FBE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2" name="Text Box 3">
          <a:extLst>
            <a:ext uri="{FF2B5EF4-FFF2-40B4-BE49-F238E27FC236}">
              <a16:creationId xmlns:a16="http://schemas.microsoft.com/office/drawing/2014/main" id="{75FA0751-354F-4D24-AE8C-0C7E2E8167F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3" name="Text Box 32">
          <a:extLst>
            <a:ext uri="{FF2B5EF4-FFF2-40B4-BE49-F238E27FC236}">
              <a16:creationId xmlns:a16="http://schemas.microsoft.com/office/drawing/2014/main" id="{07525065-5FDE-41EF-8B40-B70006FD7C0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4" name="Text Box 3">
          <a:extLst>
            <a:ext uri="{FF2B5EF4-FFF2-40B4-BE49-F238E27FC236}">
              <a16:creationId xmlns:a16="http://schemas.microsoft.com/office/drawing/2014/main" id="{686071E3-1AF3-4E72-99C7-098ACE221AD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5" name="Text Box 63">
          <a:extLst>
            <a:ext uri="{FF2B5EF4-FFF2-40B4-BE49-F238E27FC236}">
              <a16:creationId xmlns:a16="http://schemas.microsoft.com/office/drawing/2014/main" id="{EF6BD4CF-E4AA-4F41-A401-407E843AC75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6" name="Text Box 3">
          <a:extLst>
            <a:ext uri="{FF2B5EF4-FFF2-40B4-BE49-F238E27FC236}">
              <a16:creationId xmlns:a16="http://schemas.microsoft.com/office/drawing/2014/main" id="{6303894D-39DF-4F72-87B9-D08A2D61D83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7" name="Text Box 32">
          <a:extLst>
            <a:ext uri="{FF2B5EF4-FFF2-40B4-BE49-F238E27FC236}">
              <a16:creationId xmlns:a16="http://schemas.microsoft.com/office/drawing/2014/main" id="{CDD7C901-0DA3-4AC2-86EB-A15BC12A363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78" name="Text Box 3">
          <a:extLst>
            <a:ext uri="{FF2B5EF4-FFF2-40B4-BE49-F238E27FC236}">
              <a16:creationId xmlns:a16="http://schemas.microsoft.com/office/drawing/2014/main" id="{FAAA2AAE-1989-4904-9947-F27E2AFA756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79" name="Text Box 63">
          <a:extLst>
            <a:ext uri="{FF2B5EF4-FFF2-40B4-BE49-F238E27FC236}">
              <a16:creationId xmlns:a16="http://schemas.microsoft.com/office/drawing/2014/main" id="{E9320270-7C03-439A-969B-E2B53C8A059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0" name="Text Box 3">
          <a:extLst>
            <a:ext uri="{FF2B5EF4-FFF2-40B4-BE49-F238E27FC236}">
              <a16:creationId xmlns:a16="http://schemas.microsoft.com/office/drawing/2014/main" id="{638C5FFE-D311-4996-A79E-1A26A99D092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1" name="Text Box 32">
          <a:extLst>
            <a:ext uri="{FF2B5EF4-FFF2-40B4-BE49-F238E27FC236}">
              <a16:creationId xmlns:a16="http://schemas.microsoft.com/office/drawing/2014/main" id="{C08B79B1-87C5-4580-ADAB-132840D4789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2" name="Text Box 3">
          <a:extLst>
            <a:ext uri="{FF2B5EF4-FFF2-40B4-BE49-F238E27FC236}">
              <a16:creationId xmlns:a16="http://schemas.microsoft.com/office/drawing/2014/main" id="{2D49576C-AB22-4F81-A3FF-EC8C27F3011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3" name="Text Box 63">
          <a:extLst>
            <a:ext uri="{FF2B5EF4-FFF2-40B4-BE49-F238E27FC236}">
              <a16:creationId xmlns:a16="http://schemas.microsoft.com/office/drawing/2014/main" id="{52E3FA4B-0CE8-4473-B5D4-7820E37677C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4" name="Text Box 3">
          <a:extLst>
            <a:ext uri="{FF2B5EF4-FFF2-40B4-BE49-F238E27FC236}">
              <a16:creationId xmlns:a16="http://schemas.microsoft.com/office/drawing/2014/main" id="{D897C70A-1430-4BD4-B95A-3FFB5794F95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5" name="Text Box 32">
          <a:extLst>
            <a:ext uri="{FF2B5EF4-FFF2-40B4-BE49-F238E27FC236}">
              <a16:creationId xmlns:a16="http://schemas.microsoft.com/office/drawing/2014/main" id="{B47EB6F7-37CD-492A-A9FB-4D7B79374DD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6" name="Text Box 3">
          <a:extLst>
            <a:ext uri="{FF2B5EF4-FFF2-40B4-BE49-F238E27FC236}">
              <a16:creationId xmlns:a16="http://schemas.microsoft.com/office/drawing/2014/main" id="{82195DD0-5492-43F4-B21D-2699019EA77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5B82D46-65BC-497C-B5EF-CD4AAF109D3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88" name="Text Box 3">
          <a:extLst>
            <a:ext uri="{FF2B5EF4-FFF2-40B4-BE49-F238E27FC236}">
              <a16:creationId xmlns:a16="http://schemas.microsoft.com/office/drawing/2014/main" id="{0CFF5298-2106-4B55-B950-4BFCD32AB94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89" name="Text Box 32">
          <a:extLst>
            <a:ext uri="{FF2B5EF4-FFF2-40B4-BE49-F238E27FC236}">
              <a16:creationId xmlns:a16="http://schemas.microsoft.com/office/drawing/2014/main" id="{72D53509-FA5F-4C25-AD2A-FED4429F37C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0" name="Text Box 3">
          <a:extLst>
            <a:ext uri="{FF2B5EF4-FFF2-40B4-BE49-F238E27FC236}">
              <a16:creationId xmlns:a16="http://schemas.microsoft.com/office/drawing/2014/main" id="{C51328FE-4C30-4DAD-B3B4-D63A172AE49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1" name="Text Box 63">
          <a:extLst>
            <a:ext uri="{FF2B5EF4-FFF2-40B4-BE49-F238E27FC236}">
              <a16:creationId xmlns:a16="http://schemas.microsoft.com/office/drawing/2014/main" id="{2AECA357-1516-4F2A-A03C-874B5950429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2" name="Text Box 3">
          <a:extLst>
            <a:ext uri="{FF2B5EF4-FFF2-40B4-BE49-F238E27FC236}">
              <a16:creationId xmlns:a16="http://schemas.microsoft.com/office/drawing/2014/main" id="{751AF684-A46A-455D-9125-635AF0289CD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3" name="Text Box 32">
          <a:extLst>
            <a:ext uri="{FF2B5EF4-FFF2-40B4-BE49-F238E27FC236}">
              <a16:creationId xmlns:a16="http://schemas.microsoft.com/office/drawing/2014/main" id="{E4059316-52DA-4F9A-9E78-FC286917D7B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4" name="Text Box 3">
          <a:extLst>
            <a:ext uri="{FF2B5EF4-FFF2-40B4-BE49-F238E27FC236}">
              <a16:creationId xmlns:a16="http://schemas.microsoft.com/office/drawing/2014/main" id="{0E944F41-59D6-4EBC-A8DA-679028AEF49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5" name="Text Box 63">
          <a:extLst>
            <a:ext uri="{FF2B5EF4-FFF2-40B4-BE49-F238E27FC236}">
              <a16:creationId xmlns:a16="http://schemas.microsoft.com/office/drawing/2014/main" id="{A7F73375-3A36-41B6-AC93-C67470E701A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6" name="Text Box 3">
          <a:extLst>
            <a:ext uri="{FF2B5EF4-FFF2-40B4-BE49-F238E27FC236}">
              <a16:creationId xmlns:a16="http://schemas.microsoft.com/office/drawing/2014/main" id="{BDAC0D83-ABA0-427F-B9E9-D2D3F54CE91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7" name="Text Box 32">
          <a:extLst>
            <a:ext uri="{FF2B5EF4-FFF2-40B4-BE49-F238E27FC236}">
              <a16:creationId xmlns:a16="http://schemas.microsoft.com/office/drawing/2014/main" id="{261246B0-7769-48FD-92EF-C501DAFBAED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098" name="Text Box 3">
          <a:extLst>
            <a:ext uri="{FF2B5EF4-FFF2-40B4-BE49-F238E27FC236}">
              <a16:creationId xmlns:a16="http://schemas.microsoft.com/office/drawing/2014/main" id="{F89C968F-A4F2-4F0D-A517-CE95169F53C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099" name="Text Box 63">
          <a:extLst>
            <a:ext uri="{FF2B5EF4-FFF2-40B4-BE49-F238E27FC236}">
              <a16:creationId xmlns:a16="http://schemas.microsoft.com/office/drawing/2014/main" id="{C2AF82B2-FBEE-4218-84BD-32332400404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0" name="Text Box 3">
          <a:extLst>
            <a:ext uri="{FF2B5EF4-FFF2-40B4-BE49-F238E27FC236}">
              <a16:creationId xmlns:a16="http://schemas.microsoft.com/office/drawing/2014/main" id="{5E2814AF-AD2F-45FA-B6F5-10BCED2C83A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1" name="Text Box 32">
          <a:extLst>
            <a:ext uri="{FF2B5EF4-FFF2-40B4-BE49-F238E27FC236}">
              <a16:creationId xmlns:a16="http://schemas.microsoft.com/office/drawing/2014/main" id="{AA8D0163-0736-4830-ABF7-1CDFD0DDFE3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2" name="Text Box 3">
          <a:extLst>
            <a:ext uri="{FF2B5EF4-FFF2-40B4-BE49-F238E27FC236}">
              <a16:creationId xmlns:a16="http://schemas.microsoft.com/office/drawing/2014/main" id="{0EBDC0F6-82E6-4E89-A15F-C12A981B8A7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3" name="Text Box 63">
          <a:extLst>
            <a:ext uri="{FF2B5EF4-FFF2-40B4-BE49-F238E27FC236}">
              <a16:creationId xmlns:a16="http://schemas.microsoft.com/office/drawing/2014/main" id="{0C5509B4-5203-4053-9115-06C9B4A9950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4" name="Text Box 3">
          <a:extLst>
            <a:ext uri="{FF2B5EF4-FFF2-40B4-BE49-F238E27FC236}">
              <a16:creationId xmlns:a16="http://schemas.microsoft.com/office/drawing/2014/main" id="{7FC485F0-F0AC-4D3E-B6AC-38C0A1CBB0D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5" name="Text Box 32">
          <a:extLst>
            <a:ext uri="{FF2B5EF4-FFF2-40B4-BE49-F238E27FC236}">
              <a16:creationId xmlns:a16="http://schemas.microsoft.com/office/drawing/2014/main" id="{CA40F878-61F3-44BD-BE0B-A634DACFC82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6" name="Text Box 3">
          <a:extLst>
            <a:ext uri="{FF2B5EF4-FFF2-40B4-BE49-F238E27FC236}">
              <a16:creationId xmlns:a16="http://schemas.microsoft.com/office/drawing/2014/main" id="{F6463B30-AE1B-4079-9AB5-6646A9ED419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7" name="Text Box 63">
          <a:extLst>
            <a:ext uri="{FF2B5EF4-FFF2-40B4-BE49-F238E27FC236}">
              <a16:creationId xmlns:a16="http://schemas.microsoft.com/office/drawing/2014/main" id="{FD85AAEE-004B-4E90-904A-78B1C4B5BF9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08" name="Text Box 3">
          <a:extLst>
            <a:ext uri="{FF2B5EF4-FFF2-40B4-BE49-F238E27FC236}">
              <a16:creationId xmlns:a16="http://schemas.microsoft.com/office/drawing/2014/main" id="{8F245CC6-AA1A-4289-8500-5F157439D64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09" name="Text Box 32">
          <a:extLst>
            <a:ext uri="{FF2B5EF4-FFF2-40B4-BE49-F238E27FC236}">
              <a16:creationId xmlns:a16="http://schemas.microsoft.com/office/drawing/2014/main" id="{A9FCBE58-D16B-44F2-A9EC-627AB460370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0" name="Text Box 3">
          <a:extLst>
            <a:ext uri="{FF2B5EF4-FFF2-40B4-BE49-F238E27FC236}">
              <a16:creationId xmlns:a16="http://schemas.microsoft.com/office/drawing/2014/main" id="{65904B01-84DD-4E29-9638-76FE8CACFC6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1" name="Text Box 63">
          <a:extLst>
            <a:ext uri="{FF2B5EF4-FFF2-40B4-BE49-F238E27FC236}">
              <a16:creationId xmlns:a16="http://schemas.microsoft.com/office/drawing/2014/main" id="{94AEBE18-0D45-4A5A-916D-518E3D54F6A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2" name="Text Box 3">
          <a:extLst>
            <a:ext uri="{FF2B5EF4-FFF2-40B4-BE49-F238E27FC236}">
              <a16:creationId xmlns:a16="http://schemas.microsoft.com/office/drawing/2014/main" id="{1FAAC521-63C7-44AB-ACA8-F5D10863996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3" name="Text Box 32">
          <a:extLst>
            <a:ext uri="{FF2B5EF4-FFF2-40B4-BE49-F238E27FC236}">
              <a16:creationId xmlns:a16="http://schemas.microsoft.com/office/drawing/2014/main" id="{4775FE8F-4AB9-4726-BD91-85A932BA1E6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4" name="Text Box 3">
          <a:extLst>
            <a:ext uri="{FF2B5EF4-FFF2-40B4-BE49-F238E27FC236}">
              <a16:creationId xmlns:a16="http://schemas.microsoft.com/office/drawing/2014/main" id="{969920A2-503E-4B22-92B0-1419D9ADED2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5" name="Text Box 63">
          <a:extLst>
            <a:ext uri="{FF2B5EF4-FFF2-40B4-BE49-F238E27FC236}">
              <a16:creationId xmlns:a16="http://schemas.microsoft.com/office/drawing/2014/main" id="{FEF0485D-24F0-4F0F-A1CB-C5A7EA50AED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6" name="Text Box 3">
          <a:extLst>
            <a:ext uri="{FF2B5EF4-FFF2-40B4-BE49-F238E27FC236}">
              <a16:creationId xmlns:a16="http://schemas.microsoft.com/office/drawing/2014/main" id="{79EA5BBD-6A29-43D0-A0D7-82651A6BF71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17BF4F0B-4BEC-4E0C-977F-78020A72368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18" name="Text Box 3">
          <a:extLst>
            <a:ext uri="{FF2B5EF4-FFF2-40B4-BE49-F238E27FC236}">
              <a16:creationId xmlns:a16="http://schemas.microsoft.com/office/drawing/2014/main" id="{F2BCD694-0DA0-449F-A565-3291A44423F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19" name="Text Box 63">
          <a:extLst>
            <a:ext uri="{FF2B5EF4-FFF2-40B4-BE49-F238E27FC236}">
              <a16:creationId xmlns:a16="http://schemas.microsoft.com/office/drawing/2014/main" id="{D8E5E76D-E7E5-4394-95B8-2F1F24AF1A7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0" name="Text Box 3">
          <a:extLst>
            <a:ext uri="{FF2B5EF4-FFF2-40B4-BE49-F238E27FC236}">
              <a16:creationId xmlns:a16="http://schemas.microsoft.com/office/drawing/2014/main" id="{B072ABF9-EA1C-424A-A4FC-7DD02E43FB4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1" name="Text Box 32">
          <a:extLst>
            <a:ext uri="{FF2B5EF4-FFF2-40B4-BE49-F238E27FC236}">
              <a16:creationId xmlns:a16="http://schemas.microsoft.com/office/drawing/2014/main" id="{2E8DB4EF-2588-45A4-B392-3A18A7E61D8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2" name="Text Box 3">
          <a:extLst>
            <a:ext uri="{FF2B5EF4-FFF2-40B4-BE49-F238E27FC236}">
              <a16:creationId xmlns:a16="http://schemas.microsoft.com/office/drawing/2014/main" id="{F415B4D6-708A-47D6-8AA2-5C51C4CEA05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3" name="Text Box 63">
          <a:extLst>
            <a:ext uri="{FF2B5EF4-FFF2-40B4-BE49-F238E27FC236}">
              <a16:creationId xmlns:a16="http://schemas.microsoft.com/office/drawing/2014/main" id="{ADA0F547-FCAC-410A-B48A-D4C038DCFEB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4" name="Text Box 3">
          <a:extLst>
            <a:ext uri="{FF2B5EF4-FFF2-40B4-BE49-F238E27FC236}">
              <a16:creationId xmlns:a16="http://schemas.microsoft.com/office/drawing/2014/main" id="{BCFB980F-1821-4D61-ADBF-748EC1B78FF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5" name="Text Box 32">
          <a:extLst>
            <a:ext uri="{FF2B5EF4-FFF2-40B4-BE49-F238E27FC236}">
              <a16:creationId xmlns:a16="http://schemas.microsoft.com/office/drawing/2014/main" id="{3D52D5AF-BE22-44C7-84F4-8D531F789B4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6" name="Text Box 3">
          <a:extLst>
            <a:ext uri="{FF2B5EF4-FFF2-40B4-BE49-F238E27FC236}">
              <a16:creationId xmlns:a16="http://schemas.microsoft.com/office/drawing/2014/main" id="{B60B0C12-5977-4E71-8CCC-818B43F4FF7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7" name="Text Box 63">
          <a:extLst>
            <a:ext uri="{FF2B5EF4-FFF2-40B4-BE49-F238E27FC236}">
              <a16:creationId xmlns:a16="http://schemas.microsoft.com/office/drawing/2014/main" id="{3C56BED1-590A-41B8-8B9D-B66160B00BF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28" name="Text Box 3">
          <a:extLst>
            <a:ext uri="{FF2B5EF4-FFF2-40B4-BE49-F238E27FC236}">
              <a16:creationId xmlns:a16="http://schemas.microsoft.com/office/drawing/2014/main" id="{9AF876C5-6A57-40F5-9C1B-DF83C39CF5D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29" name="Text Box 32">
          <a:extLst>
            <a:ext uri="{FF2B5EF4-FFF2-40B4-BE49-F238E27FC236}">
              <a16:creationId xmlns:a16="http://schemas.microsoft.com/office/drawing/2014/main" id="{5FB3DC7E-13EF-46C9-BD05-43F32A4C7D0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0" name="Text Box 3">
          <a:extLst>
            <a:ext uri="{FF2B5EF4-FFF2-40B4-BE49-F238E27FC236}">
              <a16:creationId xmlns:a16="http://schemas.microsoft.com/office/drawing/2014/main" id="{4318B796-9EF3-4B33-BFBE-BD12421A04A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1" name="Text Box 63">
          <a:extLst>
            <a:ext uri="{FF2B5EF4-FFF2-40B4-BE49-F238E27FC236}">
              <a16:creationId xmlns:a16="http://schemas.microsoft.com/office/drawing/2014/main" id="{2011886B-0849-408A-AA92-FCC48DEFAAA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2" name="Text Box 3">
          <a:extLst>
            <a:ext uri="{FF2B5EF4-FFF2-40B4-BE49-F238E27FC236}">
              <a16:creationId xmlns:a16="http://schemas.microsoft.com/office/drawing/2014/main" id="{F36ABB0C-F9CC-4F77-B97E-F1083BF0A0D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3" name="Text Box 32">
          <a:extLst>
            <a:ext uri="{FF2B5EF4-FFF2-40B4-BE49-F238E27FC236}">
              <a16:creationId xmlns:a16="http://schemas.microsoft.com/office/drawing/2014/main" id="{DADA6396-7FBE-426B-8747-F571AD53139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4" name="Text Box 3">
          <a:extLst>
            <a:ext uri="{FF2B5EF4-FFF2-40B4-BE49-F238E27FC236}">
              <a16:creationId xmlns:a16="http://schemas.microsoft.com/office/drawing/2014/main" id="{F87450C4-84BE-4F69-BCB6-B0D793E217E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5" name="Text Box 63">
          <a:extLst>
            <a:ext uri="{FF2B5EF4-FFF2-40B4-BE49-F238E27FC236}">
              <a16:creationId xmlns:a16="http://schemas.microsoft.com/office/drawing/2014/main" id="{062864E3-837F-45C9-BBA4-BCFB52874BE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6" name="Text Box 3">
          <a:extLst>
            <a:ext uri="{FF2B5EF4-FFF2-40B4-BE49-F238E27FC236}">
              <a16:creationId xmlns:a16="http://schemas.microsoft.com/office/drawing/2014/main" id="{B29DCA14-F766-4988-9E7A-5F0F486CBFC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7" name="Text Box 32">
          <a:extLst>
            <a:ext uri="{FF2B5EF4-FFF2-40B4-BE49-F238E27FC236}">
              <a16:creationId xmlns:a16="http://schemas.microsoft.com/office/drawing/2014/main" id="{43435D94-D958-4A8F-AED5-2E85E048F34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152400</xdr:rowOff>
    </xdr:to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FB3D10EE-5811-4BDB-89E6-0F1CF709884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195</xdr:row>
      <xdr:rowOff>114300</xdr:rowOff>
    </xdr:to>
    <xdr:sp macro="" textlink="">
      <xdr:nvSpPr>
        <xdr:cNvPr id="1139" name="Text Box 63">
          <a:extLst>
            <a:ext uri="{FF2B5EF4-FFF2-40B4-BE49-F238E27FC236}">
              <a16:creationId xmlns:a16="http://schemas.microsoft.com/office/drawing/2014/main" id="{491F3A0A-A5E2-4E19-9C1A-F4B3E56BE38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05DD9CD3-4A17-438D-987B-CA64C606EB2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4710EAE9-77AF-4A29-BFAC-A71A5C26D05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E5B93F80-B164-4F96-B8B1-2EE91F3EB6B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C6D239BA-6CD8-400E-AD3E-258572B6EFB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4EE88854-BDC1-499E-A2E9-29D662C0B50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id="{8BE7BBD5-7D6C-4446-ADB3-7CC8C0012A6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6" name="Text Box 3">
          <a:extLst>
            <a:ext uri="{FF2B5EF4-FFF2-40B4-BE49-F238E27FC236}">
              <a16:creationId xmlns:a16="http://schemas.microsoft.com/office/drawing/2014/main" id="{CFC6102A-E38A-4D5D-B6BF-AEAD3113704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5ABF4DC4-AF62-4954-BC0C-435C79F339F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8" name="Text Box 3">
          <a:extLst>
            <a:ext uri="{FF2B5EF4-FFF2-40B4-BE49-F238E27FC236}">
              <a16:creationId xmlns:a16="http://schemas.microsoft.com/office/drawing/2014/main" id="{439A71EE-60F2-4280-AF43-80EB799AAA7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id="{93571A61-30F2-48BE-95AE-99225923763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D553FE2C-5EB1-4BD1-9581-EE7DC9BD610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64A8EF75-DDD9-43B2-BB4E-7045357DB1A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74181BA7-E25C-4998-881E-BB2B0A07566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CFE9875F-B721-44E4-A922-8909BB422F2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68BFC507-D464-45CB-905B-0EF3A3B9799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id="{EF74A603-F44D-4C0B-8A92-8D5EF3901F9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E674F9D9-58E2-45A7-87EC-1C46054D585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id="{72B93872-60DA-431E-A3D7-32488C0505D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C905CE79-2E64-497A-BDB2-DB92B133B30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id="{5E018768-E57F-4CA3-B413-2EF3649BCCF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25748F00-F22E-411F-BBE2-D44BD5A5184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1" name="Text Box 3">
          <a:extLst>
            <a:ext uri="{FF2B5EF4-FFF2-40B4-BE49-F238E27FC236}">
              <a16:creationId xmlns:a16="http://schemas.microsoft.com/office/drawing/2014/main" id="{79F0FFF2-CBCB-4FD3-B012-ABF82E53C59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4A0A8DD2-D701-43BF-AB0F-ABFA1AF5269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78FCC260-41AB-420C-A677-9F8AE613FD60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FB178E5F-323D-4E17-B85A-1488A011FF0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5" name="Text Box 3">
          <a:extLst>
            <a:ext uri="{FF2B5EF4-FFF2-40B4-BE49-F238E27FC236}">
              <a16:creationId xmlns:a16="http://schemas.microsoft.com/office/drawing/2014/main" id="{E2E2AEFB-F239-4A97-BA69-D056BEE29EA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4446A047-5169-4BF3-AF8D-77205B1CDF4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7" name="Text Box 3">
          <a:extLst>
            <a:ext uri="{FF2B5EF4-FFF2-40B4-BE49-F238E27FC236}">
              <a16:creationId xmlns:a16="http://schemas.microsoft.com/office/drawing/2014/main" id="{855A31E9-1AF8-4B66-998E-9B965E90A8C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900F0992-9FB5-41F0-916C-E00545F5569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69" name="Text Box 3">
          <a:extLst>
            <a:ext uri="{FF2B5EF4-FFF2-40B4-BE49-F238E27FC236}">
              <a16:creationId xmlns:a16="http://schemas.microsoft.com/office/drawing/2014/main" id="{7D92170E-23E0-4146-A5A2-82C0480F602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DECB1E80-920F-4D2B-8503-7D078B20E6F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1" name="Text Box 3">
          <a:extLst>
            <a:ext uri="{FF2B5EF4-FFF2-40B4-BE49-F238E27FC236}">
              <a16:creationId xmlns:a16="http://schemas.microsoft.com/office/drawing/2014/main" id="{15F9AC15-8A15-478C-8565-F11E976FB245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7452D577-CE27-459C-BB89-4BB77C99B41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3" name="Text Box 3">
          <a:extLst>
            <a:ext uri="{FF2B5EF4-FFF2-40B4-BE49-F238E27FC236}">
              <a16:creationId xmlns:a16="http://schemas.microsoft.com/office/drawing/2014/main" id="{FDB20B06-978B-4105-A1FB-A8CA7A87735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FBE3B0A5-4AE2-43DB-8821-312B52DD58B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5" name="Text Box 3">
          <a:extLst>
            <a:ext uri="{FF2B5EF4-FFF2-40B4-BE49-F238E27FC236}">
              <a16:creationId xmlns:a16="http://schemas.microsoft.com/office/drawing/2014/main" id="{CCC87009-970F-4C49-939B-BAAF047529D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D0CC9F7F-D22B-4156-A04C-5CE943D98A0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7" name="Text Box 3">
          <a:extLst>
            <a:ext uri="{FF2B5EF4-FFF2-40B4-BE49-F238E27FC236}">
              <a16:creationId xmlns:a16="http://schemas.microsoft.com/office/drawing/2014/main" id="{8782DA1B-187D-4EA3-BD0B-2B9EF666849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6693AB00-E3F3-449F-BB69-BD140768573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79" name="Text Box 3">
          <a:extLst>
            <a:ext uri="{FF2B5EF4-FFF2-40B4-BE49-F238E27FC236}">
              <a16:creationId xmlns:a16="http://schemas.microsoft.com/office/drawing/2014/main" id="{5A1206D9-72EB-4139-8FE0-45AF93488BB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9B7AFB89-A7D4-48E3-BD61-A2B8B6E1255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1" name="Text Box 3">
          <a:extLst>
            <a:ext uri="{FF2B5EF4-FFF2-40B4-BE49-F238E27FC236}">
              <a16:creationId xmlns:a16="http://schemas.microsoft.com/office/drawing/2014/main" id="{5D23DB02-F625-4478-AD8B-B0C6BBCFFDC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F306E7FA-9A34-4EDD-BE7B-95CA1AB85F0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3" name="Text Box 3">
          <a:extLst>
            <a:ext uri="{FF2B5EF4-FFF2-40B4-BE49-F238E27FC236}">
              <a16:creationId xmlns:a16="http://schemas.microsoft.com/office/drawing/2014/main" id="{F34ED5CE-39F2-476F-883F-69F15254113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4A59D26C-F0BF-4E5B-8A82-A3957713B70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CF4EFB8E-3FB7-4B27-91CF-4E440BB8AA5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E3B9E5CE-6CA2-498F-8065-5A42A6D8D40B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7" name="Text Box 3">
          <a:extLst>
            <a:ext uri="{FF2B5EF4-FFF2-40B4-BE49-F238E27FC236}">
              <a16:creationId xmlns:a16="http://schemas.microsoft.com/office/drawing/2014/main" id="{292CB02F-FABE-49D8-8614-6C425F53E3D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5E2A567F-D7B7-4193-A6B9-53734973AF6E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89" name="Text Box 3">
          <a:extLst>
            <a:ext uri="{FF2B5EF4-FFF2-40B4-BE49-F238E27FC236}">
              <a16:creationId xmlns:a16="http://schemas.microsoft.com/office/drawing/2014/main" id="{577C1F88-9225-4179-B560-BC089EFA2E59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58521B59-376D-487A-B0CA-DCAE48A38024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1" name="Text Box 3">
          <a:extLst>
            <a:ext uri="{FF2B5EF4-FFF2-40B4-BE49-F238E27FC236}">
              <a16:creationId xmlns:a16="http://schemas.microsoft.com/office/drawing/2014/main" id="{DAA86EA8-9C44-4756-95D8-355C1B00758F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6639DD0E-E16D-48BD-AACB-7E9C980220DC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3" name="Text Box 3">
          <a:extLst>
            <a:ext uri="{FF2B5EF4-FFF2-40B4-BE49-F238E27FC236}">
              <a16:creationId xmlns:a16="http://schemas.microsoft.com/office/drawing/2014/main" id="{24C64918-17CD-464D-9BBF-683E7734BB63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F3406514-3E86-42A6-9575-79F218FAFF6D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5" name="Text Box 3">
          <a:extLst>
            <a:ext uri="{FF2B5EF4-FFF2-40B4-BE49-F238E27FC236}">
              <a16:creationId xmlns:a16="http://schemas.microsoft.com/office/drawing/2014/main" id="{69C3123C-DA47-4034-9454-AE5EFA0CD25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7579589E-09BD-470E-BC82-C1A42EC09F9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7" name="Text Box 3">
          <a:extLst>
            <a:ext uri="{FF2B5EF4-FFF2-40B4-BE49-F238E27FC236}">
              <a16:creationId xmlns:a16="http://schemas.microsoft.com/office/drawing/2014/main" id="{E1E29000-E6C3-45FE-9E18-66257540CF6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C51CAA41-E3D2-4B22-B0A5-D2FE81DB2E88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199" name="Text Box 3">
          <a:extLst>
            <a:ext uri="{FF2B5EF4-FFF2-40B4-BE49-F238E27FC236}">
              <a16:creationId xmlns:a16="http://schemas.microsoft.com/office/drawing/2014/main" id="{9ED4554A-FE04-401D-AB19-69E46B1F1FD7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90F0B5C2-183D-4898-BF32-DA600E9CB45A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1" name="Text Box 3">
          <a:extLst>
            <a:ext uri="{FF2B5EF4-FFF2-40B4-BE49-F238E27FC236}">
              <a16:creationId xmlns:a16="http://schemas.microsoft.com/office/drawing/2014/main" id="{39DB24FF-FF96-44B2-BA94-DE7116F80E56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D23F75C5-5A95-41C8-831C-BAE40FE27E01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195</xdr:row>
      <xdr:rowOff>0</xdr:rowOff>
    </xdr:from>
    <xdr:to>
      <xdr:col>1</xdr:col>
      <xdr:colOff>2438400</xdr:colOff>
      <xdr:row>196</xdr:row>
      <xdr:rowOff>4460</xdr:rowOff>
    </xdr:to>
    <xdr:sp macro="" textlink="">
      <xdr:nvSpPr>
        <xdr:cNvPr id="1203" name="Text Box 3">
          <a:extLst>
            <a:ext uri="{FF2B5EF4-FFF2-40B4-BE49-F238E27FC236}">
              <a16:creationId xmlns:a16="http://schemas.microsoft.com/office/drawing/2014/main" id="{26DA0FD1-D000-4C38-8769-54197C9641C2}"/>
            </a:ext>
          </a:extLst>
        </xdr:cNvPr>
        <xdr:cNvSpPr txBox="1">
          <a:spLocks noChangeArrowheads="1"/>
        </xdr:cNvSpPr>
      </xdr:nvSpPr>
      <xdr:spPr bwMode="auto">
        <a:xfrm>
          <a:off x="3009900" y="43310175"/>
          <a:ext cx="0" cy="16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CC5126A3-DAD5-40D9-8395-17C9E8470C5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E871D2E5-CECD-4F9F-BF98-EBEDEF672CE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E10D82DD-6B2C-424A-AD98-D1BBD0372E6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CA50DCC4-C5FC-4CCB-96BF-702C00B6C89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79CB78B7-2997-48A8-8940-CD75D339C23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098FBEA9-4DED-485F-9BA6-64216098275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D323BB60-AAFF-42E4-9E38-E6508E09A74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AB66BB0F-D94E-4FB2-AF39-E508334AC08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D45DAC3-F68F-4C82-A6C7-7B02943D815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C48BCB82-533C-40D7-98CA-9D82CCF32BF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BF78BDE9-7A9A-42E4-B6E2-EDEE85E32A3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93648D45-7F9E-402B-A6F3-AD78F305B02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F3EBA41C-A24E-41EA-AAF5-18CB959D0DA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DDAB4F77-4E56-4B7C-8E4E-255E96777E1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38C7A4F5-F633-448E-82E6-6E15F883457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BCBDDA89-EC67-468D-8EA9-9212F35C610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6EF328DF-17CA-4DD9-9886-AA5D3315730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D4011F91-4FD2-499B-8A26-031F88CFCEA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BDFB5795-1F67-470F-92E5-C40E4003EAB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E963FC9E-847C-4FF4-9C67-4809756248D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52E45C92-E675-4224-BF2D-C2C4FD61719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8E70954E-1C75-43B3-8457-AD9A180089F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2054D386-1A10-4D3B-8196-6F7D02ACAFA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593E99CE-B72F-4817-B672-B6C6916456C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14603D23-5E47-400F-AD89-FAE91FB4DB3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0760EFDB-0525-4713-812D-3BADF05D832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80520344-E00F-42CF-B7D1-64AF1E3E3DF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7AE8C8BE-259D-4792-8D3B-16D8C9E5FC0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508CB595-B995-4C3F-AD56-725980D8F96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6C760F80-8CF7-438A-8C47-6B5237947BE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2783EE6B-A7DC-44CE-9001-DEB5CBE1FEC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77414E40-5EA7-45DB-A5E5-20E99D66E7F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99003F60-907D-4B13-8708-BF331AFD78A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0CB37EC2-897D-4D11-B245-0AADE7F124A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7271402B-C09E-4296-82B7-8E6471577A9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F6BE1928-E326-463D-A19A-5FDC2F23FA6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8AB63556-DDA5-43DA-BCA0-BD1B6FA9554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9F6215E1-002F-477C-BE5D-81D2979A668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700E4FF3-4EC8-4772-BC37-A21EA86DFA3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BCCCF400-B4A8-4AF6-8BC1-EE83F803070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6927CC19-F15A-49C4-A796-13FCCE104E3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D29FACF1-111F-44B2-AE0E-C2D36193393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2824E567-8023-4692-94FC-C41040C08EC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91F494F3-BB46-47AA-8842-E0869DE1CC3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0C74B9BB-C99D-42A0-863A-7388C8CC76B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81301294-3564-4042-9843-A8D930667D9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5EC6B43D-F3C1-4EEE-9FE0-4523BFEF2A4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493E6DB3-BA38-4A19-A98F-883D1885175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8C293A1F-F1F0-4BCD-A19F-A7895F63234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249A6C4F-BA60-4CEE-B375-C7058F2982D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B09F3DC9-5EFA-4171-A0F8-D60A5F2E5A4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75820BA1-7509-4C00-9CD6-C4EBF8B5D4B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D3C1E6D7-3B0A-4DFD-AE8A-1DD2F344C26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2E74FFC2-92A0-46FF-BD4F-68B3282F795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6EE32C98-4B55-4719-AF6A-6D1D371DA48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AEEF67CB-CBF3-428E-8267-72DA2DE90FE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CEE2FD20-304C-461A-9DA1-8C465C90BB2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3171C1A6-70DA-4060-9986-495983C5B7D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6104BA8E-817E-4665-8AC4-B55ACEA0410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6DACEFC0-2878-4855-8CEB-12BFFE55781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6BAB9CF3-57D8-4104-8104-5C185BC25C3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34E71577-5A5B-4230-80A6-7D14DDF2DD6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96A80DD2-7846-4909-8A8C-03DE96869EB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4217113B-2E09-42E8-832F-65BD54A61C0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F1FA5577-99E7-405A-8517-19922D08EF2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424F456B-B72D-465B-A59C-372EEC348E4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3985B255-16C3-4FF8-9099-2D555F070E4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247E9953-71D7-4745-9FD5-FAD55DD7D68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400643FB-C5C0-4F00-850C-A4506ECC654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993AC688-5256-43A0-AFF5-841C2697C3B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87522C6D-9602-403B-AC86-CF2B755FB4B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CD8DFC71-531A-4FF0-B3B7-9F2591FA322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A335E603-D283-4A98-8AD7-17393413C99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A0805DF0-A23B-46F8-854C-E9F7D1406B3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CA4F84EF-17CA-43CA-8F7C-35A25BC125A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25C26AB6-CCE9-46FC-B58D-78FBF7D2186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39D6CE73-3318-4A15-BB08-7147A8920AD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793FF404-F325-473F-B0DC-D9B231C5F95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85B8EC72-63F2-45D9-AFCE-72CDACA3B63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84B40567-0399-4DB0-80E9-EEE8842502F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83D0F669-0788-4383-A466-83659F4254F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35457BB2-ADAD-4A82-9727-AEEB71D0C05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D3272CE0-90E1-4D02-873F-5F122257342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D8C07D3A-A470-4E23-8410-B1A82911152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83F592D9-11BF-4FD2-AE68-D3493259FA3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F72DEC8A-BF2C-424B-BE16-C251300EB37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0" name="Text Box 8">
          <a:extLst>
            <a:ext uri="{FF2B5EF4-FFF2-40B4-BE49-F238E27FC236}">
              <a16:creationId xmlns:a16="http://schemas.microsoft.com/office/drawing/2014/main" id="{FC0E519C-4B0B-4EBD-A3E5-9B8183A62B9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1" name="Text Box 9">
          <a:extLst>
            <a:ext uri="{FF2B5EF4-FFF2-40B4-BE49-F238E27FC236}">
              <a16:creationId xmlns:a16="http://schemas.microsoft.com/office/drawing/2014/main" id="{8671BF4A-F5B4-439C-BBDE-91BA387B76E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2" name="Text Box 8">
          <a:extLst>
            <a:ext uri="{FF2B5EF4-FFF2-40B4-BE49-F238E27FC236}">
              <a16:creationId xmlns:a16="http://schemas.microsoft.com/office/drawing/2014/main" id="{DBCBD0B3-1C4B-40CD-AAA6-4220F9A3E4B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3" name="Text Box 9">
          <a:extLst>
            <a:ext uri="{FF2B5EF4-FFF2-40B4-BE49-F238E27FC236}">
              <a16:creationId xmlns:a16="http://schemas.microsoft.com/office/drawing/2014/main" id="{189144AD-8BE1-4C17-A825-024D8EB60EA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4" name="Text Box 8">
          <a:extLst>
            <a:ext uri="{FF2B5EF4-FFF2-40B4-BE49-F238E27FC236}">
              <a16:creationId xmlns:a16="http://schemas.microsoft.com/office/drawing/2014/main" id="{31F8EA03-6E0F-469E-8AEC-18B52DE4B44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5" name="Text Box 9">
          <a:extLst>
            <a:ext uri="{FF2B5EF4-FFF2-40B4-BE49-F238E27FC236}">
              <a16:creationId xmlns:a16="http://schemas.microsoft.com/office/drawing/2014/main" id="{9B277324-9319-4BEB-877C-A057EF76C21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910512D7-5BB5-452F-9B62-C47696917E2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7" name="Text Box 9">
          <a:extLst>
            <a:ext uri="{FF2B5EF4-FFF2-40B4-BE49-F238E27FC236}">
              <a16:creationId xmlns:a16="http://schemas.microsoft.com/office/drawing/2014/main" id="{CADC8D56-CDB3-4ADF-BA48-576189670AF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8" name="Text Box 8">
          <a:extLst>
            <a:ext uri="{FF2B5EF4-FFF2-40B4-BE49-F238E27FC236}">
              <a16:creationId xmlns:a16="http://schemas.microsoft.com/office/drawing/2014/main" id="{4F9CDC4A-0363-4825-9BEA-F3F035A853B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299" name="Text Box 9">
          <a:extLst>
            <a:ext uri="{FF2B5EF4-FFF2-40B4-BE49-F238E27FC236}">
              <a16:creationId xmlns:a16="http://schemas.microsoft.com/office/drawing/2014/main" id="{5FD4D228-DC30-4B14-8A59-F42897E04C8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8900B36E-240F-4024-9CE1-B6D2B2A6FCA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86AF459C-1829-4109-ACE6-4C0D59F5B89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2" name="Text Box 8">
          <a:extLst>
            <a:ext uri="{FF2B5EF4-FFF2-40B4-BE49-F238E27FC236}">
              <a16:creationId xmlns:a16="http://schemas.microsoft.com/office/drawing/2014/main" id="{FB382CC6-F1B6-49EA-9081-663F1FEB183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3" name="Text Box 9">
          <a:extLst>
            <a:ext uri="{FF2B5EF4-FFF2-40B4-BE49-F238E27FC236}">
              <a16:creationId xmlns:a16="http://schemas.microsoft.com/office/drawing/2014/main" id="{3403B407-E68E-41C4-8582-53A745DA62B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4" name="Text Box 8">
          <a:extLst>
            <a:ext uri="{FF2B5EF4-FFF2-40B4-BE49-F238E27FC236}">
              <a16:creationId xmlns:a16="http://schemas.microsoft.com/office/drawing/2014/main" id="{C3046C55-BBE3-4E3C-A2EB-F520B11845F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5" name="Text Box 9">
          <a:extLst>
            <a:ext uri="{FF2B5EF4-FFF2-40B4-BE49-F238E27FC236}">
              <a16:creationId xmlns:a16="http://schemas.microsoft.com/office/drawing/2014/main" id="{13F347DD-6FF3-4053-A2D2-E3E6F0C9A95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6" name="Text Box 8">
          <a:extLst>
            <a:ext uri="{FF2B5EF4-FFF2-40B4-BE49-F238E27FC236}">
              <a16:creationId xmlns:a16="http://schemas.microsoft.com/office/drawing/2014/main" id="{E4BD2E2B-EBE6-479A-85C5-EC8C7C98454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7" name="Text Box 9">
          <a:extLst>
            <a:ext uri="{FF2B5EF4-FFF2-40B4-BE49-F238E27FC236}">
              <a16:creationId xmlns:a16="http://schemas.microsoft.com/office/drawing/2014/main" id="{4F4B5D3A-301E-4C0A-AF6F-1EFB69C1C14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8" name="Text Box 8">
          <a:extLst>
            <a:ext uri="{FF2B5EF4-FFF2-40B4-BE49-F238E27FC236}">
              <a16:creationId xmlns:a16="http://schemas.microsoft.com/office/drawing/2014/main" id="{1DA569AA-5FB0-486F-A914-764F66D91AB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09" name="Text Box 9">
          <a:extLst>
            <a:ext uri="{FF2B5EF4-FFF2-40B4-BE49-F238E27FC236}">
              <a16:creationId xmlns:a16="http://schemas.microsoft.com/office/drawing/2014/main" id="{67A6E3E9-CABD-4989-80D2-2238182F444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6A536A36-0C70-41BB-B401-D16370E239C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AACA7B4D-A11E-4349-A708-E18DAC81300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3DF9B93D-8E6B-40DF-BD41-FF8FD43391B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3AB4BCAC-ABAA-4F68-8756-FDF0063EC22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8F789478-B563-4AF8-97D3-16AD1529DC3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5D28EB9F-EC72-42B3-B2BA-5A12E2F3594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BA792C65-001E-43DD-A558-97DE0D52B4C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161EB8BE-1EDC-43D0-9C61-4A3DE54D907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843B2001-843D-4C11-A44E-54EA5454215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2B15E43B-E643-4D9B-9EC5-3E8CD7ADC70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13F0CD0F-BB98-4196-AE7C-0E04B523B17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5F5B9DC-1662-4E64-8385-5A588B16774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E3E33E40-9A37-4EDE-B610-86481C7135E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F98E7772-87B9-4884-B02B-8E1627A1639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80372621-B45C-46FE-B31A-FDE0C6F1CBA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01EA791F-B7BE-45DC-BB70-3E818695B41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413AF68D-2905-4613-AFFC-FF720D91F66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748F46EE-7042-4837-812B-8CD904008DF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91EA2325-88DF-433C-8DFD-97DB0170697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CCBA42A2-87A0-4353-8D4F-9D4496D3814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CAFDCD43-CDFB-4E1F-910A-1E4E21783EA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1" name="Text Box 9">
          <a:extLst>
            <a:ext uri="{FF2B5EF4-FFF2-40B4-BE49-F238E27FC236}">
              <a16:creationId xmlns:a16="http://schemas.microsoft.com/office/drawing/2014/main" id="{32498FE0-9BE8-4F6B-95EE-EAF9BC08283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2" name="Text Box 8">
          <a:extLst>
            <a:ext uri="{FF2B5EF4-FFF2-40B4-BE49-F238E27FC236}">
              <a16:creationId xmlns:a16="http://schemas.microsoft.com/office/drawing/2014/main" id="{3A2A0BF4-86E6-4FC7-BF43-C6CE8076164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3" name="Text Box 9">
          <a:extLst>
            <a:ext uri="{FF2B5EF4-FFF2-40B4-BE49-F238E27FC236}">
              <a16:creationId xmlns:a16="http://schemas.microsoft.com/office/drawing/2014/main" id="{1167B849-7AC3-4011-9AA0-300A10C1CD0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4" name="Text Box 8">
          <a:extLst>
            <a:ext uri="{FF2B5EF4-FFF2-40B4-BE49-F238E27FC236}">
              <a16:creationId xmlns:a16="http://schemas.microsoft.com/office/drawing/2014/main" id="{82DD76A1-08A4-4C02-B15F-1D9E65BCA9F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5" name="Text Box 9">
          <a:extLst>
            <a:ext uri="{FF2B5EF4-FFF2-40B4-BE49-F238E27FC236}">
              <a16:creationId xmlns:a16="http://schemas.microsoft.com/office/drawing/2014/main" id="{C97B2FB4-34BF-4528-8655-423F9249361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6" name="Text Box 8">
          <a:extLst>
            <a:ext uri="{FF2B5EF4-FFF2-40B4-BE49-F238E27FC236}">
              <a16:creationId xmlns:a16="http://schemas.microsoft.com/office/drawing/2014/main" id="{0F01C324-6136-405E-B91E-E7BE53161F8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7" name="Text Box 9">
          <a:extLst>
            <a:ext uri="{FF2B5EF4-FFF2-40B4-BE49-F238E27FC236}">
              <a16:creationId xmlns:a16="http://schemas.microsoft.com/office/drawing/2014/main" id="{813F27C9-D33B-4E62-B032-05DA728B81C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51A328F9-158F-4CB3-B6EB-432ADA5A5A6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39" name="Text Box 9">
          <a:extLst>
            <a:ext uri="{FF2B5EF4-FFF2-40B4-BE49-F238E27FC236}">
              <a16:creationId xmlns:a16="http://schemas.microsoft.com/office/drawing/2014/main" id="{17CCC03E-EEF8-45EF-8B9C-7ECE7A7AE8C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30F4A812-0073-4FF0-B792-DF26A1590D2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1" name="Text Box 9">
          <a:extLst>
            <a:ext uri="{FF2B5EF4-FFF2-40B4-BE49-F238E27FC236}">
              <a16:creationId xmlns:a16="http://schemas.microsoft.com/office/drawing/2014/main" id="{F0E38675-6334-4E60-B8F3-2311EC07257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2" name="Text Box 8">
          <a:extLst>
            <a:ext uri="{FF2B5EF4-FFF2-40B4-BE49-F238E27FC236}">
              <a16:creationId xmlns:a16="http://schemas.microsoft.com/office/drawing/2014/main" id="{7471F089-5E75-4277-AF4D-5B6B195B48A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3" name="Text Box 9">
          <a:extLst>
            <a:ext uri="{FF2B5EF4-FFF2-40B4-BE49-F238E27FC236}">
              <a16:creationId xmlns:a16="http://schemas.microsoft.com/office/drawing/2014/main" id="{5AA555D7-59DC-40BB-B2F5-90289C6B49E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988EA16A-350F-4C11-95E0-4F229B73567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9D32C490-6585-4463-886F-582501E666D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448BD5F3-623D-41E0-B02B-FCE8A62CEBA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75215</xdr:rowOff>
    </xdr:to>
    <xdr:sp macro="" textlink="">
      <xdr:nvSpPr>
        <xdr:cNvPr id="1347" name="Text Box 9">
          <a:extLst>
            <a:ext uri="{FF2B5EF4-FFF2-40B4-BE49-F238E27FC236}">
              <a16:creationId xmlns:a16="http://schemas.microsoft.com/office/drawing/2014/main" id="{5F588FCE-2BDF-4D92-815A-7ED86F9BC02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01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48" name="Text Box 8">
          <a:extLst>
            <a:ext uri="{FF2B5EF4-FFF2-40B4-BE49-F238E27FC236}">
              <a16:creationId xmlns:a16="http://schemas.microsoft.com/office/drawing/2014/main" id="{A2FD3777-B23D-4691-92D5-28CCFFE7BDC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49" name="Text Box 9">
          <a:extLst>
            <a:ext uri="{FF2B5EF4-FFF2-40B4-BE49-F238E27FC236}">
              <a16:creationId xmlns:a16="http://schemas.microsoft.com/office/drawing/2014/main" id="{F56DD326-C9DE-4143-AA9C-C34357B9605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0" name="Text Box 8">
          <a:extLst>
            <a:ext uri="{FF2B5EF4-FFF2-40B4-BE49-F238E27FC236}">
              <a16:creationId xmlns:a16="http://schemas.microsoft.com/office/drawing/2014/main" id="{D09457C0-C4D6-4DCA-B389-A1C5E05195E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1" name="Text Box 9">
          <a:extLst>
            <a:ext uri="{FF2B5EF4-FFF2-40B4-BE49-F238E27FC236}">
              <a16:creationId xmlns:a16="http://schemas.microsoft.com/office/drawing/2014/main" id="{5294D8FE-B4B6-4CCC-AEDD-9C60D0CB214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2" name="Text Box 8">
          <a:extLst>
            <a:ext uri="{FF2B5EF4-FFF2-40B4-BE49-F238E27FC236}">
              <a16:creationId xmlns:a16="http://schemas.microsoft.com/office/drawing/2014/main" id="{273503D8-6014-42E8-9936-507779E9FFF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3" name="Text Box 9">
          <a:extLst>
            <a:ext uri="{FF2B5EF4-FFF2-40B4-BE49-F238E27FC236}">
              <a16:creationId xmlns:a16="http://schemas.microsoft.com/office/drawing/2014/main" id="{49A6036D-2712-4C51-BCD4-85746A6E0F3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4" name="Text Box 8">
          <a:extLst>
            <a:ext uri="{FF2B5EF4-FFF2-40B4-BE49-F238E27FC236}">
              <a16:creationId xmlns:a16="http://schemas.microsoft.com/office/drawing/2014/main" id="{1A4F3340-7A2B-405B-903F-C1FA29ED4C9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5" name="Text Box 9">
          <a:extLst>
            <a:ext uri="{FF2B5EF4-FFF2-40B4-BE49-F238E27FC236}">
              <a16:creationId xmlns:a16="http://schemas.microsoft.com/office/drawing/2014/main" id="{95ADE941-1385-4238-8895-BF3D7184218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6" name="Text Box 8">
          <a:extLst>
            <a:ext uri="{FF2B5EF4-FFF2-40B4-BE49-F238E27FC236}">
              <a16:creationId xmlns:a16="http://schemas.microsoft.com/office/drawing/2014/main" id="{F7E8ADB8-F22D-4DF2-BF18-7BB635CFC30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7" name="Text Box 9">
          <a:extLst>
            <a:ext uri="{FF2B5EF4-FFF2-40B4-BE49-F238E27FC236}">
              <a16:creationId xmlns:a16="http://schemas.microsoft.com/office/drawing/2014/main" id="{C826BA7F-A926-4D0B-9400-C1B2B9D0764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8" name="Text Box 8">
          <a:extLst>
            <a:ext uri="{FF2B5EF4-FFF2-40B4-BE49-F238E27FC236}">
              <a16:creationId xmlns:a16="http://schemas.microsoft.com/office/drawing/2014/main" id="{C601BC1B-FB58-4E8A-BAB0-1DF1132E887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59" name="Text Box 9">
          <a:extLst>
            <a:ext uri="{FF2B5EF4-FFF2-40B4-BE49-F238E27FC236}">
              <a16:creationId xmlns:a16="http://schemas.microsoft.com/office/drawing/2014/main" id="{2A5EB4FF-147B-4609-9D25-CD1BC5E0376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0" name="Text Box 8">
          <a:extLst>
            <a:ext uri="{FF2B5EF4-FFF2-40B4-BE49-F238E27FC236}">
              <a16:creationId xmlns:a16="http://schemas.microsoft.com/office/drawing/2014/main" id="{58684DC3-3A8F-47F4-B3E9-8C89BC9EDAC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1" name="Text Box 9">
          <a:extLst>
            <a:ext uri="{FF2B5EF4-FFF2-40B4-BE49-F238E27FC236}">
              <a16:creationId xmlns:a16="http://schemas.microsoft.com/office/drawing/2014/main" id="{1AC16C3A-AB24-40E7-BFD5-E46E860E862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BE9609D9-99FF-41DE-A5A1-01EF2E1681F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487D2FC4-70FE-464A-8AE2-994AB516912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4" name="Text Box 8">
          <a:extLst>
            <a:ext uri="{FF2B5EF4-FFF2-40B4-BE49-F238E27FC236}">
              <a16:creationId xmlns:a16="http://schemas.microsoft.com/office/drawing/2014/main" id="{AD3A635B-0CE5-43B0-8601-70657CB4F3B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5" name="Text Box 9">
          <a:extLst>
            <a:ext uri="{FF2B5EF4-FFF2-40B4-BE49-F238E27FC236}">
              <a16:creationId xmlns:a16="http://schemas.microsoft.com/office/drawing/2014/main" id="{17000EB8-8CB7-4B42-ABAB-19961772893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D1C04620-6A99-4A43-B285-605A7A1A9F1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A1F8FADC-2F7E-408D-9AFA-409899360F9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8" name="Text Box 8">
          <a:extLst>
            <a:ext uri="{FF2B5EF4-FFF2-40B4-BE49-F238E27FC236}">
              <a16:creationId xmlns:a16="http://schemas.microsoft.com/office/drawing/2014/main" id="{6B27928E-7999-4636-A538-AD530126D20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69" name="Text Box 9">
          <a:extLst>
            <a:ext uri="{FF2B5EF4-FFF2-40B4-BE49-F238E27FC236}">
              <a16:creationId xmlns:a16="http://schemas.microsoft.com/office/drawing/2014/main" id="{DFACC107-44AF-4AF6-A3E1-21B417B762C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0" name="Text Box 8">
          <a:extLst>
            <a:ext uri="{FF2B5EF4-FFF2-40B4-BE49-F238E27FC236}">
              <a16:creationId xmlns:a16="http://schemas.microsoft.com/office/drawing/2014/main" id="{933C4A5D-4291-4F1C-B1F1-43837146F6E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1" name="Text Box 9">
          <a:extLst>
            <a:ext uri="{FF2B5EF4-FFF2-40B4-BE49-F238E27FC236}">
              <a16:creationId xmlns:a16="http://schemas.microsoft.com/office/drawing/2014/main" id="{B5FAFA0B-934C-448C-828C-313C86FF294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2" name="Text Box 8">
          <a:extLst>
            <a:ext uri="{FF2B5EF4-FFF2-40B4-BE49-F238E27FC236}">
              <a16:creationId xmlns:a16="http://schemas.microsoft.com/office/drawing/2014/main" id="{A3759C5D-475D-49D6-9567-EBCAC8297A2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3" name="Text Box 9">
          <a:extLst>
            <a:ext uri="{FF2B5EF4-FFF2-40B4-BE49-F238E27FC236}">
              <a16:creationId xmlns:a16="http://schemas.microsoft.com/office/drawing/2014/main" id="{447BAEC0-7167-45BD-931E-3D9B7EA1497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193072E4-9C6A-4619-A32B-3108E34FC57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B7FAB2EE-557C-4D65-A160-338B7123D7F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198EAE44-36C5-48E4-97EC-0DB8F2E981D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A5078A15-1B9C-4496-85C5-82DE7714737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4ED8CAE6-4675-478F-AD56-FA09C190A06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E72A0CC8-44A3-4BF5-B677-02D15D3604E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4E800548-9B34-4B66-BD9B-1CB74D92AAC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3A6C0317-3FA0-491A-9D0A-298E06B393C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8FD93426-1015-420E-892F-790FACC23930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ADDDCCF7-13EF-4C90-8771-078934A2230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F8563C60-095F-4F89-896D-17398B99BA3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9EADC0E2-7007-4BEA-9C17-14F4C5D5D5E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EB036987-1D3D-42CE-9557-0831EEAF53E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8487CF05-0CF0-490E-BA73-E4AEA5C2008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F7B79D4F-3C7F-4B3F-A8A8-5BC3AE54181A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A924C9D2-7DC5-404A-BB1C-FFAC61D968A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D0205C68-53AB-4A37-A365-0F7D41DDA7C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A21B000D-0E64-4897-AFC6-BC905A51D34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BDDBB3FE-39B9-48B1-9819-2C23D15E804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DC514605-764B-41E2-91D6-5158D471EA86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DF157D33-A57E-4B7F-A426-F0D50346EE9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8DB5D99F-DA0B-42E6-82E7-CEE1BB554D1E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D2180924-E15E-40CB-BCCA-960BBF8C04A5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7" name="Text Box 9">
          <a:extLst>
            <a:ext uri="{FF2B5EF4-FFF2-40B4-BE49-F238E27FC236}">
              <a16:creationId xmlns:a16="http://schemas.microsoft.com/office/drawing/2014/main" id="{CF50320B-B371-4E2C-91DF-283E6FAE1CD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76098A40-7AE2-44D5-AB25-78390ADE0EE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399" name="Text Box 9">
          <a:extLst>
            <a:ext uri="{FF2B5EF4-FFF2-40B4-BE49-F238E27FC236}">
              <a16:creationId xmlns:a16="http://schemas.microsoft.com/office/drawing/2014/main" id="{3BA2F3B4-A610-4F44-AAEE-A51A68CC022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37DBAE81-5C66-4A53-800F-F8D269D0053B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1" name="Text Box 9">
          <a:extLst>
            <a:ext uri="{FF2B5EF4-FFF2-40B4-BE49-F238E27FC236}">
              <a16:creationId xmlns:a16="http://schemas.microsoft.com/office/drawing/2014/main" id="{00340617-633C-4BE8-AD17-67323974D2C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2" name="Text Box 8">
          <a:extLst>
            <a:ext uri="{FF2B5EF4-FFF2-40B4-BE49-F238E27FC236}">
              <a16:creationId xmlns:a16="http://schemas.microsoft.com/office/drawing/2014/main" id="{002F0333-B2DF-4693-9A01-498AA96456C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3" name="Text Box 9">
          <a:extLst>
            <a:ext uri="{FF2B5EF4-FFF2-40B4-BE49-F238E27FC236}">
              <a16:creationId xmlns:a16="http://schemas.microsoft.com/office/drawing/2014/main" id="{C2236255-711E-43C6-BEC9-B5082811736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67F3FC69-98A4-4E8A-8D49-FF3D6416F8B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44837AFC-FA16-4CB7-AA67-82C79035B50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6" name="Text Box 8">
          <a:extLst>
            <a:ext uri="{FF2B5EF4-FFF2-40B4-BE49-F238E27FC236}">
              <a16:creationId xmlns:a16="http://schemas.microsoft.com/office/drawing/2014/main" id="{CB78D44E-0421-4064-880A-18E85D4309E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658418D-EA4D-4B91-9372-755AF329502D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8" name="Text Box 8">
          <a:extLst>
            <a:ext uri="{FF2B5EF4-FFF2-40B4-BE49-F238E27FC236}">
              <a16:creationId xmlns:a16="http://schemas.microsoft.com/office/drawing/2014/main" id="{0310C3E8-5810-4509-BD0E-157DE68ED839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09" name="Text Box 9">
          <a:extLst>
            <a:ext uri="{FF2B5EF4-FFF2-40B4-BE49-F238E27FC236}">
              <a16:creationId xmlns:a16="http://schemas.microsoft.com/office/drawing/2014/main" id="{D38A9E08-785C-44FD-96A2-6FD1E3174A5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6E4B7DE2-A2FB-4DEA-BF0C-8D78FB518EC7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C111B565-FBA4-476A-A743-BC55205C9B3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2" name="Text Box 8">
          <a:extLst>
            <a:ext uri="{FF2B5EF4-FFF2-40B4-BE49-F238E27FC236}">
              <a16:creationId xmlns:a16="http://schemas.microsoft.com/office/drawing/2014/main" id="{E1F69D54-4415-4487-8D7B-753E1B41526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3" name="Text Box 9">
          <a:extLst>
            <a:ext uri="{FF2B5EF4-FFF2-40B4-BE49-F238E27FC236}">
              <a16:creationId xmlns:a16="http://schemas.microsoft.com/office/drawing/2014/main" id="{AE5C00BD-C356-403A-A146-373800C3ED31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4" name="Text Box 8">
          <a:extLst>
            <a:ext uri="{FF2B5EF4-FFF2-40B4-BE49-F238E27FC236}">
              <a16:creationId xmlns:a16="http://schemas.microsoft.com/office/drawing/2014/main" id="{F1182347-C931-420C-A225-D2AB94354694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5" name="Text Box 9">
          <a:extLst>
            <a:ext uri="{FF2B5EF4-FFF2-40B4-BE49-F238E27FC236}">
              <a16:creationId xmlns:a16="http://schemas.microsoft.com/office/drawing/2014/main" id="{32A9D5B3-E7EB-454B-AF1A-061AEA8BAFC2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6" name="Text Box 8">
          <a:extLst>
            <a:ext uri="{FF2B5EF4-FFF2-40B4-BE49-F238E27FC236}">
              <a16:creationId xmlns:a16="http://schemas.microsoft.com/office/drawing/2014/main" id="{8C2EC19A-13E8-4AE5-B153-A7B0564CF48C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7" name="Text Box 9">
          <a:extLst>
            <a:ext uri="{FF2B5EF4-FFF2-40B4-BE49-F238E27FC236}">
              <a16:creationId xmlns:a16="http://schemas.microsoft.com/office/drawing/2014/main" id="{E0B557D2-1685-443B-958F-36765DD55068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4F734876-1CAB-4C6F-AF59-F8D204437373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196</xdr:row>
      <xdr:rowOff>0</xdr:rowOff>
    </xdr:from>
    <xdr:to>
      <xdr:col>1</xdr:col>
      <xdr:colOff>1304925</xdr:colOff>
      <xdr:row>201</xdr:row>
      <xdr:rowOff>160940</xdr:rowOff>
    </xdr:to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154FC524-4FA8-4BE8-9BDB-CABD6CFCBE4F}"/>
            </a:ext>
          </a:extLst>
        </xdr:cNvPr>
        <xdr:cNvSpPr txBox="1">
          <a:spLocks noChangeArrowheads="1"/>
        </xdr:cNvSpPr>
      </xdr:nvSpPr>
      <xdr:spPr bwMode="auto">
        <a:xfrm>
          <a:off x="1876425" y="43472100"/>
          <a:ext cx="0" cy="210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1400175</xdr:colOff>
      <xdr:row>808</xdr:row>
      <xdr:rowOff>3</xdr:rowOff>
    </xdr:to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7177B30C-EFE1-4F40-A0AC-7C86CE2DEBE6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0D9D652A-00EC-42CF-8497-B011570CA302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C1F9DD04-0CCF-4233-B1C8-F4E76A9D506C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327075D1-75DA-4BAD-A8BF-7D7DA568D45D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72E9388B-15C9-401A-9800-0F3ECA5EA7E8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16DF7D4A-D1BA-4816-A6E6-04BCF74DA0B1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807</xdr:row>
      <xdr:rowOff>0</xdr:rowOff>
    </xdr:from>
    <xdr:to>
      <xdr:col>1</xdr:col>
      <xdr:colOff>1428750</xdr:colOff>
      <xdr:row>808</xdr:row>
      <xdr:rowOff>3</xdr:rowOff>
    </xdr:to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8D8FD1A4-D53C-4139-B043-AEB1DDE4091E}"/>
            </a:ext>
          </a:extLst>
        </xdr:cNvPr>
        <xdr:cNvSpPr txBox="1">
          <a:spLocks noChangeArrowheads="1"/>
        </xdr:cNvSpPr>
      </xdr:nvSpPr>
      <xdr:spPr bwMode="auto">
        <a:xfrm>
          <a:off x="1905000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1BADDC13-8B6B-4FFC-8D18-999744EB6285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545F02A0-5C23-482B-8073-CCC884393E2E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204FC687-81A2-4081-B592-E05B45C74011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40205273-93B7-44B4-9BF7-548D9DCC1C47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9CEABCD3-D622-4B02-8EB0-879BFE5B1ABD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5C2346AC-2C79-4459-AB90-6EEFAB7D18BC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3E653CAF-DE39-4E55-8AC4-2C139B71AD88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807</xdr:row>
      <xdr:rowOff>0</xdr:rowOff>
    </xdr:from>
    <xdr:to>
      <xdr:col>1</xdr:col>
      <xdr:colOff>1428750</xdr:colOff>
      <xdr:row>808</xdr:row>
      <xdr:rowOff>3</xdr:rowOff>
    </xdr:to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77187F1C-1632-40CA-86DA-3E0CDB121549}"/>
            </a:ext>
          </a:extLst>
        </xdr:cNvPr>
        <xdr:cNvSpPr txBox="1">
          <a:spLocks noChangeArrowheads="1"/>
        </xdr:cNvSpPr>
      </xdr:nvSpPr>
      <xdr:spPr bwMode="auto">
        <a:xfrm>
          <a:off x="1905000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E0B58DE9-03A3-436B-935C-0704A21DED20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A2EBFE95-AF6D-4B31-A3E7-97B3832153E0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A26A52FE-1268-4A95-A25A-82703BF34327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FC1A498F-F7B5-4334-A686-5381EC0997E4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3E6140B5-2918-486D-BAB7-584B35B17B41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5BC9FFDE-0418-4F9B-9686-D1DEC61A3C3E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B7AD3137-0895-4BDD-AF02-03A1866C7013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012B1A22-D9AB-46A6-96CF-8B4EDA0514A5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3D0E2E51-0253-4638-B2EC-5D7455A6BE66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807</xdr:row>
      <xdr:rowOff>0</xdr:rowOff>
    </xdr:from>
    <xdr:to>
      <xdr:col>1</xdr:col>
      <xdr:colOff>1428750</xdr:colOff>
      <xdr:row>808</xdr:row>
      <xdr:rowOff>3</xdr:rowOff>
    </xdr:to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43B89781-0902-423D-B6F4-C604ECD47BB8}"/>
            </a:ext>
          </a:extLst>
        </xdr:cNvPr>
        <xdr:cNvSpPr txBox="1">
          <a:spLocks noChangeArrowheads="1"/>
        </xdr:cNvSpPr>
      </xdr:nvSpPr>
      <xdr:spPr bwMode="auto">
        <a:xfrm>
          <a:off x="1905000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9B38807D-A996-47EC-8C74-D513A1CA032F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807</xdr:row>
      <xdr:rowOff>0</xdr:rowOff>
    </xdr:from>
    <xdr:to>
      <xdr:col>1</xdr:col>
      <xdr:colOff>1381125</xdr:colOff>
      <xdr:row>808</xdr:row>
      <xdr:rowOff>3</xdr:rowOff>
    </xdr:to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74FE0661-6272-42A7-A18D-18E6293A4F80}"/>
            </a:ext>
          </a:extLst>
        </xdr:cNvPr>
        <xdr:cNvSpPr txBox="1">
          <a:spLocks noChangeArrowheads="1"/>
        </xdr:cNvSpPr>
      </xdr:nvSpPr>
      <xdr:spPr bwMode="auto">
        <a:xfrm>
          <a:off x="1857375" y="159248475"/>
          <a:ext cx="95250" cy="161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47" name="Text Box 8">
          <a:extLst>
            <a:ext uri="{FF2B5EF4-FFF2-40B4-BE49-F238E27FC236}">
              <a16:creationId xmlns:a16="http://schemas.microsoft.com/office/drawing/2014/main" id="{AB78ECE3-3D0A-4799-85FB-464A4534A0E3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48" name="Text Box 9">
          <a:extLst>
            <a:ext uri="{FF2B5EF4-FFF2-40B4-BE49-F238E27FC236}">
              <a16:creationId xmlns:a16="http://schemas.microsoft.com/office/drawing/2014/main" id="{8D39A2A0-8852-4752-BCC6-5FB68CFA1627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49" name="Text Box 8">
          <a:extLst>
            <a:ext uri="{FF2B5EF4-FFF2-40B4-BE49-F238E27FC236}">
              <a16:creationId xmlns:a16="http://schemas.microsoft.com/office/drawing/2014/main" id="{B48A14BB-123B-4F2A-8B67-652DDD72147E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0" name="Text Box 9">
          <a:extLst>
            <a:ext uri="{FF2B5EF4-FFF2-40B4-BE49-F238E27FC236}">
              <a16:creationId xmlns:a16="http://schemas.microsoft.com/office/drawing/2014/main" id="{3EDCFECC-5941-4423-BEDD-1A975403AEAD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1" name="Text Box 8">
          <a:extLst>
            <a:ext uri="{FF2B5EF4-FFF2-40B4-BE49-F238E27FC236}">
              <a16:creationId xmlns:a16="http://schemas.microsoft.com/office/drawing/2014/main" id="{1B199B3F-594D-42B6-8D0D-AD415379D35C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2" name="Text Box 9">
          <a:extLst>
            <a:ext uri="{FF2B5EF4-FFF2-40B4-BE49-F238E27FC236}">
              <a16:creationId xmlns:a16="http://schemas.microsoft.com/office/drawing/2014/main" id="{D892CE6A-B556-48F2-BC2E-D330E9437DCF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3" name="Text Box 8">
          <a:extLst>
            <a:ext uri="{FF2B5EF4-FFF2-40B4-BE49-F238E27FC236}">
              <a16:creationId xmlns:a16="http://schemas.microsoft.com/office/drawing/2014/main" id="{DEC93710-CB6F-4394-9152-2489F752F2DA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19874E64-7EF7-4BD4-8D49-C1686CCC62D5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5" name="Text Box 8">
          <a:extLst>
            <a:ext uri="{FF2B5EF4-FFF2-40B4-BE49-F238E27FC236}">
              <a16:creationId xmlns:a16="http://schemas.microsoft.com/office/drawing/2014/main" id="{707A82B6-87AE-4660-8504-2428D1711331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6" name="Text Box 9">
          <a:extLst>
            <a:ext uri="{FF2B5EF4-FFF2-40B4-BE49-F238E27FC236}">
              <a16:creationId xmlns:a16="http://schemas.microsoft.com/office/drawing/2014/main" id="{A26518C3-08D0-4865-B2E1-661448BFAB84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807</xdr:row>
      <xdr:rowOff>0</xdr:rowOff>
    </xdr:from>
    <xdr:to>
      <xdr:col>1</xdr:col>
      <xdr:colOff>1409700</xdr:colOff>
      <xdr:row>808</xdr:row>
      <xdr:rowOff>38103</xdr:rowOff>
    </xdr:to>
    <xdr:sp macro="" textlink="">
      <xdr:nvSpPr>
        <xdr:cNvPr id="1457" name="Text Box 8">
          <a:extLst>
            <a:ext uri="{FF2B5EF4-FFF2-40B4-BE49-F238E27FC236}">
              <a16:creationId xmlns:a16="http://schemas.microsoft.com/office/drawing/2014/main" id="{CCCA5B97-17BE-45CF-92AF-B4C6A663EAE9}"/>
            </a:ext>
          </a:extLst>
        </xdr:cNvPr>
        <xdr:cNvSpPr txBox="1">
          <a:spLocks noChangeArrowheads="1"/>
        </xdr:cNvSpPr>
      </xdr:nvSpPr>
      <xdr:spPr bwMode="auto">
        <a:xfrm>
          <a:off x="1876425" y="159248475"/>
          <a:ext cx="104775" cy="20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19406029-BE2E-411D-9B6A-492878CEB4E8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F2C56DFD-2C60-4DCA-B07E-E4D3FD10E744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9EB9A610-6F0C-4305-9B24-F5848BD5710B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D6E52F4C-719D-42E3-B161-FDB669C02990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13F4264D-60B1-45C7-BE5E-12FE8C4A1221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E2BE23ED-CEDF-4F46-9198-CFB7BC022AE5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C57C5F6E-5642-4293-82BA-930CDF436008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6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0BEB658A-3A7A-4E5B-83C7-C3530DEF78CB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221</xdr:row>
      <xdr:rowOff>0</xdr:rowOff>
    </xdr:from>
    <xdr:ext cx="95250" cy="294447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15419E50-EB0F-45C8-B40F-87DEDD2886DE}"/>
            </a:ext>
          </a:extLst>
        </xdr:cNvPr>
        <xdr:cNvSpPr txBox="1">
          <a:spLocks noChangeArrowheads="1"/>
        </xdr:cNvSpPr>
      </xdr:nvSpPr>
      <xdr:spPr bwMode="auto">
        <a:xfrm>
          <a:off x="7239000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3B49916E-D8FD-489A-A0BA-6ED59C2D8C2C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50D8F9ED-0EF8-48DA-BA47-43B9D6999427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404CC454-1F47-4A0A-B0C9-E5555ED51F50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908356D0-D331-4830-A315-BE1CEF7EDC82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EA4C6752-C3CD-47AD-9F91-7850E4814180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5D398BAF-E9BE-4EAC-A348-5D22302EE672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E4CA3949-4259-421A-B5CA-D1C19C8645DA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F10FEBBC-CA95-4349-AD05-A56D1591D7D2}"/>
            </a:ext>
          </a:extLst>
        </xdr:cNvPr>
        <xdr:cNvSpPr txBox="1">
          <a:spLocks noChangeArrowheads="1"/>
        </xdr:cNvSpPr>
      </xdr:nvSpPr>
      <xdr:spPr bwMode="auto">
        <a:xfrm>
          <a:off x="3257136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BCA0DCDB-DEAB-4ADF-8849-C5E4DC260620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51F3EC3D-446A-4B07-8FC4-18DA60A81426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20DA943B-86D4-4F0F-ACC9-4C96B0A1ACFD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18CB640D-9867-43E3-9D36-EC68F334F274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86CD3F0C-90CA-42E2-919D-7A9FF99FA0AE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5E6F5F97-8932-4B1E-A537-F7BE4DF271C5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0FC43C67-0464-4707-A0B1-E546DAB551FF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95250" cy="16158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40443B50-7E14-42E2-B123-BC20B3B5DBCB}"/>
            </a:ext>
          </a:extLst>
        </xdr:cNvPr>
        <xdr:cNvSpPr txBox="1">
          <a:spLocks noChangeArrowheads="1"/>
        </xdr:cNvSpPr>
      </xdr:nvSpPr>
      <xdr:spPr bwMode="auto">
        <a:xfrm>
          <a:off x="571500" y="4962525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FF405F88-744F-4A49-BC7A-DD950048606C}"/>
            </a:ext>
          </a:extLst>
        </xdr:cNvPr>
        <xdr:cNvSpPr txBox="1">
          <a:spLocks noChangeArrowheads="1"/>
        </xdr:cNvSpPr>
      </xdr:nvSpPr>
      <xdr:spPr bwMode="auto">
        <a:xfrm>
          <a:off x="3257136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3F7B8F05-05E7-4D92-BA59-03B3D7217126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4396FB3F-C5E4-4577-9A1C-C933AD15539D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37608E39-BB3D-4080-A980-AAE1BAD0A813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D6D778FB-8680-4109-B089-AF2D7009BB4D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BA427FD2-26C3-4E78-9ED4-B45E4BC7113F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C3207292-B02B-4308-8582-13430B3678EF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C650F2C0-B163-4783-90BC-A0ED8B4311A9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0FE44036-8144-463B-9919-370E4D1B20F1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F656E05A-7CF5-4887-A611-FB6B615525BC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09818C08-8BA4-47B2-B405-83618D7E1E58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D01F8216-5A2E-4E1C-B1F0-46DBE4949863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D0D12C10-7E38-46BF-9EFF-E16F476CF6B5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FC24E9B3-C6A8-4E72-B49E-C209F4A2D1AF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69C68CFA-3BFE-4708-BCE2-8C147ED9C828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74E2C7A8-BFB8-42E5-A99B-997290C75050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2420B4E0-E328-4781-A73E-828A11A1A70D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A8C9A315-76D0-4D9F-BAD9-DAD865661EFF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A7C1E7AE-16DB-4F65-AA9C-1C9586875ADE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F29CC38B-33D6-4B2F-97E5-B5771F71D9DE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B993D1F2-7BE2-404A-83BB-6AFA923AEF07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81A0347B-D513-4181-967E-D90592EC906D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C0D1777F-3646-483D-B4A4-B5E95BB8F47D}"/>
            </a:ext>
          </a:extLst>
        </xdr:cNvPr>
        <xdr:cNvSpPr txBox="1">
          <a:spLocks noChangeArrowheads="1"/>
        </xdr:cNvSpPr>
      </xdr:nvSpPr>
      <xdr:spPr bwMode="auto">
        <a:xfrm>
          <a:off x="3257136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BF98B49C-E03B-4F0D-B022-5ECA9BD0980E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9E596F84-0F09-4CB8-B03B-90550F9960A9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55876425-6910-4E3B-820C-08FEE5CCAE02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3F8DD74C-B370-4244-ADCD-689965368FCC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ABA5E3F1-897D-4723-A706-05CAB8E29270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B1CB743A-C38D-46A4-8974-A24A08B99C3B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150D5A28-8CF8-40F5-A612-B951F633AAA3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A9E19BA5-4C4E-4ECC-B429-B5F39D49950D}"/>
            </a:ext>
          </a:extLst>
        </xdr:cNvPr>
        <xdr:cNvSpPr txBox="1">
          <a:spLocks noChangeArrowheads="1"/>
        </xdr:cNvSpPr>
      </xdr:nvSpPr>
      <xdr:spPr bwMode="auto">
        <a:xfrm>
          <a:off x="3257136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C3340192-DA6A-4644-A50A-7797D4546FC1}"/>
            </a:ext>
          </a:extLst>
        </xdr:cNvPr>
        <xdr:cNvSpPr txBox="1">
          <a:spLocks noChangeArrowheads="1"/>
        </xdr:cNvSpPr>
      </xdr:nvSpPr>
      <xdr:spPr bwMode="auto">
        <a:xfrm>
          <a:off x="3257136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8BC1EA31-0A5B-4FEA-B309-E6F90916779E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A247A388-785E-40A6-B5F2-9B3948F069A5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DEB1D5D8-1448-4DA4-AFEA-F53B805CC524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211A2726-A005-401E-82B7-A4CA9E2A1969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3A040B3E-FF36-466D-AC80-0411134D9FF0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76E06E26-6F79-44DF-B55B-1BD2F1CB894E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4828D42-A334-4A1C-BA27-D7DA5C61D9C8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221</xdr:row>
      <xdr:rowOff>0</xdr:rowOff>
    </xdr:from>
    <xdr:ext cx="95250" cy="16158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8CB782C9-48C4-4D43-B9F9-178EDBB415FA}"/>
            </a:ext>
          </a:extLst>
        </xdr:cNvPr>
        <xdr:cNvSpPr txBox="1">
          <a:spLocks noChangeArrowheads="1"/>
        </xdr:cNvSpPr>
      </xdr:nvSpPr>
      <xdr:spPr bwMode="auto">
        <a:xfrm>
          <a:off x="571500" y="49625250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56C6206C-6DD4-4F17-AA58-26F6C94D9DB6}"/>
            </a:ext>
          </a:extLst>
        </xdr:cNvPr>
        <xdr:cNvSpPr txBox="1">
          <a:spLocks noChangeArrowheads="1"/>
        </xdr:cNvSpPr>
      </xdr:nvSpPr>
      <xdr:spPr bwMode="auto">
        <a:xfrm>
          <a:off x="3257136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A75174BA-CC16-450C-87F6-A70983E4A1F1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32C4265F-E58B-4A06-8AA0-DA06DD4ED7C2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FF3E4A27-F7ED-424F-B7DB-8291422B1D10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CA20B891-2FCA-4C66-B8D7-C2EA93D187EC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AD8B871D-0321-466D-897A-FA87EF5C9B74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4E88E08-3040-4C24-93F4-958B4FF00858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E2B25C8B-61D5-4F88-A01C-CDE1574470BE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2191E06E-30FE-4043-A14C-F56C17B9DFC1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DD1702AE-51D4-4945-ADB6-BF11D9C65464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29ACDCE7-60A2-450E-B00A-4FE5512775CB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A6239D4F-7590-45F0-A1C5-4D764CC5B169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88F686BD-ACE7-4577-9AA0-57F550C071E3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FF039E73-2C1A-4218-97DE-B6894A563B3B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A96BE337-3AFD-400C-A5DA-67C2EA2BB83D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221</xdr:row>
      <xdr:rowOff>0</xdr:rowOff>
    </xdr:from>
    <xdr:ext cx="95250" cy="294447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48576094-0447-4776-9214-D064EF433AB1}"/>
            </a:ext>
          </a:extLst>
        </xdr:cNvPr>
        <xdr:cNvSpPr txBox="1">
          <a:spLocks noChangeArrowheads="1"/>
        </xdr:cNvSpPr>
      </xdr:nvSpPr>
      <xdr:spPr bwMode="auto">
        <a:xfrm>
          <a:off x="1799397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BB1D5571-F470-43A2-BDA2-D37EE1DED5C7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481DED9B-DCBA-45EF-AA78-03050A8E354C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B2EC1733-37C0-4C9B-9B1F-71497D8458E4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7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F2FBAFE0-7EAC-40FF-9704-E738AA35A020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3A3F3F49-27CA-4DC1-97ED-A9A5898E32E6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221</xdr:row>
      <xdr:rowOff>0</xdr:rowOff>
    </xdr:from>
    <xdr:ext cx="95250" cy="294446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5CC6D49C-BFE0-4A3A-A378-56AA5B7D0FCE}"/>
            </a:ext>
          </a:extLst>
        </xdr:cNvPr>
        <xdr:cNvSpPr txBox="1">
          <a:spLocks noChangeArrowheads="1"/>
        </xdr:cNvSpPr>
      </xdr:nvSpPr>
      <xdr:spPr bwMode="auto">
        <a:xfrm>
          <a:off x="1857375" y="4962525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221</xdr:row>
      <xdr:rowOff>0</xdr:rowOff>
    </xdr:from>
    <xdr:ext cx="95250" cy="294447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88C69E52-A777-4800-ABBF-C9BCD4000AFF}"/>
            </a:ext>
          </a:extLst>
        </xdr:cNvPr>
        <xdr:cNvSpPr txBox="1">
          <a:spLocks noChangeArrowheads="1"/>
        </xdr:cNvSpPr>
      </xdr:nvSpPr>
      <xdr:spPr bwMode="auto">
        <a:xfrm>
          <a:off x="3257136" y="496252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oneCellAnchor>
  <xdr:oneCellAnchor>
    <xdr:from>
      <xdr:col>1</xdr:col>
      <xdr:colOff>1304925</xdr:colOff>
      <xdr:row>263</xdr:row>
      <xdr:rowOff>0</xdr:rowOff>
    </xdr:from>
    <xdr:ext cx="95250" cy="16192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087F808D-FEFA-4633-945E-E9296FBC07F8}"/>
            </a:ext>
          </a:extLst>
        </xdr:cNvPr>
        <xdr:cNvSpPr txBox="1">
          <a:spLocks noChangeArrowheads="1"/>
        </xdr:cNvSpPr>
      </xdr:nvSpPr>
      <xdr:spPr bwMode="auto">
        <a:xfrm>
          <a:off x="1876425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192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D060094F-D807-46A9-99E3-33A3C62378A4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192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40BA5448-D340-43C8-B9FE-9482E47FFA50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192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1907A32E-C71F-45C4-806E-5913FA08FE01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192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C908D50E-BD81-4802-A857-AFA95BABEB6F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263</xdr:row>
      <xdr:rowOff>0</xdr:rowOff>
    </xdr:from>
    <xdr:ext cx="95250" cy="16192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BF99E97E-7CF9-43F5-8E07-1B8CFC051BC4}"/>
            </a:ext>
          </a:extLst>
        </xdr:cNvPr>
        <xdr:cNvSpPr txBox="1">
          <a:spLocks noChangeArrowheads="1"/>
        </xdr:cNvSpPr>
      </xdr:nvSpPr>
      <xdr:spPr bwMode="auto">
        <a:xfrm>
          <a:off x="1905000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192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7C7091F9-BCA4-4ECE-8788-3ECEC2585E0C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192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D225A2D4-DF1D-48DD-983A-896FBEFDDC18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8249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68340026-E5FA-4F1C-8FED-865D88F05F19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8249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893AF45C-E14A-4E8B-9C30-8222D1AF6953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68249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6A0E0FBE-C23A-459E-9C93-6C627D3B9100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68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93098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590ED35C-290E-46FD-B7A6-85904CE2C2CA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93098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85BBCBF6-E0C5-4FAD-B116-0BAAE751A00B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93098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DC1766FF-3CF8-4C08-B577-A410FBF72311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93098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665A3503-2617-4991-97BC-D2C3636AB469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93098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E874AD15-E82D-4011-925D-03932BF4CD20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263</xdr:row>
      <xdr:rowOff>0</xdr:rowOff>
    </xdr:from>
    <xdr:ext cx="95250" cy="193098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944AFE78-BBBB-47E6-89F2-EAC3CE43A522}"/>
            </a:ext>
          </a:extLst>
        </xdr:cNvPr>
        <xdr:cNvSpPr txBox="1">
          <a:spLocks noChangeArrowheads="1"/>
        </xdr:cNvSpPr>
      </xdr:nvSpPr>
      <xdr:spPr bwMode="auto">
        <a:xfrm>
          <a:off x="1857375" y="57721500"/>
          <a:ext cx="95250" cy="19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280</xdr:row>
      <xdr:rowOff>0</xdr:rowOff>
    </xdr:from>
    <xdr:ext cx="95250" cy="294447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F35788A0-3C95-47E2-8D6B-55FF5EEE4BD8}"/>
            </a:ext>
          </a:extLst>
        </xdr:cNvPr>
        <xdr:cNvSpPr txBox="1">
          <a:spLocks noChangeArrowheads="1"/>
        </xdr:cNvSpPr>
      </xdr:nvSpPr>
      <xdr:spPr bwMode="auto">
        <a:xfrm>
          <a:off x="3257136" y="6128385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1227897</xdr:colOff>
      <xdr:row>275</xdr:row>
      <xdr:rowOff>28575</xdr:rowOff>
    </xdr:from>
    <xdr:ext cx="95250" cy="294447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C6F2E091-0B67-4760-94CE-BD491AE56F59}"/>
            </a:ext>
          </a:extLst>
        </xdr:cNvPr>
        <xdr:cNvSpPr txBox="1">
          <a:spLocks noChangeArrowheads="1"/>
        </xdr:cNvSpPr>
      </xdr:nvSpPr>
      <xdr:spPr bwMode="auto">
        <a:xfrm>
          <a:off x="1799397" y="6050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275</xdr:row>
      <xdr:rowOff>28575</xdr:rowOff>
    </xdr:from>
    <xdr:ext cx="95250" cy="294446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8663DC3E-5BA5-4207-B663-D566FAF90CE6}"/>
            </a:ext>
          </a:extLst>
        </xdr:cNvPr>
        <xdr:cNvSpPr txBox="1">
          <a:spLocks noChangeArrowheads="1"/>
        </xdr:cNvSpPr>
      </xdr:nvSpPr>
      <xdr:spPr bwMode="auto">
        <a:xfrm>
          <a:off x="1857375" y="6050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275</xdr:row>
      <xdr:rowOff>28575</xdr:rowOff>
    </xdr:from>
    <xdr:ext cx="95250" cy="294446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49D01C3E-D2C9-4A0F-98AE-0366150A1899}"/>
            </a:ext>
          </a:extLst>
        </xdr:cNvPr>
        <xdr:cNvSpPr txBox="1">
          <a:spLocks noChangeArrowheads="1"/>
        </xdr:cNvSpPr>
      </xdr:nvSpPr>
      <xdr:spPr bwMode="auto">
        <a:xfrm>
          <a:off x="1857375" y="6050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275</xdr:row>
      <xdr:rowOff>28575</xdr:rowOff>
    </xdr:from>
    <xdr:ext cx="95250" cy="294447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81B44051-1A5C-405B-8253-6C36110CD005}"/>
            </a:ext>
          </a:extLst>
        </xdr:cNvPr>
        <xdr:cNvSpPr txBox="1">
          <a:spLocks noChangeArrowheads="1"/>
        </xdr:cNvSpPr>
      </xdr:nvSpPr>
      <xdr:spPr bwMode="auto">
        <a:xfrm>
          <a:off x="1857375" y="6050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275</xdr:row>
      <xdr:rowOff>28575</xdr:rowOff>
    </xdr:from>
    <xdr:ext cx="95250" cy="294447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C319A05C-1BC5-48D7-A9E6-E38FF395DA34}"/>
            </a:ext>
          </a:extLst>
        </xdr:cNvPr>
        <xdr:cNvSpPr txBox="1">
          <a:spLocks noChangeArrowheads="1"/>
        </xdr:cNvSpPr>
      </xdr:nvSpPr>
      <xdr:spPr bwMode="auto">
        <a:xfrm>
          <a:off x="1857375" y="6050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275</xdr:row>
      <xdr:rowOff>28575</xdr:rowOff>
    </xdr:from>
    <xdr:ext cx="95250" cy="294446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7B4539AE-AE4D-42FD-A859-F664D1F3C3D3}"/>
            </a:ext>
          </a:extLst>
        </xdr:cNvPr>
        <xdr:cNvSpPr txBox="1">
          <a:spLocks noChangeArrowheads="1"/>
        </xdr:cNvSpPr>
      </xdr:nvSpPr>
      <xdr:spPr bwMode="auto">
        <a:xfrm>
          <a:off x="1857375" y="6050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275</xdr:row>
      <xdr:rowOff>28575</xdr:rowOff>
    </xdr:from>
    <xdr:ext cx="95250" cy="294446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79A9A94F-B668-4D7D-BBC2-9508A854E959}"/>
            </a:ext>
          </a:extLst>
        </xdr:cNvPr>
        <xdr:cNvSpPr txBox="1">
          <a:spLocks noChangeArrowheads="1"/>
        </xdr:cNvSpPr>
      </xdr:nvSpPr>
      <xdr:spPr bwMode="auto">
        <a:xfrm>
          <a:off x="1857375" y="6050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292</xdr:row>
      <xdr:rowOff>0</xdr:rowOff>
    </xdr:from>
    <xdr:ext cx="95250" cy="16158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74A8EB8F-B4E3-4827-8E67-7F287476F72A}"/>
            </a:ext>
          </a:extLst>
        </xdr:cNvPr>
        <xdr:cNvSpPr txBox="1">
          <a:spLocks noChangeArrowheads="1"/>
        </xdr:cNvSpPr>
      </xdr:nvSpPr>
      <xdr:spPr bwMode="auto">
        <a:xfrm>
          <a:off x="571500" y="63731775"/>
          <a:ext cx="95250" cy="16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95250" cy="16119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7177B30C-EFE1-4F40-A0AC-7C86CE2DEBE6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0D9D652A-00EC-42CF-8497-B011570CA302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C1F9DD04-0CCF-4233-B1C8-F4E76A9D506C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327075D1-75DA-4BAD-A8BF-7D7DA568D45D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72E9388B-15C9-401A-9800-0F3ECA5EA7E8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16DF7D4A-D1BA-4816-A6E6-04BCF74DA0B1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813</xdr:row>
      <xdr:rowOff>0</xdr:rowOff>
    </xdr:from>
    <xdr:ext cx="95250" cy="16119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8D8FD1A4-D53C-4139-B043-AEB1DDE4091E}"/>
            </a:ext>
          </a:extLst>
        </xdr:cNvPr>
        <xdr:cNvSpPr txBox="1">
          <a:spLocks noChangeArrowheads="1"/>
        </xdr:cNvSpPr>
      </xdr:nvSpPr>
      <xdr:spPr bwMode="auto">
        <a:xfrm>
          <a:off x="1905000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1BADDC13-8B6B-4FFC-8D18-999744EB6285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545F02A0-5C23-482B-8073-CCC884393E2E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204FC687-81A2-4081-B592-E05B45C74011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40205273-93B7-44B4-9BF7-548D9DCC1C47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9CEABCD3-D622-4B02-8EB0-879BFE5B1ABD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5C2346AC-2C79-4459-AB90-6EEFAB7D18BC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3E653CAF-DE39-4E55-8AC4-2C139B71AD88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813</xdr:row>
      <xdr:rowOff>0</xdr:rowOff>
    </xdr:from>
    <xdr:ext cx="95250" cy="16119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77187F1C-1632-40CA-86DA-3E0CDB121549}"/>
            </a:ext>
          </a:extLst>
        </xdr:cNvPr>
        <xdr:cNvSpPr txBox="1">
          <a:spLocks noChangeArrowheads="1"/>
        </xdr:cNvSpPr>
      </xdr:nvSpPr>
      <xdr:spPr bwMode="auto">
        <a:xfrm>
          <a:off x="1905000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E0B58DE9-03A3-436B-935C-0704A21DED20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A2EBFE95-AF6D-4B31-A3E7-97B3832153E0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A26A52FE-1268-4A95-A25A-82703BF34327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FC1A498F-F7B5-4334-A686-5381EC0997E4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3E6140B5-2918-486D-BAB7-584B35B17B41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5BC9FFDE-0418-4F9B-9686-D1DEC61A3C3E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B7AD3137-0895-4BDD-AF02-03A1866C7013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012B1A22-D9AB-46A6-96CF-8B4EDA0514A5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3D0E2E51-0253-4638-B2EC-5D7455A6BE66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813</xdr:row>
      <xdr:rowOff>0</xdr:rowOff>
    </xdr:from>
    <xdr:ext cx="95250" cy="16119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43B89781-0902-423D-B6F4-C604ECD47BB8}"/>
            </a:ext>
          </a:extLst>
        </xdr:cNvPr>
        <xdr:cNvSpPr txBox="1">
          <a:spLocks noChangeArrowheads="1"/>
        </xdr:cNvSpPr>
      </xdr:nvSpPr>
      <xdr:spPr bwMode="auto">
        <a:xfrm>
          <a:off x="1905000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9B38807D-A996-47EC-8C74-D513A1CA032F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813</xdr:row>
      <xdr:rowOff>0</xdr:rowOff>
    </xdr:from>
    <xdr:ext cx="95250" cy="16119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74FE0661-6272-42A7-A18D-18E6293A4F80}"/>
            </a:ext>
          </a:extLst>
        </xdr:cNvPr>
        <xdr:cNvSpPr txBox="1">
          <a:spLocks noChangeArrowheads="1"/>
        </xdr:cNvSpPr>
      </xdr:nvSpPr>
      <xdr:spPr bwMode="auto">
        <a:xfrm>
          <a:off x="1857375" y="160220025"/>
          <a:ext cx="95250" cy="161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AB78ECE3-3D0A-4799-85FB-464A4534A0E3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0" name="Text Box 9">
          <a:extLst>
            <a:ext uri="{FF2B5EF4-FFF2-40B4-BE49-F238E27FC236}">
              <a16:creationId xmlns:a16="http://schemas.microsoft.com/office/drawing/2014/main" id="{8D39A2A0-8852-4752-BCC6-5FB68CFA1627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B48A14BB-123B-4F2A-8B67-652DDD72147E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2" name="Text Box 9">
          <a:extLst>
            <a:ext uri="{FF2B5EF4-FFF2-40B4-BE49-F238E27FC236}">
              <a16:creationId xmlns:a16="http://schemas.microsoft.com/office/drawing/2014/main" id="{3EDCFECC-5941-4423-BEDD-1A975403AEAD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3" name="Text Box 8">
          <a:extLst>
            <a:ext uri="{FF2B5EF4-FFF2-40B4-BE49-F238E27FC236}">
              <a16:creationId xmlns:a16="http://schemas.microsoft.com/office/drawing/2014/main" id="{1B199B3F-594D-42B6-8D0D-AD415379D35C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4" name="Text Box 9">
          <a:extLst>
            <a:ext uri="{FF2B5EF4-FFF2-40B4-BE49-F238E27FC236}">
              <a16:creationId xmlns:a16="http://schemas.microsoft.com/office/drawing/2014/main" id="{D892CE6A-B556-48F2-BC2E-D330E9437DCF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5" name="Text Box 8">
          <a:extLst>
            <a:ext uri="{FF2B5EF4-FFF2-40B4-BE49-F238E27FC236}">
              <a16:creationId xmlns:a16="http://schemas.microsoft.com/office/drawing/2014/main" id="{DEC93710-CB6F-4394-9152-2489F752F2DA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6" name="Text Box 9">
          <a:extLst>
            <a:ext uri="{FF2B5EF4-FFF2-40B4-BE49-F238E27FC236}">
              <a16:creationId xmlns:a16="http://schemas.microsoft.com/office/drawing/2014/main" id="{19874E64-7EF7-4BD4-8D49-C1686CCC62D5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707A82B6-87AE-4660-8504-2428D1711331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A26518C3-08D0-4865-B2E1-661448BFAB84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813</xdr:row>
      <xdr:rowOff>0</xdr:rowOff>
    </xdr:from>
    <xdr:ext cx="104775" cy="199295"/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CCCA5B97-17BE-45CF-92AF-B4C6A663EAE9}"/>
            </a:ext>
          </a:extLst>
        </xdr:cNvPr>
        <xdr:cNvSpPr txBox="1">
          <a:spLocks noChangeArrowheads="1"/>
        </xdr:cNvSpPr>
      </xdr:nvSpPr>
      <xdr:spPr bwMode="auto">
        <a:xfrm>
          <a:off x="1876425" y="160220025"/>
          <a:ext cx="104775" cy="19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0" name="Text Box 3">
          <a:extLst>
            <a:ext uri="{FF2B5EF4-FFF2-40B4-BE49-F238E27FC236}">
              <a16:creationId xmlns:a16="http://schemas.microsoft.com/office/drawing/2014/main" id="{2B37914F-348B-4C2A-973E-02BEED5AF2EE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1" name="Text Box 32">
          <a:extLst>
            <a:ext uri="{FF2B5EF4-FFF2-40B4-BE49-F238E27FC236}">
              <a16:creationId xmlns:a16="http://schemas.microsoft.com/office/drawing/2014/main" id="{DC249670-9B9B-46C0-9DF3-6D240A12D571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2" name="Text Box 3">
          <a:extLst>
            <a:ext uri="{FF2B5EF4-FFF2-40B4-BE49-F238E27FC236}">
              <a16:creationId xmlns:a16="http://schemas.microsoft.com/office/drawing/2014/main" id="{94046027-9258-426D-B9EA-C2266C7B582C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3" name="Text Box 63">
          <a:extLst>
            <a:ext uri="{FF2B5EF4-FFF2-40B4-BE49-F238E27FC236}">
              <a16:creationId xmlns:a16="http://schemas.microsoft.com/office/drawing/2014/main" id="{F622D0EE-FE55-49D6-8EAD-688C0693ABE0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4" name="Text Box 3">
          <a:extLst>
            <a:ext uri="{FF2B5EF4-FFF2-40B4-BE49-F238E27FC236}">
              <a16:creationId xmlns:a16="http://schemas.microsoft.com/office/drawing/2014/main" id="{8270869E-3354-441F-9095-18E92CE6AFB5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5" name="Text Box 32">
          <a:extLst>
            <a:ext uri="{FF2B5EF4-FFF2-40B4-BE49-F238E27FC236}">
              <a16:creationId xmlns:a16="http://schemas.microsoft.com/office/drawing/2014/main" id="{C45C31C4-11BA-4C0A-A987-79933847D028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6" name="Text Box 3">
          <a:extLst>
            <a:ext uri="{FF2B5EF4-FFF2-40B4-BE49-F238E27FC236}">
              <a16:creationId xmlns:a16="http://schemas.microsoft.com/office/drawing/2014/main" id="{E56F2FA6-B12D-48D9-AAF4-2521C9C54904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7" name="Text Box 63">
          <a:extLst>
            <a:ext uri="{FF2B5EF4-FFF2-40B4-BE49-F238E27FC236}">
              <a16:creationId xmlns:a16="http://schemas.microsoft.com/office/drawing/2014/main" id="{E046EB0C-CEB3-4298-A191-DB011B576F51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8" name="Text Box 3">
          <a:extLst>
            <a:ext uri="{FF2B5EF4-FFF2-40B4-BE49-F238E27FC236}">
              <a16:creationId xmlns:a16="http://schemas.microsoft.com/office/drawing/2014/main" id="{F6A24EFF-906D-4DE0-B47C-0D1744A8E042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19" name="Text Box 32">
          <a:extLst>
            <a:ext uri="{FF2B5EF4-FFF2-40B4-BE49-F238E27FC236}">
              <a16:creationId xmlns:a16="http://schemas.microsoft.com/office/drawing/2014/main" id="{5A4125D8-0FE2-4543-9444-19033380AE13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20" name="Text Box 3">
          <a:extLst>
            <a:ext uri="{FF2B5EF4-FFF2-40B4-BE49-F238E27FC236}">
              <a16:creationId xmlns:a16="http://schemas.microsoft.com/office/drawing/2014/main" id="{EEDBA8B8-2D9E-4002-A1FD-EC7B40CF4622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21" name="Text Box 63">
          <a:extLst>
            <a:ext uri="{FF2B5EF4-FFF2-40B4-BE49-F238E27FC236}">
              <a16:creationId xmlns:a16="http://schemas.microsoft.com/office/drawing/2014/main" id="{2B4E2B4D-692C-490A-8685-E12BF738DB64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22" name="Text Box 3">
          <a:extLst>
            <a:ext uri="{FF2B5EF4-FFF2-40B4-BE49-F238E27FC236}">
              <a16:creationId xmlns:a16="http://schemas.microsoft.com/office/drawing/2014/main" id="{15A2C464-8A92-45AD-B725-050A2603497B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23" name="Text Box 32">
          <a:extLst>
            <a:ext uri="{FF2B5EF4-FFF2-40B4-BE49-F238E27FC236}">
              <a16:creationId xmlns:a16="http://schemas.microsoft.com/office/drawing/2014/main" id="{DC58EBCC-0598-4965-BDE5-71A4AE461DBC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919B31C5-9630-48FC-A6CF-8F29D043FB13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319</xdr:row>
      <xdr:rowOff>0</xdr:rowOff>
    </xdr:from>
    <xdr:to>
      <xdr:col>1</xdr:col>
      <xdr:colOff>2438400</xdr:colOff>
      <xdr:row>320</xdr:row>
      <xdr:rowOff>152399</xdr:rowOff>
    </xdr:to>
    <xdr:sp macro="" textlink="">
      <xdr:nvSpPr>
        <xdr:cNvPr id="1625" name="Text Box 63">
          <a:extLst>
            <a:ext uri="{FF2B5EF4-FFF2-40B4-BE49-F238E27FC236}">
              <a16:creationId xmlns:a16="http://schemas.microsoft.com/office/drawing/2014/main" id="{0C228742-4C9A-47DE-8696-D31B9CD46F5E}"/>
            </a:ext>
          </a:extLst>
        </xdr:cNvPr>
        <xdr:cNvSpPr txBox="1">
          <a:spLocks noChangeArrowheads="1"/>
        </xdr:cNvSpPr>
      </xdr:nvSpPr>
      <xdr:spPr bwMode="auto">
        <a:xfrm>
          <a:off x="3009900" y="684276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335</xdr:row>
      <xdr:rowOff>84613</xdr:rowOff>
    </xdr:to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CCCF7B0B-36D7-423A-A9EB-1644586590F5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94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335</xdr:row>
      <xdr:rowOff>84613</xdr:rowOff>
    </xdr:to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4531B96C-E806-4533-B7DC-FB3BA72C1C95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94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335</xdr:row>
      <xdr:rowOff>84613</xdr:rowOff>
    </xdr:to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62296707-C40D-4853-875B-C98F041429B1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94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335</xdr:row>
      <xdr:rowOff>84613</xdr:rowOff>
    </xdr:to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3F2F01A0-68F9-4608-9E20-AA1D1C01D59E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94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335</xdr:row>
      <xdr:rowOff>84613</xdr:rowOff>
    </xdr:to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EF38C96E-D8AD-4B1F-BB74-BA4B1D01BAF6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94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66093C96-A04F-4D66-8500-9657ADFED68F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43BD6764-CABB-416F-8172-D543BA6AE4D5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D19D4133-F2FE-4C83-B07F-C47341B8611A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AEB2D5C4-52DF-4CB1-AD1D-B0C935050ED0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D2B863F1-BB15-4CAC-8401-75EF5B774DDB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591C5903-07FD-4238-B348-AA032BB331AC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6D83037B-7025-41C9-8CBF-2DF07D246B75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A521CAA2-182F-4DBE-AC18-8F64DD005D48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C18E504E-6A73-4FE5-8938-48E2F4A23D50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339</xdr:row>
      <xdr:rowOff>80417</xdr:rowOff>
    </xdr:to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C1905F20-1D6C-4ABE-9328-EFC570DD25E8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190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C981F412-9C27-496B-B8AF-D454A33B94BA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710B1E1A-FE50-4903-863A-2434F81B09FE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069475AD-A9A2-4BED-AC15-2BB29C45680D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48949E88-0374-4FD5-B5CD-44C7A69268F2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1ADC3E9A-D8BD-4C4C-A771-4A465172A4D2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B67ADDF6-2B9C-4D05-9856-5FFE430AF8A9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C2919902-D28D-4DBC-BFC4-EBCBD5C4212F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551DBF28-469C-435C-9D72-6D6ACA0C6C18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18C89AAF-74E0-42DB-83E0-B43B384169D4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D8928B76-9030-4AEC-BFED-865DE710CF1A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3B7B76C7-4C8E-4EFA-86B1-5D89391DAA4F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2973251E-75C9-44D9-B6FB-D9DD63BFD31A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881C109C-4202-49F3-A8FC-7A3CDD23C2F9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C23789AA-3263-4762-B16B-786B18C64660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45892A22-9544-45FA-AD4A-DE82045BC45D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11162FCE-FBE7-47F1-996F-7C0B43009614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6A12AAC3-5453-4554-BF02-6FA738F6BB58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10A38BF6-396B-4998-82ED-00E52273A3CC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D76B55CD-E00A-4280-A24B-0847E1D33FC2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152401</xdr:rowOff>
    </xdr:to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4C0C3662-A192-4B64-8EE2-C2F25558C3B9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1C1CB1DB-AA0E-4EAC-A731-6A00A33CA280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86737C3B-AC72-4A62-9120-32C3F620A52D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E6B3A61F-54A9-4435-ACD6-565D5AF7A498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68633258-A466-4A91-BF17-B6AEC18A6BC2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0491F90D-8FB0-4A9F-BE2E-83C18CBA2A58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B12D2D43-552E-48CF-BD4C-E2E3E88016E2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907BD56D-E800-4B28-9A37-085D68F0D12E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2CF417DD-8F80-4CA4-8A7F-F4567F512535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CFF56FE5-E11C-4661-ABB3-FBE84E40BA4F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330</xdr:row>
      <xdr:rowOff>0</xdr:rowOff>
    </xdr:from>
    <xdr:to>
      <xdr:col>1</xdr:col>
      <xdr:colOff>1381125</xdr:colOff>
      <xdr:row>334</xdr:row>
      <xdr:rowOff>66296</xdr:rowOff>
    </xdr:to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1319B793-1008-4CF5-9641-0BBFDF901774}"/>
            </a:ext>
          </a:extLst>
        </xdr:cNvPr>
        <xdr:cNvSpPr txBox="1">
          <a:spLocks noChangeArrowheads="1"/>
        </xdr:cNvSpPr>
      </xdr:nvSpPr>
      <xdr:spPr bwMode="auto">
        <a:xfrm>
          <a:off x="1857375" y="71018400"/>
          <a:ext cx="95250" cy="761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92D5E5AF-33D3-40D8-8D53-19E21DE31FB5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B22D8074-3FC8-4253-99C8-5E3FDB86A5BF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FAF5BA9E-909B-4C7F-9CB6-07275ACE479F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BD7C48DE-432F-45C3-9C99-9DE6F88064B5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08FC591A-B9EC-4F7A-B54E-A8D393533FC6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61EB0D86-65F2-4420-B64E-687064F9D04E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10111107-29AA-4608-85CB-7FE39AC7DE15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C1FE68D7-0718-4685-9C3B-D1CCAFFBA8E4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140D20E9-C268-49CC-894F-ECF5927A17E7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329</xdr:row>
      <xdr:rowOff>28575</xdr:rowOff>
    </xdr:from>
    <xdr:to>
      <xdr:col>1</xdr:col>
      <xdr:colOff>1381125</xdr:colOff>
      <xdr:row>330</xdr:row>
      <xdr:rowOff>142876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42D49CAD-F17A-4771-9BC6-CC7E6A57299D}"/>
            </a:ext>
          </a:extLst>
        </xdr:cNvPr>
        <xdr:cNvSpPr txBox="1">
          <a:spLocks noChangeArrowheads="1"/>
        </xdr:cNvSpPr>
      </xdr:nvSpPr>
      <xdr:spPr bwMode="auto">
        <a:xfrm>
          <a:off x="1857375" y="70885050"/>
          <a:ext cx="9525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681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682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68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8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8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8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9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9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9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9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9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69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69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697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698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699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01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0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0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0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70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0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1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21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22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23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24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1727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1728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72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3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74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741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6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7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8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49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5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5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5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5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5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5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57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58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59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61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7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7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7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7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7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75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76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7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7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8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9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9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9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9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79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9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9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0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1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2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2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2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2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2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2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2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2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3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3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3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3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3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3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38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3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4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41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42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4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4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4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4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4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4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4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5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5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5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5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55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5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5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5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6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6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6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6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6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6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6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6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868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6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71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72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7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7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7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7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7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7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8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81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82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83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84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8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8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8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8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8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89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98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899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00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01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0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1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1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1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1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1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1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2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4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4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4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4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45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46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4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5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6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61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6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6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6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6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6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6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7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7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7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7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7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7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7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198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9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1991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2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3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5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6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7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8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1999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000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001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002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003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005" name="Text Box 9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07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08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09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1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1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2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22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25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26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2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2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2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3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3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4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4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4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4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4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45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47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49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051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052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053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5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5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5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5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6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6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6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6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6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6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6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71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72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73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74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7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7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7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7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8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81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82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83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84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85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086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8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8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8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09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00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01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0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0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0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0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0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0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1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1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1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1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1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1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1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1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1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2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2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3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4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4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4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4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4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4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4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4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4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4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5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5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5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6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6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6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63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6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6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66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67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6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7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7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80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8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8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9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9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193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9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9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96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197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9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19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0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0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4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5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6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7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8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09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1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2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2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2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23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24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25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26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2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2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3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41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4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4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4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4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4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4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4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5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6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70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71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72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73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27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7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7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7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7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7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8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8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8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8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8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286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87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88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89" name="Text Box 8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840</xdr:row>
      <xdr:rowOff>1001</xdr:rowOff>
    </xdr:to>
    <xdr:sp macro="" textlink="">
      <xdr:nvSpPr>
        <xdr:cNvPr id="2290" name="Text Box 9"/>
        <xdr:cNvSpPr txBox="1">
          <a:spLocks noChangeArrowheads="1"/>
        </xdr:cNvSpPr>
      </xdr:nvSpPr>
      <xdr:spPr bwMode="auto">
        <a:xfrm>
          <a:off x="4743450" y="128101725"/>
          <a:ext cx="952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29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2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3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5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6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7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8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299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01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0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03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0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05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06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07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08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09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10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11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12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840</xdr:row>
      <xdr:rowOff>1001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4743450" y="128101725"/>
          <a:ext cx="104775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1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16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17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18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19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0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2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3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4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5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6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7" name="Text Box 8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838</xdr:row>
      <xdr:rowOff>0</xdr:rowOff>
    </xdr:from>
    <xdr:to>
      <xdr:col>1</xdr:col>
      <xdr:colOff>1304925</xdr:colOff>
      <xdr:row>840</xdr:row>
      <xdr:rowOff>1001</xdr:rowOff>
    </xdr:to>
    <xdr:sp macro="" textlink="">
      <xdr:nvSpPr>
        <xdr:cNvPr id="2328" name="Text Box 9"/>
        <xdr:cNvSpPr txBox="1">
          <a:spLocks noChangeArrowheads="1"/>
        </xdr:cNvSpPr>
      </xdr:nvSpPr>
      <xdr:spPr bwMode="auto">
        <a:xfrm>
          <a:off x="1885950" y="128101725"/>
          <a:ext cx="0" cy="501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329" name="Text Box 8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330" name="Text Box 9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3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33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3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3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36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37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38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3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6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49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2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5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8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5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1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362" name="Text Box 8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363" name="Text Box 9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6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69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70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71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373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7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7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76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7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7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79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2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5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8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8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1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4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395" name="Text Box 8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396" name="Text Box 9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399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0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0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02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04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05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06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0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0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09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2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5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8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1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1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4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27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428" name="Text Box 8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429" name="Text Box 9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3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32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3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3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35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36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37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9525</xdr:colOff>
      <xdr:row>838</xdr:row>
      <xdr:rowOff>152400</xdr:rowOff>
    </xdr:to>
    <xdr:sp macro="" textlink="">
      <xdr:nvSpPr>
        <xdr:cNvPr id="2439" name="Text Box 9"/>
        <xdr:cNvSpPr txBox="1">
          <a:spLocks noChangeArrowheads="1"/>
        </xdr:cNvSpPr>
      </xdr:nvSpPr>
      <xdr:spPr bwMode="auto">
        <a:xfrm>
          <a:off x="4743450" y="1281017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1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2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4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5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8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4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0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1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2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4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5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7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8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59" name="Text Box 8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838</xdr:row>
      <xdr:rowOff>0</xdr:rowOff>
    </xdr:from>
    <xdr:to>
      <xdr:col>3</xdr:col>
      <xdr:colOff>104775</xdr:colOff>
      <xdr:row>838</xdr:row>
      <xdr:rowOff>142875</xdr:rowOff>
    </xdr:to>
    <xdr:sp macro="" textlink="">
      <xdr:nvSpPr>
        <xdr:cNvPr id="2460" name="Text Box 9"/>
        <xdr:cNvSpPr txBox="1">
          <a:spLocks noChangeArrowheads="1"/>
        </xdr:cNvSpPr>
      </xdr:nvSpPr>
      <xdr:spPr bwMode="auto">
        <a:xfrm>
          <a:off x="4743450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461" name="Text Box 8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838</xdr:row>
      <xdr:rowOff>0</xdr:rowOff>
    </xdr:from>
    <xdr:to>
      <xdr:col>1</xdr:col>
      <xdr:colOff>104775</xdr:colOff>
      <xdr:row>838</xdr:row>
      <xdr:rowOff>142875</xdr:rowOff>
    </xdr:to>
    <xdr:sp macro="" textlink="">
      <xdr:nvSpPr>
        <xdr:cNvPr id="2462" name="Text Box 9"/>
        <xdr:cNvSpPr txBox="1">
          <a:spLocks noChangeArrowheads="1"/>
        </xdr:cNvSpPr>
      </xdr:nvSpPr>
      <xdr:spPr bwMode="auto">
        <a:xfrm>
          <a:off x="581025" y="1281017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6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6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65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6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6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68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469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470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471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472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7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75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7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7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78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7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1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4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7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8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3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494" name="Text Box 8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495" name="Text Box 9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8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49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0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01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02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03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04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05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0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0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08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0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1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4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7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3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6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527" name="Text Box 8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528" name="Text Box 9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2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3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31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3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3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34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35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36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38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3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1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4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7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4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3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6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59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560" name="Text Box 8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561" name="Text Box 9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6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64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6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6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67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68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69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70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571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4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7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7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3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6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89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2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593" name="Text Box 8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594" name="Text Box 9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7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59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0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01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02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03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04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0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0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07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0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3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6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19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2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5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627" name="Text Box 9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2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3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3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33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34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35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36" name="Text Box 8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9525</xdr:colOff>
      <xdr:row>839</xdr:row>
      <xdr:rowOff>152400</xdr:rowOff>
    </xdr:to>
    <xdr:sp macro="" textlink="">
      <xdr:nvSpPr>
        <xdr:cNvPr id="2637" name="Text Box 9"/>
        <xdr:cNvSpPr txBox="1">
          <a:spLocks noChangeArrowheads="1"/>
        </xdr:cNvSpPr>
      </xdr:nvSpPr>
      <xdr:spPr bwMode="auto">
        <a:xfrm>
          <a:off x="4743450" y="1284541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3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39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0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2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3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6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8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49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1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2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4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5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6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7" name="Text Box 8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839</xdr:row>
      <xdr:rowOff>0</xdr:rowOff>
    </xdr:from>
    <xdr:to>
      <xdr:col>3</xdr:col>
      <xdr:colOff>104775</xdr:colOff>
      <xdr:row>839</xdr:row>
      <xdr:rowOff>142875</xdr:rowOff>
    </xdr:to>
    <xdr:sp macro="" textlink="">
      <xdr:nvSpPr>
        <xdr:cNvPr id="2658" name="Text Box 9"/>
        <xdr:cNvSpPr txBox="1">
          <a:spLocks noChangeArrowheads="1"/>
        </xdr:cNvSpPr>
      </xdr:nvSpPr>
      <xdr:spPr bwMode="auto">
        <a:xfrm>
          <a:off x="4743450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659" name="Text Box 8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839</xdr:row>
      <xdr:rowOff>0</xdr:rowOff>
    </xdr:from>
    <xdr:to>
      <xdr:col>1</xdr:col>
      <xdr:colOff>104775</xdr:colOff>
      <xdr:row>839</xdr:row>
      <xdr:rowOff>142875</xdr:rowOff>
    </xdr:to>
    <xdr:sp macro="" textlink="">
      <xdr:nvSpPr>
        <xdr:cNvPr id="2660" name="Text Box 9"/>
        <xdr:cNvSpPr txBox="1">
          <a:spLocks noChangeArrowheads="1"/>
        </xdr:cNvSpPr>
      </xdr:nvSpPr>
      <xdr:spPr bwMode="auto">
        <a:xfrm>
          <a:off x="581025" y="1284541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61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62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64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65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66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67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68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669" name="Text Box 8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670" name="Text Box 9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672" name="Text Box 9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73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74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75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76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77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78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79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80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682" name="Text Box 9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683" name="Text Box 8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684" name="Text Box 9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92075</xdr:rowOff>
    </xdr:to>
    <xdr:sp macro="" textlink="">
      <xdr:nvSpPr>
        <xdr:cNvPr id="2685" name="Text Box 8"/>
        <xdr:cNvSpPr txBox="1">
          <a:spLocks noChangeArrowheads="1"/>
        </xdr:cNvSpPr>
      </xdr:nvSpPr>
      <xdr:spPr bwMode="auto">
        <a:xfrm>
          <a:off x="581025" y="130559175"/>
          <a:ext cx="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92075</xdr:rowOff>
    </xdr:to>
    <xdr:sp macro="" textlink="">
      <xdr:nvSpPr>
        <xdr:cNvPr id="2686" name="Text Box 9"/>
        <xdr:cNvSpPr txBox="1">
          <a:spLocks noChangeArrowheads="1"/>
        </xdr:cNvSpPr>
      </xdr:nvSpPr>
      <xdr:spPr bwMode="auto">
        <a:xfrm>
          <a:off x="581025" y="130559175"/>
          <a:ext cx="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82550</xdr:rowOff>
    </xdr:to>
    <xdr:sp macro="" textlink="">
      <xdr:nvSpPr>
        <xdr:cNvPr id="2687" name="Text Box 8"/>
        <xdr:cNvSpPr txBox="1">
          <a:spLocks noChangeArrowheads="1"/>
        </xdr:cNvSpPr>
      </xdr:nvSpPr>
      <xdr:spPr bwMode="auto">
        <a:xfrm>
          <a:off x="581025" y="130559175"/>
          <a:ext cx="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82550</xdr:rowOff>
    </xdr:to>
    <xdr:sp macro="" textlink="">
      <xdr:nvSpPr>
        <xdr:cNvPr id="2688" name="Text Box 9"/>
        <xdr:cNvSpPr txBox="1">
          <a:spLocks noChangeArrowheads="1"/>
        </xdr:cNvSpPr>
      </xdr:nvSpPr>
      <xdr:spPr bwMode="auto">
        <a:xfrm>
          <a:off x="581025" y="130559175"/>
          <a:ext cx="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89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90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91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92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693" name="Text Box 8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694" name="Text Box 9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695" name="Text Box 8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696" name="Text Box 9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97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698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699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00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01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02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03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04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705" name="Text Box 8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706" name="Text Box 9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707" name="Text Box 8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708" name="Text Box 9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09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10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11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12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13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14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15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16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718" name="Text Box 9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719" name="Text Box 8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720" name="Text Box 9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92075</xdr:rowOff>
    </xdr:to>
    <xdr:sp macro="" textlink="">
      <xdr:nvSpPr>
        <xdr:cNvPr id="2721" name="Text Box 8"/>
        <xdr:cNvSpPr txBox="1">
          <a:spLocks noChangeArrowheads="1"/>
        </xdr:cNvSpPr>
      </xdr:nvSpPr>
      <xdr:spPr bwMode="auto">
        <a:xfrm>
          <a:off x="581025" y="130559175"/>
          <a:ext cx="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92075</xdr:rowOff>
    </xdr:to>
    <xdr:sp macro="" textlink="">
      <xdr:nvSpPr>
        <xdr:cNvPr id="2722" name="Text Box 9"/>
        <xdr:cNvSpPr txBox="1">
          <a:spLocks noChangeArrowheads="1"/>
        </xdr:cNvSpPr>
      </xdr:nvSpPr>
      <xdr:spPr bwMode="auto">
        <a:xfrm>
          <a:off x="581025" y="130559175"/>
          <a:ext cx="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82550</xdr:rowOff>
    </xdr:to>
    <xdr:sp macro="" textlink="">
      <xdr:nvSpPr>
        <xdr:cNvPr id="2723" name="Text Box 8"/>
        <xdr:cNvSpPr txBox="1">
          <a:spLocks noChangeArrowheads="1"/>
        </xdr:cNvSpPr>
      </xdr:nvSpPr>
      <xdr:spPr bwMode="auto">
        <a:xfrm>
          <a:off x="581025" y="130559175"/>
          <a:ext cx="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82550</xdr:rowOff>
    </xdr:to>
    <xdr:sp macro="" textlink="">
      <xdr:nvSpPr>
        <xdr:cNvPr id="2724" name="Text Box 9"/>
        <xdr:cNvSpPr txBox="1">
          <a:spLocks noChangeArrowheads="1"/>
        </xdr:cNvSpPr>
      </xdr:nvSpPr>
      <xdr:spPr bwMode="auto">
        <a:xfrm>
          <a:off x="581025" y="130559175"/>
          <a:ext cx="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63500</xdr:rowOff>
    </xdr:to>
    <xdr:sp macro="" textlink="">
      <xdr:nvSpPr>
        <xdr:cNvPr id="2726" name="Text Box 9"/>
        <xdr:cNvSpPr txBox="1">
          <a:spLocks noChangeArrowheads="1"/>
        </xdr:cNvSpPr>
      </xdr:nvSpPr>
      <xdr:spPr bwMode="auto">
        <a:xfrm>
          <a:off x="581025" y="130559175"/>
          <a:ext cx="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27" name="Text Box 8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53975</xdr:rowOff>
    </xdr:to>
    <xdr:sp macro="" textlink="">
      <xdr:nvSpPr>
        <xdr:cNvPr id="2728" name="Text Box 9"/>
        <xdr:cNvSpPr txBox="1">
          <a:spLocks noChangeArrowheads="1"/>
        </xdr:cNvSpPr>
      </xdr:nvSpPr>
      <xdr:spPr bwMode="auto">
        <a:xfrm>
          <a:off x="581025" y="13055917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729" name="Text Box 8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44450</xdr:rowOff>
    </xdr:to>
    <xdr:sp macro="" textlink="">
      <xdr:nvSpPr>
        <xdr:cNvPr id="2730" name="Text Box 9"/>
        <xdr:cNvSpPr txBox="1">
          <a:spLocks noChangeArrowheads="1"/>
        </xdr:cNvSpPr>
      </xdr:nvSpPr>
      <xdr:spPr bwMode="auto">
        <a:xfrm>
          <a:off x="581025" y="130559175"/>
          <a:ext cx="0" cy="20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731" name="Text Box 8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0</xdr:colOff>
      <xdr:row>855</xdr:row>
      <xdr:rowOff>34925</xdr:rowOff>
    </xdr:to>
    <xdr:sp macro="" textlink="">
      <xdr:nvSpPr>
        <xdr:cNvPr id="2732" name="Text Box 9"/>
        <xdr:cNvSpPr txBox="1">
          <a:spLocks noChangeArrowheads="1"/>
        </xdr:cNvSpPr>
      </xdr:nvSpPr>
      <xdr:spPr bwMode="auto">
        <a:xfrm>
          <a:off x="581025" y="130559175"/>
          <a:ext cx="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853</xdr:row>
      <xdr:rowOff>104775</xdr:rowOff>
    </xdr:from>
    <xdr:to>
      <xdr:col>1</xdr:col>
      <xdr:colOff>1409700</xdr:colOff>
      <xdr:row>855</xdr:row>
      <xdr:rowOff>82550</xdr:rowOff>
    </xdr:to>
    <xdr:sp macro="" textlink="">
      <xdr:nvSpPr>
        <xdr:cNvPr id="2733" name="Text Box 9"/>
        <xdr:cNvSpPr txBox="1">
          <a:spLocks noChangeArrowheads="1"/>
        </xdr:cNvSpPr>
      </xdr:nvSpPr>
      <xdr:spPr bwMode="auto">
        <a:xfrm>
          <a:off x="1885950" y="130502025"/>
          <a:ext cx="104775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99646</xdr:colOff>
      <xdr:row>855</xdr:row>
      <xdr:rowOff>82550</xdr:rowOff>
    </xdr:to>
    <xdr:sp macro="" textlink="">
      <xdr:nvSpPr>
        <xdr:cNvPr id="2734" name="Text Box 8"/>
        <xdr:cNvSpPr txBox="1">
          <a:spLocks noChangeArrowheads="1"/>
        </xdr:cNvSpPr>
      </xdr:nvSpPr>
      <xdr:spPr bwMode="auto">
        <a:xfrm>
          <a:off x="581025" y="130559175"/>
          <a:ext cx="99646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99646</xdr:colOff>
      <xdr:row>855</xdr:row>
      <xdr:rowOff>82550</xdr:rowOff>
    </xdr:to>
    <xdr:sp macro="" textlink="">
      <xdr:nvSpPr>
        <xdr:cNvPr id="2735" name="Text Box 9"/>
        <xdr:cNvSpPr txBox="1">
          <a:spLocks noChangeArrowheads="1"/>
        </xdr:cNvSpPr>
      </xdr:nvSpPr>
      <xdr:spPr bwMode="auto">
        <a:xfrm>
          <a:off x="581025" y="130559175"/>
          <a:ext cx="99646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99646</xdr:colOff>
      <xdr:row>855</xdr:row>
      <xdr:rowOff>92075</xdr:rowOff>
    </xdr:to>
    <xdr:sp macro="" textlink="">
      <xdr:nvSpPr>
        <xdr:cNvPr id="2736" name="Text Box 8"/>
        <xdr:cNvSpPr txBox="1">
          <a:spLocks noChangeArrowheads="1"/>
        </xdr:cNvSpPr>
      </xdr:nvSpPr>
      <xdr:spPr bwMode="auto">
        <a:xfrm>
          <a:off x="581025" y="130559175"/>
          <a:ext cx="99646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99646</xdr:colOff>
      <xdr:row>855</xdr:row>
      <xdr:rowOff>92075</xdr:rowOff>
    </xdr:to>
    <xdr:sp macro="" textlink="">
      <xdr:nvSpPr>
        <xdr:cNvPr id="2737" name="Text Box 9"/>
        <xdr:cNvSpPr txBox="1">
          <a:spLocks noChangeArrowheads="1"/>
        </xdr:cNvSpPr>
      </xdr:nvSpPr>
      <xdr:spPr bwMode="auto">
        <a:xfrm>
          <a:off x="581025" y="130559175"/>
          <a:ext cx="99646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99646</xdr:colOff>
      <xdr:row>855</xdr:row>
      <xdr:rowOff>82550</xdr:rowOff>
    </xdr:to>
    <xdr:sp macro="" textlink="">
      <xdr:nvSpPr>
        <xdr:cNvPr id="2738" name="Text Box 8"/>
        <xdr:cNvSpPr txBox="1">
          <a:spLocks noChangeArrowheads="1"/>
        </xdr:cNvSpPr>
      </xdr:nvSpPr>
      <xdr:spPr bwMode="auto">
        <a:xfrm>
          <a:off x="581025" y="130559175"/>
          <a:ext cx="99646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854</xdr:row>
      <xdr:rowOff>0</xdr:rowOff>
    </xdr:from>
    <xdr:to>
      <xdr:col>1</xdr:col>
      <xdr:colOff>99646</xdr:colOff>
      <xdr:row>855</xdr:row>
      <xdr:rowOff>82550</xdr:rowOff>
    </xdr:to>
    <xdr:sp macro="" textlink="">
      <xdr:nvSpPr>
        <xdr:cNvPr id="2739" name="Text Box 9"/>
        <xdr:cNvSpPr txBox="1">
          <a:spLocks noChangeArrowheads="1"/>
        </xdr:cNvSpPr>
      </xdr:nvSpPr>
      <xdr:spPr bwMode="auto">
        <a:xfrm>
          <a:off x="581025" y="130559175"/>
          <a:ext cx="99646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422275</xdr:colOff>
      <xdr:row>844</xdr:row>
      <xdr:rowOff>120650</xdr:rowOff>
    </xdr:from>
    <xdr:to>
      <xdr:col>1</xdr:col>
      <xdr:colOff>2616200</xdr:colOff>
      <xdr:row>844</xdr:row>
      <xdr:rowOff>120650</xdr:rowOff>
    </xdr:to>
    <xdr:cxnSp macro="">
      <xdr:nvCxnSpPr>
        <xdr:cNvPr id="2740" name="Conector recto 75">
          <a:extLst/>
        </xdr:cNvPr>
        <xdr:cNvCxnSpPr/>
      </xdr:nvCxnSpPr>
      <xdr:spPr>
        <a:xfrm>
          <a:off x="422275" y="129222500"/>
          <a:ext cx="2774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844</xdr:row>
      <xdr:rowOff>139700</xdr:rowOff>
    </xdr:from>
    <xdr:to>
      <xdr:col>5</xdr:col>
      <xdr:colOff>723900</xdr:colOff>
      <xdr:row>844</xdr:row>
      <xdr:rowOff>139700</xdr:rowOff>
    </xdr:to>
    <xdr:cxnSp macro="">
      <xdr:nvCxnSpPr>
        <xdr:cNvPr id="2741" name="Conector recto 76">
          <a:extLst/>
        </xdr:cNvPr>
        <xdr:cNvCxnSpPr/>
      </xdr:nvCxnSpPr>
      <xdr:spPr>
        <a:xfrm>
          <a:off x="4286250" y="129241550"/>
          <a:ext cx="2800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1770278</xdr:colOff>
      <xdr:row>853</xdr:row>
      <xdr:rowOff>144165</xdr:rowOff>
    </xdr:from>
    <xdr:to>
      <xdr:col>3</xdr:col>
      <xdr:colOff>276388</xdr:colOff>
      <xdr:row>853</xdr:row>
      <xdr:rowOff>144165</xdr:rowOff>
    </xdr:to>
    <xdr:cxnSp macro="">
      <xdr:nvCxnSpPr>
        <xdr:cNvPr id="2742" name="Conector recto 77">
          <a:extLst/>
        </xdr:cNvPr>
        <xdr:cNvCxnSpPr/>
      </xdr:nvCxnSpPr>
      <xdr:spPr>
        <a:xfrm>
          <a:off x="2351303" y="130541415"/>
          <a:ext cx="26685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.sharepoint.com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273-urbe-cierre%20perimetral\Users\Amina\Downloads\2015%2001%2031Control%20Pruebas%20Hidrostaticas%20REV%201503,%20REV%202015.04.07%20MTM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23EAC4A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273-urbe-cierre%20perimetral\Users\Amina\AppData\Local\Microsoft\Windows\Temporary%20Internet%20Files\Content.Outlook\RTLR0GY8\2015%2001%2031%20%20%20%20Control%20Pruebas%20Hidrostaticas%20REV%201505%20MTM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.sharepoint.com/Users/Fabien%20Marinez/Documents/LAS%20OLAS%20METRO%20JUANDOLIO/REPORTE%20DE%20AJUSTEROS%20Y%20SUBCONTRATISTAS/Angel%20Vidal/PRESUPUESTO%20# 2D LAS O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000-amina-estimacion\17-00291\002.%20Req.%20de%20Cambios\003\003%20(A)%20Requerimiento%20de%20Cambio,%20Dise&#241;o%20de%20Pavimento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9AF421\017%20(A)%20Costos%20indirectos%20por%20impactos%20%20no%20imputable%20Abril%20%202017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9\00273-urbe-cierre%20perimetral\Users\Estimating%203\Desktop\Cubicaci&#243;n%20No.03%20(16%20Julio-Septiembre%202017)\req.%20de%20cambio\RC%2350\RC%2350%20(A)%20ACTIVIDADES%20RELACIONADAS%20LABORES%20EN%20CA&#209;ADA,%20WO%20007,%20AGO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1F7D26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Resumen CPH"/>
      <sheetName val="Pruebas Hidrostaticas (CPH)"/>
    </sheetNames>
    <sheetDataSet>
      <sheetData sheetId="0"/>
      <sheetData sheetId="1"/>
      <sheetData sheetId="2"/>
      <sheetData sheetId="3"/>
      <sheetData sheetId="4"/>
      <sheetData sheetId="5">
        <row r="11">
          <cell r="B11" t="str">
            <v xml:space="preserve">CANOA-LOS BANCOS-CAYUCAL </v>
          </cell>
          <cell r="E11" t="str">
            <v>%</v>
          </cell>
          <cell r="F11">
            <v>1</v>
          </cell>
          <cell r="H11" t="str">
            <v>PVC</v>
          </cell>
          <cell r="J11" t="str">
            <v>L1-A</v>
          </cell>
          <cell r="Q11" t="str">
            <v>AMIMA</v>
          </cell>
          <cell r="R11" t="str">
            <v>INARDOSA</v>
          </cell>
        </row>
        <row r="12">
          <cell r="B12" t="str">
            <v xml:space="preserve">HATO DEL PADRE </v>
          </cell>
          <cell r="E12" t="str">
            <v>cm</v>
          </cell>
          <cell r="F12">
            <v>1.5</v>
          </cell>
          <cell r="H12" t="str">
            <v>LOCK JOINT</v>
          </cell>
          <cell r="J12" t="str">
            <v>L1-B</v>
          </cell>
          <cell r="Q12" t="str">
            <v>INARDOSA</v>
          </cell>
          <cell r="R12" t="str">
            <v xml:space="preserve">ESPINAL </v>
          </cell>
        </row>
        <row r="13">
          <cell r="B13" t="str">
            <v>HATO CUENDA-</v>
          </cell>
          <cell r="E13" t="str">
            <v xml:space="preserve">mm  </v>
          </cell>
          <cell r="F13">
            <v>2</v>
          </cell>
          <cell r="H13">
            <v>0</v>
          </cell>
          <cell r="J13" t="str">
            <v>L1-C</v>
          </cell>
          <cell r="Q13" t="str">
            <v xml:space="preserve">ESPINAL </v>
          </cell>
          <cell r="R13" t="str">
            <v>INGENIARG</v>
          </cell>
        </row>
        <row r="14">
          <cell r="B14" t="str">
            <v>LOMA BABOR BABOR</v>
          </cell>
          <cell r="E14" t="str">
            <v>m</v>
          </cell>
          <cell r="F14">
            <v>2.5</v>
          </cell>
          <cell r="H14">
            <v>0</v>
          </cell>
          <cell r="J14" t="str">
            <v>L1-D</v>
          </cell>
          <cell r="Q14">
            <v>0</v>
          </cell>
          <cell r="R14">
            <v>0</v>
          </cell>
        </row>
        <row r="15">
          <cell r="B15" t="str">
            <v xml:space="preserve">PUNTA CAÑA-ARROYO LORO </v>
          </cell>
          <cell r="E15" t="str">
            <v>PSI</v>
          </cell>
          <cell r="F15">
            <v>3</v>
          </cell>
          <cell r="H15">
            <v>0</v>
          </cell>
          <cell r="J15" t="str">
            <v>L1-E</v>
          </cell>
          <cell r="Q15">
            <v>0</v>
          </cell>
          <cell r="R15">
            <v>0</v>
          </cell>
        </row>
        <row r="16">
          <cell r="B16" t="str">
            <v xml:space="preserve">HIGUERITO-CHUPADERO </v>
          </cell>
          <cell r="E16" t="str">
            <v>Pulg</v>
          </cell>
          <cell r="F16">
            <v>4</v>
          </cell>
          <cell r="H16">
            <v>0</v>
          </cell>
          <cell r="J16" t="str">
            <v>L2-A</v>
          </cell>
          <cell r="Q16">
            <v>0</v>
          </cell>
          <cell r="R16">
            <v>0</v>
          </cell>
        </row>
        <row r="17">
          <cell r="B17" t="str">
            <v xml:space="preserve">PALITAL-LOS YAREYES </v>
          </cell>
          <cell r="E17">
            <v>0</v>
          </cell>
          <cell r="F17">
            <v>6</v>
          </cell>
          <cell r="H17">
            <v>0</v>
          </cell>
          <cell r="J17" t="str">
            <v>L2-B</v>
          </cell>
          <cell r="Q17">
            <v>0</v>
          </cell>
          <cell r="R17">
            <v>0</v>
          </cell>
        </row>
        <row r="18">
          <cell r="B18" t="str">
            <v>SABANA LARGA-POTROSO</v>
          </cell>
          <cell r="E18">
            <v>0</v>
          </cell>
          <cell r="F18">
            <v>8</v>
          </cell>
          <cell r="H18">
            <v>0</v>
          </cell>
          <cell r="J18" t="str">
            <v>L2-C</v>
          </cell>
          <cell r="Q18">
            <v>0</v>
          </cell>
          <cell r="R18">
            <v>0</v>
          </cell>
        </row>
        <row r="19">
          <cell r="B19" t="str">
            <v>CAYACOA</v>
          </cell>
          <cell r="E19">
            <v>0</v>
          </cell>
          <cell r="F19">
            <v>12</v>
          </cell>
          <cell r="H19">
            <v>0</v>
          </cell>
          <cell r="J19" t="str">
            <v>L3-A</v>
          </cell>
          <cell r="Q19">
            <v>0</v>
          </cell>
          <cell r="R19">
            <v>0</v>
          </cell>
        </row>
        <row r="20">
          <cell r="B20" t="str">
            <v xml:space="preserve">SAN JUAN URBANO  </v>
          </cell>
          <cell r="E20">
            <v>0</v>
          </cell>
          <cell r="F20">
            <v>16</v>
          </cell>
          <cell r="H20">
            <v>0</v>
          </cell>
          <cell r="J20" t="str">
            <v>L4-A</v>
          </cell>
          <cell r="Q20">
            <v>0</v>
          </cell>
          <cell r="R20">
            <v>0</v>
          </cell>
        </row>
        <row r="21">
          <cell r="B21" t="str">
            <v xml:space="preserve">SAN JUAN URBANO </v>
          </cell>
          <cell r="E21">
            <v>0</v>
          </cell>
          <cell r="F21">
            <v>30</v>
          </cell>
          <cell r="H21">
            <v>0</v>
          </cell>
          <cell r="J21" t="str">
            <v>L4-B</v>
          </cell>
          <cell r="Q21">
            <v>0</v>
          </cell>
          <cell r="R21">
            <v>0</v>
          </cell>
        </row>
        <row r="22">
          <cell r="B22" t="str">
            <v>COMENDADOR</v>
          </cell>
          <cell r="E22">
            <v>0</v>
          </cell>
          <cell r="F22">
            <v>36</v>
          </cell>
          <cell r="H22">
            <v>0</v>
          </cell>
          <cell r="J22" t="str">
            <v>L4-C</v>
          </cell>
          <cell r="Q22">
            <v>0</v>
          </cell>
          <cell r="R22">
            <v>0</v>
          </cell>
        </row>
        <row r="23">
          <cell r="B23" t="str">
            <v>PEDRO SANTANA</v>
          </cell>
          <cell r="E23">
            <v>0</v>
          </cell>
          <cell r="F23">
            <v>40</v>
          </cell>
          <cell r="H23">
            <v>0</v>
          </cell>
          <cell r="J23" t="str">
            <v>L4-D</v>
          </cell>
          <cell r="Q23">
            <v>0</v>
          </cell>
          <cell r="R23">
            <v>0</v>
          </cell>
        </row>
        <row r="24">
          <cell r="B24" t="str">
            <v>BANICA</v>
          </cell>
          <cell r="E24">
            <v>0</v>
          </cell>
          <cell r="F24">
            <v>0</v>
          </cell>
          <cell r="H24">
            <v>0</v>
          </cell>
          <cell r="J24" t="str">
            <v>L4-E</v>
          </cell>
          <cell r="Q24">
            <v>0</v>
          </cell>
          <cell r="R24">
            <v>0</v>
          </cell>
        </row>
        <row r="25">
          <cell r="B25" t="str">
            <v>SABANA CRUZ</v>
          </cell>
          <cell r="E25">
            <v>0</v>
          </cell>
          <cell r="F25">
            <v>0</v>
          </cell>
          <cell r="H25">
            <v>0</v>
          </cell>
          <cell r="J25" t="str">
            <v>L5-A</v>
          </cell>
          <cell r="Q25">
            <v>0</v>
          </cell>
          <cell r="R25">
            <v>0</v>
          </cell>
        </row>
        <row r="26">
          <cell r="B26" t="str">
            <v>HATO DE PADRE</v>
          </cell>
          <cell r="E26">
            <v>0</v>
          </cell>
          <cell r="F26">
            <v>0</v>
          </cell>
          <cell r="H26">
            <v>0</v>
          </cell>
          <cell r="J26" t="str">
            <v>L5-B</v>
          </cell>
          <cell r="Q26">
            <v>0</v>
          </cell>
          <cell r="R26">
            <v>0</v>
          </cell>
        </row>
        <row r="27">
          <cell r="B27" t="str">
            <v>HATO-CUENDA-LA CULATA</v>
          </cell>
          <cell r="E27">
            <v>0</v>
          </cell>
          <cell r="F27">
            <v>0</v>
          </cell>
          <cell r="H27">
            <v>0</v>
          </cell>
          <cell r="J27">
            <v>0</v>
          </cell>
          <cell r="Q27">
            <v>0</v>
          </cell>
          <cell r="R27">
            <v>0</v>
          </cell>
        </row>
        <row r="28">
          <cell r="B28">
            <v>0</v>
          </cell>
          <cell r="E28">
            <v>0</v>
          </cell>
          <cell r="F28">
            <v>0</v>
          </cell>
          <cell r="H28">
            <v>0</v>
          </cell>
          <cell r="J28">
            <v>0</v>
          </cell>
          <cell r="Q28">
            <v>0</v>
          </cell>
          <cell r="R28">
            <v>0</v>
          </cell>
        </row>
        <row r="29">
          <cell r="B29">
            <v>0</v>
          </cell>
          <cell r="E29">
            <v>0</v>
          </cell>
          <cell r="F29">
            <v>0</v>
          </cell>
          <cell r="H29">
            <v>0</v>
          </cell>
          <cell r="J29">
            <v>0</v>
          </cell>
          <cell r="Q29">
            <v>0</v>
          </cell>
          <cell r="R29">
            <v>0</v>
          </cell>
        </row>
        <row r="30">
          <cell r="B30">
            <v>0</v>
          </cell>
          <cell r="E30">
            <v>0</v>
          </cell>
          <cell r="F30">
            <v>0</v>
          </cell>
          <cell r="H30">
            <v>0</v>
          </cell>
          <cell r="J30">
            <v>0</v>
          </cell>
          <cell r="Q30">
            <v>0</v>
          </cell>
          <cell r="R30">
            <v>0</v>
          </cell>
        </row>
        <row r="31">
          <cell r="B31">
            <v>0</v>
          </cell>
          <cell r="F31">
            <v>0</v>
          </cell>
          <cell r="H31">
            <v>0</v>
          </cell>
          <cell r="J31">
            <v>0</v>
          </cell>
          <cell r="Q31">
            <v>0</v>
          </cell>
          <cell r="R31">
            <v>0</v>
          </cell>
        </row>
        <row r="32">
          <cell r="B32">
            <v>0</v>
          </cell>
          <cell r="F32">
            <v>0</v>
          </cell>
          <cell r="H32">
            <v>0</v>
          </cell>
          <cell r="J32">
            <v>0</v>
          </cell>
          <cell r="Q32">
            <v>0</v>
          </cell>
          <cell r="R32">
            <v>0</v>
          </cell>
        </row>
        <row r="33">
          <cell r="B33">
            <v>0</v>
          </cell>
          <cell r="F33">
            <v>0</v>
          </cell>
          <cell r="J33">
            <v>0</v>
          </cell>
          <cell r="Q33">
            <v>0</v>
          </cell>
          <cell r="R33">
            <v>0</v>
          </cell>
        </row>
        <row r="34">
          <cell r="B34">
            <v>0</v>
          </cell>
          <cell r="F34">
            <v>0</v>
          </cell>
          <cell r="J34">
            <v>0</v>
          </cell>
          <cell r="Q34">
            <v>0</v>
          </cell>
          <cell r="R34">
            <v>0</v>
          </cell>
        </row>
        <row r="35">
          <cell r="B35">
            <v>0</v>
          </cell>
          <cell r="F35">
            <v>0</v>
          </cell>
          <cell r="J35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Resumen CPH"/>
      <sheetName val="Pruebas Hidrostaticas (CPH)"/>
      <sheetName val="Pruebas Hidrostaticas (CPH) (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I10" t="str">
            <v xml:space="preserve">Fase </v>
          </cell>
        </row>
        <row r="11">
          <cell r="I11" t="str">
            <v>I</v>
          </cell>
        </row>
        <row r="12">
          <cell r="I12" t="str">
            <v>II</v>
          </cell>
        </row>
        <row r="13">
          <cell r="I13" t="str">
            <v>III</v>
          </cell>
        </row>
        <row r="14">
          <cell r="I14" t="str">
            <v>IV</v>
          </cell>
        </row>
        <row r="15">
          <cell r="I15" t="str">
            <v>V</v>
          </cell>
        </row>
        <row r="16">
          <cell r="I16" t="str">
            <v xml:space="preserve">VI </v>
          </cell>
        </row>
        <row r="17">
          <cell r="I17" t="str">
            <v>VII</v>
          </cell>
        </row>
        <row r="18">
          <cell r="I18" t="str">
            <v>VIII</v>
          </cell>
        </row>
        <row r="19">
          <cell r="I19" t="str">
            <v>IX</v>
          </cell>
        </row>
        <row r="20">
          <cell r="I20" t="str">
            <v xml:space="preserve">X </v>
          </cell>
        </row>
        <row r="21">
          <cell r="I21" t="str">
            <v>XI</v>
          </cell>
        </row>
        <row r="22">
          <cell r="I22" t="str">
            <v>XII</v>
          </cell>
        </row>
        <row r="23">
          <cell r="I23" t="str">
            <v>XIII</v>
          </cell>
        </row>
      </sheetData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(3)"/>
      <sheetName val="Materiales"/>
      <sheetName val="Mano de Obra"/>
      <sheetName val="Formato"/>
      <sheetName val="Formato (2)"/>
      <sheetName val="Portada"/>
      <sheetName val="Analisis de Costos"/>
      <sheetName val="Indice"/>
      <sheetName val="Otros"/>
      <sheetName val="Cotizacion de Materiales"/>
      <sheetName val="Cotización M. de Obra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A38" t="str">
            <v>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RECURSOS"/>
      <sheetName val="Presupuesto Licitacion"/>
      <sheetName val="Resumen Req. Cambio"/>
      <sheetName val="Data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Acarreo material de mina de 0 a 5 Km (m3/0.78)x</v>
          </cell>
        </row>
        <row r="8">
          <cell r="A8" t="str">
            <v>Acarreo material de mina de 10 a 20 Km (m3/0.78)x</v>
          </cell>
        </row>
        <row r="9">
          <cell r="A9" t="str">
            <v>Acarreo material de mina de 5 a 10 Km (m3/0.78)x</v>
          </cell>
        </row>
        <row r="10">
          <cell r="A10" t="str">
            <v>Acero Refuerzo (Kg) con MO</v>
          </cell>
        </row>
        <row r="11">
          <cell r="A11" t="str">
            <v>Acero Refuerzo (Kg)</v>
          </cell>
        </row>
        <row r="12">
          <cell r="A12" t="str">
            <v>Acometida de 3/4" (4 ml)</v>
          </cell>
        </row>
        <row r="13">
          <cell r="A13" t="str">
            <v>Acometita de 1/2" (por ml)</v>
          </cell>
        </row>
        <row r="14">
          <cell r="A14" t="str">
            <v>Acometita de 1/2" (por ml) a Compresor</v>
          </cell>
        </row>
        <row r="15">
          <cell r="A15" t="str">
            <v>Acometita de 3/4" (por ml)</v>
          </cell>
        </row>
        <row r="16">
          <cell r="A16" t="str">
            <v>Abrazadera de 2'' Metal</v>
          </cell>
        </row>
        <row r="17">
          <cell r="A17" t="str">
            <v>Abrazadera de 4'' Metal</v>
          </cell>
        </row>
        <row r="18">
          <cell r="A18" t="str">
            <v>Adaptador Hembra PVC SCH-40 1 1/2"</v>
          </cell>
        </row>
        <row r="19">
          <cell r="A19" t="str">
            <v>Adaptador Hembra PVC SCH-40 1"</v>
          </cell>
        </row>
        <row r="20">
          <cell r="A20" t="str">
            <v>Adaptador Hembra PVC SCH-40 2"</v>
          </cell>
        </row>
        <row r="21">
          <cell r="A21" t="str">
            <v>Adaptador Hembra PVC SCH-40 3"</v>
          </cell>
        </row>
        <row r="22">
          <cell r="A22" t="str">
            <v>Adaptador Hembra PVC SCH-40 4"</v>
          </cell>
        </row>
        <row r="23">
          <cell r="A23" t="str">
            <v>Adaptador Macho PVC SCH-40 1 1/2"</v>
          </cell>
        </row>
        <row r="24">
          <cell r="A24" t="str">
            <v>Adaptador Macho PVC SCH-40 1/2"</v>
          </cell>
        </row>
        <row r="25">
          <cell r="A25" t="str">
            <v>Adaptador Macho PVC SCH-40 3/4"</v>
          </cell>
        </row>
        <row r="26">
          <cell r="A26" t="str">
            <v>Adaptador Macho PVC SCH-40 1"</v>
          </cell>
        </row>
        <row r="27">
          <cell r="A27" t="str">
            <v>Adaptador Macho PVC SCH-40 2"</v>
          </cell>
        </row>
        <row r="28">
          <cell r="A28" t="str">
            <v>Adaptador Macho PVC SCH-40 3"</v>
          </cell>
        </row>
        <row r="29">
          <cell r="A29" t="str">
            <v>Adaptador Macho PVC SCH-40 4"</v>
          </cell>
        </row>
        <row r="30">
          <cell r="A30" t="str">
            <v>Adaptador Campana 16" Lock Joint (250 PSI)</v>
          </cell>
        </row>
        <row r="31">
          <cell r="A31" t="str">
            <v>Adaptador Espiga16" Lock Joint (250 PSI)</v>
          </cell>
        </row>
        <row r="32">
          <cell r="A32" t="str">
            <v>Adaptador Campana 12"</v>
          </cell>
        </row>
        <row r="33">
          <cell r="A33" t="str">
            <v>Col. Adaptador Campana 12"</v>
          </cell>
        </row>
        <row r="34">
          <cell r="A34" t="str">
            <v>Alambre Electrico No. 12</v>
          </cell>
        </row>
        <row r="35">
          <cell r="A35" t="str">
            <v>Anclaje para Piezas Especiales</v>
          </cell>
        </row>
        <row r="36">
          <cell r="A36" t="str">
            <v>Antepecho</v>
          </cell>
        </row>
        <row r="37">
          <cell r="A37" t="str">
            <v>Área de remoción de carpeta asfáltica</v>
          </cell>
        </row>
        <row r="38">
          <cell r="A38" t="str">
            <v>Área de remoción de carpeta asfáltica (Esp. de 0.05-0.15)</v>
          </cell>
        </row>
        <row r="39">
          <cell r="A39" t="str">
            <v>Volumen de Remocion de Asfalto (Compresor)</v>
          </cell>
        </row>
        <row r="40">
          <cell r="A40" t="str">
            <v xml:space="preserve">Remoción y cargío carpeta asfática </v>
          </cell>
        </row>
        <row r="41">
          <cell r="A41" t="str">
            <v>Arena Lavada</v>
          </cell>
        </row>
        <row r="42">
          <cell r="A42" t="str">
            <v>Asiento Arena</v>
          </cell>
        </row>
        <row r="43">
          <cell r="A43" t="str">
            <v>Ayudante plomero</v>
          </cell>
        </row>
        <row r="44">
          <cell r="A44" t="str">
            <v>Ayudante soldador</v>
          </cell>
        </row>
        <row r="45">
          <cell r="A45" t="str">
            <v>Bomba de Achique</v>
          </cell>
        </row>
        <row r="46">
          <cell r="A46" t="str">
            <v>Bomba de Presión (Prueba Hidrostática)</v>
          </cell>
        </row>
        <row r="47">
          <cell r="A47" t="str">
            <v>Bombilla B/C 65 W</v>
          </cell>
        </row>
        <row r="48">
          <cell r="A48" t="str">
            <v>Bote</v>
          </cell>
        </row>
        <row r="49">
          <cell r="A49" t="str">
            <v>Bote de Material &gt;5km  (m3e-km)</v>
          </cell>
        </row>
        <row r="50">
          <cell r="A50" t="str">
            <v>Cadenero</v>
          </cell>
        </row>
        <row r="51">
          <cell r="A51" t="str">
            <v>Cal Muerta (Kg)</v>
          </cell>
        </row>
        <row r="52">
          <cell r="A52" t="str">
            <v>Cal Muerta (Lb)</v>
          </cell>
        </row>
        <row r="53">
          <cell r="A53" t="str">
            <v>Cal Muerta (Fda)</v>
          </cell>
        </row>
        <row r="54">
          <cell r="A54" t="str">
            <v>Calicata (M3)</v>
          </cell>
        </row>
        <row r="55">
          <cell r="A55" t="str">
            <v>Calicata (UD)</v>
          </cell>
        </row>
        <row r="56">
          <cell r="A56" t="str">
            <v>Camión 6 M3</v>
          </cell>
        </row>
        <row r="57">
          <cell r="A57" t="str">
            <v>Camión 3 M3</v>
          </cell>
        </row>
        <row r="58">
          <cell r="A58" t="str">
            <v>Camión Grua</v>
          </cell>
        </row>
        <row r="59">
          <cell r="A59" t="str">
            <v>Camión de Agua</v>
          </cell>
        </row>
        <row r="60">
          <cell r="A60" t="str">
            <v>Clavos de Zinc 2 1/2</v>
          </cell>
        </row>
        <row r="61">
          <cell r="A61" t="str">
            <v>Capataz</v>
          </cell>
        </row>
        <row r="62">
          <cell r="A62" t="str">
            <v>Cemento gris</v>
          </cell>
        </row>
        <row r="63">
          <cell r="A63" t="str">
            <v>Cemento PVC (kg)</v>
          </cell>
        </row>
        <row r="64">
          <cell r="A64" t="str">
            <v>Cemento PVC (onz)</v>
          </cell>
        </row>
        <row r="65">
          <cell r="A65" t="str">
            <v>Clan de 3/4" x 1/2"</v>
          </cell>
        </row>
        <row r="66">
          <cell r="A66" t="str">
            <v>Clan 2'' x 1/2''</v>
          </cell>
        </row>
        <row r="67">
          <cell r="A67" t="str">
            <v>Clan 2'' x 3/4''</v>
          </cell>
        </row>
        <row r="68">
          <cell r="A68" t="str">
            <v>Clan 3'' x 3/4''</v>
          </cell>
        </row>
        <row r="69">
          <cell r="A69" t="str">
            <v>Clan 3'' x 1/2''</v>
          </cell>
        </row>
        <row r="70">
          <cell r="A70" t="str">
            <v>Clan 3'' x 1''</v>
          </cell>
        </row>
        <row r="71">
          <cell r="A71" t="str">
            <v>Clan 4" x 3/4" PVC</v>
          </cell>
        </row>
        <row r="72">
          <cell r="A72" t="str">
            <v>Clan 12" Acero</v>
          </cell>
        </row>
        <row r="73">
          <cell r="A73" t="str">
            <v>Col. Clan 12" Acero</v>
          </cell>
        </row>
        <row r="74">
          <cell r="A74" t="str">
            <v xml:space="preserve">Codo Acero  2" x 45 </v>
          </cell>
        </row>
        <row r="75">
          <cell r="A75" t="str">
            <v>Codo Acero de 12 x 20°</v>
          </cell>
        </row>
        <row r="76">
          <cell r="A76" t="str">
            <v>Codo Acero de 12 x 45°</v>
          </cell>
        </row>
        <row r="77">
          <cell r="A77" t="str">
            <v>Codo Acero de 12" x 11.25</v>
          </cell>
        </row>
        <row r="78">
          <cell r="A78" t="str">
            <v>Col. Codo Acero de 12" x 11.25</v>
          </cell>
        </row>
        <row r="79">
          <cell r="A79" t="str">
            <v>Codo Acero de 6 x 45°</v>
          </cell>
        </row>
        <row r="80">
          <cell r="A80" t="str">
            <v>Codo PVC SCH-40 1 1/2" x 45D</v>
          </cell>
        </row>
        <row r="81">
          <cell r="A81" t="str">
            <v>Codo PVC SCH-40 1 1/2" x 90D</v>
          </cell>
        </row>
        <row r="82">
          <cell r="A82" t="str">
            <v>Codo PVC SCH-40 1" x 45D</v>
          </cell>
        </row>
        <row r="83">
          <cell r="A83" t="str">
            <v>Codo PVC SCH-40 1" x 90D</v>
          </cell>
        </row>
        <row r="84">
          <cell r="A84" t="str">
            <v xml:space="preserve">Codo PVC SCH-40 1/2'' </v>
          </cell>
        </row>
        <row r="85">
          <cell r="A85" t="str">
            <v>Codo PVC SCH-40 1/2" x 45D</v>
          </cell>
        </row>
        <row r="86">
          <cell r="A86" t="str">
            <v>Codo PVC SCH-40 1/2" x 90D</v>
          </cell>
        </row>
        <row r="87">
          <cell r="A87" t="str">
            <v>Codo PVC SCH-40 2" x 45°</v>
          </cell>
        </row>
        <row r="88">
          <cell r="A88" t="str">
            <v>Codo PVC SCH-40 2" x 90°</v>
          </cell>
        </row>
        <row r="89">
          <cell r="A89" t="str">
            <v>Codo PVC SCH-40 3" x 45°</v>
          </cell>
        </row>
        <row r="90">
          <cell r="A90" t="str">
            <v>Codo PVC SCH-40 3" x 90°</v>
          </cell>
        </row>
        <row r="91">
          <cell r="A91" t="str">
            <v>Codo PVC SCH-40 3/4" x 45D</v>
          </cell>
        </row>
        <row r="92">
          <cell r="A92" t="str">
            <v>Codo PVC SCH-40 3/4" x 90D</v>
          </cell>
        </row>
        <row r="93">
          <cell r="A93" t="str">
            <v>Codo PVC SCH-40 4" x 45D</v>
          </cell>
        </row>
        <row r="94">
          <cell r="A94" t="str">
            <v>Codo PVC SCH-40 4" x 90D</v>
          </cell>
        </row>
        <row r="95">
          <cell r="A95" t="str">
            <v>Col. De Piezas de Piezas Especiales de 1/2 a 4"</v>
          </cell>
        </row>
        <row r="96">
          <cell r="A96" t="str">
            <v>Col. Tuberia de 1/2" a 1" PVC</v>
          </cell>
        </row>
        <row r="97">
          <cell r="A97" t="str">
            <v>Col. Tuberia de 2" a 6" PVC</v>
          </cell>
        </row>
        <row r="98">
          <cell r="A98" t="str">
            <v>Codo 24" x 45 Lock Joint (200 PSI)</v>
          </cell>
        </row>
        <row r="99">
          <cell r="A99" t="str">
            <v>Compactador manual (maco)</v>
          </cell>
        </row>
        <row r="100">
          <cell r="A100" t="str">
            <v>Compresor de 2 pistolas</v>
          </cell>
        </row>
        <row r="101">
          <cell r="A101" t="str">
            <v>Cortadora de Asfalto</v>
          </cell>
        </row>
        <row r="102">
          <cell r="A102" t="str">
            <v>Corte de asfalto</v>
          </cell>
        </row>
        <row r="103">
          <cell r="A103" t="str">
            <v>Coupling PVC SCH-40 1 1/2"</v>
          </cell>
        </row>
        <row r="104">
          <cell r="A104" t="str">
            <v>Coupling PVC SCH-40 1"</v>
          </cell>
        </row>
        <row r="105">
          <cell r="A105" t="str">
            <v>Coupling PVC SCH-40 2"</v>
          </cell>
        </row>
        <row r="106">
          <cell r="A106" t="str">
            <v>Coupling PVC SCH-40 3"</v>
          </cell>
        </row>
        <row r="107">
          <cell r="A107" t="str">
            <v>Coupling PVC SCH-40 3/4"</v>
          </cell>
        </row>
        <row r="108">
          <cell r="A108" t="str">
            <v>Coupling PVC SCH-40 4"</v>
          </cell>
        </row>
        <row r="109">
          <cell r="A109" t="str">
            <v>Coupling PVC SCH-40 6"</v>
          </cell>
        </row>
        <row r="110">
          <cell r="A110" t="str">
            <v>Coupling PVC-SCH-40 1/2"</v>
          </cell>
        </row>
        <row r="111">
          <cell r="A111" t="str">
            <v>Coupling PVC-SCH-40 2"</v>
          </cell>
        </row>
        <row r="112">
          <cell r="A112" t="str">
            <v>Cruz PVC 3"</v>
          </cell>
        </row>
        <row r="113">
          <cell r="A113" t="str">
            <v>Cruz 6" x 6" x 4" x 2" Acero</v>
          </cell>
        </row>
        <row r="114">
          <cell r="A114" t="str">
            <v>Col. Cruz 6" x 6" x 4" x 2" Acero</v>
          </cell>
        </row>
        <row r="115">
          <cell r="A115" t="str">
            <v>Cruz 12" x 12" Acero</v>
          </cell>
        </row>
        <row r="116">
          <cell r="A116" t="str">
            <v>Col. Cruz 12" x 12" Acero</v>
          </cell>
        </row>
        <row r="117">
          <cell r="A117" t="str">
            <v>Curva PVC 3"</v>
          </cell>
        </row>
        <row r="118">
          <cell r="A118" t="str">
            <v>Demolición Hormigón</v>
          </cell>
        </row>
        <row r="119">
          <cell r="A119" t="str">
            <v>Demolición de aceras y contenes</v>
          </cell>
        </row>
        <row r="120">
          <cell r="A120" t="str">
            <v>Desbroce 200 M2 (sin bote)</v>
          </cell>
        </row>
        <row r="121">
          <cell r="A121" t="str">
            <v>Desbroce (M2) (sin bote)</v>
          </cell>
        </row>
        <row r="122">
          <cell r="A122" t="str">
            <v>Desague de techo</v>
          </cell>
        </row>
        <row r="123">
          <cell r="A123" t="str">
            <v>Dinteles (M3)</v>
          </cell>
        </row>
        <row r="124">
          <cell r="A124" t="str">
            <v>Fino de techo</v>
          </cell>
        </row>
        <row r="125">
          <cell r="A125" t="str">
            <v>Encache</v>
          </cell>
        </row>
        <row r="126">
          <cell r="A126" t="str">
            <v>Excavación material no clasificado</v>
          </cell>
        </row>
        <row r="127">
          <cell r="A127" t="str">
            <v>Excavación en roca</v>
          </cell>
        </row>
        <row r="128">
          <cell r="A128" t="str">
            <v>Excavación a mano en tierra</v>
          </cell>
        </row>
        <row r="129">
          <cell r="A129" t="str">
            <v>Excavadora Hidráulica 0.76M3</v>
          </cell>
        </row>
        <row r="130">
          <cell r="A130" t="str">
            <v>Gamma</v>
          </cell>
        </row>
        <row r="131">
          <cell r="A131" t="str">
            <v>Generador eléctrico 5kw</v>
          </cell>
        </row>
        <row r="132">
          <cell r="A132" t="str">
            <v xml:space="preserve">Grua </v>
          </cell>
        </row>
        <row r="133">
          <cell r="A133" t="str">
            <v xml:space="preserve">Hormigón F'C 140 kg/cm2 </v>
          </cell>
        </row>
        <row r="134">
          <cell r="A134" t="str">
            <v>Hormigón F'C 210 kg/cm2  (con Bomba)</v>
          </cell>
        </row>
        <row r="135">
          <cell r="A135" t="str">
            <v>Hormigón F'C 210 kg/cm2  (sin Bomba)</v>
          </cell>
        </row>
        <row r="136">
          <cell r="A136" t="str">
            <v xml:space="preserve">Hormigón F'C 240 kg/cm2 </v>
          </cell>
        </row>
        <row r="137">
          <cell r="A137" t="str">
            <v>Impermeabilizante de Techo</v>
          </cell>
        </row>
        <row r="138">
          <cell r="A138" t="str">
            <v>Junta Dresser 1/2"</v>
          </cell>
        </row>
        <row r="139">
          <cell r="A139" t="str">
            <v>Junta Dresser Acero de 2"</v>
          </cell>
        </row>
        <row r="140">
          <cell r="A140" t="str">
            <v>Col. Junta Dresser Acero de 2"</v>
          </cell>
        </row>
        <row r="141">
          <cell r="A141" t="str">
            <v>Junta Dresser Acero de 3"</v>
          </cell>
        </row>
        <row r="142">
          <cell r="A142" t="str">
            <v>Col. Junta Dresser Acero de 3"</v>
          </cell>
        </row>
        <row r="143">
          <cell r="A143" t="str">
            <v>Junta Dresser Acero de 4"</v>
          </cell>
        </row>
        <row r="144">
          <cell r="A144" t="str">
            <v>Col Junta Dresser Acero de 4"</v>
          </cell>
        </row>
        <row r="145">
          <cell r="A145" t="str">
            <v>Junta Dresser Acero de 6"</v>
          </cell>
        </row>
        <row r="146">
          <cell r="A146" t="str">
            <v>Col Junta Dresser Acero de 6"</v>
          </cell>
        </row>
        <row r="147">
          <cell r="A147" t="str">
            <v>Junta Dresser Acero de 12"</v>
          </cell>
        </row>
        <row r="148">
          <cell r="A148" t="str">
            <v>Junta Dresser 30" Acero</v>
          </cell>
        </row>
        <row r="149">
          <cell r="A149" t="str">
            <v>Col Junta Dresser 30" Acero</v>
          </cell>
        </row>
        <row r="150">
          <cell r="A150" t="str">
            <v>Junta Dresser PVC SCH-40 1 1/2"</v>
          </cell>
        </row>
        <row r="151">
          <cell r="A151" t="str">
            <v>Junta Dresser PVC SCH-40 1"</v>
          </cell>
        </row>
        <row r="152">
          <cell r="A152" t="str">
            <v>Junta Dresser PVC SCH-40 1/2"'</v>
          </cell>
        </row>
        <row r="153">
          <cell r="A153" t="str">
            <v>Junta Dresser PVC SCH-40 2"</v>
          </cell>
        </row>
        <row r="154">
          <cell r="A154" t="str">
            <v>Junta Dresser PVC SCH-40 3"</v>
          </cell>
        </row>
        <row r="155">
          <cell r="A155" t="str">
            <v>Junta Dresser PVC SCH-40 3/4"'</v>
          </cell>
        </row>
        <row r="156">
          <cell r="A156" t="str">
            <v>Junta Dresser PVC SCH-40 4"'</v>
          </cell>
        </row>
        <row r="157">
          <cell r="A157" t="str">
            <v>Junta Dresser 24"'</v>
          </cell>
        </row>
        <row r="158">
          <cell r="A158" t="str">
            <v>Ladrillos de Hormigón 2"x4"x8"</v>
          </cell>
        </row>
        <row r="159">
          <cell r="A159" t="str">
            <v>Llave de Paso Acero 3"</v>
          </cell>
        </row>
        <row r="160">
          <cell r="A160" t="str">
            <v>Llave de Paso PVC 3"</v>
          </cell>
        </row>
        <row r="161">
          <cell r="A161" t="str">
            <v>Luminaria</v>
          </cell>
        </row>
        <row r="162">
          <cell r="A162" t="str">
            <v>Manga Acero 6" x 10"</v>
          </cell>
        </row>
        <row r="163">
          <cell r="A163" t="str">
            <v>Manga Acero 8" x 10"</v>
          </cell>
        </row>
        <row r="164">
          <cell r="A164" t="str">
            <v>Martillo Percusión Modelo GS (eléctrico)</v>
          </cell>
        </row>
        <row r="165">
          <cell r="A165" t="str">
            <v>Minicargador frontal bobcat</v>
          </cell>
        </row>
        <row r="166">
          <cell r="A166" t="str">
            <v>Moto Soldadora</v>
          </cell>
        </row>
        <row r="167">
          <cell r="A167" t="str">
            <v>Operador Gamma</v>
          </cell>
        </row>
        <row r="168">
          <cell r="A168" t="str">
            <v>Operador Ligero</v>
          </cell>
        </row>
        <row r="169">
          <cell r="A169" t="str">
            <v>Operador Medio</v>
          </cell>
        </row>
        <row r="170">
          <cell r="A170" t="str">
            <v>Operador Pesado</v>
          </cell>
        </row>
        <row r="171">
          <cell r="A171" t="str">
            <v>Operario Categoría 1</v>
          </cell>
        </row>
        <row r="172">
          <cell r="A172" t="str">
            <v>Operario Categoría 2</v>
          </cell>
        </row>
        <row r="173">
          <cell r="A173" t="str">
            <v>Operario Categoría 3</v>
          </cell>
        </row>
        <row r="174">
          <cell r="A174" t="str">
            <v>Plomero</v>
          </cell>
        </row>
        <row r="175">
          <cell r="A175" t="str">
            <v>Pruebas hidrostática Tubería Lock Joint 30".</v>
          </cell>
        </row>
        <row r="176">
          <cell r="A176">
            <v>0</v>
          </cell>
        </row>
        <row r="177">
          <cell r="A177" t="str">
            <v>Rana Vibratoria</v>
          </cell>
        </row>
        <row r="178">
          <cell r="A178" t="str">
            <v>Reduccion Acero 6" x 4" Acero</v>
          </cell>
        </row>
        <row r="179">
          <cell r="A179" t="str">
            <v>Reducción Acero 12" x 8"</v>
          </cell>
        </row>
        <row r="180">
          <cell r="A180" t="str">
            <v xml:space="preserve">Reduccion Acero 16" x 12" </v>
          </cell>
        </row>
        <row r="181">
          <cell r="A181" t="str">
            <v>MO Reduccion Acero 6" x 4" Acero</v>
          </cell>
        </row>
        <row r="182">
          <cell r="A182" t="str">
            <v>Reducción Bushing PVC SCH-40 1 1/2" X 1"</v>
          </cell>
        </row>
        <row r="183">
          <cell r="A183" t="str">
            <v>Reducción Bushing PVC SCH-40 1 1/2" X 1/2"</v>
          </cell>
        </row>
        <row r="184">
          <cell r="A184" t="str">
            <v>Reducción Bushing PVC SCH-40 1" X 1/2"</v>
          </cell>
        </row>
        <row r="185">
          <cell r="A185" t="str">
            <v>Reducción Bushing PVC SCH-40 1" X 3/4"</v>
          </cell>
        </row>
        <row r="186">
          <cell r="A186" t="str">
            <v>Reducción Bushing PVC SCH-40 2" X 1"</v>
          </cell>
        </row>
        <row r="187">
          <cell r="A187" t="str">
            <v>Reducción Bushing PVC SCH-40 2" X 1 1/2"</v>
          </cell>
        </row>
        <row r="188">
          <cell r="A188" t="str">
            <v>Reduccion Bushing PVC SCH-40 de 3/4"a 1/2"</v>
          </cell>
        </row>
        <row r="189">
          <cell r="A189" t="str">
            <v>Reduccion Bushing  PVC SCH-40 de 3" X 1"</v>
          </cell>
        </row>
        <row r="190">
          <cell r="A190" t="str">
            <v>Reduccion Bushing  PVC SCH-40 de 3" X 2"</v>
          </cell>
        </row>
        <row r="191">
          <cell r="A191" t="str">
            <v>Reduccion Bushing  PVC SCH-40 de 4" X 2"</v>
          </cell>
        </row>
        <row r="192">
          <cell r="A192" t="str">
            <v>Col. Reduccion Bushing  PVC SCH-40 de 4" X 2"</v>
          </cell>
        </row>
        <row r="193">
          <cell r="A193" t="str">
            <v>Reduccion Bushing  PVC SCH-40 de 4" x 3"</v>
          </cell>
        </row>
        <row r="194">
          <cell r="A194" t="str">
            <v>Reduccion Bushing  PVC SCH-40 de 6" x 4"</v>
          </cell>
        </row>
        <row r="195">
          <cell r="A195" t="str">
            <v>Registro HA para Valvula</v>
          </cell>
        </row>
        <row r="196">
          <cell r="A196" t="str">
            <v>Relleno Compactado con material de préstamo</v>
          </cell>
        </row>
        <row r="197">
          <cell r="A197" t="str">
            <v>Relleno Compactado con material de la excavacion</v>
          </cell>
        </row>
        <row r="198">
          <cell r="A198" t="str">
            <v>Relleno de Piedra/ Encache</v>
          </cell>
        </row>
        <row r="199">
          <cell r="A199" t="str">
            <v>Suministro Grava 3/4-1 1/2</v>
          </cell>
        </row>
        <row r="200">
          <cell r="A200" t="str">
            <v>Suministro Material Granular</v>
          </cell>
        </row>
        <row r="201">
          <cell r="A201" t="str">
            <v>Suministro Caliche</v>
          </cell>
        </row>
        <row r="202">
          <cell r="A202" t="str">
            <v>Replanteo (M2)</v>
          </cell>
        </row>
        <row r="203">
          <cell r="A203" t="str">
            <v>Resane Interior / Exterior</v>
          </cell>
        </row>
        <row r="204">
          <cell r="A204" t="str">
            <v>Retropala</v>
          </cell>
        </row>
        <row r="205">
          <cell r="A205" t="str">
            <v>Rodillo</v>
          </cell>
        </row>
        <row r="206">
          <cell r="A206" t="str">
            <v>Soldador</v>
          </cell>
        </row>
        <row r="207">
          <cell r="A207" t="str">
            <v>Tapón Hembra PVC SCH-40 1 1/2"</v>
          </cell>
        </row>
        <row r="208">
          <cell r="A208" t="str">
            <v>Tapón Hembra PVC SCH-40 1"</v>
          </cell>
        </row>
        <row r="209">
          <cell r="A209" t="str">
            <v>Tapón Hembra PVC SCH-40 1/2"'</v>
          </cell>
        </row>
        <row r="210">
          <cell r="A210" t="str">
            <v>Tapón Hembra PVC SCH-40 2"</v>
          </cell>
        </row>
        <row r="211">
          <cell r="A211" t="str">
            <v>Tapón Hembra PVC SCH-40 3"</v>
          </cell>
        </row>
        <row r="212">
          <cell r="A212" t="str">
            <v>Tapón Hembra PVC SCH-40 3/4"'</v>
          </cell>
        </row>
        <row r="213">
          <cell r="A213" t="str">
            <v>Tapón Hembra PVC SCH-40 4"</v>
          </cell>
        </row>
        <row r="214">
          <cell r="A214" t="str">
            <v>Tapón Hembra PVC SCH-40 6"</v>
          </cell>
        </row>
        <row r="215">
          <cell r="A215" t="str">
            <v>Tapón Hembra PVC SCH-40 8"</v>
          </cell>
        </row>
        <row r="216">
          <cell r="A216" t="str">
            <v>Tapón HG 12"</v>
          </cell>
        </row>
        <row r="217">
          <cell r="A217" t="str">
            <v>Tee PVC SCH-40 3/4" x 1/2"</v>
          </cell>
        </row>
        <row r="218">
          <cell r="A218" t="str">
            <v>Tee PVC 1/2"</v>
          </cell>
        </row>
        <row r="219">
          <cell r="A219" t="str">
            <v>Tee PVC 1" x 1/2"</v>
          </cell>
        </row>
        <row r="220">
          <cell r="A220" t="str">
            <v>Tee PVC  1 1/2" x 1 1/2"</v>
          </cell>
        </row>
        <row r="221">
          <cell r="A221" t="str">
            <v>Tee PVC 2"</v>
          </cell>
        </row>
        <row r="222">
          <cell r="A222" t="str">
            <v>Tee PVC 3"</v>
          </cell>
        </row>
        <row r="223">
          <cell r="A223" t="str">
            <v>Tee PVC 4"</v>
          </cell>
        </row>
        <row r="224">
          <cell r="A224" t="str">
            <v>Col. Tee PVC 4"</v>
          </cell>
        </row>
        <row r="225">
          <cell r="A225" t="str">
            <v>Tee PVC 3/4"</v>
          </cell>
        </row>
        <row r="226">
          <cell r="A226" t="str">
            <v>Tee PVC 3" x 2"</v>
          </cell>
        </row>
        <row r="227">
          <cell r="A227" t="str">
            <v>Tee PVC 6" x 6"</v>
          </cell>
        </row>
        <row r="228">
          <cell r="A228" t="str">
            <v xml:space="preserve">Suministro Tee 4" x 4" Acero </v>
          </cell>
        </row>
        <row r="229">
          <cell r="A229" t="str">
            <v>Col. Tee 4" x 4" Acero</v>
          </cell>
        </row>
        <row r="230">
          <cell r="A230" t="str">
            <v>Tee Acero 6" x 4"</v>
          </cell>
        </row>
        <row r="231">
          <cell r="A231" t="str">
            <v>Col. Tee Acero 6" x 4"</v>
          </cell>
        </row>
        <row r="232">
          <cell r="A232" t="str">
            <v>Tee Acero 6" x 6"</v>
          </cell>
        </row>
        <row r="233">
          <cell r="A233" t="str">
            <v>Tee Acero 8" x 6"</v>
          </cell>
        </row>
        <row r="234">
          <cell r="A234" t="str">
            <v>Col. Tee Acero 8" x 6"</v>
          </cell>
        </row>
        <row r="235">
          <cell r="A235" t="str">
            <v>Tee Acero 8" x 6" x 4"</v>
          </cell>
        </row>
        <row r="236">
          <cell r="A236" t="str">
            <v>Col. Tee Acero 8" x 6" x 4"</v>
          </cell>
        </row>
        <row r="237">
          <cell r="A237" t="str">
            <v>Topógrafo</v>
          </cell>
        </row>
        <row r="238">
          <cell r="A238" t="str">
            <v>Tubería 1/2'' PVC SCH-40</v>
          </cell>
        </row>
        <row r="239">
          <cell r="A239" t="str">
            <v>Tubería 4'' SDR-32.5</v>
          </cell>
        </row>
        <row r="240">
          <cell r="A240" t="str">
            <v>Tubería de Acero de 12"</v>
          </cell>
        </row>
        <row r="241">
          <cell r="A241" t="str">
            <v>Tubería DN 6"  PVC SDR 32,5 C/JG</v>
          </cell>
        </row>
        <row r="242">
          <cell r="A242" t="str">
            <v>Tubería PVC 12" SDR-26</v>
          </cell>
        </row>
        <row r="243">
          <cell r="A243" t="str">
            <v>Tubería PVC de 1 1/2" SRD-26</v>
          </cell>
        </row>
        <row r="244">
          <cell r="A244" t="str">
            <v>Tubería PVC de 1" SCH-40</v>
          </cell>
        </row>
        <row r="245">
          <cell r="A245" t="str">
            <v>Tubería PVC de 1/2" SRD-26</v>
          </cell>
        </row>
        <row r="246">
          <cell r="A246" t="str">
            <v>Tubería PVC de 2" SDR-26</v>
          </cell>
        </row>
        <row r="247">
          <cell r="A247" t="str">
            <v>Tubería PVC de 3" SDR-26</v>
          </cell>
        </row>
        <row r="248">
          <cell r="A248" t="str">
            <v>Tubería PVC de 3/4" SCH-40</v>
          </cell>
        </row>
        <row r="249">
          <cell r="A249" t="str">
            <v>Tubería PVC de 6" SDR-26</v>
          </cell>
        </row>
        <row r="250">
          <cell r="A250" t="str">
            <v>Tubería PVC 12"</v>
          </cell>
        </row>
        <row r="251">
          <cell r="A251" t="str">
            <v>Col. Tuberia PVC 12"</v>
          </cell>
        </row>
        <row r="252">
          <cell r="A252" t="str">
            <v>Tubería Acero 12"</v>
          </cell>
        </row>
        <row r="253">
          <cell r="A253" t="str">
            <v>Tubería de 6" Acero</v>
          </cell>
        </row>
        <row r="254">
          <cell r="A254" t="str">
            <v>Tubería de 8" Acero</v>
          </cell>
        </row>
        <row r="255">
          <cell r="A255" t="str">
            <v>Col. Tuberia de 6" Acero</v>
          </cell>
        </row>
        <row r="256">
          <cell r="A256" t="str">
            <v>Valvula 2" Compuerta</v>
          </cell>
        </row>
        <row r="257">
          <cell r="A257" t="str">
            <v>Valvula 3" Compuerta HF (Platinada)</v>
          </cell>
        </row>
        <row r="258">
          <cell r="A258" t="str">
            <v xml:space="preserve">Col. Valvula 3" Compuerta HF </v>
          </cell>
        </row>
        <row r="259">
          <cell r="A259" t="str">
            <v>Valvula 4" Compuerta HF (Platinada)</v>
          </cell>
        </row>
        <row r="260">
          <cell r="A260" t="str">
            <v>Col. Valvula 4" Compuerta HF (Platinada)</v>
          </cell>
        </row>
        <row r="261">
          <cell r="A261" t="str">
            <v>Valvula 12" Compuerta H.F.</v>
          </cell>
        </row>
        <row r="262">
          <cell r="A262" t="str">
            <v>Valvula 12" Mariposa H.F.</v>
          </cell>
        </row>
        <row r="263">
          <cell r="A263" t="str">
            <v>Col. Valvula 12" Mariposa H.F.</v>
          </cell>
        </row>
        <row r="264">
          <cell r="A264" t="str">
            <v>Ventosa en Tuberia de 30" Lock Joint</v>
          </cell>
        </row>
        <row r="265">
          <cell r="A265" t="str">
            <v>MO Valvula 2" Compuerta</v>
          </cell>
        </row>
        <row r="266">
          <cell r="A266" t="str">
            <v>Vibrador</v>
          </cell>
        </row>
        <row r="267">
          <cell r="A267" t="str">
            <v>Vol de Bote asfalto (2.05xm3)</v>
          </cell>
        </row>
        <row r="268">
          <cell r="A268" t="str">
            <v>Yee 6" x 6" x 6" Acero</v>
          </cell>
        </row>
        <row r="269">
          <cell r="A269" t="str">
            <v>Col. Yee 6" x 6" x 6" Acero</v>
          </cell>
        </row>
        <row r="270">
          <cell r="A270" t="str">
            <v>Zeta de 12" Acero</v>
          </cell>
        </row>
        <row r="271">
          <cell r="A271" t="str">
            <v>Col. Zeta de 12" Acero</v>
          </cell>
        </row>
        <row r="272">
          <cell r="A272" t="str">
            <v>Soldadura de 1"</v>
          </cell>
        </row>
        <row r="273">
          <cell r="A273" t="str">
            <v>Soldadura de 6"</v>
          </cell>
        </row>
        <row r="274">
          <cell r="A274" t="str">
            <v>Soldadura de 8"</v>
          </cell>
        </row>
        <row r="275">
          <cell r="A275" t="str">
            <v>Soldadura de 12"</v>
          </cell>
        </row>
        <row r="276">
          <cell r="A276" t="str">
            <v>ALAMBRADO</v>
          </cell>
        </row>
        <row r="277">
          <cell r="A277" t="str">
            <v>Remocion de Alambrada</v>
          </cell>
        </row>
        <row r="278">
          <cell r="A278" t="str">
            <v xml:space="preserve">Reposicion de Alambrada ( Con Alambres y postes existentes) </v>
          </cell>
        </row>
        <row r="279">
          <cell r="A279" t="str">
            <v xml:space="preserve">Reposicion de Alambrada ( Con Postes y Alambres Nuevos) </v>
          </cell>
        </row>
        <row r="280">
          <cell r="A280" t="str">
            <v>Zabaleta</v>
          </cell>
        </row>
        <row r="282">
          <cell r="A282" t="str">
            <v>CAPA VEGETAL</v>
          </cell>
        </row>
        <row r="283">
          <cell r="A283" t="str">
            <v xml:space="preserve">Remocion de Capa Vegetal </v>
          </cell>
        </row>
        <row r="284">
          <cell r="A284" t="str">
            <v xml:space="preserve">Regado y nivelado de Capa Vegetal </v>
          </cell>
        </row>
        <row r="285">
          <cell r="A285" t="str">
            <v xml:space="preserve">Arado de la tierra </v>
          </cell>
        </row>
        <row r="286">
          <cell r="A286">
            <v>0</v>
          </cell>
        </row>
        <row r="287">
          <cell r="A287" t="str">
            <v xml:space="preserve">LEVATAMIENTOS TOPOGRAFICO </v>
          </cell>
        </row>
        <row r="288">
          <cell r="A288" t="str">
            <v>Personal de campo superintendente</v>
          </cell>
        </row>
        <row r="289">
          <cell r="A289" t="str">
            <v>Topografia, Brigada para trabajo lineales, brigada de 4 personas</v>
          </cell>
        </row>
        <row r="290">
          <cell r="A290" t="str">
            <v>Procesamineto de Datos</v>
          </cell>
        </row>
        <row r="291">
          <cell r="A291" t="str">
            <v xml:space="preserve">Ploteo de Planos </v>
          </cell>
        </row>
        <row r="292">
          <cell r="A292" t="str">
            <v>Punto GPS incluye monumentacion</v>
          </cell>
        </row>
        <row r="295">
          <cell r="A295">
            <v>0</v>
          </cell>
        </row>
        <row r="296">
          <cell r="A296" t="str">
            <v>PRECIOS PRESUPUESTO</v>
          </cell>
        </row>
        <row r="298">
          <cell r="A298" t="str">
            <v>LOTE 1</v>
          </cell>
        </row>
        <row r="299">
          <cell r="A299" t="str">
            <v>PRELIMINARES</v>
          </cell>
        </row>
        <row r="300">
          <cell r="A300" t="str">
            <v>Replanteo</v>
          </cell>
        </row>
        <row r="301">
          <cell r="A301" t="str">
            <v>Brigada Topográfica</v>
          </cell>
        </row>
        <row r="304">
          <cell r="A304" t="str">
            <v>MOVIMIENTO DE TIERRAS</v>
          </cell>
        </row>
        <row r="305">
          <cell r="A305" t="str">
            <v>Excavación material no clasificado</v>
          </cell>
        </row>
        <row r="306">
          <cell r="A306" t="str">
            <v>Relleno compactado con material de la exc.</v>
          </cell>
        </row>
        <row r="307">
          <cell r="A307" t="str">
            <v>Asiento de arena</v>
          </cell>
        </row>
        <row r="308">
          <cell r="A308" t="str">
            <v>Bote de material</v>
          </cell>
        </row>
        <row r="310">
          <cell r="A310" t="str">
            <v>SUMINISTRO DE TUBERÍAS</v>
          </cell>
        </row>
        <row r="311">
          <cell r="A311" t="str">
            <v xml:space="preserve"> Tuberías de ,PVC , DN 4 " X 19'  de longitud ,clase de presión   (SDR-26) , con Junta  Elástica.</v>
          </cell>
        </row>
        <row r="312">
          <cell r="A312" t="str">
            <v xml:space="preserve"> Tuberías de PVC , DN 3 " X 19'  de longitud  , clase de presión  (SDR-26)  , con Junta  Elástica.</v>
          </cell>
        </row>
        <row r="314">
          <cell r="A314" t="str">
            <v>COLOCACION DE TUBERIAS</v>
          </cell>
        </row>
        <row r="315">
          <cell r="A315" t="str">
            <v>Tuberías de  PVC, DN 4 " X 19'</v>
          </cell>
        </row>
        <row r="316">
          <cell r="A316" t="str">
            <v>Tuberías de  PVC, DN 3 " X 19'</v>
          </cell>
        </row>
        <row r="318">
          <cell r="A318" t="str">
            <v xml:space="preserve">SUMINISTRO Y COLOCACIÓN ACOMETIDAS DE 1/2" </v>
          </cell>
        </row>
        <row r="319">
          <cell r="A319" t="str">
            <v>AC 1/2"   en tubería de 3"</v>
          </cell>
        </row>
        <row r="320">
          <cell r="A320" t="str">
            <v>AC 1/2"   en tubería de 4"</v>
          </cell>
        </row>
        <row r="321">
          <cell r="A321" t="str">
            <v>AC 1/2"   en tubería de 2"</v>
          </cell>
        </row>
        <row r="323">
          <cell r="A323" t="str">
            <v>AC 1/2" en Tubería 3"</v>
          </cell>
        </row>
        <row r="325">
          <cell r="A325" t="str">
            <v>Tee 8" x 1"</v>
          </cell>
        </row>
        <row r="326">
          <cell r="A326" t="str">
            <v>Col. Tee 8" x 1'</v>
          </cell>
        </row>
        <row r="327">
          <cell r="A327" t="str">
            <v>Codo 8" x 35°</v>
          </cell>
        </row>
        <row r="328">
          <cell r="A328" t="str">
            <v>Col. Codo 8" x 35°</v>
          </cell>
        </row>
        <row r="329">
          <cell r="A329" t="str">
            <v>Codo 8" x 20°</v>
          </cell>
        </row>
        <row r="330">
          <cell r="A330" t="str">
            <v>Col. Codo 8" x 20°</v>
          </cell>
        </row>
        <row r="333">
          <cell r="A333" t="str">
            <v>LOTE 2</v>
          </cell>
        </row>
        <row r="334">
          <cell r="A334" t="str">
            <v>Bote de asfalto (hasta 5 km)</v>
          </cell>
        </row>
        <row r="337">
          <cell r="A337" t="str">
            <v>PRUEBAS HIDROSTÁTICAS EN TUBERÍAS</v>
          </cell>
        </row>
        <row r="338">
          <cell r="A338" t="str">
            <v xml:space="preserve">Prueba Hidrostatica en Tuberías de 6 " PVC </v>
          </cell>
        </row>
        <row r="339">
          <cell r="A339" t="str">
            <v xml:space="preserve">Prueba Hidrostatica en Tuberías de 6 " PVC </v>
          </cell>
        </row>
        <row r="340">
          <cell r="A340" t="str">
            <v xml:space="preserve">Prueba Hidrostatica en Tuberías de 3 " PVC </v>
          </cell>
        </row>
        <row r="341">
          <cell r="A341" t="str">
            <v xml:space="preserve">Prueba Hidrostatica en Tuberías de 2 " PVC </v>
          </cell>
        </row>
        <row r="343">
          <cell r="A343" t="str">
            <v xml:space="preserve">ACOMETIDA SANITARIA   </v>
          </cell>
        </row>
        <row r="344">
          <cell r="A344" t="str">
            <v xml:space="preserve">Acometida Sanitaria DN4" SDR 32.5 </v>
          </cell>
        </row>
        <row r="346">
          <cell r="A346" t="str">
            <v>LOTE 3</v>
          </cell>
        </row>
        <row r="347">
          <cell r="A347" t="str">
            <v>FASE I</v>
          </cell>
        </row>
        <row r="348">
          <cell r="A348" t="str">
            <v>PRELIMINARES</v>
          </cell>
        </row>
        <row r="349">
          <cell r="A349" t="str">
            <v>Replanteo</v>
          </cell>
        </row>
        <row r="351">
          <cell r="A351" t="str">
            <v xml:space="preserve"> MOVIMIENTO DE TIERRAS </v>
          </cell>
        </row>
        <row r="352">
          <cell r="A352" t="str">
            <v xml:space="preserve"> Excavación material no clasificado</v>
          </cell>
        </row>
        <row r="353">
          <cell r="A353" t="str">
            <v xml:space="preserve"> Relleno compactado con material de la exc.</v>
          </cell>
        </row>
        <row r="354">
          <cell r="A354" t="str">
            <v xml:space="preserve"> Asiento de arena</v>
          </cell>
        </row>
        <row r="355">
          <cell r="A355" t="str">
            <v xml:space="preserve"> Bote de material</v>
          </cell>
        </row>
        <row r="356">
          <cell r="A356" t="str">
            <v xml:space="preserve"> Excavación en Roca</v>
          </cell>
        </row>
        <row r="357">
          <cell r="A357" t="str">
            <v xml:space="preserve"> Bote de Roca</v>
          </cell>
        </row>
        <row r="358">
          <cell r="A358">
            <v>0</v>
          </cell>
        </row>
        <row r="359">
          <cell r="A359" t="str">
            <v>SUMINISTRO DE JUNTAS TIPO DRESSER</v>
          </cell>
        </row>
        <row r="360">
          <cell r="A360" t="str">
            <v xml:space="preserve">Junta Dresser o  Equivalente diámetro Ø6" </v>
          </cell>
        </row>
        <row r="361">
          <cell r="A361">
            <v>0</v>
          </cell>
        </row>
        <row r="362">
          <cell r="A362" t="str">
            <v>COLOCACION DE JUNTAS TIPO DRESSER</v>
          </cell>
        </row>
        <row r="363">
          <cell r="A363" t="str">
            <v xml:space="preserve"> Junta Dresser o  Equivalente diámetro Ø6" </v>
          </cell>
        </row>
        <row r="365">
          <cell r="A365" t="str">
            <v>SUMINISTRO DE PIEZAS ESPECIALES</v>
          </cell>
        </row>
        <row r="366">
          <cell r="A366" t="str">
            <v>Tapón Ø2" PVC</v>
          </cell>
        </row>
        <row r="367">
          <cell r="A367" t="str">
            <v>Tapón Ø3" PVC</v>
          </cell>
        </row>
        <row r="368">
          <cell r="A368" t="str">
            <v>Tapón Ø4" PVC</v>
          </cell>
        </row>
        <row r="369">
          <cell r="A369" t="str">
            <v>Tee 16" x 8" acero</v>
          </cell>
        </row>
        <row r="370">
          <cell r="A370" t="str">
            <v>Tee 6" x 2" platillado acero</v>
          </cell>
        </row>
        <row r="371">
          <cell r="A371" t="str">
            <v>Tee 6" x 6" acero</v>
          </cell>
        </row>
        <row r="372">
          <cell r="A372" t="str">
            <v>Tee 6" x 6" PVC</v>
          </cell>
        </row>
        <row r="373">
          <cell r="A373" t="str">
            <v>Tee 2" x 2 PVC</v>
          </cell>
        </row>
        <row r="374">
          <cell r="A374" t="str">
            <v>Codo 6" x 90° PVC</v>
          </cell>
        </row>
        <row r="375">
          <cell r="A375" t="str">
            <v>Codo 4" x 90° PVC</v>
          </cell>
        </row>
        <row r="376">
          <cell r="A376" t="str">
            <v>Codo 2" x 90° PVC</v>
          </cell>
        </row>
        <row r="377">
          <cell r="A377" t="str">
            <v>Codo 3" x 90° PVC</v>
          </cell>
        </row>
        <row r="378">
          <cell r="A378" t="str">
            <v>Red 6" x 2" PVC</v>
          </cell>
        </row>
        <row r="379">
          <cell r="A379" t="str">
            <v>Red 6" x 4" PVC</v>
          </cell>
        </row>
        <row r="380">
          <cell r="A380" t="str">
            <v>Red 4" x 2" PVC</v>
          </cell>
        </row>
        <row r="381">
          <cell r="A381" t="str">
            <v>Red 3" x 2" PVC</v>
          </cell>
        </row>
        <row r="382">
          <cell r="A382" t="str">
            <v>Codo 2" x 45° Acero</v>
          </cell>
        </row>
        <row r="383">
          <cell r="A383" t="str">
            <v>Codo 2" x 90° PVC</v>
          </cell>
        </row>
        <row r="384">
          <cell r="A384" t="str">
            <v>Red 8" x 6" PVC</v>
          </cell>
        </row>
        <row r="386">
          <cell r="A386" t="str">
            <v>COLOCACION PIEZAS ESPECIALES</v>
          </cell>
        </row>
        <row r="387">
          <cell r="A387" t="str">
            <v>Col. Tapón Ø2" PVC</v>
          </cell>
        </row>
        <row r="388">
          <cell r="A388" t="str">
            <v>Col. Tapón Ø3" PVC</v>
          </cell>
        </row>
        <row r="389">
          <cell r="A389" t="str">
            <v>Col. Tapón Ø4" PVC</v>
          </cell>
        </row>
        <row r="390">
          <cell r="A390" t="str">
            <v>Col. Tee 16" x 8" acero</v>
          </cell>
        </row>
        <row r="391">
          <cell r="A391" t="str">
            <v>Col. Tee 6" x 2" platillado acero</v>
          </cell>
        </row>
        <row r="392">
          <cell r="A392" t="str">
            <v>Col. Tee 6" x 6" acero</v>
          </cell>
        </row>
        <row r="393">
          <cell r="A393" t="str">
            <v>Col. Tee 6" x 6" PVC</v>
          </cell>
        </row>
        <row r="394">
          <cell r="A394" t="str">
            <v>Col. Tee 2" x 2 PVC</v>
          </cell>
        </row>
        <row r="395">
          <cell r="A395" t="str">
            <v>Col Codo 6" x 90° PVC</v>
          </cell>
        </row>
        <row r="396">
          <cell r="A396" t="str">
            <v>Col Codo 4" x 90° PVC</v>
          </cell>
        </row>
        <row r="397">
          <cell r="A397" t="str">
            <v>Col Codo 2" x 90° PVC</v>
          </cell>
        </row>
        <row r="398">
          <cell r="A398" t="str">
            <v>Col Codo 3" x 90° PVC</v>
          </cell>
        </row>
        <row r="399">
          <cell r="A399" t="str">
            <v>Col Red 6" x 2" PVC</v>
          </cell>
        </row>
        <row r="400">
          <cell r="A400" t="str">
            <v>Col Red 6" x 4" PVC</v>
          </cell>
        </row>
        <row r="401">
          <cell r="A401" t="str">
            <v>Col Red 4" x 2" PVC</v>
          </cell>
        </row>
        <row r="402">
          <cell r="A402" t="str">
            <v>Col Red 3" x 2" PVC</v>
          </cell>
        </row>
        <row r="403">
          <cell r="A403" t="str">
            <v>Col Codo 2" x 45° Acero</v>
          </cell>
        </row>
        <row r="404">
          <cell r="A404" t="str">
            <v>Col Codo 2" x 90° PVC</v>
          </cell>
        </row>
        <row r="405">
          <cell r="A405" t="str">
            <v>Col Red 8" x 6" PVC</v>
          </cell>
        </row>
        <row r="409">
          <cell r="A409" t="str">
            <v xml:space="preserve"> SUMINISTRO DE TUBERÍAS</v>
          </cell>
        </row>
        <row r="410">
          <cell r="A410" t="str">
            <v>Tuberías de Pvc , DN 8 " X 19'  de longitud  , clase de presión  (SDR-26)  , con Junta  Elástica.</v>
          </cell>
        </row>
        <row r="411">
          <cell r="A411" t="str">
            <v>Tuberías de ,PVC , DN 6 " X 19'  de longitud ,clase de presión   (SDR-26) , con Junta  Elástica.</v>
          </cell>
        </row>
        <row r="412">
          <cell r="A412" t="str">
            <v>Tuberías de ,PVC , DN 4 " X 19'  de longitud ,clase de presión   (SDR-26) , con Junta  Elástica.</v>
          </cell>
        </row>
        <row r="413">
          <cell r="A413" t="str">
            <v>Tuberías de PVC , DN 3 " X 19'  de longitud  , clase de presión  (SDR-26)  , con Junta  Elástica.</v>
          </cell>
        </row>
        <row r="414">
          <cell r="A414" t="str">
            <v>Tuberías de PVC , DN 2 " X 19'  de longitud  , clase de presión  (SDR-21)  , con Junta  Elástica.</v>
          </cell>
        </row>
        <row r="415">
          <cell r="A415" t="str">
            <v>Tuberías de PVC , DN 1 " X 19'  de longitud  , clase de presión  (SCH-40).</v>
          </cell>
        </row>
        <row r="416">
          <cell r="A416" t="str">
            <v>Tuberías de PVC , DN 1 1/2 " X 19'  de longitud  , clase de presión  (SCH-40).</v>
          </cell>
        </row>
        <row r="417">
          <cell r="A417" t="str">
            <v>Tuberías de PVC , DN 2 " X 19'  de longitud  , clase de presión  (SDR-26).</v>
          </cell>
        </row>
        <row r="418">
          <cell r="A418">
            <v>0</v>
          </cell>
        </row>
        <row r="419">
          <cell r="A419" t="str">
            <v xml:space="preserve"> COLOCACION DE TUBERIAS</v>
          </cell>
        </row>
        <row r="420">
          <cell r="A420" t="str">
            <v xml:space="preserve">Tuberías de ,PVC , DN 8 " X 19' </v>
          </cell>
        </row>
        <row r="421">
          <cell r="A421" t="str">
            <v xml:space="preserve">Tuberías de ,PVC , DN 6 " X 19' </v>
          </cell>
        </row>
        <row r="422">
          <cell r="A422" t="str">
            <v xml:space="preserve">Tuberías de ,PVC , DN 4 " X 19' </v>
          </cell>
        </row>
        <row r="423">
          <cell r="A423" t="str">
            <v>Tuberías de  PVC, DN 3 " X 19'</v>
          </cell>
        </row>
        <row r="424">
          <cell r="A424" t="str">
            <v>Tuberías de  PVC, DN 2 " X 19'</v>
          </cell>
        </row>
        <row r="425">
          <cell r="A425" t="str">
            <v xml:space="preserve">    Tuberías de PVC , DN 1 " X 19'  de longitud  , clase de presión  (SCH-40).</v>
          </cell>
        </row>
        <row r="426">
          <cell r="A426" t="str">
            <v xml:space="preserve">     Tuberías de PVC , DN 1 1/2 " X 19'  de longitud  , clase de presión  (SCH-40).</v>
          </cell>
        </row>
        <row r="427">
          <cell r="A427" t="str">
            <v xml:space="preserve"> Tuberías de PVC , DN 2 " X 19'  de longitud  , clase de presión  (SDR-26).</v>
          </cell>
        </row>
        <row r="429">
          <cell r="A429" t="str">
            <v xml:space="preserve"> SUMINISTRO Y COLOCACIÓN ACOMETIDAS DE 1/2" </v>
          </cell>
        </row>
        <row r="430">
          <cell r="A430" t="str">
            <v>AC 1/2"   en tubería de 1 1/2"</v>
          </cell>
        </row>
        <row r="432">
          <cell r="A432" t="str">
            <v>FASE II</v>
          </cell>
        </row>
        <row r="433">
          <cell r="A433" t="str">
            <v xml:space="preserve">  MOVIMIENTO DE TIERRAS </v>
          </cell>
        </row>
        <row r="434">
          <cell r="A434" t="str">
            <v xml:space="preserve"> Bote de material c/camión</v>
          </cell>
        </row>
        <row r="436">
          <cell r="A436" t="str">
            <v>HORMIGÓN ARMADO EN F´C=240 KGS/CM2</v>
          </cell>
        </row>
        <row r="437">
          <cell r="A437" t="str">
            <v>Columnas (0.40x0.60) - 6.8 qq/m3</v>
          </cell>
        </row>
        <row r="438">
          <cell r="A438" t="str">
            <v>Riostras radiales (0.40x0.60) - 4,64qq/m3</v>
          </cell>
        </row>
        <row r="439">
          <cell r="A439" t="str">
            <v>Riostras perimetrales (0.40x0.60) 4.74 qq/m3</v>
          </cell>
        </row>
        <row r="441">
          <cell r="A441" t="str">
            <v>FASE II</v>
          </cell>
        </row>
        <row r="443">
          <cell r="A443" t="str">
            <v>Codo 6" x 45° acero</v>
          </cell>
        </row>
        <row r="444">
          <cell r="A444" t="str">
            <v>Sum. Y coloc. V.compuerta 6" h.f. Platillada</v>
          </cell>
        </row>
        <row r="445">
          <cell r="A445" t="str">
            <v>Junta dresser o  Equivalente ø6"</v>
          </cell>
        </row>
        <row r="448">
          <cell r="A448" t="str">
            <v>LOTE 4</v>
          </cell>
        </row>
        <row r="449">
          <cell r="A449" t="str">
            <v>FASE III</v>
          </cell>
        </row>
        <row r="451">
          <cell r="A451" t="str">
            <v>SUMINISTRO DE PIEZAS ESPECIALES</v>
          </cell>
        </row>
        <row r="452">
          <cell r="A452" t="str">
            <v>Adaptadores jrp-Acero 24''</v>
          </cell>
        </row>
        <row r="454">
          <cell r="A454" t="str">
            <v>COLOCACIÓN DE PIEZAS ESPECIALES</v>
          </cell>
        </row>
        <row r="455">
          <cell r="A455" t="str">
            <v xml:space="preserve"> Adaptadores jrp-Acero 24''</v>
          </cell>
        </row>
        <row r="457">
          <cell r="A457" t="str">
            <v>FASE II</v>
          </cell>
        </row>
        <row r="458">
          <cell r="A458" t="str">
            <v>REGISTROS SANITARIOS</v>
          </cell>
        </row>
        <row r="459">
          <cell r="A459" t="str">
            <v>De Ladrillo prof.  2.01-3.00mts.</v>
          </cell>
        </row>
        <row r="461">
          <cell r="A461" t="str">
            <v>Acero de refuerzo f'y=4,200.00 kg/cm2</v>
          </cell>
        </row>
        <row r="464">
          <cell r="A464" t="str">
            <v>LOTE 5</v>
          </cell>
        </row>
        <row r="465">
          <cell r="A465" t="str">
            <v>COMENDADOR</v>
          </cell>
        </row>
        <row r="466">
          <cell r="A466" t="str">
            <v>FASE II</v>
          </cell>
        </row>
        <row r="467">
          <cell r="A467" t="str">
            <v xml:space="preserve">   MOVIMIENTO DE TIERRAS </v>
          </cell>
        </row>
        <row r="468">
          <cell r="A468" t="str">
            <v xml:space="preserve">   Bote de material</v>
          </cell>
        </row>
        <row r="470">
          <cell r="A470" t="str">
            <v>REGISTROS SANITARIOS</v>
          </cell>
        </row>
        <row r="471">
          <cell r="A471" t="str">
            <v>De Ladrillo prof.  .1.01-1.5 mts.</v>
          </cell>
        </row>
        <row r="472">
          <cell r="A472" t="str">
            <v>De Ladrillo prof.  1.51-2.00 mts.</v>
          </cell>
        </row>
        <row r="473">
          <cell r="A473" t="str">
            <v>De Ladrillo prof.  2.01-3.00 mts.</v>
          </cell>
        </row>
        <row r="474">
          <cell r="A474" t="str">
            <v>De Ladrillo prof.  3.01-4.00 mts.</v>
          </cell>
        </row>
        <row r="476">
          <cell r="A476" t="str">
            <v>SUMINISTRO DE TUBERIA</v>
          </cell>
        </row>
        <row r="477">
          <cell r="A477" t="str">
            <v xml:space="preserve"> Tuberías de ,PVC , DN 8 " X 19'  de longitud ,clase de presión   (SDR-32.5) , con Junta  Elástica, Color Gris.</v>
          </cell>
        </row>
        <row r="479">
          <cell r="A479" t="str">
            <v>COLOCACION TUBERIA</v>
          </cell>
        </row>
        <row r="480">
          <cell r="A480" t="str">
            <v xml:space="preserve">  Tuberías de ,PVC , DN 8 " X 19'  de longitud ,clase de presión   (SDR-32.5) , con Junta  Elástica, Color Gris.</v>
          </cell>
        </row>
        <row r="482">
          <cell r="A482" t="str">
            <v>BANICA, PEDRO SANTANA, SABANA CRUZ</v>
          </cell>
        </row>
        <row r="483">
          <cell r="A483" t="str">
            <v>FASE I</v>
          </cell>
        </row>
        <row r="485">
          <cell r="A485" t="str">
            <v xml:space="preserve">    MOVIMIENTO DE TIERRAS </v>
          </cell>
        </row>
        <row r="486">
          <cell r="A486" t="str">
            <v xml:space="preserve">    Excavación material no clasificado</v>
          </cell>
        </row>
        <row r="487">
          <cell r="A487" t="str">
            <v xml:space="preserve">    Relleno compactado con material de la exc. </v>
          </cell>
        </row>
        <row r="488">
          <cell r="A488" t="str">
            <v xml:space="preserve">    Asiento de Arena </v>
          </cell>
        </row>
        <row r="489">
          <cell r="A489" t="str">
            <v xml:space="preserve">    Bote de material </v>
          </cell>
        </row>
        <row r="491">
          <cell r="A491" t="str">
            <v>PIEZAS</v>
          </cell>
        </row>
        <row r="492">
          <cell r="A492" t="str">
            <v>Codo 8" x 90˚ Acero</v>
          </cell>
        </row>
        <row r="495">
          <cell r="A495" t="str">
            <v xml:space="preserve">  SUMINISTRO DE TUBERÍAS</v>
          </cell>
        </row>
        <row r="496">
          <cell r="A496" t="str">
            <v xml:space="preserve">   Tuberías de ,PVC , DN 6 " X 19'  de longitud ,clase de presión   (SDR-26) , con Junta  Elástica.</v>
          </cell>
        </row>
        <row r="497">
          <cell r="A497" t="str">
            <v xml:space="preserve">  Tuberías de PVC , DN 2 " X 19'  de longitud  , clase de presión  (SDR-21)  , con Junta  Elástica.</v>
          </cell>
        </row>
        <row r="498">
          <cell r="A498">
            <v>0</v>
          </cell>
        </row>
        <row r="499">
          <cell r="A499" t="str">
            <v xml:space="preserve">  COLOCACION DE TUBERIAS</v>
          </cell>
        </row>
        <row r="500">
          <cell r="A500" t="str">
            <v xml:space="preserve">    Tuberías de ,PVC , DN 6 " X 19'  de longitud ,clase de presión   (SDR-26) , con Junta  Elástica.</v>
          </cell>
        </row>
        <row r="501">
          <cell r="A501" t="str">
            <v xml:space="preserve">   Tuberías de PVC , DN 2 " X 19'  de longitud  , clase de presión  (SDR-21)  , con Junta  Elástica.</v>
          </cell>
        </row>
        <row r="503">
          <cell r="A503" t="str">
            <v>SUMINISTRO JUNTAS TIPO DRESSER</v>
          </cell>
        </row>
        <row r="504">
          <cell r="A504" t="str">
            <v xml:space="preserve">Junta Dresser o Equivalente diámetro Ø6" </v>
          </cell>
        </row>
        <row r="506">
          <cell r="A506" t="str">
            <v>COLOCACION DE JUNTAS TIPO DRESSER</v>
          </cell>
        </row>
        <row r="507">
          <cell r="A507" t="str">
            <v xml:space="preserve">   Junta Dresser o Equivalente diámetro Ø6" </v>
          </cell>
        </row>
        <row r="510">
          <cell r="A510" t="str">
            <v>FASE II</v>
          </cell>
        </row>
        <row r="511">
          <cell r="A511" t="str">
            <v xml:space="preserve"> - SUMINISTRO DE TUBERÍAS</v>
          </cell>
        </row>
        <row r="512">
          <cell r="A512" t="str">
            <v>Prueba Hidrostática en Tubería de 6"</v>
          </cell>
        </row>
        <row r="513">
          <cell r="A513">
            <v>0</v>
          </cell>
        </row>
        <row r="514">
          <cell r="A514" t="str">
            <v xml:space="preserve">   COLOCACION DE TUBERIAS</v>
          </cell>
        </row>
        <row r="515">
          <cell r="A515" t="str">
            <v xml:space="preserve"> Tuberías de PVC , DN 2 " X 19'  </v>
          </cell>
        </row>
        <row r="517">
          <cell r="A517" t="str">
            <v>SUMINISTRO PIEZAS</v>
          </cell>
        </row>
        <row r="518">
          <cell r="A518" t="str">
            <v xml:space="preserve">    Codo 3''x45 PVC</v>
          </cell>
        </row>
        <row r="520">
          <cell r="A520" t="str">
            <v>COLOCACION PIEZAS</v>
          </cell>
        </row>
        <row r="521">
          <cell r="A521" t="str">
            <v xml:space="preserve">     Codo 3''x45 PVC</v>
          </cell>
        </row>
        <row r="523">
          <cell r="A523" t="str">
            <v>SUMINISTRO PIEZAS ESPECIALES</v>
          </cell>
        </row>
        <row r="524">
          <cell r="A524" t="str">
            <v xml:space="preserve">    Codo 6''x45 Acero</v>
          </cell>
        </row>
        <row r="526">
          <cell r="A526" t="str">
            <v>COLOCACION PIEZAS ESPECIALES</v>
          </cell>
        </row>
        <row r="527">
          <cell r="A527" t="str">
            <v xml:space="preserve">     Codo 6''x45 Acero</v>
          </cell>
        </row>
        <row r="529">
          <cell r="A529" t="str">
            <v>ACCESORIOS</v>
          </cell>
        </row>
        <row r="530">
          <cell r="A530" t="str">
            <v>Junta Dresser Acero 8"</v>
          </cell>
        </row>
        <row r="531">
          <cell r="A531" t="str">
            <v>Junta Dresser Acero 6"</v>
          </cell>
        </row>
      </sheetData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Labor_FD14"/>
      <sheetName val="med_mov_de_tierras4"/>
      <sheetName val="Materiales_y_Precios"/>
      <sheetName val="presup_4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Resumen Req. Cambio"/>
      <sheetName val="APU"/>
      <sheetName val="RECURSOS"/>
      <sheetName val="LISTADO DE PARTIDAS"/>
      <sheetName val="Data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A7" t="str">
            <v>Acarreo material de mina de 0 a 5 Km (m3/0.78)x</v>
          </cell>
        </row>
        <row r="8">
          <cell r="A8" t="str">
            <v>Acarreo material de mina de 10 a 20 Km (m3/0.78)x</v>
          </cell>
        </row>
        <row r="9">
          <cell r="A9" t="str">
            <v>Acarreo material de mina de 5 a 10 Km (m3/0.78)x</v>
          </cell>
        </row>
        <row r="10">
          <cell r="A10" t="str">
            <v>Acero Refuerzo (Kg) con MO</v>
          </cell>
        </row>
        <row r="11">
          <cell r="A11" t="str">
            <v>Acero Refuerzo (Kg)</v>
          </cell>
        </row>
        <row r="12">
          <cell r="A12" t="str">
            <v>Acometida de 3/4" (4 ml)</v>
          </cell>
        </row>
        <row r="13">
          <cell r="A13" t="str">
            <v>Acometita de 1/2" (por ml)</v>
          </cell>
        </row>
        <row r="14">
          <cell r="A14" t="str">
            <v>Acometita de 1/2" (por ml) a Compresor</v>
          </cell>
        </row>
        <row r="15">
          <cell r="A15" t="str">
            <v>Acometita de 3/4" (por ml)</v>
          </cell>
        </row>
        <row r="16">
          <cell r="A16" t="str">
            <v>Abrazadera de 2'' Metal</v>
          </cell>
        </row>
        <row r="17">
          <cell r="A17" t="str">
            <v>Abrazadera de 4'' Metal</v>
          </cell>
        </row>
        <row r="18">
          <cell r="A18" t="str">
            <v>Adaptador Hembra PVC SCH-40 1 1/2"</v>
          </cell>
        </row>
        <row r="19">
          <cell r="A19" t="str">
            <v>Adaptador Hembra PVC SCH-40 1"</v>
          </cell>
        </row>
        <row r="20">
          <cell r="A20" t="str">
            <v>Adaptador Hembra PVC SCH-40 2"</v>
          </cell>
        </row>
        <row r="21">
          <cell r="A21" t="str">
            <v>Adaptador Hembra PVC SCH-40 3"</v>
          </cell>
        </row>
        <row r="22">
          <cell r="A22" t="str">
            <v>Adaptador Hembra PVC SCH-40 4"</v>
          </cell>
        </row>
        <row r="23">
          <cell r="A23" t="str">
            <v>Adaptador Macho PVC SCH-40 1 1/2"</v>
          </cell>
        </row>
        <row r="24">
          <cell r="A24" t="str">
            <v>Adaptador Macho PVC SCH-40 1/2"</v>
          </cell>
        </row>
        <row r="25">
          <cell r="A25" t="str">
            <v>Adaptador Macho PVC SCH-40 3/4"</v>
          </cell>
        </row>
        <row r="26">
          <cell r="A26" t="str">
            <v>Adaptador Macho PVC SCH-40 1"</v>
          </cell>
        </row>
        <row r="27">
          <cell r="A27" t="str">
            <v>Adaptador Macho PVC SCH-40 2"</v>
          </cell>
        </row>
        <row r="28">
          <cell r="A28" t="str">
            <v>Adaptador Macho PVC SCH-40 3"</v>
          </cell>
        </row>
        <row r="29">
          <cell r="A29" t="str">
            <v>Adaptador Macho PVC SCH-40 4"</v>
          </cell>
        </row>
        <row r="30">
          <cell r="A30" t="str">
            <v>Adaptador Campana 16" Lock Joint (250 PSI)</v>
          </cell>
        </row>
        <row r="31">
          <cell r="A31" t="str">
            <v>Adaptador Espiga16" Lock Joint (250 PSI)</v>
          </cell>
        </row>
        <row r="32">
          <cell r="A32" t="str">
            <v>Adaptador Campana 12"</v>
          </cell>
        </row>
        <row r="33">
          <cell r="A33" t="str">
            <v>Col. Adaptador Campana 12"</v>
          </cell>
        </row>
        <row r="34">
          <cell r="A34" t="str">
            <v>Alambre Electrico No. 12</v>
          </cell>
        </row>
        <row r="35">
          <cell r="A35" t="str">
            <v>Anclaje para Piezas Especiales</v>
          </cell>
        </row>
        <row r="36">
          <cell r="A36" t="str">
            <v>Antepecho</v>
          </cell>
        </row>
        <row r="37">
          <cell r="A37" t="str">
            <v>Área de remoción de carpeta asfáltica</v>
          </cell>
        </row>
        <row r="38">
          <cell r="A38" t="str">
            <v>Área de remoción de carpeta asfáltica (Esp. de 0.05-0.15)</v>
          </cell>
        </row>
        <row r="39">
          <cell r="A39" t="str">
            <v>Volumen de Remocion de Asfalto (Compresor)</v>
          </cell>
        </row>
        <row r="40">
          <cell r="A40" t="str">
            <v xml:space="preserve">Remoción y cargío carpeta asfática </v>
          </cell>
        </row>
        <row r="41">
          <cell r="A41" t="str">
            <v>Arena Lavada</v>
          </cell>
        </row>
        <row r="42">
          <cell r="A42" t="str">
            <v>Asiento Arena</v>
          </cell>
        </row>
        <row r="43">
          <cell r="A43" t="str">
            <v>Ayudante plomero</v>
          </cell>
        </row>
        <row r="44">
          <cell r="A44" t="str">
            <v>Ayudante soldador</v>
          </cell>
        </row>
        <row r="45">
          <cell r="A45" t="str">
            <v>Bomba de Achique</v>
          </cell>
        </row>
        <row r="46">
          <cell r="A46" t="str">
            <v>Bomba de Presión (Prueba Hidrostática)</v>
          </cell>
        </row>
        <row r="47">
          <cell r="A47" t="str">
            <v>Bombilla B/C 65 W</v>
          </cell>
        </row>
        <row r="48">
          <cell r="A48" t="str">
            <v>Bote</v>
          </cell>
        </row>
        <row r="49">
          <cell r="A49" t="str">
            <v>Bote de Material &gt;5km  (m3e-km)</v>
          </cell>
        </row>
        <row r="50">
          <cell r="A50" t="str">
            <v>Cadenero</v>
          </cell>
        </row>
        <row r="51">
          <cell r="A51" t="str">
            <v>Cal Muerta (Kg)</v>
          </cell>
        </row>
        <row r="52">
          <cell r="A52" t="str">
            <v>Cal Muerta (Lb)</v>
          </cell>
        </row>
        <row r="53">
          <cell r="A53" t="str">
            <v>Cal Muerta (Fda)</v>
          </cell>
        </row>
        <row r="54">
          <cell r="A54" t="str">
            <v>Calicata (M3)</v>
          </cell>
        </row>
        <row r="55">
          <cell r="A55" t="str">
            <v>Calicata (UD)</v>
          </cell>
        </row>
        <row r="56">
          <cell r="A56" t="str">
            <v>Camión 6 M3</v>
          </cell>
        </row>
        <row r="57">
          <cell r="A57" t="str">
            <v>Camión 3 M3</v>
          </cell>
        </row>
        <row r="58">
          <cell r="A58" t="str">
            <v>Camión Grua</v>
          </cell>
        </row>
        <row r="59">
          <cell r="A59" t="str">
            <v>Camión de Agua</v>
          </cell>
        </row>
        <row r="60">
          <cell r="A60" t="str">
            <v>Clavos de Zinc 2 1/2</v>
          </cell>
        </row>
        <row r="61">
          <cell r="A61" t="str">
            <v>Capataz</v>
          </cell>
        </row>
        <row r="62">
          <cell r="A62" t="str">
            <v>Cemento gris</v>
          </cell>
        </row>
        <row r="63">
          <cell r="A63" t="str">
            <v>Cemento PVC (kg)</v>
          </cell>
        </row>
        <row r="64">
          <cell r="A64" t="str">
            <v>Cemento PVC (onz)</v>
          </cell>
        </row>
        <row r="65">
          <cell r="A65" t="str">
            <v>Clan de 3/4" x 1/2"</v>
          </cell>
        </row>
        <row r="66">
          <cell r="A66" t="str">
            <v>Clan 2'' x 1/2''</v>
          </cell>
        </row>
        <row r="67">
          <cell r="A67" t="str">
            <v>Clan 2'' x 3/4''</v>
          </cell>
        </row>
        <row r="68">
          <cell r="A68" t="str">
            <v>Clan 3'' x 3/4''</v>
          </cell>
        </row>
        <row r="69">
          <cell r="A69" t="str">
            <v>Clan 3'' x 1/2''</v>
          </cell>
        </row>
        <row r="70">
          <cell r="A70" t="str">
            <v>Clan 3'' x 1''</v>
          </cell>
        </row>
        <row r="71">
          <cell r="A71" t="str">
            <v>Clan 4" x 3/4" PVC</v>
          </cell>
        </row>
        <row r="72">
          <cell r="A72" t="str">
            <v>Clan 12" Acero</v>
          </cell>
        </row>
        <row r="73">
          <cell r="A73" t="str">
            <v>Col. Clan 12" Acero</v>
          </cell>
        </row>
        <row r="74">
          <cell r="A74" t="str">
            <v xml:space="preserve">Codo Acero  2" x 45 </v>
          </cell>
        </row>
        <row r="75">
          <cell r="A75" t="str">
            <v>Codo Acero de 12 x 20°</v>
          </cell>
        </row>
        <row r="76">
          <cell r="A76" t="str">
            <v>Codo Acero de 12 x 45°</v>
          </cell>
        </row>
        <row r="77">
          <cell r="A77" t="str">
            <v>Codo Acero de 12" x 11.25</v>
          </cell>
        </row>
        <row r="78">
          <cell r="A78" t="str">
            <v>Col. Codo Acero de 12" x 11.25</v>
          </cell>
        </row>
        <row r="79">
          <cell r="A79" t="str">
            <v>Codo Acero de 6 x 45°</v>
          </cell>
        </row>
        <row r="80">
          <cell r="A80" t="str">
            <v>Codo PVC SCH-40 1 1/2" x 45D</v>
          </cell>
        </row>
        <row r="81">
          <cell r="A81" t="str">
            <v>Codo PVC SCH-40 1 1/2" x 90D</v>
          </cell>
        </row>
        <row r="82">
          <cell r="A82" t="str">
            <v>Codo PVC SCH-40 1" x 45D</v>
          </cell>
        </row>
        <row r="83">
          <cell r="A83" t="str">
            <v>Codo PVC SCH-40 1" x 90D</v>
          </cell>
        </row>
        <row r="84">
          <cell r="A84" t="str">
            <v xml:space="preserve">Codo PVC SCH-40 1/2'' </v>
          </cell>
        </row>
        <row r="85">
          <cell r="A85" t="str">
            <v>Codo PVC SCH-40 1/2" x 45D</v>
          </cell>
        </row>
        <row r="86">
          <cell r="A86" t="str">
            <v>Codo PVC SCH-40 1/2" x 90D</v>
          </cell>
        </row>
        <row r="87">
          <cell r="A87" t="str">
            <v>Codo PVC SCH-40 2" x 45°</v>
          </cell>
        </row>
        <row r="88">
          <cell r="A88" t="str">
            <v>Codo PVC SCH-40 2" x 90°</v>
          </cell>
        </row>
        <row r="89">
          <cell r="A89" t="str">
            <v>Codo PVC SCH-40 3" x 45°</v>
          </cell>
        </row>
        <row r="90">
          <cell r="A90" t="str">
            <v>Codo PVC SCH-40 3" x 90°</v>
          </cell>
        </row>
        <row r="91">
          <cell r="A91" t="str">
            <v>Codo PVC SCH-40 3/4" x 45D</v>
          </cell>
        </row>
        <row r="92">
          <cell r="A92" t="str">
            <v>Codo PVC SCH-40 3/4" x 90D</v>
          </cell>
        </row>
        <row r="93">
          <cell r="A93" t="str">
            <v>Codo PVC SCH-40 4" x 45D</v>
          </cell>
        </row>
        <row r="94">
          <cell r="A94" t="str">
            <v>Codo PVC SCH-40 4" x 90D</v>
          </cell>
        </row>
        <row r="95">
          <cell r="A95" t="str">
            <v>Col. De Piezas de Piezas Especiales de 1/2 a 4"</v>
          </cell>
        </row>
        <row r="96">
          <cell r="A96" t="str">
            <v>Col. Tuberia de 1/2" a 1" PVC</v>
          </cell>
        </row>
        <row r="97">
          <cell r="A97" t="str">
            <v>Col. Tuberia de 2" a 6" PVC</v>
          </cell>
        </row>
        <row r="98">
          <cell r="A98" t="str">
            <v>Codo 24" x 45 Lock Joint (200 PSI)</v>
          </cell>
        </row>
        <row r="99">
          <cell r="A99" t="str">
            <v>Compactador manual (maco)</v>
          </cell>
        </row>
        <row r="100">
          <cell r="A100" t="str">
            <v>Compresor de 2 pistolas</v>
          </cell>
        </row>
        <row r="101">
          <cell r="A101" t="str">
            <v>Cortadora de Asfalto</v>
          </cell>
        </row>
        <row r="102">
          <cell r="A102" t="str">
            <v>Corte de asfalto</v>
          </cell>
        </row>
        <row r="103">
          <cell r="A103" t="str">
            <v>Coupling PVC SCH-40 1 1/2"</v>
          </cell>
        </row>
        <row r="104">
          <cell r="A104" t="str">
            <v>Coupling PVC SCH-40 1"</v>
          </cell>
        </row>
        <row r="105">
          <cell r="A105" t="str">
            <v>Coupling PVC SCH-40 2"</v>
          </cell>
        </row>
        <row r="106">
          <cell r="A106" t="str">
            <v>Coupling PVC SCH-40 3"</v>
          </cell>
        </row>
        <row r="107">
          <cell r="A107" t="str">
            <v>Coupling PVC SCH-40 3/4"</v>
          </cell>
        </row>
        <row r="108">
          <cell r="A108" t="str">
            <v>Coupling PVC SCH-40 4"</v>
          </cell>
        </row>
        <row r="109">
          <cell r="A109" t="str">
            <v>Coupling PVC SCH-40 6"</v>
          </cell>
        </row>
        <row r="110">
          <cell r="A110" t="str">
            <v>Coupling PVC-SCH-40 1/2"</v>
          </cell>
        </row>
        <row r="111">
          <cell r="A111" t="str">
            <v>Coupling PVC-SCH-40 2"</v>
          </cell>
        </row>
        <row r="112">
          <cell r="A112" t="str">
            <v>Cruz PVC 3"</v>
          </cell>
        </row>
        <row r="113">
          <cell r="A113" t="str">
            <v>Cruz 6" x 6" x 4" x 2" Acero</v>
          </cell>
        </row>
        <row r="114">
          <cell r="A114" t="str">
            <v>Col. Cruz 6" x 6" x 4" x 2" Acero</v>
          </cell>
        </row>
        <row r="115">
          <cell r="A115" t="str">
            <v>Cruz 12" x 12" Acero</v>
          </cell>
        </row>
        <row r="116">
          <cell r="A116" t="str">
            <v>Col. Cruz 12" x 12" Acero</v>
          </cell>
        </row>
        <row r="117">
          <cell r="A117" t="str">
            <v>Curva PVC 3"</v>
          </cell>
        </row>
        <row r="118">
          <cell r="A118" t="str">
            <v>Demolición Hormigón</v>
          </cell>
        </row>
        <row r="119">
          <cell r="A119" t="str">
            <v>Demolición de aceras y contenes</v>
          </cell>
        </row>
        <row r="120">
          <cell r="A120" t="str">
            <v>Desbroce 200 M2 (sin bote)</v>
          </cell>
        </row>
        <row r="121">
          <cell r="A121" t="str">
            <v>Desbroce (M2) (sin bote)</v>
          </cell>
        </row>
        <row r="122">
          <cell r="A122" t="str">
            <v>Desague de techo</v>
          </cell>
        </row>
        <row r="123">
          <cell r="A123" t="str">
            <v>Dinteles (M3)</v>
          </cell>
        </row>
        <row r="124">
          <cell r="A124" t="str">
            <v>Fino de techo</v>
          </cell>
        </row>
        <row r="125">
          <cell r="A125" t="str">
            <v>Encache</v>
          </cell>
        </row>
        <row r="126">
          <cell r="A126" t="str">
            <v>Excavación material no clasificado</v>
          </cell>
        </row>
        <row r="127">
          <cell r="A127" t="str">
            <v>Excavación en roca</v>
          </cell>
        </row>
        <row r="128">
          <cell r="A128" t="str">
            <v>Excavación a mano en tierra</v>
          </cell>
        </row>
        <row r="129">
          <cell r="A129" t="str">
            <v>Excavadora Hidráulica 0.76M3</v>
          </cell>
        </row>
        <row r="130">
          <cell r="A130" t="str">
            <v>Gamma</v>
          </cell>
        </row>
        <row r="131">
          <cell r="A131" t="str">
            <v>Generador eléctrico 5kw</v>
          </cell>
        </row>
        <row r="132">
          <cell r="A132" t="str">
            <v xml:space="preserve">Grua </v>
          </cell>
        </row>
        <row r="133">
          <cell r="A133" t="str">
            <v xml:space="preserve">Hormigón F'C 140 kg/cm2 </v>
          </cell>
        </row>
        <row r="134">
          <cell r="A134" t="str">
            <v>Hormigón F'C 210 kg/cm2  (con Bomba)</v>
          </cell>
        </row>
        <row r="135">
          <cell r="A135" t="str">
            <v>Hormigón F'C 210 kg/cm2  (sin Bomba)</v>
          </cell>
        </row>
        <row r="136">
          <cell r="A136" t="str">
            <v xml:space="preserve">Hormigón F'C 240 kg/cm2 </v>
          </cell>
        </row>
        <row r="137">
          <cell r="A137" t="str">
            <v>Impermeabilizante de Techo</v>
          </cell>
        </row>
        <row r="138">
          <cell r="A138" t="str">
            <v>Junta Dresser 1/2"</v>
          </cell>
        </row>
        <row r="139">
          <cell r="A139" t="str">
            <v>Junta Dresser Acero de 2"</v>
          </cell>
        </row>
        <row r="140">
          <cell r="A140" t="str">
            <v>Col. Junta Dresser Acero de 2"</v>
          </cell>
        </row>
        <row r="141">
          <cell r="A141" t="str">
            <v>Junta Dresser Acero de 3"</v>
          </cell>
        </row>
        <row r="142">
          <cell r="A142" t="str">
            <v>Col. Junta Dresser Acero de 3"</v>
          </cell>
        </row>
        <row r="143">
          <cell r="A143" t="str">
            <v>Junta Dresser Acero de 4"</v>
          </cell>
        </row>
        <row r="144">
          <cell r="A144" t="str">
            <v>Col Junta Dresser Acero de 4"</v>
          </cell>
        </row>
        <row r="145">
          <cell r="A145" t="str">
            <v>Junta Dresser Acero de 6"</v>
          </cell>
        </row>
        <row r="146">
          <cell r="A146" t="str">
            <v>Col Junta Dresser Acero de 6"</v>
          </cell>
        </row>
        <row r="147">
          <cell r="A147" t="str">
            <v>Junta Dresser Acero de 12"</v>
          </cell>
        </row>
        <row r="148">
          <cell r="A148" t="str">
            <v>Junta Dresser 30" Acero</v>
          </cell>
        </row>
        <row r="149">
          <cell r="A149" t="str">
            <v>Col Junta Dresser 30" Acero</v>
          </cell>
        </row>
        <row r="150">
          <cell r="A150" t="str">
            <v>Junta Dresser PVC SCH-40 1 1/2"</v>
          </cell>
        </row>
        <row r="151">
          <cell r="A151" t="str">
            <v>Junta Dresser PVC SCH-40 1"</v>
          </cell>
        </row>
        <row r="152">
          <cell r="A152" t="str">
            <v>Junta Dresser PVC SCH-40 1/2"'</v>
          </cell>
        </row>
        <row r="153">
          <cell r="A153" t="str">
            <v>Junta Dresser PVC SCH-40 2"</v>
          </cell>
        </row>
        <row r="154">
          <cell r="A154" t="str">
            <v>Junta Dresser PVC SCH-40 3"</v>
          </cell>
        </row>
        <row r="155">
          <cell r="A155" t="str">
            <v>Junta Dresser PVC SCH-40 3/4"'</v>
          </cell>
        </row>
        <row r="156">
          <cell r="A156" t="str">
            <v>Junta Dresser PVC SCH-40 4"'</v>
          </cell>
        </row>
        <row r="157">
          <cell r="A157" t="str">
            <v>Junta Dresser 24"'</v>
          </cell>
        </row>
        <row r="158">
          <cell r="A158" t="str">
            <v>Ladrillos de Hormigón 2"x4"x8"</v>
          </cell>
        </row>
        <row r="159">
          <cell r="A159" t="str">
            <v>Llave de Paso Acero 3"</v>
          </cell>
        </row>
        <row r="160">
          <cell r="A160" t="str">
            <v>Llave de Paso PVC 3"</v>
          </cell>
        </row>
        <row r="161">
          <cell r="A161" t="str">
            <v>Luminaria</v>
          </cell>
        </row>
        <row r="162">
          <cell r="A162" t="str">
            <v>Manga Acero 6" x 10"</v>
          </cell>
        </row>
        <row r="163">
          <cell r="A163" t="str">
            <v>Manga Acero 8" x 10"</v>
          </cell>
        </row>
        <row r="164">
          <cell r="A164" t="str">
            <v>Martillo Percusión Modelo GS (eléctrico)</v>
          </cell>
        </row>
        <row r="165">
          <cell r="A165" t="str">
            <v>Minicargador frontal bobcat</v>
          </cell>
        </row>
        <row r="166">
          <cell r="A166" t="str">
            <v>Moto Soldadora</v>
          </cell>
        </row>
        <row r="167">
          <cell r="A167" t="str">
            <v>Operador Gamma</v>
          </cell>
        </row>
        <row r="168">
          <cell r="A168" t="str">
            <v>Operador Ligero</v>
          </cell>
        </row>
        <row r="169">
          <cell r="A169" t="str">
            <v>Operador Medio</v>
          </cell>
        </row>
        <row r="170">
          <cell r="A170" t="str">
            <v>Operador Pesado</v>
          </cell>
        </row>
        <row r="171">
          <cell r="A171" t="str">
            <v>Operario Categoría 1</v>
          </cell>
        </row>
        <row r="172">
          <cell r="A172" t="str">
            <v>Operario Categoría 2</v>
          </cell>
        </row>
        <row r="173">
          <cell r="A173" t="str">
            <v>Operario Categoría 3</v>
          </cell>
        </row>
        <row r="174">
          <cell r="A174" t="str">
            <v>Plomero</v>
          </cell>
        </row>
        <row r="175">
          <cell r="A175" t="str">
            <v>Pruebas hidrostática Tubería Lock Joint 30".</v>
          </cell>
        </row>
        <row r="176">
          <cell r="A176">
            <v>0</v>
          </cell>
        </row>
        <row r="177">
          <cell r="A177" t="str">
            <v>Rana Vibratoria</v>
          </cell>
        </row>
        <row r="178">
          <cell r="A178" t="str">
            <v>Reduccion Acero 6" x 4" Acero</v>
          </cell>
        </row>
        <row r="179">
          <cell r="A179" t="str">
            <v>Reducción Acero 12" x 8"</v>
          </cell>
        </row>
        <row r="180">
          <cell r="A180" t="str">
            <v xml:space="preserve">Reduccion Acero 16" x 12" </v>
          </cell>
        </row>
        <row r="181">
          <cell r="A181" t="str">
            <v>MO Reduccion Acero 6" x 4" Acero</v>
          </cell>
        </row>
        <row r="182">
          <cell r="A182" t="str">
            <v>Reducción Bushing PVC SCH-40 1 1/2" X 1"</v>
          </cell>
        </row>
        <row r="183">
          <cell r="A183" t="str">
            <v>Reducción Bushing PVC SCH-40 1 1/2" X 1/2"</v>
          </cell>
        </row>
        <row r="184">
          <cell r="A184" t="str">
            <v>Reducción Bushing PVC SCH-40 1" X 1/2"</v>
          </cell>
        </row>
        <row r="185">
          <cell r="A185" t="str">
            <v>Reducción Bushing PVC SCH-40 1" X 3/4"</v>
          </cell>
        </row>
        <row r="186">
          <cell r="A186" t="str">
            <v>Reducción Bushing PVC SCH-40 2" X 1"</v>
          </cell>
        </row>
        <row r="187">
          <cell r="A187" t="str">
            <v>Reducción Bushing PVC SCH-40 2" X 1 1/2"</v>
          </cell>
        </row>
        <row r="188">
          <cell r="A188" t="str">
            <v>Reduccion Bushing PVC SCH-40 de 3/4"a 1/2"</v>
          </cell>
        </row>
        <row r="189">
          <cell r="A189" t="str">
            <v>Reduccion Bushing  PVC SCH-40 de 3" X 1"</v>
          </cell>
        </row>
        <row r="190">
          <cell r="A190" t="str">
            <v>Reduccion Bushing  PVC SCH-40 de 3" X 2"</v>
          </cell>
        </row>
        <row r="191">
          <cell r="A191" t="str">
            <v>Reduccion Bushing  PVC SCH-40 de 4" X 2"</v>
          </cell>
        </row>
        <row r="192">
          <cell r="A192" t="str">
            <v>Col. Reduccion Bushing  PVC SCH-40 de 4" X 2"</v>
          </cell>
        </row>
        <row r="193">
          <cell r="A193" t="str">
            <v>Reduccion Bushing  PVC SCH-40 de 4" x 3"</v>
          </cell>
        </row>
        <row r="194">
          <cell r="A194" t="str">
            <v>Reduccion Bushing  PVC SCH-40 de 6" x 4"</v>
          </cell>
        </row>
        <row r="195">
          <cell r="A195" t="str">
            <v>Registro HA para Valvula</v>
          </cell>
        </row>
        <row r="196">
          <cell r="A196" t="str">
            <v>Relleno Compactado con material de préstamo</v>
          </cell>
        </row>
        <row r="197">
          <cell r="A197" t="str">
            <v>Relleno Compactado con material de la excavacion</v>
          </cell>
        </row>
        <row r="198">
          <cell r="A198" t="str">
            <v>Relleno de Piedra/ Encache</v>
          </cell>
        </row>
        <row r="199">
          <cell r="A199" t="str">
            <v>Suministro Grava 3/4-1 1/2</v>
          </cell>
        </row>
        <row r="200">
          <cell r="A200" t="str">
            <v>Suministro Material Granular</v>
          </cell>
        </row>
        <row r="201">
          <cell r="A201" t="str">
            <v>Suministro Caliche</v>
          </cell>
        </row>
        <row r="202">
          <cell r="A202" t="str">
            <v>Replanteo (M2)</v>
          </cell>
        </row>
        <row r="203">
          <cell r="A203" t="str">
            <v>Resane Interior / Exterior</v>
          </cell>
        </row>
        <row r="204">
          <cell r="A204" t="str">
            <v>Retropala</v>
          </cell>
        </row>
        <row r="205">
          <cell r="A205" t="str">
            <v>Rodillo</v>
          </cell>
        </row>
        <row r="206">
          <cell r="A206" t="str">
            <v>Soldador</v>
          </cell>
        </row>
        <row r="207">
          <cell r="A207" t="str">
            <v>Tapón Hembra PVC SCH-40 1 1/2"</v>
          </cell>
        </row>
        <row r="208">
          <cell r="A208" t="str">
            <v>Tapón Hembra PVC SCH-40 1"</v>
          </cell>
        </row>
        <row r="209">
          <cell r="A209" t="str">
            <v>Tapón Hembra PVC SCH-40 1/2"'</v>
          </cell>
        </row>
        <row r="210">
          <cell r="A210" t="str">
            <v>Tapón Hembra PVC SCH-40 2"</v>
          </cell>
        </row>
        <row r="211">
          <cell r="A211" t="str">
            <v>Tapón Hembra PVC SCH-40 3"</v>
          </cell>
        </row>
        <row r="212">
          <cell r="A212" t="str">
            <v>Tapón Hembra PVC SCH-40 3/4"'</v>
          </cell>
        </row>
        <row r="213">
          <cell r="A213" t="str">
            <v>Tapón Hembra PVC SCH-40 4"</v>
          </cell>
        </row>
        <row r="214">
          <cell r="A214" t="str">
            <v>Tapón Hembra PVC SCH-40 6"</v>
          </cell>
        </row>
        <row r="215">
          <cell r="A215" t="str">
            <v>Tapón Hembra PVC SCH-40 8"</v>
          </cell>
        </row>
        <row r="216">
          <cell r="A216" t="str">
            <v>Tapón HG 12"</v>
          </cell>
        </row>
        <row r="217">
          <cell r="A217" t="str">
            <v>Tee PVC SCH-40 3/4" x 1/2"</v>
          </cell>
        </row>
        <row r="218">
          <cell r="A218" t="str">
            <v>Tee PVC 1/2"</v>
          </cell>
        </row>
        <row r="219">
          <cell r="A219" t="str">
            <v>Tee PVC 1" x 1/2"</v>
          </cell>
        </row>
        <row r="220">
          <cell r="A220" t="str">
            <v>Tee PVC  1 1/2" x 1 1/2"</v>
          </cell>
        </row>
        <row r="221">
          <cell r="A221" t="str">
            <v>Tee PVC 2"</v>
          </cell>
        </row>
        <row r="222">
          <cell r="A222" t="str">
            <v>Tee PVC 3"</v>
          </cell>
        </row>
        <row r="223">
          <cell r="A223" t="str">
            <v>Tee PVC 4"</v>
          </cell>
        </row>
        <row r="224">
          <cell r="A224" t="str">
            <v>Col. Tee PVC 4"</v>
          </cell>
        </row>
        <row r="225">
          <cell r="A225" t="str">
            <v>Tee PVC 3/4"</v>
          </cell>
        </row>
        <row r="226">
          <cell r="A226" t="str">
            <v>Tee PVC 3" x 2"</v>
          </cell>
        </row>
        <row r="227">
          <cell r="A227" t="str">
            <v>Tee PVC 6" x 6"</v>
          </cell>
        </row>
        <row r="228">
          <cell r="A228" t="str">
            <v xml:space="preserve">Suministro Tee 4" x 4" Acero </v>
          </cell>
        </row>
        <row r="229">
          <cell r="A229" t="str">
            <v>Col. Tee 4" x 4" Acero</v>
          </cell>
        </row>
        <row r="230">
          <cell r="A230" t="str">
            <v>Tee Acero 6" x 4"</v>
          </cell>
        </row>
        <row r="231">
          <cell r="A231" t="str">
            <v>Col. Tee Acero 6" x 4"</v>
          </cell>
        </row>
        <row r="232">
          <cell r="A232" t="str">
            <v>Tee Acero 6" x 6"</v>
          </cell>
        </row>
        <row r="233">
          <cell r="A233" t="str">
            <v>Tee Acero 8" x 6"</v>
          </cell>
        </row>
        <row r="234">
          <cell r="A234" t="str">
            <v>Col. Tee Acero 8" x 6"</v>
          </cell>
        </row>
        <row r="235">
          <cell r="A235" t="str">
            <v>Tee Acero 8" x 6" x 4"</v>
          </cell>
        </row>
        <row r="236">
          <cell r="A236" t="str">
            <v>Col. Tee Acero 8" x 6" x 4"</v>
          </cell>
        </row>
        <row r="237">
          <cell r="A237" t="str">
            <v>Topógrafo</v>
          </cell>
        </row>
        <row r="238">
          <cell r="A238" t="str">
            <v>Tubería 1/2'' PVC SCH-40</v>
          </cell>
        </row>
        <row r="239">
          <cell r="A239" t="str">
            <v>Tubería 4'' SDR-32.5</v>
          </cell>
        </row>
        <row r="240">
          <cell r="A240" t="str">
            <v>Tubería de Acero de 12"</v>
          </cell>
        </row>
        <row r="241">
          <cell r="A241" t="str">
            <v>Tubería DN 6"  PVC SDR 32,5 C/JG</v>
          </cell>
        </row>
        <row r="242">
          <cell r="A242" t="str">
            <v>Tubería PVC 12" SDR-26</v>
          </cell>
        </row>
        <row r="243">
          <cell r="A243" t="str">
            <v>Tubería PVC de 1 1/2" SRD-26</v>
          </cell>
        </row>
        <row r="244">
          <cell r="A244" t="str">
            <v>Tubería PVC de 1" SCH-40</v>
          </cell>
        </row>
        <row r="245">
          <cell r="A245" t="str">
            <v>Tubería PVC de 1/2" SRD-26</v>
          </cell>
        </row>
        <row r="246">
          <cell r="A246" t="str">
            <v>Tubería PVC de 2" SDR-26</v>
          </cell>
        </row>
        <row r="247">
          <cell r="A247" t="str">
            <v>Tubería PVC de 3" SDR-26</v>
          </cell>
        </row>
        <row r="248">
          <cell r="A248" t="str">
            <v>Tubería PVC de 3/4" SCH-40</v>
          </cell>
        </row>
        <row r="249">
          <cell r="A249" t="str">
            <v>Tubería PVC de 6" SDR-26</v>
          </cell>
        </row>
        <row r="250">
          <cell r="A250" t="str">
            <v>Tubería PVC 12"</v>
          </cell>
        </row>
        <row r="251">
          <cell r="A251" t="str">
            <v>Col. Tuberia PVC 12"</v>
          </cell>
        </row>
        <row r="252">
          <cell r="A252" t="str">
            <v>Tubería Acero 12"</v>
          </cell>
        </row>
        <row r="253">
          <cell r="A253" t="str">
            <v>Tubería de 6" Acero</v>
          </cell>
        </row>
        <row r="254">
          <cell r="A254" t="str">
            <v>Tubería de 8" Acero</v>
          </cell>
        </row>
        <row r="255">
          <cell r="A255" t="str">
            <v>Col. Tuberia de 6" Acero</v>
          </cell>
        </row>
        <row r="256">
          <cell r="A256" t="str">
            <v>Valvula 2" Compuerta</v>
          </cell>
        </row>
        <row r="257">
          <cell r="A257" t="str">
            <v>Valvula 3" Compuerta HF (Platinada)</v>
          </cell>
        </row>
        <row r="258">
          <cell r="A258" t="str">
            <v xml:space="preserve">Col. Valvula 3" Compuerta HF </v>
          </cell>
        </row>
        <row r="259">
          <cell r="A259" t="str">
            <v>Valvula 4" Compuerta HF (Platinada)</v>
          </cell>
        </row>
        <row r="260">
          <cell r="A260" t="str">
            <v>Col. Valvula 4" Compuerta HF (Platinada)</v>
          </cell>
        </row>
        <row r="261">
          <cell r="A261" t="str">
            <v>Valvula 12" Compuerta H.F.</v>
          </cell>
        </row>
        <row r="262">
          <cell r="A262" t="str">
            <v>Valvula 12" Mariposa H.F.</v>
          </cell>
        </row>
        <row r="263">
          <cell r="A263" t="str">
            <v>Col. Valvula 12" Mariposa H.F.</v>
          </cell>
        </row>
        <row r="264">
          <cell r="A264" t="str">
            <v>Ventosa en Tuberia de 30" Lock Joint</v>
          </cell>
        </row>
        <row r="265">
          <cell r="A265" t="str">
            <v>MO Valvula 2" Compuerta</v>
          </cell>
        </row>
        <row r="266">
          <cell r="A266" t="str">
            <v>Vibrador</v>
          </cell>
        </row>
        <row r="267">
          <cell r="A267" t="str">
            <v>Vol de Bote asfalto (2.05xm3)</v>
          </cell>
        </row>
        <row r="268">
          <cell r="A268" t="str">
            <v>Yee 6" x 6" x 6" Acero</v>
          </cell>
        </row>
        <row r="269">
          <cell r="A269" t="str">
            <v>Col. Yee 6" x 6" x 6" Acero</v>
          </cell>
        </row>
        <row r="270">
          <cell r="A270" t="str">
            <v>Zeta de 12" Acero</v>
          </cell>
        </row>
        <row r="271">
          <cell r="A271" t="str">
            <v>Col. Zeta de 12" Acero</v>
          </cell>
        </row>
        <row r="272">
          <cell r="A272" t="str">
            <v>Soldadura de 1"</v>
          </cell>
        </row>
        <row r="273">
          <cell r="A273" t="str">
            <v>Soldadura de 6"</v>
          </cell>
        </row>
        <row r="274">
          <cell r="A274" t="str">
            <v>Soldadura de 8"</v>
          </cell>
        </row>
        <row r="275">
          <cell r="A275" t="str">
            <v>Soldadura de 12"</v>
          </cell>
        </row>
        <row r="276">
          <cell r="A276" t="str">
            <v>ALAMBRADO</v>
          </cell>
        </row>
        <row r="277">
          <cell r="A277" t="str">
            <v>Remocion de Alambrada</v>
          </cell>
        </row>
        <row r="278">
          <cell r="A278" t="str">
            <v xml:space="preserve">Reposicion de Alambrada ( Con Alambres y postes existentes) </v>
          </cell>
        </row>
        <row r="279">
          <cell r="A279" t="str">
            <v xml:space="preserve">Reposicion de Alambrada ( Con Postes y Alambres Nuevos) </v>
          </cell>
        </row>
        <row r="280">
          <cell r="A280" t="str">
            <v>Zabaleta</v>
          </cell>
        </row>
        <row r="282">
          <cell r="A282" t="str">
            <v>CAPA VEGETAL</v>
          </cell>
        </row>
        <row r="283">
          <cell r="A283" t="str">
            <v xml:space="preserve">Remocion de Capa Vegetal </v>
          </cell>
        </row>
        <row r="284">
          <cell r="A284" t="str">
            <v xml:space="preserve">Regado y nivelado de Capa Vegetal </v>
          </cell>
        </row>
        <row r="285">
          <cell r="A285" t="str">
            <v xml:space="preserve">Arado de la tierra </v>
          </cell>
        </row>
        <row r="286">
          <cell r="A286">
            <v>0</v>
          </cell>
        </row>
        <row r="287">
          <cell r="A287" t="str">
            <v xml:space="preserve">LEVATAMIENTOS TOPOGRAFICO </v>
          </cell>
        </row>
        <row r="288">
          <cell r="A288" t="str">
            <v>Personal de campo superintendente</v>
          </cell>
        </row>
        <row r="289">
          <cell r="A289" t="str">
            <v>Topografia, Brigada para trabajo lineales, brigada de 4 personas</v>
          </cell>
        </row>
        <row r="290">
          <cell r="A290" t="str">
            <v>Procesamineto de Datos</v>
          </cell>
        </row>
        <row r="291">
          <cell r="A291" t="str">
            <v xml:space="preserve">Ploteo de Planos </v>
          </cell>
        </row>
        <row r="292">
          <cell r="A292" t="str">
            <v>Punto GPS incluye monumentacion</v>
          </cell>
        </row>
        <row r="295">
          <cell r="A295">
            <v>0</v>
          </cell>
        </row>
        <row r="296">
          <cell r="A296" t="str">
            <v>PRECIOS PRESUPUESTO</v>
          </cell>
        </row>
        <row r="298">
          <cell r="A298" t="str">
            <v>LOTE 1</v>
          </cell>
        </row>
        <row r="299">
          <cell r="A299" t="str">
            <v>PRELIMINARES</v>
          </cell>
        </row>
        <row r="300">
          <cell r="A300" t="str">
            <v>Replanteo</v>
          </cell>
        </row>
        <row r="301">
          <cell r="A301" t="str">
            <v>Brigada Topográfica</v>
          </cell>
        </row>
        <row r="304">
          <cell r="A304" t="str">
            <v>MOVIMIENTO DE TIERRAS</v>
          </cell>
        </row>
        <row r="305">
          <cell r="A305" t="str">
            <v>Excavación material no clasificado</v>
          </cell>
        </row>
        <row r="306">
          <cell r="A306" t="str">
            <v>Relleno compactado con material de la exc.</v>
          </cell>
        </row>
        <row r="307">
          <cell r="A307" t="str">
            <v>Asiento de arena</v>
          </cell>
        </row>
        <row r="308">
          <cell r="A308" t="str">
            <v>Bote de material</v>
          </cell>
        </row>
        <row r="310">
          <cell r="A310" t="str">
            <v>SUMINISTRO DE TUBERÍAS</v>
          </cell>
        </row>
        <row r="311">
          <cell r="A311" t="str">
            <v xml:space="preserve"> Tuberías de ,PVC , DN 4 " X 19'  de longitud ,clase de presión   (SDR-26) , con Junta  Elástica.</v>
          </cell>
        </row>
        <row r="312">
          <cell r="A312" t="str">
            <v xml:space="preserve"> Tuberías de PVC , DN 3 " X 19'  de longitud  , clase de presión  (SDR-26)  , con Junta  Elástica.</v>
          </cell>
        </row>
        <row r="314">
          <cell r="A314" t="str">
            <v>COLOCACION DE TUBERIAS</v>
          </cell>
        </row>
        <row r="315">
          <cell r="A315" t="str">
            <v>Tuberías de  PVC, DN 4 " X 19'</v>
          </cell>
        </row>
        <row r="316">
          <cell r="A316" t="str">
            <v>Tuberías de  PVC, DN 3 " X 19'</v>
          </cell>
        </row>
        <row r="318">
          <cell r="A318" t="str">
            <v xml:space="preserve">SUMINISTRO Y COLOCACIÓN ACOMETIDAS DE 1/2" </v>
          </cell>
        </row>
        <row r="319">
          <cell r="A319" t="str">
            <v>AC 1/2"   en tubería de 3"</v>
          </cell>
        </row>
        <row r="320">
          <cell r="A320" t="str">
            <v>AC 1/2"   en tubería de 4"</v>
          </cell>
        </row>
        <row r="321">
          <cell r="A321" t="str">
            <v>AC 1/2"   en tubería de 2"</v>
          </cell>
        </row>
        <row r="323">
          <cell r="A323" t="str">
            <v>AC 1/2" en Tubería 3"</v>
          </cell>
        </row>
        <row r="325">
          <cell r="A325" t="str">
            <v>Tee 8" x 1"</v>
          </cell>
        </row>
        <row r="326">
          <cell r="A326" t="str">
            <v>Col. Tee 8" x 1'</v>
          </cell>
        </row>
        <row r="327">
          <cell r="A327" t="str">
            <v>Codo 8" x 35°</v>
          </cell>
        </row>
        <row r="328">
          <cell r="A328" t="str">
            <v>Col. Codo 8" x 35°</v>
          </cell>
        </row>
        <row r="329">
          <cell r="A329" t="str">
            <v>Codo 8" x 20°</v>
          </cell>
        </row>
        <row r="330">
          <cell r="A330" t="str">
            <v>Col. Codo 8" x 20°</v>
          </cell>
        </row>
        <row r="333">
          <cell r="A333" t="str">
            <v>LOTE 2</v>
          </cell>
        </row>
        <row r="334">
          <cell r="A334" t="str">
            <v>Bote de asfalto (hasta 5 km)</v>
          </cell>
        </row>
        <row r="337">
          <cell r="A337" t="str">
            <v>PRUEBAS HIDROSTÁTICAS EN TUBERÍAS</v>
          </cell>
        </row>
        <row r="338">
          <cell r="A338" t="str">
            <v xml:space="preserve">Prueba Hidrostatica en Tuberías de 6 " PVC </v>
          </cell>
        </row>
        <row r="339">
          <cell r="A339" t="str">
            <v xml:space="preserve">Prueba Hidrostatica en Tuberías de 6 " PVC </v>
          </cell>
        </row>
        <row r="340">
          <cell r="A340" t="str">
            <v xml:space="preserve">Prueba Hidrostatica en Tuberías de 3 " PVC </v>
          </cell>
        </row>
        <row r="341">
          <cell r="A341" t="str">
            <v xml:space="preserve">Prueba Hidrostatica en Tuberías de 2 " PVC </v>
          </cell>
        </row>
        <row r="343">
          <cell r="A343" t="str">
            <v xml:space="preserve">ACOMETIDA SANITARIA   </v>
          </cell>
        </row>
        <row r="344">
          <cell r="A344" t="str">
            <v xml:space="preserve">Acometida Sanitaria DN4" SDR 32.5 </v>
          </cell>
        </row>
        <row r="346">
          <cell r="A346" t="str">
            <v>LOTE 3</v>
          </cell>
        </row>
        <row r="347">
          <cell r="A347" t="str">
            <v>FASE I</v>
          </cell>
        </row>
        <row r="348">
          <cell r="A348" t="str">
            <v>PRELIMINARES</v>
          </cell>
        </row>
        <row r="349">
          <cell r="A349" t="str">
            <v>Replanteo</v>
          </cell>
        </row>
        <row r="351">
          <cell r="A351" t="str">
            <v xml:space="preserve"> MOVIMIENTO DE TIERRAS </v>
          </cell>
        </row>
        <row r="352">
          <cell r="A352" t="str">
            <v xml:space="preserve"> Excavación material no clasificado</v>
          </cell>
        </row>
        <row r="353">
          <cell r="A353" t="str">
            <v xml:space="preserve"> Relleno compactado con material de la exc.</v>
          </cell>
        </row>
        <row r="354">
          <cell r="A354" t="str">
            <v xml:space="preserve"> Asiento de arena</v>
          </cell>
        </row>
        <row r="355">
          <cell r="A355" t="str">
            <v xml:space="preserve"> Bote de material</v>
          </cell>
        </row>
        <row r="356">
          <cell r="A356" t="str">
            <v xml:space="preserve"> Excavación en Roca</v>
          </cell>
        </row>
        <row r="357">
          <cell r="A357" t="str">
            <v xml:space="preserve"> Bote de Roca</v>
          </cell>
        </row>
        <row r="358">
          <cell r="A358">
            <v>0</v>
          </cell>
        </row>
        <row r="359">
          <cell r="A359" t="str">
            <v>SUMINISTRO DE JUNTAS TIPO DRESSER</v>
          </cell>
        </row>
        <row r="360">
          <cell r="A360" t="str">
            <v xml:space="preserve">Junta Dresser o  Equivalente diámetro Ø6" </v>
          </cell>
        </row>
        <row r="361">
          <cell r="A361">
            <v>0</v>
          </cell>
        </row>
        <row r="362">
          <cell r="A362" t="str">
            <v>COLOCACION DE JUNTAS TIPO DRESSER</v>
          </cell>
        </row>
        <row r="363">
          <cell r="A363" t="str">
            <v xml:space="preserve"> Junta Dresser o  Equivalente diámetro Ø6" </v>
          </cell>
        </row>
        <row r="365">
          <cell r="A365" t="str">
            <v>SUMINISTRO DE PIEZAS ESPECIALES</v>
          </cell>
        </row>
        <row r="366">
          <cell r="A366" t="str">
            <v>Tapón Ø2" PVC</v>
          </cell>
        </row>
        <row r="367">
          <cell r="A367" t="str">
            <v>Tapón Ø3" PVC</v>
          </cell>
        </row>
        <row r="368">
          <cell r="A368" t="str">
            <v>Tapón Ø4" PVC</v>
          </cell>
        </row>
        <row r="369">
          <cell r="A369" t="str">
            <v>Tee 16" x 8" acero</v>
          </cell>
        </row>
        <row r="370">
          <cell r="A370" t="str">
            <v>Tee 6" x 2" platillado acero</v>
          </cell>
        </row>
        <row r="371">
          <cell r="A371" t="str">
            <v>Tee 6" x 6" acero</v>
          </cell>
        </row>
        <row r="372">
          <cell r="A372" t="str">
            <v>Tee 6" x 6" PVC</v>
          </cell>
        </row>
        <row r="373">
          <cell r="A373" t="str">
            <v>Tee 2" x 2 PVC</v>
          </cell>
        </row>
        <row r="374">
          <cell r="A374" t="str">
            <v>Codo 6" x 90° PVC</v>
          </cell>
        </row>
        <row r="375">
          <cell r="A375" t="str">
            <v>Codo 4" x 90° PVC</v>
          </cell>
        </row>
        <row r="376">
          <cell r="A376" t="str">
            <v>Codo 2" x 90° PVC</v>
          </cell>
        </row>
        <row r="377">
          <cell r="A377" t="str">
            <v>Codo 3" x 90° PVC</v>
          </cell>
        </row>
        <row r="378">
          <cell r="A378" t="str">
            <v>Red 6" x 2" PVC</v>
          </cell>
        </row>
        <row r="379">
          <cell r="A379" t="str">
            <v>Red 6" x 4" PVC</v>
          </cell>
        </row>
        <row r="380">
          <cell r="A380" t="str">
            <v>Red 4" x 2" PVC</v>
          </cell>
        </row>
        <row r="381">
          <cell r="A381" t="str">
            <v>Red 3" x 2" PVC</v>
          </cell>
        </row>
        <row r="382">
          <cell r="A382" t="str">
            <v>Codo 2" x 45° Acero</v>
          </cell>
        </row>
        <row r="383">
          <cell r="A383" t="str">
            <v>Codo 2" x 90° PVC</v>
          </cell>
        </row>
        <row r="384">
          <cell r="A384" t="str">
            <v>Red 8" x 6" PVC</v>
          </cell>
        </row>
        <row r="386">
          <cell r="A386" t="str">
            <v>COLOCACION PIEZAS ESPECIALES</v>
          </cell>
        </row>
        <row r="387">
          <cell r="A387" t="str">
            <v>Col. Tapón Ø2" PVC</v>
          </cell>
        </row>
        <row r="388">
          <cell r="A388" t="str">
            <v>Col. Tapón Ø3" PVC</v>
          </cell>
        </row>
        <row r="389">
          <cell r="A389" t="str">
            <v>Col. Tapón Ø4" PVC</v>
          </cell>
        </row>
        <row r="390">
          <cell r="A390" t="str">
            <v>Col. Tee 16" x 8" acero</v>
          </cell>
        </row>
        <row r="391">
          <cell r="A391" t="str">
            <v>Col. Tee 6" x 2" platillado acero</v>
          </cell>
        </row>
        <row r="392">
          <cell r="A392" t="str">
            <v>Col. Tee 6" x 6" acero</v>
          </cell>
        </row>
        <row r="393">
          <cell r="A393" t="str">
            <v>Col. Tee 6" x 6" PVC</v>
          </cell>
        </row>
        <row r="394">
          <cell r="A394" t="str">
            <v>Col. Tee 2" x 2 PVC</v>
          </cell>
        </row>
        <row r="395">
          <cell r="A395" t="str">
            <v>Col Codo 6" x 90° PVC</v>
          </cell>
        </row>
        <row r="396">
          <cell r="A396" t="str">
            <v>Col Codo 4" x 90° PVC</v>
          </cell>
        </row>
        <row r="397">
          <cell r="A397" t="str">
            <v>Col Codo 2" x 90° PVC</v>
          </cell>
        </row>
        <row r="398">
          <cell r="A398" t="str">
            <v>Col Codo 3" x 90° PVC</v>
          </cell>
        </row>
        <row r="399">
          <cell r="A399" t="str">
            <v>Col Red 6" x 2" PVC</v>
          </cell>
        </row>
        <row r="400">
          <cell r="A400" t="str">
            <v>Col Red 6" x 4" PVC</v>
          </cell>
        </row>
        <row r="401">
          <cell r="A401" t="str">
            <v>Col Red 4" x 2" PVC</v>
          </cell>
        </row>
        <row r="402">
          <cell r="A402" t="str">
            <v>Col Red 3" x 2" PVC</v>
          </cell>
        </row>
        <row r="403">
          <cell r="A403" t="str">
            <v>Col Codo 2" x 45° Acero</v>
          </cell>
        </row>
        <row r="404">
          <cell r="A404" t="str">
            <v>Col Codo 2" x 90° PVC</v>
          </cell>
        </row>
        <row r="405">
          <cell r="A405" t="str">
            <v>Col Red 8" x 6" PVC</v>
          </cell>
        </row>
        <row r="409">
          <cell r="A409" t="str">
            <v xml:space="preserve"> SUMINISTRO DE TUBERÍAS</v>
          </cell>
        </row>
        <row r="410">
          <cell r="A410" t="str">
            <v>Tuberías de Pvc , DN 8 " X 19'  de longitud  , clase de presión  (SDR-26)  , con Junta  Elástica.</v>
          </cell>
        </row>
        <row r="411">
          <cell r="A411" t="str">
            <v>Tuberías de ,PVC , DN 6 " X 19'  de longitud ,clase de presión   (SDR-26) , con Junta  Elástica.</v>
          </cell>
        </row>
        <row r="412">
          <cell r="A412" t="str">
            <v>Tuberías de ,PVC , DN 4 " X 19'  de longitud ,clase de presión   (SDR-26) , con Junta  Elástica.</v>
          </cell>
        </row>
        <row r="413">
          <cell r="A413" t="str">
            <v>Tuberías de PVC , DN 3 " X 19'  de longitud  , clase de presión  (SDR-26)  , con Junta  Elástica.</v>
          </cell>
        </row>
        <row r="414">
          <cell r="A414" t="str">
            <v>Tuberías de PVC , DN 2 " X 19'  de longitud  , clase de presión  (SDR-21)  , con Junta  Elástica.</v>
          </cell>
        </row>
        <row r="415">
          <cell r="A415" t="str">
            <v>Tuberías de PVC , DN 1 " X 19'  de longitud  , clase de presión  (SCH-40).</v>
          </cell>
        </row>
        <row r="416">
          <cell r="A416" t="str">
            <v>Tuberías de PVC , DN 1 1/2 " X 19'  de longitud  , clase de presión  (SCH-40).</v>
          </cell>
        </row>
        <row r="417">
          <cell r="A417" t="str">
            <v>Tuberías de PVC , DN 2 " X 19'  de longitud  , clase de presión  (SDR-26).</v>
          </cell>
        </row>
        <row r="418">
          <cell r="A418">
            <v>0</v>
          </cell>
        </row>
        <row r="419">
          <cell r="A419" t="str">
            <v xml:space="preserve"> COLOCACION DE TUBERIAS</v>
          </cell>
        </row>
        <row r="420">
          <cell r="A420" t="str">
            <v xml:space="preserve">Tuberías de ,PVC , DN 8 " X 19' </v>
          </cell>
        </row>
        <row r="421">
          <cell r="A421" t="str">
            <v xml:space="preserve">Tuberías de ,PVC , DN 6 " X 19' </v>
          </cell>
        </row>
        <row r="422">
          <cell r="A422" t="str">
            <v xml:space="preserve">Tuberías de ,PVC , DN 4 " X 19' </v>
          </cell>
        </row>
        <row r="423">
          <cell r="A423" t="str">
            <v>Tuberías de  PVC, DN 3 " X 19'</v>
          </cell>
        </row>
        <row r="424">
          <cell r="A424" t="str">
            <v>Tuberías de  PVC, DN 2 " X 19'</v>
          </cell>
        </row>
        <row r="425">
          <cell r="A425" t="str">
            <v xml:space="preserve">    Tuberías de PVC , DN 1 " X 19'  de longitud  , clase de presión  (SCH-40).</v>
          </cell>
        </row>
        <row r="426">
          <cell r="A426" t="str">
            <v xml:space="preserve">     Tuberías de PVC , DN 1 1/2 " X 19'  de longitud  , clase de presión  (SCH-40).</v>
          </cell>
        </row>
        <row r="427">
          <cell r="A427" t="str">
            <v xml:space="preserve"> Tuberías de PVC , DN 2 " X 19'  de longitud  , clase de presión  (SDR-26).</v>
          </cell>
        </row>
        <row r="429">
          <cell r="A429" t="str">
            <v xml:space="preserve"> SUMINISTRO Y COLOCACIÓN ACOMETIDAS DE 1/2" </v>
          </cell>
        </row>
        <row r="430">
          <cell r="A430" t="str">
            <v>AC 1/2"   en tubería de 1 1/2"</v>
          </cell>
        </row>
        <row r="432">
          <cell r="A432" t="str">
            <v>FASE II</v>
          </cell>
        </row>
        <row r="433">
          <cell r="A433" t="str">
            <v xml:space="preserve">  MOVIMIENTO DE TIERRAS </v>
          </cell>
        </row>
        <row r="434">
          <cell r="A434" t="str">
            <v xml:space="preserve"> Bote de material c/camión</v>
          </cell>
        </row>
        <row r="436">
          <cell r="A436" t="str">
            <v>HORMIGÓN ARMADO EN F´C=240 KGS/CM2</v>
          </cell>
        </row>
        <row r="437">
          <cell r="A437" t="str">
            <v>Columnas (0.40x0.60) - 6.8 qq/m3</v>
          </cell>
        </row>
        <row r="438">
          <cell r="A438" t="str">
            <v>Riostras radiales (0.40x0.60) - 4,64qq/m3</v>
          </cell>
        </row>
        <row r="439">
          <cell r="A439" t="str">
            <v>Riostras perimetrales (0.40x0.60) 4.74 qq/m3</v>
          </cell>
        </row>
        <row r="441">
          <cell r="A441" t="str">
            <v>FASE II</v>
          </cell>
        </row>
        <row r="443">
          <cell r="A443" t="str">
            <v>Codo 6" x 45° acero</v>
          </cell>
        </row>
        <row r="444">
          <cell r="A444" t="str">
            <v>Sum. Y coloc. V.compuerta 6" h.f. Platillada</v>
          </cell>
        </row>
        <row r="445">
          <cell r="A445" t="str">
            <v>Junta dresser o  Equivalente ø6"</v>
          </cell>
        </row>
        <row r="448">
          <cell r="A448" t="str">
            <v>LOTE 4</v>
          </cell>
        </row>
        <row r="449">
          <cell r="A449" t="str">
            <v>FASE III</v>
          </cell>
        </row>
        <row r="451">
          <cell r="A451" t="str">
            <v>SUMINISTRO DE PIEZAS ESPECIALES</v>
          </cell>
        </row>
        <row r="452">
          <cell r="A452" t="str">
            <v>Adaptadores jrp-Acero 24''</v>
          </cell>
        </row>
        <row r="454">
          <cell r="A454" t="str">
            <v>COLOCACIÓN DE PIEZAS ESPECIALES</v>
          </cell>
        </row>
        <row r="455">
          <cell r="A455" t="str">
            <v xml:space="preserve"> Adaptadores jrp-Acero 24''</v>
          </cell>
        </row>
        <row r="457">
          <cell r="A457" t="str">
            <v>FASE II</v>
          </cell>
        </row>
        <row r="458">
          <cell r="A458" t="str">
            <v>REGISTROS SANITARIOS</v>
          </cell>
        </row>
        <row r="459">
          <cell r="A459" t="str">
            <v>De Ladrillo prof.  2.01-3.00mts.</v>
          </cell>
        </row>
        <row r="461">
          <cell r="A461" t="str">
            <v>Acero de refuerzo f'y=4,200.00 kg/cm2</v>
          </cell>
        </row>
        <row r="464">
          <cell r="A464" t="str">
            <v>LOTE 5</v>
          </cell>
        </row>
        <row r="465">
          <cell r="A465" t="str">
            <v>COMENDADOR</v>
          </cell>
        </row>
        <row r="466">
          <cell r="A466" t="str">
            <v>FASE II</v>
          </cell>
        </row>
        <row r="467">
          <cell r="A467" t="str">
            <v xml:space="preserve">   MOVIMIENTO DE TIERRAS </v>
          </cell>
        </row>
        <row r="468">
          <cell r="A468" t="str">
            <v xml:space="preserve">   Bote de material</v>
          </cell>
        </row>
        <row r="470">
          <cell r="A470" t="str">
            <v>REGISTROS SANITARIOS</v>
          </cell>
        </row>
        <row r="471">
          <cell r="A471" t="str">
            <v>De Ladrillo prof.  .1.01-1.5 mts.</v>
          </cell>
        </row>
        <row r="472">
          <cell r="A472" t="str">
            <v>De Ladrillo prof.  1.51-2.00 mts.</v>
          </cell>
        </row>
        <row r="473">
          <cell r="A473" t="str">
            <v>De Ladrillo prof.  2.01-3.00 mts.</v>
          </cell>
        </row>
        <row r="474">
          <cell r="A474" t="str">
            <v>De Ladrillo prof.  3.01-4.00 mts.</v>
          </cell>
        </row>
        <row r="476">
          <cell r="A476" t="str">
            <v>SUMINISTRO DE TUBERIA</v>
          </cell>
        </row>
        <row r="477">
          <cell r="A477" t="str">
            <v xml:space="preserve"> Tuberías de ,PVC , DN 8 " X 19'  de longitud ,clase de presión   (SDR-32.5) , con Junta  Elástica, Color Gris.</v>
          </cell>
        </row>
        <row r="479">
          <cell r="A479" t="str">
            <v>COLOCACION TUBERIA</v>
          </cell>
        </row>
        <row r="480">
          <cell r="A480" t="str">
            <v xml:space="preserve">  Tuberías de ,PVC , DN 8 " X 19'  de longitud ,clase de presión   (SDR-32.5) , con Junta  Elástica, Color Gris.</v>
          </cell>
        </row>
        <row r="482">
          <cell r="A482" t="str">
            <v>BANICA, PEDRO SANTANA, SABANA CRUZ</v>
          </cell>
        </row>
        <row r="483">
          <cell r="A483" t="str">
            <v>FASE I</v>
          </cell>
        </row>
        <row r="485">
          <cell r="A485" t="str">
            <v xml:space="preserve">    MOVIMIENTO DE TIERRAS </v>
          </cell>
        </row>
        <row r="486">
          <cell r="A486" t="str">
            <v xml:space="preserve">    Excavación material no clasificado</v>
          </cell>
        </row>
        <row r="487">
          <cell r="A487" t="str">
            <v xml:space="preserve">    Relleno compactado con material de la exc. </v>
          </cell>
        </row>
        <row r="488">
          <cell r="A488" t="str">
            <v xml:space="preserve">    Asiento de Arena </v>
          </cell>
        </row>
        <row r="489">
          <cell r="A489" t="str">
            <v xml:space="preserve">    Bote de material </v>
          </cell>
        </row>
        <row r="491">
          <cell r="A491" t="str">
            <v>PIEZAS</v>
          </cell>
        </row>
        <row r="492">
          <cell r="A492" t="str">
            <v>Codo 8" x 90˚ Acero</v>
          </cell>
        </row>
        <row r="495">
          <cell r="A495" t="str">
            <v xml:space="preserve">  SUMINISTRO DE TUBERÍAS</v>
          </cell>
        </row>
        <row r="496">
          <cell r="A496" t="str">
            <v xml:space="preserve">   Tuberías de ,PVC , DN 6 " X 19'  de longitud ,clase de presión   (SDR-26) , con Junta  Elástica.</v>
          </cell>
        </row>
        <row r="497">
          <cell r="A497" t="str">
            <v xml:space="preserve">  Tuberías de PVC , DN 2 " X 19'  de longitud  , clase de presión  (SDR-21)  , con Junta  Elástica.</v>
          </cell>
        </row>
        <row r="498">
          <cell r="A498">
            <v>0</v>
          </cell>
        </row>
        <row r="499">
          <cell r="A499" t="str">
            <v xml:space="preserve">  COLOCACION DE TUBERIAS</v>
          </cell>
        </row>
        <row r="500">
          <cell r="A500" t="str">
            <v xml:space="preserve">    Tuberías de ,PVC , DN 6 " X 19'  de longitud ,clase de presión   (SDR-26) , con Junta  Elástica.</v>
          </cell>
        </row>
        <row r="501">
          <cell r="A501" t="str">
            <v xml:space="preserve">   Tuberías de PVC , DN 2 " X 19'  de longitud  , clase de presión  (SDR-21)  , con Junta  Elástica.</v>
          </cell>
        </row>
        <row r="503">
          <cell r="A503" t="str">
            <v>SUMINISTRO JUNTAS TIPO DRESSER</v>
          </cell>
        </row>
        <row r="504">
          <cell r="A504" t="str">
            <v xml:space="preserve">Junta Dresser o Equivalente diámetro Ø6" </v>
          </cell>
        </row>
        <row r="506">
          <cell r="A506" t="str">
            <v>COLOCACION DE JUNTAS TIPO DRESSER</v>
          </cell>
        </row>
        <row r="507">
          <cell r="A507" t="str">
            <v xml:space="preserve">   Junta Dresser o Equivalente diámetro Ø6" </v>
          </cell>
        </row>
        <row r="510">
          <cell r="A510" t="str">
            <v>FASE II</v>
          </cell>
        </row>
        <row r="511">
          <cell r="A511" t="str">
            <v xml:space="preserve"> - SUMINISTRO DE TUBERÍAS</v>
          </cell>
        </row>
        <row r="512">
          <cell r="A512" t="str">
            <v>Prueba Hidrostática en Tubería de 6"</v>
          </cell>
        </row>
        <row r="513">
          <cell r="A513">
            <v>0</v>
          </cell>
        </row>
        <row r="514">
          <cell r="A514" t="str">
            <v xml:space="preserve">   COLOCACION DE TUBERIAS</v>
          </cell>
        </row>
        <row r="515">
          <cell r="A515" t="str">
            <v xml:space="preserve"> Tuberías de PVC , DN 2 " X 19'  </v>
          </cell>
        </row>
        <row r="517">
          <cell r="A517" t="str">
            <v>SUMINISTRO PIEZAS</v>
          </cell>
        </row>
        <row r="518">
          <cell r="A518" t="str">
            <v xml:space="preserve">    Codo 3''x45 PVC</v>
          </cell>
        </row>
        <row r="520">
          <cell r="A520" t="str">
            <v>COLOCACION PIEZAS</v>
          </cell>
        </row>
        <row r="521">
          <cell r="A521" t="str">
            <v xml:space="preserve">     Codo 3''x45 PVC</v>
          </cell>
        </row>
        <row r="523">
          <cell r="A523" t="str">
            <v>SUMINISTRO PIEZAS ESPECIALES</v>
          </cell>
        </row>
        <row r="524">
          <cell r="A524" t="str">
            <v xml:space="preserve">    Codo 6''x45 Acero</v>
          </cell>
        </row>
        <row r="526">
          <cell r="A526" t="str">
            <v>COLOCACION PIEZAS ESPECIALES</v>
          </cell>
        </row>
        <row r="527">
          <cell r="A527" t="str">
            <v xml:space="preserve">     Codo 6''x45 Acero</v>
          </cell>
        </row>
        <row r="529">
          <cell r="A529" t="str">
            <v>ACCESORIOS</v>
          </cell>
        </row>
        <row r="530">
          <cell r="A530" t="str">
            <v>Junta Dresser Acero 8"</v>
          </cell>
        </row>
        <row r="531">
          <cell r="A531" t="str">
            <v>Junta Dresser Acero 6"</v>
          </cell>
        </row>
      </sheetData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Resumen Req. Cambio"/>
      <sheetName val="Data"/>
      <sheetName val="LISTADO DE PARTIDAS 1"/>
      <sheetName val="ANALISIS DE PRECIO"/>
      <sheetName val="ANALISIS"/>
      <sheetName val="EQUIPO  Bomba de Achique F-UCP"/>
      <sheetName val="Hoja1"/>
      <sheetName val="Presupu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Acarreo material de mina de 0 a 5 Km (m3/0.78)x</v>
          </cell>
        </row>
        <row r="8">
          <cell r="A8" t="str">
            <v>Acarreo material de mina de 10 a 20 Km (m3/0.78)x</v>
          </cell>
        </row>
        <row r="9">
          <cell r="A9" t="str">
            <v>Acarreo material de mina de 5 a 10 Km (m3/0.78)x</v>
          </cell>
        </row>
        <row r="10">
          <cell r="A10" t="str">
            <v>Acero Refuerzo (Kg) con MO</v>
          </cell>
        </row>
        <row r="11">
          <cell r="A11" t="str">
            <v>Acero Refuerzo (Kg)</v>
          </cell>
        </row>
        <row r="12">
          <cell r="A12" t="str">
            <v>Acometida de 3/4" (4 ml)</v>
          </cell>
        </row>
        <row r="13">
          <cell r="A13" t="str">
            <v>Acometita de 1/2" (por ml)</v>
          </cell>
        </row>
        <row r="14">
          <cell r="A14" t="str">
            <v>Acometita de 1/2" (por ml) a Compresor</v>
          </cell>
        </row>
        <row r="15">
          <cell r="A15" t="str">
            <v>Acometita de 3/4" (por ml)</v>
          </cell>
        </row>
        <row r="16">
          <cell r="A16" t="str">
            <v>Abrazadera de 2'' Metal</v>
          </cell>
        </row>
        <row r="17">
          <cell r="A17" t="str">
            <v>Abrazadera de 4'' Metal</v>
          </cell>
        </row>
        <row r="18">
          <cell r="A18" t="str">
            <v>Adaptador Hembra PVC SCH-40 1 1/2"</v>
          </cell>
        </row>
        <row r="19">
          <cell r="A19" t="str">
            <v>Adaptador Hembra PVC SCH-40 1"</v>
          </cell>
        </row>
        <row r="20">
          <cell r="A20" t="str">
            <v>Adaptador Hembra PVC SCH-40 2"</v>
          </cell>
        </row>
        <row r="21">
          <cell r="A21" t="str">
            <v>Adaptador Hembra PVC SCH-40 3"</v>
          </cell>
        </row>
        <row r="22">
          <cell r="A22" t="str">
            <v>Adaptador Hembra PVC SCH-40 4"</v>
          </cell>
        </row>
        <row r="23">
          <cell r="A23" t="str">
            <v>Adaptador Macho PVC SCH-40 1 1/2"</v>
          </cell>
        </row>
        <row r="24">
          <cell r="A24" t="str">
            <v>Adaptador Macho PVC SCH-40 1/2"</v>
          </cell>
        </row>
        <row r="25">
          <cell r="A25" t="str">
            <v>Adaptador Macho PVC SCH-40 3/4"</v>
          </cell>
        </row>
        <row r="26">
          <cell r="A26" t="str">
            <v>Adaptador Macho PVC SCH-40 1"</v>
          </cell>
        </row>
        <row r="27">
          <cell r="A27" t="str">
            <v>Adaptador Macho PVC SCH-40 2"</v>
          </cell>
        </row>
        <row r="28">
          <cell r="A28" t="str">
            <v>Adaptador Macho PVC SCH-40 3"</v>
          </cell>
        </row>
        <row r="29">
          <cell r="A29" t="str">
            <v>Adaptador Macho PVC SCH-40 4"</v>
          </cell>
        </row>
        <row r="30">
          <cell r="A30" t="str">
            <v>Adaptador Campana 16" Lock Joint (250 PSI)</v>
          </cell>
        </row>
        <row r="31">
          <cell r="A31" t="str">
            <v>Adaptador Espiga16" Lock Joint (250 PSI)</v>
          </cell>
        </row>
        <row r="32">
          <cell r="A32" t="str">
            <v>Adaptador Campana 12"</v>
          </cell>
        </row>
        <row r="33">
          <cell r="A33" t="str">
            <v>Col. Adaptador Campana 12"</v>
          </cell>
        </row>
        <row r="34">
          <cell r="A34" t="str">
            <v>Alambre Electrico No. 12</v>
          </cell>
        </row>
        <row r="35">
          <cell r="A35" t="str">
            <v>Anclaje para Piezas Especiales</v>
          </cell>
        </row>
        <row r="36">
          <cell r="A36" t="str">
            <v>Antepecho</v>
          </cell>
        </row>
        <row r="37">
          <cell r="A37" t="str">
            <v>Área de remoción de carpeta asfáltica</v>
          </cell>
        </row>
        <row r="38">
          <cell r="A38" t="str">
            <v>Área de remoción de carpeta asfáltica (Esp. de 0.05-0.15)</v>
          </cell>
        </row>
        <row r="39">
          <cell r="A39" t="str">
            <v>Volumen de Remocion de Asfalto (Compresor)</v>
          </cell>
        </row>
        <row r="40">
          <cell r="A40" t="str">
            <v xml:space="preserve">Remoción y cargío carpeta asfática </v>
          </cell>
        </row>
        <row r="41">
          <cell r="A41" t="str">
            <v>Arena Lavada</v>
          </cell>
        </row>
        <row r="42">
          <cell r="A42" t="str">
            <v>Asiento Arena</v>
          </cell>
        </row>
        <row r="43">
          <cell r="A43" t="str">
            <v>Ayudante plomero</v>
          </cell>
        </row>
        <row r="44">
          <cell r="A44" t="str">
            <v>Ayudante soldador</v>
          </cell>
        </row>
        <row r="45">
          <cell r="A45" t="str">
            <v>Bomba de Achique</v>
          </cell>
        </row>
        <row r="46">
          <cell r="A46" t="str">
            <v>Bomba de Presión (Prueba Hidrostática)</v>
          </cell>
        </row>
        <row r="47">
          <cell r="A47" t="str">
            <v>Bombilla B/C 65 W</v>
          </cell>
        </row>
        <row r="48">
          <cell r="A48" t="str">
            <v>Bote</v>
          </cell>
        </row>
        <row r="49">
          <cell r="A49" t="str">
            <v>Bote de Material &gt;5km  (m3e-km)</v>
          </cell>
        </row>
        <row r="50">
          <cell r="A50" t="str">
            <v>Cadenero</v>
          </cell>
        </row>
        <row r="51">
          <cell r="A51" t="str">
            <v>Cal Muerta (Kg)</v>
          </cell>
        </row>
        <row r="52">
          <cell r="A52" t="str">
            <v>Cal Muerta (Lb)</v>
          </cell>
        </row>
        <row r="53">
          <cell r="A53" t="str">
            <v>Cal Muerta (Fda)</v>
          </cell>
        </row>
        <row r="54">
          <cell r="A54" t="str">
            <v>Calicata (M3)</v>
          </cell>
        </row>
        <row r="55">
          <cell r="A55" t="str">
            <v>Calicata (UD)</v>
          </cell>
        </row>
        <row r="56">
          <cell r="A56" t="str">
            <v>Camión 6 M3</v>
          </cell>
        </row>
        <row r="57">
          <cell r="A57" t="str">
            <v>Camión 3 M3</v>
          </cell>
        </row>
        <row r="58">
          <cell r="A58" t="str">
            <v>Camión Grua</v>
          </cell>
        </row>
        <row r="59">
          <cell r="A59" t="str">
            <v>Camión de Agua</v>
          </cell>
        </row>
        <row r="60">
          <cell r="A60" t="str">
            <v>Clavos de Zinc 2 1/2</v>
          </cell>
        </row>
        <row r="61">
          <cell r="A61" t="str">
            <v>Capataz</v>
          </cell>
        </row>
        <row r="62">
          <cell r="A62" t="str">
            <v>Cemento gris</v>
          </cell>
        </row>
        <row r="63">
          <cell r="A63" t="str">
            <v>Cemento PVC (kg)</v>
          </cell>
        </row>
        <row r="64">
          <cell r="A64" t="str">
            <v>Cemento PVC (onz)</v>
          </cell>
        </row>
        <row r="65">
          <cell r="A65" t="str">
            <v>Clan de 3/4" x 1/2"</v>
          </cell>
        </row>
        <row r="66">
          <cell r="A66" t="str">
            <v>Clan 2'' x 1/2''</v>
          </cell>
        </row>
        <row r="67">
          <cell r="A67" t="str">
            <v>Clan 2'' x 3/4''</v>
          </cell>
        </row>
        <row r="68">
          <cell r="A68" t="str">
            <v>Clan 3'' x 3/4''</v>
          </cell>
        </row>
        <row r="69">
          <cell r="A69" t="str">
            <v>Clan 3'' x 1/2''</v>
          </cell>
        </row>
        <row r="70">
          <cell r="A70" t="str">
            <v>Clan 3'' x 1''</v>
          </cell>
        </row>
        <row r="71">
          <cell r="A71" t="str">
            <v>Clan 4" x 3/4" PVC</v>
          </cell>
        </row>
        <row r="72">
          <cell r="A72" t="str">
            <v>Clan 12" Acero</v>
          </cell>
        </row>
        <row r="73">
          <cell r="A73" t="str">
            <v>Col. Clan 12" Acero</v>
          </cell>
        </row>
        <row r="74">
          <cell r="A74" t="str">
            <v xml:space="preserve">Codo Acero  2" x 45 </v>
          </cell>
        </row>
        <row r="75">
          <cell r="A75" t="str">
            <v>Codo Acero de 12 x 20°</v>
          </cell>
        </row>
        <row r="76">
          <cell r="A76" t="str">
            <v>Codo Acero de 12 x 45°</v>
          </cell>
        </row>
        <row r="77">
          <cell r="A77" t="str">
            <v>Codo Acero de 12" x 11.25</v>
          </cell>
        </row>
        <row r="78">
          <cell r="A78" t="str">
            <v>Col. Codo Acero de 12" x 11.25</v>
          </cell>
        </row>
        <row r="79">
          <cell r="A79" t="str">
            <v>Codo Acero de 6 x 45°</v>
          </cell>
        </row>
        <row r="80">
          <cell r="A80" t="str">
            <v>Codo PVC SCH-40 1 1/2" x 45D</v>
          </cell>
        </row>
        <row r="81">
          <cell r="A81" t="str">
            <v>Codo PVC SCH-40 1 1/2" x 90D</v>
          </cell>
        </row>
        <row r="82">
          <cell r="A82" t="str">
            <v>Codo PVC SCH-40 1" x 45D</v>
          </cell>
        </row>
        <row r="83">
          <cell r="A83" t="str">
            <v>Codo PVC SCH-40 1" x 90D</v>
          </cell>
        </row>
        <row r="84">
          <cell r="A84" t="str">
            <v xml:space="preserve">Codo PVC SCH-40 1/2'' </v>
          </cell>
        </row>
        <row r="85">
          <cell r="A85" t="str">
            <v>Codo PVC SCH-40 1/2" x 45D</v>
          </cell>
        </row>
        <row r="86">
          <cell r="A86" t="str">
            <v>Codo PVC SCH-40 1/2" x 90D</v>
          </cell>
        </row>
        <row r="87">
          <cell r="A87" t="str">
            <v>Codo PVC SCH-40 2" x 45°</v>
          </cell>
        </row>
        <row r="88">
          <cell r="A88" t="str">
            <v>Codo PVC SCH-40 2" x 90°</v>
          </cell>
        </row>
        <row r="89">
          <cell r="A89" t="str">
            <v>Codo PVC SCH-40 3" x 45°</v>
          </cell>
        </row>
        <row r="90">
          <cell r="A90" t="str">
            <v>Codo PVC SCH-40 3" x 90°</v>
          </cell>
        </row>
        <row r="91">
          <cell r="A91" t="str">
            <v>Codo PVC SCH-40 3/4" x 45D</v>
          </cell>
        </row>
        <row r="92">
          <cell r="A92" t="str">
            <v>Codo PVC SCH-40 3/4" x 90D</v>
          </cell>
        </row>
        <row r="93">
          <cell r="A93" t="str">
            <v>Codo PVC SCH-40 4" x 45D</v>
          </cell>
        </row>
        <row r="94">
          <cell r="A94" t="str">
            <v>Codo PVC SCH-40 4" x 90D</v>
          </cell>
        </row>
        <row r="95">
          <cell r="A95" t="str">
            <v>Col. De Piezas de Piezas Especiales de 1/2 a 4"</v>
          </cell>
        </row>
        <row r="96">
          <cell r="A96" t="str">
            <v>Col. Tuberia de 1/2" a 1" PVC</v>
          </cell>
        </row>
        <row r="97">
          <cell r="A97" t="str">
            <v>Col. Tuberia de 2" a 6" PVC</v>
          </cell>
        </row>
        <row r="98">
          <cell r="A98" t="str">
            <v>Codo 24" x 45 Lock Joint (200 PSI)</v>
          </cell>
        </row>
        <row r="99">
          <cell r="A99" t="str">
            <v>Compactador manual (maco)</v>
          </cell>
        </row>
        <row r="100">
          <cell r="A100" t="str">
            <v>Compresor de 2 pistolas</v>
          </cell>
        </row>
        <row r="101">
          <cell r="A101" t="str">
            <v>Cortadora de Asfalto</v>
          </cell>
        </row>
        <row r="102">
          <cell r="A102" t="str">
            <v>Corte de asfalto</v>
          </cell>
        </row>
        <row r="103">
          <cell r="A103" t="str">
            <v>Coupling PVC SCH-40 1 1/2"</v>
          </cell>
        </row>
        <row r="104">
          <cell r="A104" t="str">
            <v>Coupling PVC SCH-40 1"</v>
          </cell>
        </row>
        <row r="105">
          <cell r="A105" t="str">
            <v>Coupling PVC SCH-40 2"</v>
          </cell>
        </row>
        <row r="106">
          <cell r="A106" t="str">
            <v>Coupling PVC SCH-40 3"</v>
          </cell>
        </row>
        <row r="107">
          <cell r="A107" t="str">
            <v>Coupling PVC SCH-40 3/4"</v>
          </cell>
        </row>
        <row r="108">
          <cell r="A108" t="str">
            <v>Coupling PVC SCH-40 4"</v>
          </cell>
        </row>
        <row r="109">
          <cell r="A109" t="str">
            <v>Coupling PVC SCH-40 6"</v>
          </cell>
        </row>
        <row r="110">
          <cell r="A110" t="str">
            <v>Coupling PVC-SCH-40 1/2"</v>
          </cell>
        </row>
        <row r="111">
          <cell r="A111" t="str">
            <v>Coupling PVC-SCH-40 2"</v>
          </cell>
        </row>
        <row r="112">
          <cell r="A112" t="str">
            <v>Cruz PVC 3"</v>
          </cell>
        </row>
        <row r="113">
          <cell r="A113" t="str">
            <v>Cruz 6" x 6" x 4" x 2" Acero</v>
          </cell>
        </row>
        <row r="114">
          <cell r="A114" t="str">
            <v>Col. Cruz 6" x 6" x 4" x 2" Acero</v>
          </cell>
        </row>
        <row r="115">
          <cell r="A115" t="str">
            <v>Cruz 12" x 12" Acero</v>
          </cell>
        </row>
        <row r="116">
          <cell r="A116" t="str">
            <v>Col. Cruz 12" x 12" Acero</v>
          </cell>
        </row>
        <row r="117">
          <cell r="A117" t="str">
            <v>Curva PVC 3"</v>
          </cell>
        </row>
        <row r="118">
          <cell r="A118" t="str">
            <v>Demolición Hormigón</v>
          </cell>
        </row>
        <row r="119">
          <cell r="A119" t="str">
            <v>Demolición de aceras y contenes</v>
          </cell>
        </row>
        <row r="120">
          <cell r="A120" t="str">
            <v>Desbroce 200 M2 (sin bote)</v>
          </cell>
        </row>
        <row r="121">
          <cell r="A121" t="str">
            <v>Desbroce (M2) (sin bote)</v>
          </cell>
        </row>
        <row r="122">
          <cell r="A122" t="str">
            <v>Desague de techo</v>
          </cell>
        </row>
        <row r="123">
          <cell r="A123" t="str">
            <v>Dinteles (M3)</v>
          </cell>
        </row>
        <row r="124">
          <cell r="A124" t="str">
            <v>Fino de techo</v>
          </cell>
        </row>
        <row r="125">
          <cell r="A125" t="str">
            <v>Encache</v>
          </cell>
        </row>
        <row r="126">
          <cell r="A126" t="str">
            <v>Excavación material no clasificado</v>
          </cell>
        </row>
        <row r="127">
          <cell r="A127" t="str">
            <v>Excavación en roca</v>
          </cell>
        </row>
        <row r="128">
          <cell r="A128" t="str">
            <v>Excavación a mano en tierra</v>
          </cell>
        </row>
        <row r="129">
          <cell r="A129" t="str">
            <v>Excavadora Hidráulica 0.76M3</v>
          </cell>
        </row>
        <row r="130">
          <cell r="A130" t="str">
            <v>Gamma</v>
          </cell>
        </row>
        <row r="131">
          <cell r="A131" t="str">
            <v>Generador eléctrico 5kw</v>
          </cell>
        </row>
        <row r="132">
          <cell r="A132" t="str">
            <v xml:space="preserve">Grua </v>
          </cell>
        </row>
        <row r="133">
          <cell r="A133" t="str">
            <v xml:space="preserve">Hormigón F'C 140 kg/cm2 </v>
          </cell>
        </row>
        <row r="134">
          <cell r="A134" t="str">
            <v>Hormigón F'C 210 kg/cm2  (con Bomba)</v>
          </cell>
        </row>
        <row r="135">
          <cell r="A135" t="str">
            <v>Hormigón F'C 210 kg/cm2  (sin Bomba)</v>
          </cell>
        </row>
        <row r="136">
          <cell r="A136" t="str">
            <v xml:space="preserve">Hormigón F'C 240 kg/cm2 </v>
          </cell>
        </row>
        <row r="137">
          <cell r="A137" t="str">
            <v>Impermeabilizante de Techo</v>
          </cell>
        </row>
        <row r="138">
          <cell r="A138" t="str">
            <v>Junta Dresser 1/2"</v>
          </cell>
        </row>
        <row r="139">
          <cell r="A139" t="str">
            <v>Junta Dresser Acero de 2"</v>
          </cell>
        </row>
        <row r="140">
          <cell r="A140" t="str">
            <v>Col. Junta Dresser Acero de 2"</v>
          </cell>
        </row>
        <row r="141">
          <cell r="A141" t="str">
            <v>Junta Dresser Acero de 3"</v>
          </cell>
        </row>
        <row r="142">
          <cell r="A142" t="str">
            <v>Col. Junta Dresser Acero de 3"</v>
          </cell>
        </row>
        <row r="143">
          <cell r="A143" t="str">
            <v>Junta Dresser Acero de 4"</v>
          </cell>
        </row>
        <row r="144">
          <cell r="A144" t="str">
            <v>Col Junta Dresser Acero de 4"</v>
          </cell>
        </row>
        <row r="145">
          <cell r="A145" t="str">
            <v>Junta Dresser Acero de 6"</v>
          </cell>
        </row>
        <row r="146">
          <cell r="A146" t="str">
            <v>Col Junta Dresser Acero de 6"</v>
          </cell>
        </row>
        <row r="147">
          <cell r="A147" t="str">
            <v>Junta Dresser Acero de 12"</v>
          </cell>
        </row>
        <row r="148">
          <cell r="A148" t="str">
            <v>Junta Dresser 30" Acero</v>
          </cell>
        </row>
        <row r="149">
          <cell r="A149" t="str">
            <v>Col Junta Dresser 30" Acero</v>
          </cell>
        </row>
        <row r="150">
          <cell r="A150" t="str">
            <v>Junta Dresser PVC SCH-40 1 1/2"</v>
          </cell>
        </row>
        <row r="151">
          <cell r="A151" t="str">
            <v>Junta Dresser PVC SCH-40 1"</v>
          </cell>
        </row>
        <row r="152">
          <cell r="A152" t="str">
            <v>Junta Dresser PVC SCH-40 1/2"'</v>
          </cell>
        </row>
        <row r="153">
          <cell r="A153" t="str">
            <v>Junta Dresser PVC SCH-40 2"</v>
          </cell>
        </row>
        <row r="154">
          <cell r="A154" t="str">
            <v>Junta Dresser PVC SCH-40 3"</v>
          </cell>
        </row>
        <row r="155">
          <cell r="A155" t="str">
            <v>Junta Dresser PVC SCH-40 3/4"'</v>
          </cell>
        </row>
        <row r="156">
          <cell r="A156" t="str">
            <v>Junta Dresser PVC SCH-40 4"'</v>
          </cell>
        </row>
        <row r="157">
          <cell r="A157" t="str">
            <v>Junta Dresser 24"'</v>
          </cell>
        </row>
        <row r="158">
          <cell r="A158" t="str">
            <v>Ladrillos de Hormigón 2"x4"x8"</v>
          </cell>
        </row>
        <row r="159">
          <cell r="A159" t="str">
            <v>Llave de Paso Acero 3"</v>
          </cell>
        </row>
        <row r="160">
          <cell r="A160" t="str">
            <v>Llave de Paso PVC 3"</v>
          </cell>
        </row>
        <row r="161">
          <cell r="A161" t="str">
            <v>Luminaria</v>
          </cell>
        </row>
        <row r="162">
          <cell r="A162" t="str">
            <v>Manga Acero 6" x 10"</v>
          </cell>
        </row>
        <row r="163">
          <cell r="A163" t="str">
            <v>Manga Acero 8" x 10"</v>
          </cell>
        </row>
        <row r="164">
          <cell r="A164" t="str">
            <v>Martillo Percusión Modelo GS (eléctrico)</v>
          </cell>
        </row>
        <row r="165">
          <cell r="A165" t="str">
            <v>Minicargador frontal bobcat</v>
          </cell>
        </row>
        <row r="166">
          <cell r="A166" t="str">
            <v>Moto Soldadora</v>
          </cell>
        </row>
        <row r="167">
          <cell r="A167" t="str">
            <v>Operador Gamma</v>
          </cell>
        </row>
        <row r="168">
          <cell r="A168" t="str">
            <v>Operador Ligero</v>
          </cell>
        </row>
        <row r="169">
          <cell r="A169" t="str">
            <v>Operador Medio</v>
          </cell>
        </row>
        <row r="170">
          <cell r="A170" t="str">
            <v>Operador Pesado</v>
          </cell>
        </row>
        <row r="171">
          <cell r="A171" t="str">
            <v>Operario Categoría 1</v>
          </cell>
        </row>
        <row r="172">
          <cell r="A172" t="str">
            <v>Operario Categoría 2</v>
          </cell>
        </row>
        <row r="173">
          <cell r="A173" t="str">
            <v>Operario Categoría 3</v>
          </cell>
        </row>
        <row r="174">
          <cell r="A174" t="str">
            <v>Plomero</v>
          </cell>
        </row>
        <row r="175">
          <cell r="A175" t="str">
            <v>Pruebas hidrostática Tubería Lock Joint 30".</v>
          </cell>
        </row>
        <row r="177">
          <cell r="A177" t="str">
            <v>Rana Vibratoria</v>
          </cell>
        </row>
        <row r="178">
          <cell r="A178" t="str">
            <v>Reduccion Acero 6" x 4" Acero</v>
          </cell>
        </row>
        <row r="179">
          <cell r="A179" t="str">
            <v>Reducción Acero 12" x 8"</v>
          </cell>
        </row>
        <row r="180">
          <cell r="A180" t="str">
            <v xml:space="preserve">Reduccion Acero 16" x 12" </v>
          </cell>
        </row>
        <row r="181">
          <cell r="A181" t="str">
            <v>MO Reduccion Acero 6" x 4" Acero</v>
          </cell>
        </row>
        <row r="182">
          <cell r="A182" t="str">
            <v>Reducción Bushing PVC SCH-40 1 1/2" X 1"</v>
          </cell>
        </row>
        <row r="183">
          <cell r="A183" t="str">
            <v>Reducción Bushing PVC SCH-40 1 1/2" X 1/2"</v>
          </cell>
        </row>
        <row r="184">
          <cell r="A184" t="str">
            <v>Reducción Bushing PVC SCH-40 1" X 1/2"</v>
          </cell>
        </row>
        <row r="185">
          <cell r="A185" t="str">
            <v>Reducción Bushing PVC SCH-40 1" X 3/4"</v>
          </cell>
        </row>
        <row r="186">
          <cell r="A186" t="str">
            <v>Reducción Bushing PVC SCH-40 2" X 1"</v>
          </cell>
        </row>
        <row r="187">
          <cell r="A187" t="str">
            <v>Reducción Bushing PVC SCH-40 2" X 1 1/2"</v>
          </cell>
        </row>
        <row r="188">
          <cell r="A188" t="str">
            <v>Reduccion Bushing PVC SCH-40 de 3/4"a 1/2"</v>
          </cell>
        </row>
        <row r="189">
          <cell r="A189" t="str">
            <v>Reduccion Bushing  PVC SCH-40 de 3" X 1"</v>
          </cell>
        </row>
        <row r="190">
          <cell r="A190" t="str">
            <v>Reduccion Bushing  PVC SCH-40 de 3" X 2"</v>
          </cell>
        </row>
        <row r="191">
          <cell r="A191" t="str">
            <v>Reduccion Bushing  PVC SCH-40 de 4" X 2"</v>
          </cell>
        </row>
        <row r="192">
          <cell r="A192" t="str">
            <v>Col. Reduccion Bushing  PVC SCH-40 de 4" X 2"</v>
          </cell>
        </row>
        <row r="193">
          <cell r="A193" t="str">
            <v>Reduccion Bushing  PVC SCH-40 de 4" x 3"</v>
          </cell>
        </row>
        <row r="194">
          <cell r="A194" t="str">
            <v>Reduccion Bushing  PVC SCH-40 de 6" x 4"</v>
          </cell>
        </row>
        <row r="195">
          <cell r="A195" t="str">
            <v>Registro HA para Valvula</v>
          </cell>
        </row>
        <row r="196">
          <cell r="A196" t="str">
            <v>Relleno Compactado con material de préstamo</v>
          </cell>
        </row>
        <row r="197">
          <cell r="A197" t="str">
            <v>Relleno Compactado con material de la excavacion</v>
          </cell>
        </row>
        <row r="198">
          <cell r="A198" t="str">
            <v>Relleno de Piedra/ Encache</v>
          </cell>
        </row>
        <row r="199">
          <cell r="A199" t="str">
            <v>Suministro Grava 3/4-1 1/2</v>
          </cell>
        </row>
        <row r="200">
          <cell r="A200" t="str">
            <v>Suministro Material Granular</v>
          </cell>
        </row>
        <row r="201">
          <cell r="A201" t="str">
            <v>Suministro Caliche</v>
          </cell>
        </row>
        <row r="202">
          <cell r="A202" t="str">
            <v>Replanteo (M2)</v>
          </cell>
        </row>
        <row r="203">
          <cell r="A203" t="str">
            <v>Resane Interior / Exterior</v>
          </cell>
        </row>
        <row r="204">
          <cell r="A204" t="str">
            <v>Retropala</v>
          </cell>
        </row>
        <row r="205">
          <cell r="A205" t="str">
            <v>Rodillo</v>
          </cell>
        </row>
        <row r="206">
          <cell r="A206" t="str">
            <v>Soldador</v>
          </cell>
        </row>
        <row r="207">
          <cell r="A207" t="str">
            <v>Tapón Hembra PVC SCH-40 1 1/2"</v>
          </cell>
        </row>
        <row r="208">
          <cell r="A208" t="str">
            <v>Tapón Hembra PVC SCH-40 1"</v>
          </cell>
        </row>
        <row r="209">
          <cell r="A209" t="str">
            <v>Tapón Hembra PVC SCH-40 1/2"'</v>
          </cell>
        </row>
        <row r="210">
          <cell r="A210" t="str">
            <v>Tapón Hembra PVC SCH-40 2"</v>
          </cell>
        </row>
        <row r="211">
          <cell r="A211" t="str">
            <v>Tapón Hembra PVC SCH-40 3"</v>
          </cell>
        </row>
        <row r="212">
          <cell r="A212" t="str">
            <v>Tapón Hembra PVC SCH-40 3/4"'</v>
          </cell>
        </row>
        <row r="213">
          <cell r="A213" t="str">
            <v>Tapón Hembra PVC SCH-40 4"</v>
          </cell>
        </row>
        <row r="214">
          <cell r="A214" t="str">
            <v>Tapón Hembra PVC SCH-40 6"</v>
          </cell>
        </row>
        <row r="215">
          <cell r="A215" t="str">
            <v>Tapón Hembra PVC SCH-40 8"</v>
          </cell>
        </row>
        <row r="216">
          <cell r="A216" t="str">
            <v>Tapón HG 12"</v>
          </cell>
        </row>
        <row r="217">
          <cell r="A217" t="str">
            <v>Tee PVC SCH-40 3/4" x 1/2"</v>
          </cell>
        </row>
        <row r="218">
          <cell r="A218" t="str">
            <v>Tee PVC 1/2"</v>
          </cell>
        </row>
        <row r="219">
          <cell r="A219" t="str">
            <v>Tee PVC 1" x 1/2"</v>
          </cell>
        </row>
        <row r="220">
          <cell r="A220" t="str">
            <v>Tee PVC  1 1/2" x 1 1/2"</v>
          </cell>
        </row>
        <row r="221">
          <cell r="A221" t="str">
            <v>Tee PVC 2"</v>
          </cell>
        </row>
        <row r="222">
          <cell r="A222" t="str">
            <v>Tee PVC 3"</v>
          </cell>
        </row>
        <row r="223">
          <cell r="A223" t="str">
            <v>Tee PVC 4"</v>
          </cell>
        </row>
        <row r="224">
          <cell r="A224" t="str">
            <v>Col. Tee PVC 4"</v>
          </cell>
        </row>
        <row r="225">
          <cell r="A225" t="str">
            <v>Tee PVC 3/4"</v>
          </cell>
        </row>
        <row r="226">
          <cell r="A226" t="str">
            <v>Tee PVC 3" x 2"</v>
          </cell>
        </row>
        <row r="227">
          <cell r="A227" t="str">
            <v>Tee PVC 6" x 6"</v>
          </cell>
        </row>
        <row r="228">
          <cell r="A228" t="str">
            <v xml:space="preserve">Suministro Tee 4" x 4" Acero </v>
          </cell>
        </row>
        <row r="229">
          <cell r="A229" t="str">
            <v>Col. Tee 4" x 4" Acero</v>
          </cell>
        </row>
        <row r="230">
          <cell r="A230" t="str">
            <v>Tee Acero 6" x 4"</v>
          </cell>
        </row>
        <row r="231">
          <cell r="A231" t="str">
            <v>Col. Tee Acero 6" x 4"</v>
          </cell>
        </row>
        <row r="232">
          <cell r="A232" t="str">
            <v>Tee Acero 6" x 6"</v>
          </cell>
        </row>
        <row r="233">
          <cell r="A233" t="str">
            <v>Tee Acero 8" x 6"</v>
          </cell>
        </row>
        <row r="234">
          <cell r="A234" t="str">
            <v>Col. Tee Acero 8" x 6"</v>
          </cell>
        </row>
        <row r="235">
          <cell r="A235" t="str">
            <v>Tee Acero 8" x 6" x 4"</v>
          </cell>
        </row>
        <row r="236">
          <cell r="A236" t="str">
            <v>Col. Tee Acero 8" x 6" x 4"</v>
          </cell>
        </row>
        <row r="237">
          <cell r="A237" t="str">
            <v>Topógrafo</v>
          </cell>
        </row>
        <row r="238">
          <cell r="A238" t="str">
            <v>Tubería 1/2'' PVC SCH-40</v>
          </cell>
        </row>
        <row r="239">
          <cell r="A239" t="str">
            <v>Tubería 4'' SDR-32.5</v>
          </cell>
        </row>
        <row r="240">
          <cell r="A240" t="str">
            <v>Tubería de Acero de 12"</v>
          </cell>
        </row>
        <row r="241">
          <cell r="A241" t="str">
            <v>Tubería DN 6"  PVC SDR 32,5 C/JG</v>
          </cell>
        </row>
        <row r="242">
          <cell r="A242" t="str">
            <v>Tubería PVC de 1/2" SCH-40</v>
          </cell>
        </row>
        <row r="243">
          <cell r="A243" t="str">
            <v>Tubería PVC 12" SDR-26</v>
          </cell>
        </row>
        <row r="244">
          <cell r="A244" t="str">
            <v>Tubería PVC de 1 1/2" SRD-26</v>
          </cell>
        </row>
        <row r="245">
          <cell r="A245" t="str">
            <v>Tubería PVC de 1" SCH-40</v>
          </cell>
        </row>
        <row r="246">
          <cell r="A246" t="str">
            <v>Tubería PVC de 1/2" SRD-26</v>
          </cell>
        </row>
        <row r="247">
          <cell r="A247" t="str">
            <v>Tubería PVC de 2" SDR-26</v>
          </cell>
        </row>
        <row r="248">
          <cell r="A248" t="str">
            <v>Tubería PVC de 3" SDR-26</v>
          </cell>
        </row>
        <row r="249">
          <cell r="A249" t="str">
            <v>Tubería PVC de 3/4" SCH-40</v>
          </cell>
        </row>
        <row r="250">
          <cell r="A250" t="str">
            <v>Tubería PVC de 6" SDR-26</v>
          </cell>
        </row>
        <row r="251">
          <cell r="A251" t="str">
            <v>Tubería PVC 12"</v>
          </cell>
        </row>
        <row r="252">
          <cell r="A252" t="str">
            <v>Col. Tuberia PVC 12"</v>
          </cell>
        </row>
        <row r="253">
          <cell r="A253" t="str">
            <v>Tubería Acero 12"</v>
          </cell>
        </row>
        <row r="254">
          <cell r="A254" t="str">
            <v>Tubería de 6" Acero</v>
          </cell>
        </row>
        <row r="255">
          <cell r="A255" t="str">
            <v>Tubería de 8" Acero</v>
          </cell>
        </row>
        <row r="256">
          <cell r="A256" t="str">
            <v>Col. Tuberia de 6" Acero</v>
          </cell>
        </row>
        <row r="257">
          <cell r="A257" t="str">
            <v>Valvula 2" Compuerta</v>
          </cell>
        </row>
        <row r="258">
          <cell r="A258" t="str">
            <v>Valvula 3" Compuerta HF (Platinada)</v>
          </cell>
        </row>
        <row r="259">
          <cell r="A259" t="str">
            <v xml:space="preserve">Col. Valvula 3" Compuerta HF </v>
          </cell>
        </row>
        <row r="260">
          <cell r="A260" t="str">
            <v>Valvula 4" Compuerta HF (Platinada)</v>
          </cell>
        </row>
        <row r="261">
          <cell r="A261" t="str">
            <v>Col. Valvula 4" Compuerta HF (Platinada)</v>
          </cell>
        </row>
        <row r="262">
          <cell r="A262" t="str">
            <v>Valvula 12" Compuerta H.F.</v>
          </cell>
        </row>
        <row r="263">
          <cell r="A263" t="str">
            <v>Valvula 12" Mariposa H.F.</v>
          </cell>
        </row>
        <row r="264">
          <cell r="A264" t="str">
            <v>Col. Valvula 12" Mariposa H.F.</v>
          </cell>
        </row>
        <row r="265">
          <cell r="A265" t="str">
            <v>Ventosa en Tuberia de 30" Lock Joint</v>
          </cell>
        </row>
        <row r="266">
          <cell r="A266" t="str">
            <v>MO Valvula 2" Compuerta</v>
          </cell>
        </row>
        <row r="267">
          <cell r="A267" t="str">
            <v>Vibrador</v>
          </cell>
        </row>
        <row r="268">
          <cell r="A268" t="str">
            <v>Vol de Bote asfalto (2.05xm3)</v>
          </cell>
        </row>
        <row r="269">
          <cell r="A269" t="str">
            <v>Yee 6" x 6" x 6" Acero</v>
          </cell>
        </row>
        <row r="270">
          <cell r="A270" t="str">
            <v>Col. Yee 6" x 6" x 6" Acero</v>
          </cell>
        </row>
        <row r="271">
          <cell r="A271" t="str">
            <v>Zeta de 12" Acero</v>
          </cell>
        </row>
        <row r="272">
          <cell r="A272" t="str">
            <v>Col. Zeta de 12" Acero</v>
          </cell>
        </row>
        <row r="273">
          <cell r="A273" t="str">
            <v>Soldadura de 1"</v>
          </cell>
        </row>
        <row r="274">
          <cell r="A274" t="str">
            <v>Soldadura de 6"</v>
          </cell>
        </row>
        <row r="275">
          <cell r="A275" t="str">
            <v>Soldadura de 8"</v>
          </cell>
        </row>
        <row r="276">
          <cell r="A276" t="str">
            <v>Soldadura de 12"</v>
          </cell>
        </row>
        <row r="277">
          <cell r="A277" t="str">
            <v>ALAMBRADO</v>
          </cell>
        </row>
        <row r="278">
          <cell r="A278" t="str">
            <v>Remocion de Alambrada</v>
          </cell>
        </row>
        <row r="279">
          <cell r="A279" t="str">
            <v xml:space="preserve">Reposicion de Alambrada ( Con Alambres y postes existentes) </v>
          </cell>
        </row>
        <row r="280">
          <cell r="A280" t="str">
            <v xml:space="preserve">Reposicion de Alambrada ( Con Postes y Alambres Nuevos) </v>
          </cell>
        </row>
        <row r="281">
          <cell r="A281" t="str">
            <v>Zabaleta</v>
          </cell>
        </row>
        <row r="283">
          <cell r="A283" t="str">
            <v>CAPA VEGETAL</v>
          </cell>
        </row>
        <row r="284">
          <cell r="A284" t="str">
            <v xml:space="preserve">Remocion de Capa Vegetal </v>
          </cell>
        </row>
        <row r="285">
          <cell r="A285" t="str">
            <v xml:space="preserve">Regado y nivelado de Capa Vegetal </v>
          </cell>
        </row>
        <row r="286">
          <cell r="A286" t="str">
            <v xml:space="preserve">Arado de la tierra </v>
          </cell>
        </row>
        <row r="288">
          <cell r="A288" t="str">
            <v xml:space="preserve">LEVATAMIENTOS TOPOGRAFICO </v>
          </cell>
        </row>
        <row r="289">
          <cell r="A289" t="str">
            <v>Personal de campo superintendente</v>
          </cell>
        </row>
        <row r="290">
          <cell r="A290" t="str">
            <v>Topografia, Brigada para trabajo lineales, brigada de 4 personas</v>
          </cell>
        </row>
        <row r="291">
          <cell r="A291" t="str">
            <v>Procesamineto de Datos</v>
          </cell>
        </row>
        <row r="292">
          <cell r="A292" t="str">
            <v xml:space="preserve">Ploteo de Planos </v>
          </cell>
        </row>
        <row r="293">
          <cell r="A293" t="str">
            <v>Punto GPS incluye monumentacion</v>
          </cell>
        </row>
        <row r="297">
          <cell r="A297" t="str">
            <v>PRECIOS PRESUPUESTO</v>
          </cell>
        </row>
        <row r="299">
          <cell r="A299" t="str">
            <v>LOTE 1</v>
          </cell>
        </row>
        <row r="300">
          <cell r="A300" t="str">
            <v>PRELIMINARES</v>
          </cell>
        </row>
        <row r="301">
          <cell r="A301" t="str">
            <v>Replanteo</v>
          </cell>
        </row>
        <row r="302">
          <cell r="A302" t="str">
            <v>Brigada Topográfica</v>
          </cell>
        </row>
        <row r="305">
          <cell r="A305" t="str">
            <v>MOVIMIENTO DE TIERRAS</v>
          </cell>
        </row>
        <row r="306">
          <cell r="A306" t="str">
            <v>Excavación material no clasificado</v>
          </cell>
        </row>
        <row r="307">
          <cell r="A307" t="str">
            <v>Relleno compactado con material de la exc.</v>
          </cell>
        </row>
        <row r="308">
          <cell r="A308" t="str">
            <v>Asiento de arena</v>
          </cell>
        </row>
        <row r="309">
          <cell r="A309" t="str">
            <v>Bote de material</v>
          </cell>
        </row>
        <row r="311">
          <cell r="A311" t="str">
            <v>SUMINISTRO DE TUBERÍAS</v>
          </cell>
        </row>
        <row r="312">
          <cell r="A312" t="str">
            <v xml:space="preserve"> Tuberías de ,PVC , DN 4 " X 19'  de longitud ,clase de presión   (SDR-26) , con Junta  Elástica.</v>
          </cell>
        </row>
        <row r="313">
          <cell r="A313" t="str">
            <v xml:space="preserve"> Tuberías de PVC , DN 3 " X 19'  de longitud  , clase de presión  (SDR-26)  , con Junta  Elástica.</v>
          </cell>
        </row>
        <row r="315">
          <cell r="A315" t="str">
            <v>COLOCACION DE TUBERIAS</v>
          </cell>
        </row>
        <row r="316">
          <cell r="A316" t="str">
            <v>Tuberías de  PVC, DN 4 " X 19'</v>
          </cell>
        </row>
        <row r="317">
          <cell r="A317" t="str">
            <v>Tuberías de  PVC, DN 3 " X 19'</v>
          </cell>
        </row>
        <row r="319">
          <cell r="A319" t="str">
            <v xml:space="preserve">SUMINISTRO Y COLOCACIÓN ACOMETIDAS DE 1/2" </v>
          </cell>
        </row>
        <row r="320">
          <cell r="A320" t="str">
            <v>AC 1/2"   en tubería de 3"</v>
          </cell>
        </row>
        <row r="321">
          <cell r="A321" t="str">
            <v>AC 1/2"   en tubería de 4"</v>
          </cell>
        </row>
        <row r="322">
          <cell r="A322" t="str">
            <v>AC 1/2"   en tubería de 2"</v>
          </cell>
        </row>
        <row r="324">
          <cell r="A324" t="str">
            <v>AC 1/2" en Tubería 3"</v>
          </cell>
        </row>
        <row r="326">
          <cell r="A326" t="str">
            <v>Tee 8" x 1"</v>
          </cell>
        </row>
        <row r="327">
          <cell r="A327" t="str">
            <v>Col. Tee 8" x 1'</v>
          </cell>
        </row>
        <row r="328">
          <cell r="A328" t="str">
            <v>Codo 8" x 35°</v>
          </cell>
        </row>
        <row r="329">
          <cell r="A329" t="str">
            <v>Col. Codo 8" x 35°</v>
          </cell>
        </row>
        <row r="330">
          <cell r="A330" t="str">
            <v>Codo 8" x 20°</v>
          </cell>
        </row>
        <row r="331">
          <cell r="A331" t="str">
            <v>Col. Codo 8" x 20°</v>
          </cell>
        </row>
        <row r="334">
          <cell r="A334" t="str">
            <v>LOTE 2</v>
          </cell>
        </row>
        <row r="335">
          <cell r="A335" t="str">
            <v>Bote de asfalto (hasta 5 km)</v>
          </cell>
        </row>
        <row r="338">
          <cell r="A338" t="str">
            <v>PRUEBAS HIDROSTÁTICAS EN TUBERÍAS</v>
          </cell>
        </row>
        <row r="339">
          <cell r="A339" t="str">
            <v xml:space="preserve">Prueba Hidrostatica en Tuberías de 6 " PVC </v>
          </cell>
        </row>
        <row r="340">
          <cell r="A340" t="str">
            <v xml:space="preserve">Prueba Hidrostatica en Tuberías de 6 " PVC </v>
          </cell>
        </row>
        <row r="341">
          <cell r="A341" t="str">
            <v xml:space="preserve">Prueba Hidrostatica en Tuberías de 3 " PVC </v>
          </cell>
        </row>
        <row r="342">
          <cell r="A342" t="str">
            <v xml:space="preserve">Prueba Hidrostatica en Tuberías de 2 " PVC </v>
          </cell>
        </row>
        <row r="344">
          <cell r="A344" t="str">
            <v xml:space="preserve">ACOMETIDA SANITARIA   </v>
          </cell>
        </row>
        <row r="345">
          <cell r="A345" t="str">
            <v xml:space="preserve">Acometida Sanitaria DN4" SDR 32.5 </v>
          </cell>
        </row>
        <row r="347">
          <cell r="A347" t="str">
            <v>LOTE 3</v>
          </cell>
        </row>
        <row r="348">
          <cell r="A348" t="str">
            <v>FASE I</v>
          </cell>
        </row>
        <row r="349">
          <cell r="A349" t="str">
            <v>PRELIMINARES</v>
          </cell>
        </row>
        <row r="350">
          <cell r="A350" t="str">
            <v>Replanteo</v>
          </cell>
        </row>
        <row r="352">
          <cell r="A352" t="str">
            <v xml:space="preserve"> MOVIMIENTO DE TIERRAS </v>
          </cell>
        </row>
        <row r="353">
          <cell r="A353" t="str">
            <v xml:space="preserve"> Excavación material no clasificado</v>
          </cell>
        </row>
        <row r="354">
          <cell r="A354" t="str">
            <v xml:space="preserve"> Relleno compactado con material de la exc.</v>
          </cell>
        </row>
        <row r="355">
          <cell r="A355" t="str">
            <v xml:space="preserve"> Asiento de arena</v>
          </cell>
        </row>
        <row r="356">
          <cell r="A356" t="str">
            <v xml:space="preserve"> Bote de material</v>
          </cell>
        </row>
        <row r="357">
          <cell r="A357" t="str">
            <v xml:space="preserve"> Excavación en Roca</v>
          </cell>
        </row>
        <row r="358">
          <cell r="A358" t="str">
            <v xml:space="preserve"> Bote de Roca</v>
          </cell>
        </row>
        <row r="360">
          <cell r="A360" t="str">
            <v>SUMINISTRO DE JUNTAS TIPO DRESSER</v>
          </cell>
        </row>
        <row r="361">
          <cell r="A361" t="str">
            <v xml:space="preserve">Junta Dresser o  Equivalente diámetro Ø6" </v>
          </cell>
        </row>
        <row r="363">
          <cell r="A363" t="str">
            <v>COLOCACION DE JUNTAS TIPO DRESSER</v>
          </cell>
        </row>
        <row r="364">
          <cell r="A364" t="str">
            <v xml:space="preserve"> Junta Dresser o  Equivalente diámetro Ø6" </v>
          </cell>
        </row>
        <row r="366">
          <cell r="A366" t="str">
            <v>SUMINISTRO DE PIEZAS ESPECIALES</v>
          </cell>
        </row>
        <row r="367">
          <cell r="A367" t="str">
            <v>Tapón Ø2" PVC</v>
          </cell>
        </row>
        <row r="368">
          <cell r="A368" t="str">
            <v>Tapón Ø3" PVC</v>
          </cell>
        </row>
        <row r="369">
          <cell r="A369" t="str">
            <v>Tapón Ø4" PVC</v>
          </cell>
        </row>
        <row r="370">
          <cell r="A370" t="str">
            <v>Tee 16" x 8" acero</v>
          </cell>
        </row>
        <row r="371">
          <cell r="A371" t="str">
            <v>Tee 6" x 2" platillado acero</v>
          </cell>
        </row>
        <row r="372">
          <cell r="A372" t="str">
            <v>Tee 6" x 6" acero</v>
          </cell>
        </row>
        <row r="373">
          <cell r="A373" t="str">
            <v>Tee 6" x 6" PVC</v>
          </cell>
        </row>
        <row r="374">
          <cell r="A374" t="str">
            <v>Tee 2" x 2 PVC</v>
          </cell>
        </row>
        <row r="375">
          <cell r="A375" t="str">
            <v>Codo 6" x 90° PVC</v>
          </cell>
        </row>
        <row r="376">
          <cell r="A376" t="str">
            <v>Codo 4" x 90° PVC</v>
          </cell>
        </row>
        <row r="377">
          <cell r="A377" t="str">
            <v>Codo 2" x 90° PVC</v>
          </cell>
        </row>
        <row r="378">
          <cell r="A378" t="str">
            <v>Codo 3" x 90° PVC</v>
          </cell>
        </row>
        <row r="379">
          <cell r="A379" t="str">
            <v>Red 6" x 2" PVC</v>
          </cell>
        </row>
        <row r="380">
          <cell r="A380" t="str">
            <v>Red 6" x 4" PVC</v>
          </cell>
        </row>
        <row r="381">
          <cell r="A381" t="str">
            <v>Red 4" x 2" PVC</v>
          </cell>
        </row>
        <row r="382">
          <cell r="A382" t="str">
            <v>Red 3" x 2" PVC</v>
          </cell>
        </row>
        <row r="383">
          <cell r="A383" t="str">
            <v>Codo 2" x 45° Acero</v>
          </cell>
        </row>
        <row r="384">
          <cell r="A384" t="str">
            <v>Codo 2" x 90° PVC</v>
          </cell>
        </row>
        <row r="385">
          <cell r="A385" t="str">
            <v>Red 8" x 6" PVC</v>
          </cell>
        </row>
        <row r="387">
          <cell r="A387" t="str">
            <v>COLOCACION PIEZAS ESPECIALES</v>
          </cell>
        </row>
        <row r="388">
          <cell r="A388" t="str">
            <v>Col. Tapón Ø2" PVC</v>
          </cell>
        </row>
        <row r="389">
          <cell r="A389" t="str">
            <v>Col. Tapón Ø3" PVC</v>
          </cell>
        </row>
        <row r="390">
          <cell r="A390" t="str">
            <v>Col. Tapón Ø4" PVC</v>
          </cell>
        </row>
        <row r="391">
          <cell r="A391" t="str">
            <v>Col. Tee 16" x 8" acero</v>
          </cell>
        </row>
        <row r="392">
          <cell r="A392" t="str">
            <v>Col. Tee 6" x 2" platillado acero</v>
          </cell>
        </row>
        <row r="393">
          <cell r="A393" t="str">
            <v>Col. Tee 6" x 6" acero</v>
          </cell>
        </row>
        <row r="394">
          <cell r="A394" t="str">
            <v>Col. Tee 6" x 6" PVC</v>
          </cell>
        </row>
        <row r="395">
          <cell r="A395" t="str">
            <v>Col. Tee 2" x 2 PVC</v>
          </cell>
        </row>
        <row r="396">
          <cell r="A396" t="str">
            <v>Col Codo 6" x 90° PVC</v>
          </cell>
        </row>
        <row r="397">
          <cell r="A397" t="str">
            <v>Col Codo 4" x 90° PVC</v>
          </cell>
        </row>
        <row r="398">
          <cell r="A398" t="str">
            <v>Col Codo 2" x 90° PVC</v>
          </cell>
        </row>
        <row r="399">
          <cell r="A399" t="str">
            <v>Col Codo 3" x 90° PVC</v>
          </cell>
        </row>
        <row r="400">
          <cell r="A400" t="str">
            <v>Col Red 6" x 2" PVC</v>
          </cell>
        </row>
        <row r="401">
          <cell r="A401" t="str">
            <v>Col Red 6" x 4" PVC</v>
          </cell>
        </row>
        <row r="402">
          <cell r="A402" t="str">
            <v>Col Red 4" x 2" PVC</v>
          </cell>
        </row>
        <row r="403">
          <cell r="A403" t="str">
            <v>Col Red 3" x 2" PVC</v>
          </cell>
        </row>
        <row r="404">
          <cell r="A404" t="str">
            <v>Col Codo 2" x 45° Acero</v>
          </cell>
        </row>
        <row r="405">
          <cell r="A405" t="str">
            <v>Col Codo 2" x 90° PVC</v>
          </cell>
        </row>
        <row r="406">
          <cell r="A406" t="str">
            <v>Col Red 8" x 6" PVC</v>
          </cell>
        </row>
        <row r="410">
          <cell r="A410" t="str">
            <v xml:space="preserve"> SUMINISTRO DE TUBERÍAS</v>
          </cell>
        </row>
        <row r="411">
          <cell r="A411" t="str">
            <v>Tuberías de Pvc , DN 8 " X 19'  de longitud  , clase de presión  (SDR-26)  , con Junta  Elástica.</v>
          </cell>
        </row>
        <row r="412">
          <cell r="A412" t="str">
            <v>Tuberías de ,PVC , DN 6 " X 19'  de longitud ,clase de presión   (SDR-26) , con Junta  Elástica.</v>
          </cell>
        </row>
        <row r="413">
          <cell r="A413" t="str">
            <v>Tuberías de ,PVC , DN 4 " X 19'  de longitud ,clase de presión   (SDR-26) , con Junta  Elástica.</v>
          </cell>
        </row>
        <row r="414">
          <cell r="A414" t="str">
            <v>Tuberías de PVC , DN 3 " X 19'  de longitud  , clase de presión  (SDR-26)  , con Junta  Elástica.</v>
          </cell>
        </row>
        <row r="415">
          <cell r="A415" t="str">
            <v>Tuberías de PVC , DN 2 " X 19'  de longitud  , clase de presión  (SDR-21)  , con Junta  Elástica.</v>
          </cell>
        </row>
        <row r="416">
          <cell r="A416" t="str">
            <v>Tuberías de PVC , DN 1 " X 19'  de longitud  , clase de presión  (SCH-40).</v>
          </cell>
        </row>
        <row r="417">
          <cell r="A417" t="str">
            <v>Tuberías de PVC , DN 1 1/2 " X 19'  de longitud  , clase de presión  (SCH-40).</v>
          </cell>
        </row>
        <row r="418">
          <cell r="A418" t="str">
            <v>Tuberías de PVC , DN 2 " X 19'  de longitud  , clase de presión  (SDR-26).</v>
          </cell>
        </row>
        <row r="420">
          <cell r="A420" t="str">
            <v xml:space="preserve"> COLOCACION DE TUBERIAS</v>
          </cell>
        </row>
        <row r="421">
          <cell r="A421" t="str">
            <v xml:space="preserve">Tuberías de ,PVC , DN 8 " X 19' </v>
          </cell>
        </row>
        <row r="422">
          <cell r="A422" t="str">
            <v xml:space="preserve">Tuberías de ,PVC , DN 6 " X 19' </v>
          </cell>
        </row>
        <row r="423">
          <cell r="A423" t="str">
            <v xml:space="preserve">Tuberías de ,PVC , DN 4 " X 19' </v>
          </cell>
        </row>
        <row r="424">
          <cell r="A424" t="str">
            <v>Tuberías de  PVC, DN 3 " X 19'</v>
          </cell>
        </row>
        <row r="425">
          <cell r="A425" t="str">
            <v>Tuberías de  PVC, DN 2 " X 19'</v>
          </cell>
        </row>
        <row r="426">
          <cell r="A426" t="str">
            <v xml:space="preserve">    Tuberías de PVC , DN 1 " X 19'  de longitud  , clase de presión  (SCH-40).</v>
          </cell>
        </row>
        <row r="427">
          <cell r="A427" t="str">
            <v xml:space="preserve">     Tuberías de PVC , DN 1 1/2 " X 19'  de longitud  , clase de presión  (SCH-40).</v>
          </cell>
        </row>
        <row r="428">
          <cell r="A428" t="str">
            <v xml:space="preserve"> Tuberías de PVC , DN 2 " X 19'  de longitud  , clase de presión  (SDR-26).</v>
          </cell>
        </row>
        <row r="430">
          <cell r="A430" t="str">
            <v xml:space="preserve"> SUMINISTRO Y COLOCACIÓN ACOMETIDAS DE 1/2" </v>
          </cell>
        </row>
        <row r="431">
          <cell r="A431" t="str">
            <v>AC 1/2"   en tubería de 1 1/2"</v>
          </cell>
        </row>
        <row r="433">
          <cell r="A433" t="str">
            <v>FASE II</v>
          </cell>
        </row>
        <row r="434">
          <cell r="A434" t="str">
            <v xml:space="preserve">  MOVIMIENTO DE TIERRAS </v>
          </cell>
        </row>
        <row r="435">
          <cell r="A435" t="str">
            <v xml:space="preserve"> Bote de material c/camión</v>
          </cell>
        </row>
        <row r="437">
          <cell r="A437" t="str">
            <v>HORMIGÓN ARMADO EN F´C=240 KGS/CM2</v>
          </cell>
        </row>
        <row r="438">
          <cell r="A438" t="str">
            <v>Columnas (0.40x0.60) - 6.8 qq/m3</v>
          </cell>
        </row>
        <row r="439">
          <cell r="A439" t="str">
            <v>Riostras radiales (0.40x0.60) - 4,64qq/m3</v>
          </cell>
        </row>
        <row r="440">
          <cell r="A440" t="str">
            <v>Riostras perimetrales (0.40x0.60) 4.74 qq/m3</v>
          </cell>
        </row>
        <row r="442">
          <cell r="A442" t="str">
            <v>FASE II</v>
          </cell>
        </row>
        <row r="444">
          <cell r="A444" t="str">
            <v>Codo 6" x 45° acero</v>
          </cell>
        </row>
        <row r="445">
          <cell r="A445" t="str">
            <v>Sum. Y coloc. V.compuerta 6" h.f. Platillada</v>
          </cell>
        </row>
        <row r="446">
          <cell r="A446" t="str">
            <v>Junta dresser o  Equivalente ø6"</v>
          </cell>
        </row>
        <row r="449">
          <cell r="A449" t="str">
            <v>LOTE 4</v>
          </cell>
        </row>
        <row r="450">
          <cell r="A450" t="str">
            <v>FASE III</v>
          </cell>
        </row>
        <row r="452">
          <cell r="A452" t="str">
            <v>SUMINISTRO DE PIEZAS ESPECIALES</v>
          </cell>
        </row>
        <row r="453">
          <cell r="A453" t="str">
            <v>Adaptadores jrp-Acero 24''</v>
          </cell>
        </row>
        <row r="455">
          <cell r="A455" t="str">
            <v>COLOCACIÓN DE PIEZAS ESPECIALES</v>
          </cell>
        </row>
        <row r="456">
          <cell r="A456" t="str">
            <v xml:space="preserve"> Adaptadores jrp-Acero 24''</v>
          </cell>
        </row>
        <row r="458">
          <cell r="A458" t="str">
            <v>FASE II</v>
          </cell>
        </row>
        <row r="459">
          <cell r="A459" t="str">
            <v>REGISTROS SANITARIOS</v>
          </cell>
        </row>
        <row r="460">
          <cell r="A460" t="str">
            <v>De Ladrillo prof.  2.01-3.00mts.</v>
          </cell>
        </row>
        <row r="462">
          <cell r="A462" t="str">
            <v>Acero de refuerzo f'y=4,200.00 kg/cm2</v>
          </cell>
        </row>
        <row r="465">
          <cell r="A465" t="str">
            <v>LOTE 5</v>
          </cell>
        </row>
        <row r="466">
          <cell r="A466" t="str">
            <v>COMENDADOR</v>
          </cell>
        </row>
        <row r="467">
          <cell r="A467" t="str">
            <v>FASE II</v>
          </cell>
        </row>
        <row r="468">
          <cell r="A468" t="str">
            <v xml:space="preserve">   MOVIMIENTO DE TIERRAS </v>
          </cell>
        </row>
        <row r="469">
          <cell r="A469" t="str">
            <v xml:space="preserve">   Bote de material</v>
          </cell>
        </row>
        <row r="471">
          <cell r="A471" t="str">
            <v>REGISTROS SANITARIOS</v>
          </cell>
        </row>
        <row r="472">
          <cell r="A472" t="str">
            <v>De Ladrillo prof.  .1.01-1.5 mts.</v>
          </cell>
        </row>
        <row r="473">
          <cell r="A473" t="str">
            <v>De Ladrillo prof.  1.51-2.00 mts.</v>
          </cell>
        </row>
        <row r="474">
          <cell r="A474" t="str">
            <v>De Ladrillo prof.  2.01-3.00 mts.</v>
          </cell>
        </row>
        <row r="475">
          <cell r="A475" t="str">
            <v>De Ladrillo prof.  3.01-4.00 mts.</v>
          </cell>
        </row>
        <row r="477">
          <cell r="A477" t="str">
            <v>SUMINISTRO DE TUBERIA</v>
          </cell>
        </row>
        <row r="478">
          <cell r="A478" t="str">
            <v xml:space="preserve"> Tuberías de ,PVC , DN 8 " X 19'  de longitud ,clase de presión   (SDR-32.5) , con Junta  Elástica, Color Gris.</v>
          </cell>
        </row>
        <row r="480">
          <cell r="A480" t="str">
            <v>COLOCACION TUBERIA</v>
          </cell>
        </row>
        <row r="481">
          <cell r="A481" t="str">
            <v xml:space="preserve">  Tuberías de ,PVC , DN 8 " X 19'  de longitud ,clase de presión   (SDR-32.5) , con Junta  Elástica, Color Gris.</v>
          </cell>
        </row>
        <row r="483">
          <cell r="A483" t="str">
            <v>BANICA, PEDRO SANTANA, SABANA CRUZ</v>
          </cell>
        </row>
        <row r="484">
          <cell r="A484" t="str">
            <v>FASE I</v>
          </cell>
        </row>
        <row r="486">
          <cell r="A486" t="str">
            <v xml:space="preserve">    MOVIMIENTO DE TIERRAS </v>
          </cell>
        </row>
        <row r="487">
          <cell r="A487" t="str">
            <v xml:space="preserve">    Excavación material no clasificado</v>
          </cell>
        </row>
        <row r="488">
          <cell r="A488" t="str">
            <v xml:space="preserve">    Relleno compactado con material de la exc. </v>
          </cell>
        </row>
        <row r="489">
          <cell r="A489" t="str">
            <v xml:space="preserve">    Asiento de Arena </v>
          </cell>
        </row>
        <row r="490">
          <cell r="A490" t="str">
            <v xml:space="preserve">    Bote de material </v>
          </cell>
        </row>
        <row r="492">
          <cell r="A492" t="str">
            <v>PIEZAS</v>
          </cell>
        </row>
        <row r="493">
          <cell r="A493" t="str">
            <v>Codo 8" x 90˚ Acero</v>
          </cell>
        </row>
        <row r="496">
          <cell r="A496" t="str">
            <v xml:space="preserve">  SUMINISTRO DE TUBERÍAS</v>
          </cell>
        </row>
        <row r="497">
          <cell r="A497" t="str">
            <v xml:space="preserve">   Tuberías de ,PVC , DN 6 " X 19'  de longitud ,clase de presión   (SDR-26) , con Junta  Elástica.</v>
          </cell>
        </row>
        <row r="498">
          <cell r="A498" t="str">
            <v xml:space="preserve">  Tuberías de PVC , DN 2 " X 19'  de longitud  , clase de presión  (SDR-21)  , con Junta  Elástica.</v>
          </cell>
        </row>
        <row r="500">
          <cell r="A500" t="str">
            <v xml:space="preserve">  COLOCACION DE TUBERIAS</v>
          </cell>
        </row>
        <row r="501">
          <cell r="A501" t="str">
            <v xml:space="preserve">    Tuberías de ,PVC , DN 6 " X 19'  de longitud ,clase de presión   (SDR-26) , con Junta  Elástica.</v>
          </cell>
        </row>
        <row r="502">
          <cell r="A502" t="str">
            <v xml:space="preserve">   Tuberías de PVC , DN 2 " X 19'  de longitud  , clase de presión  (SDR-21)  , con Junta  Elástica.</v>
          </cell>
        </row>
        <row r="504">
          <cell r="A504" t="str">
            <v>SUMINISTRO JUNTAS TIPO DRESSER</v>
          </cell>
        </row>
        <row r="505">
          <cell r="A505" t="str">
            <v xml:space="preserve">Junta Dresser o Equivalente diámetro Ø6" </v>
          </cell>
        </row>
        <row r="507">
          <cell r="A507" t="str">
            <v>COLOCACION DE JUNTAS TIPO DRESSER</v>
          </cell>
        </row>
        <row r="508">
          <cell r="A508" t="str">
            <v xml:space="preserve">   Junta Dresser o Equivalente diámetro Ø6" </v>
          </cell>
        </row>
        <row r="511">
          <cell r="A511" t="str">
            <v>FASE II</v>
          </cell>
        </row>
        <row r="512">
          <cell r="A512" t="str">
            <v xml:space="preserve"> - SUMINISTRO DE TUBERÍAS</v>
          </cell>
        </row>
        <row r="513">
          <cell r="A513" t="str">
            <v>Prueba Hidrostática en Tubería de 6"</v>
          </cell>
        </row>
        <row r="515">
          <cell r="A515" t="str">
            <v xml:space="preserve">   COLOCACION DE TUBERIAS</v>
          </cell>
        </row>
        <row r="516">
          <cell r="A516" t="str">
            <v xml:space="preserve"> Tuberías de PVC , DN 2 " X 19'  </v>
          </cell>
        </row>
        <row r="518">
          <cell r="A518" t="str">
            <v>SUMINISTRO PIEZAS</v>
          </cell>
        </row>
        <row r="519">
          <cell r="A519" t="str">
            <v xml:space="preserve">    Codo 3''x45 PVC</v>
          </cell>
        </row>
        <row r="520">
          <cell r="A520" t="str">
            <v>Llave de chorro de 1/2"</v>
          </cell>
        </row>
        <row r="522">
          <cell r="A522" t="str">
            <v>COLOCACION PIEZAS</v>
          </cell>
        </row>
        <row r="523">
          <cell r="A523" t="str">
            <v xml:space="preserve">     Codo 3''x45 PVC</v>
          </cell>
        </row>
        <row r="525">
          <cell r="A525" t="str">
            <v>SUMINISTRO PIEZAS ESPECIALES</v>
          </cell>
        </row>
        <row r="526">
          <cell r="A526" t="str">
            <v xml:space="preserve">    Codo 6''x45 Acero</v>
          </cell>
        </row>
        <row r="528">
          <cell r="A528" t="str">
            <v>COLOCACION PIEZAS ESPECIALES</v>
          </cell>
        </row>
        <row r="529">
          <cell r="A529" t="str">
            <v xml:space="preserve">     Codo 6''x45 Acero</v>
          </cell>
        </row>
        <row r="531">
          <cell r="A531" t="str">
            <v>ACCESORIOS</v>
          </cell>
        </row>
        <row r="532">
          <cell r="A532" t="str">
            <v>Junta Dresser Acero 8"</v>
          </cell>
        </row>
        <row r="533">
          <cell r="A533" t="str">
            <v>Junta Dresser Acero 6"</v>
          </cell>
        </row>
        <row r="535">
          <cell r="A535" t="str">
            <v>Actividades relacionadas a Verja, Acera y Calles, WO 01, Marzo 2017.</v>
          </cell>
        </row>
        <row r="536">
          <cell r="A536" t="str">
            <v>Actividades relacionadas a Mov. Tierras en exterior proyecto WO 2 Marzo 2017.</v>
          </cell>
        </row>
        <row r="537">
          <cell r="A537" t="str">
            <v xml:space="preserve">Excavación con Retroexcavadora. </v>
          </cell>
        </row>
        <row r="539">
          <cell r="A539" t="str">
            <v>Actividades en Labores en cañada 2 WO 5, Abril 2017.</v>
          </cell>
        </row>
        <row r="540">
          <cell r="A540" t="str">
            <v>Actividades en Labores en cañada 1 WO 6, Abril 2017.</v>
          </cell>
        </row>
        <row r="542">
          <cell r="A542" t="str">
            <v>Actividades relacionadas a Verja, Acera y Calles, WO 01, Julio 2017.</v>
          </cell>
        </row>
        <row r="544">
          <cell r="A544" t="str">
            <v>Actividades relacionadas en Cañada 3 WO 07, Julio 2017.</v>
          </cell>
        </row>
        <row r="546">
          <cell r="A546" t="str">
            <v>Actividades relacionadas en Cañada 4, WO 7, Julio 2017.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7"/>
  <sheetViews>
    <sheetView showGridLines="0" showZeros="0" tabSelected="1" view="pageBreakPreview" topLeftCell="A820" zoomScaleNormal="100" zoomScaleSheetLayoutView="100" workbookViewId="0">
      <selection activeCell="E845" sqref="E845"/>
    </sheetView>
  </sheetViews>
  <sheetFormatPr baseColWidth="10" defaultColWidth="10.6640625" defaultRowHeight="12.75" x14ac:dyDescent="0.2"/>
  <cols>
    <col min="1" max="1" width="10" style="83" customWidth="1"/>
    <col min="2" max="2" width="53" style="56" customWidth="1"/>
    <col min="3" max="3" width="16.83203125" style="57" customWidth="1"/>
    <col min="4" max="4" width="11.83203125" style="57" customWidth="1"/>
    <col min="5" max="5" width="16.83203125" style="57" customWidth="1"/>
    <col min="6" max="6" width="18.1640625" style="55" customWidth="1"/>
    <col min="7" max="7" width="18.5" style="55" customWidth="1"/>
    <col min="8" max="8" width="18.1640625" style="55" customWidth="1"/>
    <col min="9" max="10" width="27.83203125" style="55" customWidth="1"/>
    <col min="11" max="11" width="18.83203125" style="55" customWidth="1"/>
    <col min="12" max="12" width="17.6640625" style="55" customWidth="1"/>
    <col min="13" max="16384" width="10.6640625" style="55"/>
  </cols>
  <sheetData>
    <row r="1" spans="1:6" s="2" customFormat="1" ht="15" x14ac:dyDescent="0.2">
      <c r="A1" s="248" t="s">
        <v>1</v>
      </c>
      <c r="B1" s="249"/>
      <c r="C1" s="249"/>
      <c r="D1" s="249"/>
      <c r="E1" s="249"/>
      <c r="F1" s="250"/>
    </row>
    <row r="2" spans="1:6" s="2" customFormat="1" ht="15" x14ac:dyDescent="0.2">
      <c r="A2" s="251" t="s">
        <v>2</v>
      </c>
      <c r="B2" s="252"/>
      <c r="C2" s="252"/>
      <c r="D2" s="252"/>
      <c r="E2" s="252"/>
      <c r="F2" s="253"/>
    </row>
    <row r="3" spans="1:6" s="2" customFormat="1" ht="15" x14ac:dyDescent="0.2">
      <c r="A3" s="251" t="s">
        <v>4</v>
      </c>
      <c r="B3" s="252"/>
      <c r="C3" s="252"/>
      <c r="D3" s="252"/>
      <c r="E3" s="252"/>
      <c r="F3" s="253"/>
    </row>
    <row r="4" spans="1:6" s="2" customFormat="1" ht="15" x14ac:dyDescent="0.2">
      <c r="A4" s="254"/>
      <c r="B4" s="252"/>
      <c r="C4" s="252"/>
      <c r="D4" s="252"/>
      <c r="E4" s="252"/>
      <c r="F4" s="253"/>
    </row>
    <row r="5" spans="1:6" s="2" customFormat="1" ht="15" x14ac:dyDescent="0.2">
      <c r="A5" s="140"/>
      <c r="B5" s="141"/>
      <c r="C5" s="141"/>
      <c r="D5" s="141"/>
      <c r="E5" s="141"/>
      <c r="F5" s="142"/>
    </row>
    <row r="6" spans="1:6" s="3" customFormat="1" ht="15" x14ac:dyDescent="0.2">
      <c r="A6" s="140"/>
      <c r="B6" s="141"/>
      <c r="C6" s="141"/>
      <c r="D6" s="141"/>
      <c r="E6" s="141"/>
      <c r="F6" s="142"/>
    </row>
    <row r="7" spans="1:6" s="4" customFormat="1" ht="30" customHeight="1" x14ac:dyDescent="0.2">
      <c r="A7" s="255" t="s">
        <v>193</v>
      </c>
      <c r="B7" s="239"/>
      <c r="C7" s="239"/>
      <c r="D7" s="239"/>
      <c r="E7" s="239"/>
      <c r="F7" s="256"/>
    </row>
    <row r="8" spans="1:6" s="6" customFormat="1" x14ac:dyDescent="0.2">
      <c r="A8" s="5" t="s">
        <v>214</v>
      </c>
      <c r="B8" s="68"/>
      <c r="C8" s="143" t="s">
        <v>194</v>
      </c>
      <c r="D8" s="69"/>
      <c r="E8" s="58"/>
      <c r="F8" s="7"/>
    </row>
    <row r="9" spans="1:6" s="6" customFormat="1" x14ac:dyDescent="0.2">
      <c r="A9" s="5" t="s">
        <v>195</v>
      </c>
      <c r="B9" s="68"/>
      <c r="C9" s="143"/>
      <c r="D9" s="69"/>
      <c r="E9" s="58"/>
      <c r="F9" s="7"/>
    </row>
    <row r="10" spans="1:6" s="6" customFormat="1" x14ac:dyDescent="0.2">
      <c r="A10" s="5" t="s">
        <v>196</v>
      </c>
      <c r="B10" s="68"/>
      <c r="C10" s="143"/>
      <c r="D10" s="69"/>
      <c r="E10" s="58"/>
      <c r="F10" s="7"/>
    </row>
    <row r="11" spans="1:6" s="6" customFormat="1" x14ac:dyDescent="0.2">
      <c r="A11" s="70"/>
      <c r="B11" s="71"/>
      <c r="C11" s="72"/>
      <c r="D11" s="73"/>
      <c r="E11" s="74"/>
      <c r="F11" s="75"/>
    </row>
    <row r="12" spans="1:6" s="6" customFormat="1" x14ac:dyDescent="0.2">
      <c r="A12" s="257" t="s">
        <v>702</v>
      </c>
      <c r="B12" s="258"/>
      <c r="C12" s="258"/>
      <c r="D12" s="258"/>
      <c r="E12" s="258"/>
      <c r="F12" s="259"/>
    </row>
    <row r="13" spans="1:6" s="8" customFormat="1" x14ac:dyDescent="0.2">
      <c r="A13" s="169" t="s">
        <v>180</v>
      </c>
      <c r="B13" s="169" t="s">
        <v>181</v>
      </c>
      <c r="C13" s="170" t="s">
        <v>182</v>
      </c>
      <c r="D13" s="169" t="s">
        <v>183</v>
      </c>
      <c r="E13" s="171" t="s">
        <v>184</v>
      </c>
      <c r="F13" s="170" t="s">
        <v>185</v>
      </c>
    </row>
    <row r="14" spans="1:6" s="13" customFormat="1" x14ac:dyDescent="0.2">
      <c r="A14" s="9"/>
      <c r="B14" s="10"/>
      <c r="C14" s="11"/>
      <c r="D14" s="11"/>
      <c r="E14" s="11"/>
      <c r="F14" s="12"/>
    </row>
    <row r="15" spans="1:6" s="13" customFormat="1" ht="38.25" x14ac:dyDescent="0.2">
      <c r="A15" s="76" t="s">
        <v>9</v>
      </c>
      <c r="B15" s="172" t="s">
        <v>28</v>
      </c>
      <c r="C15" s="62"/>
      <c r="D15" s="86"/>
      <c r="E15" s="86"/>
      <c r="F15" s="62"/>
    </row>
    <row r="16" spans="1:6" s="13" customFormat="1" x14ac:dyDescent="0.2">
      <c r="A16" s="76"/>
      <c r="B16" s="172"/>
      <c r="C16" s="62"/>
      <c r="D16" s="86"/>
      <c r="E16" s="86"/>
      <c r="F16" s="62"/>
    </row>
    <row r="17" spans="1:13" s="13" customFormat="1" ht="25.5" x14ac:dyDescent="0.2">
      <c r="A17" s="77">
        <v>3</v>
      </c>
      <c r="B17" s="172" t="s">
        <v>29</v>
      </c>
      <c r="C17" s="84"/>
      <c r="D17" s="85"/>
      <c r="E17" s="85"/>
      <c r="F17" s="62"/>
    </row>
    <row r="18" spans="1:13" s="13" customFormat="1" ht="25.5" x14ac:dyDescent="0.2">
      <c r="A18" s="151">
        <v>3.1</v>
      </c>
      <c r="B18" s="173" t="s">
        <v>30</v>
      </c>
      <c r="C18" s="84">
        <v>1</v>
      </c>
      <c r="D18" s="85" t="s">
        <v>0</v>
      </c>
      <c r="E18" s="85">
        <v>5062.2</v>
      </c>
      <c r="F18" s="62">
        <f>ROUND(E18*C18,2)</f>
        <v>5062.2</v>
      </c>
    </row>
    <row r="19" spans="1:13" s="13" customFormat="1" ht="25.5" x14ac:dyDescent="0.2">
      <c r="A19" s="151">
        <v>3.2</v>
      </c>
      <c r="B19" s="173" t="s">
        <v>31</v>
      </c>
      <c r="C19" s="84">
        <v>1</v>
      </c>
      <c r="D19" s="85" t="s">
        <v>0</v>
      </c>
      <c r="E19" s="85">
        <v>4283.3999999999996</v>
      </c>
      <c r="F19" s="62">
        <f>+ROUND(C19*E19,2)</f>
        <v>4283.3999999999996</v>
      </c>
    </row>
    <row r="20" spans="1:13" s="13" customFormat="1" x14ac:dyDescent="0.2">
      <c r="A20" s="151">
        <v>3.3</v>
      </c>
      <c r="B20" s="173" t="s">
        <v>32</v>
      </c>
      <c r="C20" s="84">
        <v>1</v>
      </c>
      <c r="D20" s="85" t="s">
        <v>0</v>
      </c>
      <c r="E20" s="85">
        <v>2719.31</v>
      </c>
      <c r="F20" s="62">
        <f>ROUND(E20*C20,2)</f>
        <v>2719.31</v>
      </c>
    </row>
    <row r="21" spans="1:13" s="13" customFormat="1" x14ac:dyDescent="0.2">
      <c r="A21" s="151">
        <v>3.4</v>
      </c>
      <c r="B21" s="173" t="s">
        <v>33</v>
      </c>
      <c r="C21" s="84">
        <v>1</v>
      </c>
      <c r="D21" s="85" t="s">
        <v>0</v>
      </c>
      <c r="E21" s="85">
        <v>2180.64</v>
      </c>
      <c r="F21" s="62">
        <f>ROUND(E21*C21,2)</f>
        <v>2180.64</v>
      </c>
    </row>
    <row r="22" spans="1:13" s="13" customFormat="1" ht="38.25" x14ac:dyDescent="0.2">
      <c r="A22" s="151">
        <v>3.5</v>
      </c>
      <c r="B22" s="173" t="s">
        <v>34</v>
      </c>
      <c r="C22" s="84">
        <v>1</v>
      </c>
      <c r="D22" s="85" t="s">
        <v>0</v>
      </c>
      <c r="E22" s="85">
        <v>3410.89</v>
      </c>
      <c r="F22" s="62">
        <f>ROUND(E22*C22,2)</f>
        <v>3410.89</v>
      </c>
    </row>
    <row r="23" spans="1:13" s="13" customFormat="1" ht="38.25" x14ac:dyDescent="0.2">
      <c r="A23" s="151">
        <v>3.6</v>
      </c>
      <c r="B23" s="173" t="s">
        <v>35</v>
      </c>
      <c r="C23" s="84">
        <v>1</v>
      </c>
      <c r="D23" s="85" t="s">
        <v>0</v>
      </c>
      <c r="E23" s="85">
        <v>2067.12</v>
      </c>
      <c r="F23" s="62">
        <f>ROUND(C23*E23,2)</f>
        <v>2067.12</v>
      </c>
    </row>
    <row r="24" spans="1:13" s="13" customFormat="1" ht="38.25" x14ac:dyDescent="0.2">
      <c r="A24" s="151">
        <v>3.7</v>
      </c>
      <c r="B24" s="173" t="s">
        <v>36</v>
      </c>
      <c r="C24" s="84">
        <v>1</v>
      </c>
      <c r="D24" s="85" t="s">
        <v>0</v>
      </c>
      <c r="E24" s="85">
        <v>3340.81</v>
      </c>
      <c r="F24" s="62">
        <f>ROUND(C24*E24,2)</f>
        <v>3340.81</v>
      </c>
    </row>
    <row r="25" spans="1:13" s="13" customFormat="1" x14ac:dyDescent="0.2">
      <c r="A25" s="78"/>
      <c r="B25" s="173"/>
      <c r="C25" s="84"/>
      <c r="D25" s="85"/>
      <c r="E25" s="85"/>
      <c r="F25" s="62"/>
    </row>
    <row r="26" spans="1:13" s="13" customFormat="1" x14ac:dyDescent="0.2">
      <c r="A26" s="78">
        <v>4</v>
      </c>
      <c r="B26" s="173" t="s">
        <v>37</v>
      </c>
      <c r="C26" s="84">
        <v>1</v>
      </c>
      <c r="D26" s="85" t="s">
        <v>0</v>
      </c>
      <c r="E26" s="85">
        <v>1500</v>
      </c>
      <c r="F26" s="62">
        <f>+ROUND(C26*E26,2)</f>
        <v>1500</v>
      </c>
    </row>
    <row r="27" spans="1:13" s="13" customFormat="1" x14ac:dyDescent="0.2">
      <c r="A27" s="78"/>
      <c r="B27" s="173"/>
      <c r="C27" s="84"/>
      <c r="D27" s="85"/>
      <c r="E27" s="85"/>
      <c r="F27" s="62"/>
    </row>
    <row r="28" spans="1:13" s="20" customFormat="1" x14ac:dyDescent="0.2">
      <c r="A28" s="174"/>
      <c r="B28" s="32" t="s">
        <v>38</v>
      </c>
      <c r="C28" s="175"/>
      <c r="D28" s="28"/>
      <c r="E28" s="176"/>
      <c r="F28" s="37">
        <f>SUM(F18:F26)</f>
        <v>24564.37</v>
      </c>
      <c r="G28" s="13"/>
      <c r="H28" s="19"/>
      <c r="I28" s="19"/>
      <c r="J28" s="19"/>
      <c r="K28" s="19"/>
      <c r="L28" s="19"/>
      <c r="M28" s="19"/>
    </row>
    <row r="29" spans="1:13" s="13" customFormat="1" x14ac:dyDescent="0.2">
      <c r="A29" s="79"/>
      <c r="B29" s="173"/>
      <c r="C29" s="84"/>
      <c r="D29" s="85"/>
      <c r="E29" s="85"/>
      <c r="F29" s="62"/>
    </row>
    <row r="30" spans="1:13" s="13" customFormat="1" ht="25.5" x14ac:dyDescent="0.2">
      <c r="A30" s="76" t="s">
        <v>11</v>
      </c>
      <c r="B30" s="172" t="s">
        <v>39</v>
      </c>
      <c r="C30" s="84"/>
      <c r="D30" s="85"/>
      <c r="E30" s="85"/>
      <c r="F30" s="62"/>
    </row>
    <row r="31" spans="1:13" s="13" customFormat="1" x14ac:dyDescent="0.2">
      <c r="A31" s="79"/>
      <c r="B31" s="173"/>
      <c r="C31" s="84"/>
      <c r="D31" s="85"/>
      <c r="E31" s="85"/>
      <c r="F31" s="62"/>
    </row>
    <row r="32" spans="1:13" s="13" customFormat="1" x14ac:dyDescent="0.2">
      <c r="A32" s="77">
        <v>1</v>
      </c>
      <c r="B32" s="172" t="s">
        <v>40</v>
      </c>
      <c r="C32" s="84">
        <v>7407.83</v>
      </c>
      <c r="D32" s="85" t="s">
        <v>7</v>
      </c>
      <c r="E32" s="84">
        <v>5</v>
      </c>
      <c r="F32" s="62">
        <f>ROUND(C32*E32,2)</f>
        <v>37039.15</v>
      </c>
    </row>
    <row r="33" spans="1:6" s="13" customFormat="1" ht="10.5" customHeight="1" x14ac:dyDescent="0.2">
      <c r="A33" s="77"/>
      <c r="B33" s="173"/>
      <c r="C33" s="84"/>
      <c r="D33" s="85"/>
      <c r="E33" s="85"/>
      <c r="F33" s="62"/>
    </row>
    <row r="34" spans="1:6" s="13" customFormat="1" x14ac:dyDescent="0.2">
      <c r="A34" s="78">
        <v>2</v>
      </c>
      <c r="B34" s="172" t="s">
        <v>13</v>
      </c>
      <c r="C34" s="84"/>
      <c r="D34" s="85"/>
      <c r="E34" s="85"/>
      <c r="F34" s="62"/>
    </row>
    <row r="35" spans="1:6" s="13" customFormat="1" ht="25.5" x14ac:dyDescent="0.2">
      <c r="A35" s="151">
        <f>A34+0.1</f>
        <v>2.1</v>
      </c>
      <c r="B35" s="173" t="s">
        <v>41</v>
      </c>
      <c r="C35" s="84">
        <v>6288.05</v>
      </c>
      <c r="D35" s="85" t="s">
        <v>5</v>
      </c>
      <c r="E35" s="84">
        <v>154.52000000000001</v>
      </c>
      <c r="F35" s="62">
        <f>ROUND(C35*E35,2)</f>
        <v>971629.49</v>
      </c>
    </row>
    <row r="36" spans="1:6" s="13" customFormat="1" ht="13.5" customHeight="1" x14ac:dyDescent="0.2">
      <c r="A36" s="151">
        <f>A35+0.1</f>
        <v>2.2000000000000002</v>
      </c>
      <c r="B36" s="173" t="s">
        <v>42</v>
      </c>
      <c r="C36" s="84">
        <v>452.71</v>
      </c>
      <c r="D36" s="85" t="s">
        <v>5</v>
      </c>
      <c r="E36" s="85">
        <v>1313.31</v>
      </c>
      <c r="F36" s="62">
        <f>ROUND(E36*C36,2)</f>
        <v>594548.56999999995</v>
      </c>
    </row>
    <row r="37" spans="1:6" s="13" customFormat="1" ht="25.5" x14ac:dyDescent="0.2">
      <c r="A37" s="151">
        <f>A36+0.1</f>
        <v>2.3000000000000003</v>
      </c>
      <c r="B37" s="173" t="s">
        <v>43</v>
      </c>
      <c r="C37" s="84">
        <v>5487.43</v>
      </c>
      <c r="D37" s="85" t="s">
        <v>5</v>
      </c>
      <c r="E37" s="85">
        <v>184.67</v>
      </c>
      <c r="F37" s="62">
        <f>ROUND(E37*C37,2)</f>
        <v>1013363.7</v>
      </c>
    </row>
    <row r="38" spans="1:6" s="13" customFormat="1" ht="51" x14ac:dyDescent="0.2">
      <c r="A38" s="151">
        <f>A37+0.1</f>
        <v>2.4000000000000004</v>
      </c>
      <c r="B38" s="173" t="s">
        <v>44</v>
      </c>
      <c r="C38" s="84">
        <v>1975.48</v>
      </c>
      <c r="D38" s="85" t="s">
        <v>5</v>
      </c>
      <c r="E38" s="85">
        <v>556.96</v>
      </c>
      <c r="F38" s="62">
        <f t="shared" ref="F38:F44" si="0">ROUND(C38*E38,2)</f>
        <v>1100263.3400000001</v>
      </c>
    </row>
    <row r="39" spans="1:6" s="13" customFormat="1" x14ac:dyDescent="0.2">
      <c r="A39" s="151">
        <f>A38+0.1</f>
        <v>2.5000000000000004</v>
      </c>
      <c r="B39" s="173" t="s">
        <v>45</v>
      </c>
      <c r="C39" s="84">
        <v>2936.21</v>
      </c>
      <c r="D39" s="85" t="s">
        <v>5</v>
      </c>
      <c r="E39" s="85">
        <v>165</v>
      </c>
      <c r="F39" s="62">
        <f t="shared" si="0"/>
        <v>484474.65</v>
      </c>
    </row>
    <row r="40" spans="1:6" s="13" customFormat="1" ht="10.5" customHeight="1" x14ac:dyDescent="0.2">
      <c r="A40" s="151"/>
      <c r="B40" s="173"/>
      <c r="C40" s="84"/>
      <c r="D40" s="85"/>
      <c r="E40" s="85"/>
      <c r="F40" s="62">
        <f t="shared" si="0"/>
        <v>0</v>
      </c>
    </row>
    <row r="41" spans="1:6" s="13" customFormat="1" x14ac:dyDescent="0.2">
      <c r="A41" s="77">
        <v>3</v>
      </c>
      <c r="B41" s="172" t="s">
        <v>649</v>
      </c>
      <c r="C41" s="84"/>
      <c r="D41" s="85"/>
      <c r="E41" s="85"/>
      <c r="F41" s="62">
        <f t="shared" si="0"/>
        <v>0</v>
      </c>
    </row>
    <row r="42" spans="1:6" s="13" customFormat="1" x14ac:dyDescent="0.2">
      <c r="A42" s="151">
        <f>A41+0.1</f>
        <v>3.1</v>
      </c>
      <c r="B42" s="173" t="s">
        <v>46</v>
      </c>
      <c r="C42" s="84">
        <v>848.72</v>
      </c>
      <c r="D42" s="85" t="s">
        <v>7</v>
      </c>
      <c r="E42" s="85">
        <v>889.96</v>
      </c>
      <c r="F42" s="62">
        <f t="shared" si="0"/>
        <v>755326.85</v>
      </c>
    </row>
    <row r="43" spans="1:6" s="13" customFormat="1" x14ac:dyDescent="0.2">
      <c r="A43" s="151">
        <f>A42+0.1</f>
        <v>3.2</v>
      </c>
      <c r="B43" s="173" t="s">
        <v>47</v>
      </c>
      <c r="C43" s="84">
        <v>4023.33</v>
      </c>
      <c r="D43" s="85" t="s">
        <v>7</v>
      </c>
      <c r="E43" s="85">
        <v>405.68</v>
      </c>
      <c r="F43" s="62">
        <f t="shared" si="0"/>
        <v>1632184.51</v>
      </c>
    </row>
    <row r="44" spans="1:6" s="13" customFormat="1" x14ac:dyDescent="0.2">
      <c r="A44" s="151">
        <f>A43+0.1</f>
        <v>3.3000000000000003</v>
      </c>
      <c r="B44" s="173" t="s">
        <v>48</v>
      </c>
      <c r="C44" s="84">
        <v>2692.17</v>
      </c>
      <c r="D44" s="85" t="s">
        <v>7</v>
      </c>
      <c r="E44" s="85">
        <v>252.73</v>
      </c>
      <c r="F44" s="62">
        <f t="shared" si="0"/>
        <v>680392.12</v>
      </c>
    </row>
    <row r="45" spans="1:6" s="13" customFormat="1" x14ac:dyDescent="0.2">
      <c r="A45" s="151"/>
      <c r="B45" s="173"/>
      <c r="C45" s="84"/>
      <c r="D45" s="85"/>
      <c r="E45" s="85"/>
      <c r="F45" s="62"/>
    </row>
    <row r="46" spans="1:6" s="13" customFormat="1" x14ac:dyDescent="0.2">
      <c r="A46" s="77">
        <v>4</v>
      </c>
      <c r="B46" s="172" t="s">
        <v>650</v>
      </c>
      <c r="C46" s="84"/>
      <c r="D46" s="85"/>
      <c r="E46" s="85"/>
      <c r="F46" s="62">
        <f>ROUND(C46*E46,2)</f>
        <v>0</v>
      </c>
    </row>
    <row r="47" spans="1:6" s="13" customFormat="1" x14ac:dyDescent="0.2">
      <c r="A47" s="151">
        <f>A46+0.1</f>
        <v>4.0999999999999996</v>
      </c>
      <c r="B47" s="173" t="s">
        <v>46</v>
      </c>
      <c r="C47" s="84">
        <v>848.72</v>
      </c>
      <c r="D47" s="85" t="s">
        <v>7</v>
      </c>
      <c r="E47" s="85">
        <v>39.299999999999997</v>
      </c>
      <c r="F47" s="62">
        <f>ROUND(C47*E47,2)</f>
        <v>33354.699999999997</v>
      </c>
    </row>
    <row r="48" spans="1:6" s="13" customFormat="1" x14ac:dyDescent="0.2">
      <c r="A48" s="222">
        <f>A47+0.1</f>
        <v>4.1999999999999993</v>
      </c>
      <c r="B48" s="173" t="s">
        <v>47</v>
      </c>
      <c r="C48" s="84">
        <v>4023.33</v>
      </c>
      <c r="D48" s="85" t="s">
        <v>7</v>
      </c>
      <c r="E48" s="85">
        <v>32.270000000000003</v>
      </c>
      <c r="F48" s="62">
        <f>ROUND(C48*E48,2)</f>
        <v>129832.86</v>
      </c>
    </row>
    <row r="49" spans="1:6" s="13" customFormat="1" x14ac:dyDescent="0.2">
      <c r="A49" s="222">
        <f>A48+0.1</f>
        <v>4.2999999999999989</v>
      </c>
      <c r="B49" s="173" t="s">
        <v>48</v>
      </c>
      <c r="C49" s="84">
        <v>2692.17</v>
      </c>
      <c r="D49" s="85" t="s">
        <v>7</v>
      </c>
      <c r="E49" s="85">
        <v>27.98</v>
      </c>
      <c r="F49" s="62">
        <f>ROUND(C49*E49,2)</f>
        <v>75326.92</v>
      </c>
    </row>
    <row r="50" spans="1:6" s="13" customFormat="1" x14ac:dyDescent="0.2">
      <c r="A50" s="79"/>
      <c r="B50" s="173"/>
      <c r="C50" s="84"/>
      <c r="D50" s="85"/>
      <c r="E50" s="85"/>
      <c r="F50" s="62"/>
    </row>
    <row r="51" spans="1:6" s="13" customFormat="1" x14ac:dyDescent="0.2">
      <c r="A51" s="77">
        <v>5</v>
      </c>
      <c r="B51" s="172" t="s">
        <v>49</v>
      </c>
      <c r="C51" s="84"/>
      <c r="D51" s="85"/>
      <c r="E51" s="85"/>
      <c r="F51" s="62"/>
    </row>
    <row r="52" spans="1:6" s="13" customFormat="1" x14ac:dyDescent="0.2">
      <c r="A52" s="222">
        <f>A51+0.1</f>
        <v>5.0999999999999996</v>
      </c>
      <c r="B52" s="173" t="s">
        <v>50</v>
      </c>
      <c r="C52" s="84">
        <v>824</v>
      </c>
      <c r="D52" s="85" t="s">
        <v>7</v>
      </c>
      <c r="E52" s="85">
        <v>16.760000000000002</v>
      </c>
      <c r="F52" s="62">
        <f>ROUND(C52*E52,2)</f>
        <v>13810.24</v>
      </c>
    </row>
    <row r="53" spans="1:6" s="13" customFormat="1" x14ac:dyDescent="0.2">
      <c r="A53" s="222">
        <v>5.2</v>
      </c>
      <c r="B53" s="173" t="s">
        <v>51</v>
      </c>
      <c r="C53" s="84">
        <v>3944.45</v>
      </c>
      <c r="D53" s="85" t="s">
        <v>7</v>
      </c>
      <c r="E53" s="85">
        <v>10.01</v>
      </c>
      <c r="F53" s="62">
        <f>ROUND(C53*E53,2)</f>
        <v>39483.94</v>
      </c>
    </row>
    <row r="54" spans="1:6" s="13" customFormat="1" x14ac:dyDescent="0.2">
      <c r="A54" s="80">
        <v>5.3</v>
      </c>
      <c r="B54" s="177" t="s">
        <v>52</v>
      </c>
      <c r="C54" s="87">
        <v>2639.39</v>
      </c>
      <c r="D54" s="88" t="s">
        <v>7</v>
      </c>
      <c r="E54" s="88">
        <v>7.65</v>
      </c>
      <c r="F54" s="89">
        <f>ROUND(C54*E54,2)</f>
        <v>20191.330000000002</v>
      </c>
    </row>
    <row r="55" spans="1:6" s="13" customFormat="1" x14ac:dyDescent="0.2">
      <c r="A55" s="79"/>
      <c r="B55" s="173"/>
      <c r="C55" s="84"/>
      <c r="D55" s="85"/>
      <c r="E55" s="85"/>
      <c r="F55" s="62"/>
    </row>
    <row r="56" spans="1:6" s="13" customFormat="1" ht="25.5" x14ac:dyDescent="0.2">
      <c r="A56" s="77">
        <v>6</v>
      </c>
      <c r="B56" s="172" t="s">
        <v>14</v>
      </c>
      <c r="C56" s="84"/>
      <c r="D56" s="85"/>
      <c r="E56" s="85"/>
      <c r="F56" s="62"/>
    </row>
    <row r="57" spans="1:6" s="13" customFormat="1" ht="25.5" x14ac:dyDescent="0.2">
      <c r="A57" s="151">
        <f>A56+0.1</f>
        <v>6.1</v>
      </c>
      <c r="B57" s="173" t="s">
        <v>53</v>
      </c>
      <c r="C57" s="84">
        <v>15</v>
      </c>
      <c r="D57" s="85" t="s">
        <v>0</v>
      </c>
      <c r="E57" s="85">
        <v>1449.38</v>
      </c>
      <c r="F57" s="62">
        <f t="shared" ref="F57:F84" si="1">ROUND(E57*C57,2)</f>
        <v>21740.7</v>
      </c>
    </row>
    <row r="58" spans="1:6" s="13" customFormat="1" ht="25.5" x14ac:dyDescent="0.2">
      <c r="A58" s="151">
        <f t="shared" ref="A58:A65" si="2">A57+0.1</f>
        <v>6.1999999999999993</v>
      </c>
      <c r="B58" s="173" t="s">
        <v>54</v>
      </c>
      <c r="C58" s="84">
        <v>3</v>
      </c>
      <c r="D58" s="85" t="s">
        <v>0</v>
      </c>
      <c r="E58" s="85">
        <v>1767.44</v>
      </c>
      <c r="F58" s="62">
        <f t="shared" si="1"/>
        <v>5302.32</v>
      </c>
    </row>
    <row r="59" spans="1:6" s="13" customFormat="1" ht="25.5" x14ac:dyDescent="0.2">
      <c r="A59" s="151">
        <f t="shared" si="2"/>
        <v>6.2999999999999989</v>
      </c>
      <c r="B59" s="173" t="s">
        <v>55</v>
      </c>
      <c r="C59" s="84">
        <v>2</v>
      </c>
      <c r="D59" s="85" t="s">
        <v>0</v>
      </c>
      <c r="E59" s="85">
        <v>2249.15</v>
      </c>
      <c r="F59" s="62">
        <f t="shared" si="1"/>
        <v>4498.3</v>
      </c>
    </row>
    <row r="60" spans="1:6" s="13" customFormat="1" ht="25.5" x14ac:dyDescent="0.2">
      <c r="A60" s="151">
        <f t="shared" si="2"/>
        <v>6.3999999999999986</v>
      </c>
      <c r="B60" s="173" t="s">
        <v>56</v>
      </c>
      <c r="C60" s="84">
        <v>8</v>
      </c>
      <c r="D60" s="85" t="s">
        <v>0</v>
      </c>
      <c r="E60" s="85">
        <v>2054.4499999999998</v>
      </c>
      <c r="F60" s="62">
        <f t="shared" si="1"/>
        <v>16435.599999999999</v>
      </c>
    </row>
    <row r="61" spans="1:6" s="13" customFormat="1" ht="25.5" x14ac:dyDescent="0.2">
      <c r="A61" s="151">
        <f t="shared" si="2"/>
        <v>6.4999999999999982</v>
      </c>
      <c r="B61" s="173" t="s">
        <v>57</v>
      </c>
      <c r="C61" s="84">
        <v>3</v>
      </c>
      <c r="D61" s="85" t="s">
        <v>0</v>
      </c>
      <c r="E61" s="85">
        <v>1514.74</v>
      </c>
      <c r="F61" s="62">
        <f t="shared" si="1"/>
        <v>4544.22</v>
      </c>
    </row>
    <row r="62" spans="1:6" s="13" customFormat="1" ht="25.5" x14ac:dyDescent="0.2">
      <c r="A62" s="151">
        <f>A61+0.1</f>
        <v>6.5999999999999979</v>
      </c>
      <c r="B62" s="173" t="s">
        <v>58</v>
      </c>
      <c r="C62" s="84">
        <v>1</v>
      </c>
      <c r="D62" s="85" t="s">
        <v>0</v>
      </c>
      <c r="E62" s="85">
        <v>2963.05</v>
      </c>
      <c r="F62" s="62">
        <f t="shared" si="1"/>
        <v>2963.05</v>
      </c>
    </row>
    <row r="63" spans="1:6" s="13" customFormat="1" ht="25.5" x14ac:dyDescent="0.2">
      <c r="A63" s="151">
        <f t="shared" si="2"/>
        <v>6.6999999999999975</v>
      </c>
      <c r="B63" s="173" t="s">
        <v>59</v>
      </c>
      <c r="C63" s="84">
        <v>2</v>
      </c>
      <c r="D63" s="85" t="s">
        <v>0</v>
      </c>
      <c r="E63" s="85">
        <v>3482.25</v>
      </c>
      <c r="F63" s="62">
        <f t="shared" si="1"/>
        <v>6964.5</v>
      </c>
    </row>
    <row r="64" spans="1:6" s="13" customFormat="1" ht="25.5" x14ac:dyDescent="0.2">
      <c r="A64" s="151">
        <f t="shared" si="2"/>
        <v>6.7999999999999972</v>
      </c>
      <c r="B64" s="173" t="s">
        <v>60</v>
      </c>
      <c r="C64" s="84">
        <v>5</v>
      </c>
      <c r="D64" s="85" t="s">
        <v>0</v>
      </c>
      <c r="E64" s="85">
        <v>1320.04</v>
      </c>
      <c r="F64" s="62">
        <f t="shared" si="1"/>
        <v>6600.2</v>
      </c>
    </row>
    <row r="65" spans="1:13" s="13" customFormat="1" ht="25.5" x14ac:dyDescent="0.2">
      <c r="A65" s="151">
        <f t="shared" si="2"/>
        <v>6.8999999999999968</v>
      </c>
      <c r="B65" s="173" t="s">
        <v>61</v>
      </c>
      <c r="C65" s="84">
        <v>1</v>
      </c>
      <c r="D65" s="85" t="s">
        <v>0</v>
      </c>
      <c r="E65" s="85">
        <v>2119.35</v>
      </c>
      <c r="F65" s="62">
        <f t="shared" si="1"/>
        <v>2119.35</v>
      </c>
    </row>
    <row r="66" spans="1:13" s="13" customFormat="1" ht="25.5" x14ac:dyDescent="0.2">
      <c r="A66" s="151"/>
      <c r="B66" s="173" t="s">
        <v>62</v>
      </c>
      <c r="C66" s="84">
        <v>4</v>
      </c>
      <c r="D66" s="85" t="s">
        <v>0</v>
      </c>
      <c r="E66" s="85">
        <v>3649.35</v>
      </c>
      <c r="F66" s="62">
        <f t="shared" si="1"/>
        <v>14597.4</v>
      </c>
    </row>
    <row r="67" spans="1:13" s="13" customFormat="1" ht="25.5" x14ac:dyDescent="0.2">
      <c r="A67" s="79">
        <v>6.1</v>
      </c>
      <c r="B67" s="173" t="s">
        <v>63</v>
      </c>
      <c r="C67" s="84">
        <v>1</v>
      </c>
      <c r="D67" s="85" t="s">
        <v>0</v>
      </c>
      <c r="E67" s="85">
        <v>4210.33</v>
      </c>
      <c r="F67" s="62">
        <f t="shared" si="1"/>
        <v>4210.33</v>
      </c>
    </row>
    <row r="68" spans="1:13" s="13" customFormat="1" ht="25.5" x14ac:dyDescent="0.2">
      <c r="A68" s="79">
        <v>6.11</v>
      </c>
      <c r="B68" s="173" t="s">
        <v>64</v>
      </c>
      <c r="C68" s="84">
        <v>1</v>
      </c>
      <c r="D68" s="85" t="s">
        <v>0</v>
      </c>
      <c r="E68" s="85">
        <v>5536.7</v>
      </c>
      <c r="F68" s="62">
        <f t="shared" si="1"/>
        <v>5536.7</v>
      </c>
    </row>
    <row r="69" spans="1:13" s="13" customFormat="1" x14ac:dyDescent="0.2">
      <c r="A69" s="79">
        <v>6.12</v>
      </c>
      <c r="B69" s="173" t="s">
        <v>65</v>
      </c>
      <c r="C69" s="84">
        <v>2</v>
      </c>
      <c r="D69" s="85" t="s">
        <v>0</v>
      </c>
      <c r="E69" s="85">
        <v>2390.48</v>
      </c>
      <c r="F69" s="62">
        <f t="shared" si="1"/>
        <v>4780.96</v>
      </c>
    </row>
    <row r="70" spans="1:13" s="13" customFormat="1" x14ac:dyDescent="0.2">
      <c r="A70" s="79">
        <v>6.13</v>
      </c>
      <c r="B70" s="173" t="s">
        <v>66</v>
      </c>
      <c r="C70" s="84">
        <v>20</v>
      </c>
      <c r="D70" s="85" t="s">
        <v>0</v>
      </c>
      <c r="E70" s="85">
        <v>1566.25</v>
      </c>
      <c r="F70" s="62">
        <f t="shared" si="1"/>
        <v>31325</v>
      </c>
    </row>
    <row r="71" spans="1:13" s="13" customFormat="1" x14ac:dyDescent="0.2">
      <c r="A71" s="79">
        <v>6.14</v>
      </c>
      <c r="B71" s="173" t="s">
        <v>67</v>
      </c>
      <c r="C71" s="84">
        <v>23</v>
      </c>
      <c r="D71" s="85" t="s">
        <v>0</v>
      </c>
      <c r="E71" s="85">
        <v>1384.48</v>
      </c>
      <c r="F71" s="62">
        <f t="shared" si="1"/>
        <v>31843.040000000001</v>
      </c>
    </row>
    <row r="72" spans="1:13" s="13" customFormat="1" x14ac:dyDescent="0.2">
      <c r="A72" s="79">
        <v>6.15</v>
      </c>
      <c r="B72" s="173" t="s">
        <v>68</v>
      </c>
      <c r="C72" s="84">
        <v>1</v>
      </c>
      <c r="D72" s="85" t="s">
        <v>0</v>
      </c>
      <c r="E72" s="85">
        <v>2948.22</v>
      </c>
      <c r="F72" s="62">
        <f t="shared" si="1"/>
        <v>2948.22</v>
      </c>
    </row>
    <row r="73" spans="1:13" s="13" customFormat="1" ht="38.25" x14ac:dyDescent="0.2">
      <c r="A73" s="79">
        <v>6.16</v>
      </c>
      <c r="B73" s="173" t="s">
        <v>69</v>
      </c>
      <c r="C73" s="84">
        <v>38</v>
      </c>
      <c r="D73" s="85" t="s">
        <v>0</v>
      </c>
      <c r="E73" s="85">
        <v>1156.5899999999999</v>
      </c>
      <c r="F73" s="62">
        <f t="shared" si="1"/>
        <v>43950.42</v>
      </c>
    </row>
    <row r="74" spans="1:13" s="13" customFormat="1" ht="38.25" x14ac:dyDescent="0.2">
      <c r="A74" s="79">
        <v>6.17</v>
      </c>
      <c r="B74" s="173" t="s">
        <v>70</v>
      </c>
      <c r="C74" s="84">
        <v>1</v>
      </c>
      <c r="D74" s="85" t="s">
        <v>0</v>
      </c>
      <c r="E74" s="85">
        <v>2260.66</v>
      </c>
      <c r="F74" s="62">
        <f t="shared" si="1"/>
        <v>2260.66</v>
      </c>
    </row>
    <row r="75" spans="1:13" s="13" customFormat="1" x14ac:dyDescent="0.2">
      <c r="A75" s="79"/>
      <c r="B75" s="173"/>
      <c r="C75" s="84"/>
      <c r="D75" s="85"/>
      <c r="E75" s="85"/>
      <c r="F75" s="62">
        <f t="shared" si="1"/>
        <v>0</v>
      </c>
    </row>
    <row r="76" spans="1:13" s="13" customFormat="1" x14ac:dyDescent="0.2">
      <c r="A76" s="77">
        <v>7</v>
      </c>
      <c r="B76" s="172" t="s">
        <v>15</v>
      </c>
      <c r="C76" s="84"/>
      <c r="D76" s="85"/>
      <c r="E76" s="85"/>
      <c r="F76" s="62">
        <f t="shared" si="1"/>
        <v>0</v>
      </c>
    </row>
    <row r="77" spans="1:13" s="20" customFormat="1" x14ac:dyDescent="0.2">
      <c r="A77" s="260">
        <v>7.1</v>
      </c>
      <c r="B77" s="261" t="s">
        <v>71</v>
      </c>
      <c r="C77" s="84"/>
      <c r="D77" s="85"/>
      <c r="E77" s="85"/>
      <c r="F77" s="62">
        <f t="shared" si="1"/>
        <v>0</v>
      </c>
      <c r="G77" s="13"/>
      <c r="H77" s="19"/>
      <c r="I77" s="19"/>
      <c r="J77" s="19"/>
      <c r="K77" s="19"/>
      <c r="L77" s="19"/>
      <c r="M77" s="19"/>
    </row>
    <row r="78" spans="1:13" s="20" customFormat="1" x14ac:dyDescent="0.2">
      <c r="A78" s="260"/>
      <c r="B78" s="261"/>
      <c r="C78" s="84"/>
      <c r="D78" s="85"/>
      <c r="E78" s="85"/>
      <c r="F78" s="62">
        <f t="shared" si="1"/>
        <v>0</v>
      </c>
      <c r="G78" s="13"/>
      <c r="H78" s="19"/>
      <c r="I78" s="19"/>
      <c r="J78" s="19"/>
      <c r="K78" s="19"/>
      <c r="L78" s="19"/>
      <c r="M78" s="19"/>
    </row>
    <row r="79" spans="1:13" s="24" customFormat="1" ht="33" customHeight="1" x14ac:dyDescent="0.2">
      <c r="A79" s="260"/>
      <c r="B79" s="261"/>
      <c r="C79" s="84">
        <v>1</v>
      </c>
      <c r="D79" s="85" t="s">
        <v>0</v>
      </c>
      <c r="E79" s="85">
        <v>66115.7</v>
      </c>
      <c r="F79" s="62">
        <f t="shared" si="1"/>
        <v>66115.7</v>
      </c>
      <c r="G79" s="13"/>
      <c r="H79" s="23"/>
      <c r="I79" s="23"/>
      <c r="J79" s="23"/>
      <c r="K79" s="23"/>
      <c r="L79" s="23"/>
      <c r="M79" s="23"/>
    </row>
    <row r="80" spans="1:13" s="20" customFormat="1" ht="51" x14ac:dyDescent="0.2">
      <c r="A80" s="151">
        <v>7.2</v>
      </c>
      <c r="B80" s="173" t="s">
        <v>72</v>
      </c>
      <c r="C80" s="84">
        <v>1</v>
      </c>
      <c r="D80" s="85" t="s">
        <v>0</v>
      </c>
      <c r="E80" s="85">
        <v>46696.74</v>
      </c>
      <c r="F80" s="62">
        <f t="shared" si="1"/>
        <v>46696.74</v>
      </c>
      <c r="G80" s="13"/>
      <c r="H80" s="19"/>
      <c r="I80" s="19"/>
      <c r="J80" s="19"/>
      <c r="K80" s="19"/>
      <c r="L80" s="19"/>
      <c r="M80" s="19"/>
    </row>
    <row r="81" spans="1:13" s="20" customFormat="1" ht="51" x14ac:dyDescent="0.2">
      <c r="A81" s="151">
        <f>A80+0.1</f>
        <v>7.3</v>
      </c>
      <c r="B81" s="173" t="s">
        <v>73</v>
      </c>
      <c r="C81" s="84">
        <v>5</v>
      </c>
      <c r="D81" s="85" t="s">
        <v>0</v>
      </c>
      <c r="E81" s="85">
        <v>34444.57</v>
      </c>
      <c r="F81" s="62">
        <f t="shared" si="1"/>
        <v>172222.85</v>
      </c>
      <c r="G81" s="13"/>
      <c r="H81" s="19"/>
      <c r="I81" s="19"/>
      <c r="J81" s="19"/>
      <c r="K81" s="19"/>
      <c r="L81" s="19"/>
      <c r="M81" s="19"/>
    </row>
    <row r="82" spans="1:13" s="20" customFormat="1" ht="51" x14ac:dyDescent="0.2">
      <c r="A82" s="151">
        <f>A81+0.1</f>
        <v>7.3999999999999995</v>
      </c>
      <c r="B82" s="173" t="s">
        <v>74</v>
      </c>
      <c r="C82" s="84">
        <v>9</v>
      </c>
      <c r="D82" s="85" t="s">
        <v>0</v>
      </c>
      <c r="E82" s="85">
        <v>27844.6</v>
      </c>
      <c r="F82" s="62">
        <f t="shared" si="1"/>
        <v>250601.4</v>
      </c>
      <c r="G82" s="13"/>
      <c r="H82" s="19"/>
      <c r="I82" s="19"/>
      <c r="J82" s="19"/>
      <c r="K82" s="19"/>
      <c r="L82" s="19"/>
      <c r="M82" s="19"/>
    </row>
    <row r="83" spans="1:13" s="20" customFormat="1" ht="12.75" customHeight="1" x14ac:dyDescent="0.2">
      <c r="A83" s="151">
        <v>7.5</v>
      </c>
      <c r="B83" s="173" t="s">
        <v>75</v>
      </c>
      <c r="C83" s="84">
        <v>1</v>
      </c>
      <c r="D83" s="85" t="s">
        <v>0</v>
      </c>
      <c r="E83" s="85">
        <v>36215.440000000002</v>
      </c>
      <c r="F83" s="62">
        <f t="shared" si="1"/>
        <v>36215.440000000002</v>
      </c>
      <c r="G83" s="13"/>
      <c r="H83" s="19"/>
      <c r="I83" s="19"/>
      <c r="J83" s="19"/>
      <c r="K83" s="19"/>
      <c r="L83" s="19"/>
      <c r="M83" s="19"/>
    </row>
    <row r="84" spans="1:13" s="20" customFormat="1" ht="25.5" x14ac:dyDescent="0.2">
      <c r="A84" s="80">
        <f>A83+0.1</f>
        <v>7.6</v>
      </c>
      <c r="B84" s="177" t="s">
        <v>76</v>
      </c>
      <c r="C84" s="87">
        <v>15</v>
      </c>
      <c r="D84" s="88" t="s">
        <v>0</v>
      </c>
      <c r="E84" s="88">
        <v>3375</v>
      </c>
      <c r="F84" s="89">
        <f t="shared" si="1"/>
        <v>50625</v>
      </c>
      <c r="G84" s="13"/>
      <c r="H84" s="19"/>
      <c r="I84" s="19"/>
      <c r="J84" s="19"/>
      <c r="K84" s="19"/>
      <c r="L84" s="19"/>
      <c r="M84" s="19"/>
    </row>
    <row r="85" spans="1:13" s="20" customFormat="1" ht="25.5" x14ac:dyDescent="0.2">
      <c r="A85" s="77">
        <v>8</v>
      </c>
      <c r="B85" s="172" t="s">
        <v>77</v>
      </c>
      <c r="C85" s="84"/>
      <c r="D85" s="85"/>
      <c r="E85" s="85"/>
      <c r="F85" s="62"/>
      <c r="G85" s="13"/>
      <c r="H85" s="19"/>
      <c r="I85" s="19"/>
      <c r="J85" s="19"/>
      <c r="K85" s="19"/>
      <c r="L85" s="19"/>
      <c r="M85" s="19"/>
    </row>
    <row r="86" spans="1:13" s="20" customFormat="1" x14ac:dyDescent="0.2">
      <c r="A86" s="151">
        <f t="shared" ref="A86:A93" si="3">A85+0.1</f>
        <v>8.1</v>
      </c>
      <c r="B86" s="173" t="s">
        <v>40</v>
      </c>
      <c r="C86" s="84">
        <v>1</v>
      </c>
      <c r="D86" s="85" t="s">
        <v>0</v>
      </c>
      <c r="E86" s="85">
        <v>200</v>
      </c>
      <c r="F86" s="62">
        <f>ROUND(C86*E86,2)</f>
        <v>200</v>
      </c>
      <c r="G86" s="13"/>
      <c r="H86" s="19"/>
      <c r="I86" s="19"/>
      <c r="J86" s="19"/>
      <c r="K86" s="19"/>
      <c r="L86" s="19"/>
      <c r="M86" s="19"/>
    </row>
    <row r="87" spans="1:13" s="20" customFormat="1" ht="38.25" x14ac:dyDescent="0.2">
      <c r="A87" s="151">
        <f t="shared" si="3"/>
        <v>8.1999999999999993</v>
      </c>
      <c r="B87" s="173" t="s">
        <v>78</v>
      </c>
      <c r="C87" s="84">
        <v>6</v>
      </c>
      <c r="D87" s="85" t="s">
        <v>7</v>
      </c>
      <c r="E87" s="85">
        <v>2304.62</v>
      </c>
      <c r="F87" s="62">
        <f>ROUND(C87*E87,2)</f>
        <v>13827.72</v>
      </c>
      <c r="G87" s="13"/>
      <c r="H87" s="19"/>
      <c r="I87" s="19"/>
      <c r="J87" s="19"/>
      <c r="K87" s="19"/>
      <c r="L87" s="19"/>
      <c r="M87" s="19"/>
    </row>
    <row r="88" spans="1:13" s="20" customFormat="1" ht="25.5" x14ac:dyDescent="0.2">
      <c r="A88" s="151">
        <f t="shared" si="3"/>
        <v>8.2999999999999989</v>
      </c>
      <c r="B88" s="173" t="s">
        <v>79</v>
      </c>
      <c r="C88" s="84">
        <v>4</v>
      </c>
      <c r="D88" s="85" t="s">
        <v>0</v>
      </c>
      <c r="E88" s="85">
        <v>3649.35</v>
      </c>
      <c r="F88" s="62">
        <f>ROUND(C88*E88,2)</f>
        <v>14597.4</v>
      </c>
      <c r="G88" s="13"/>
      <c r="H88" s="19"/>
      <c r="I88" s="19"/>
      <c r="J88" s="19"/>
      <c r="K88" s="19"/>
      <c r="L88" s="19"/>
      <c r="M88" s="19"/>
    </row>
    <row r="89" spans="1:13" s="20" customFormat="1" x14ac:dyDescent="0.2">
      <c r="A89" s="151">
        <f t="shared" si="3"/>
        <v>8.3999999999999986</v>
      </c>
      <c r="B89" s="173" t="s">
        <v>80</v>
      </c>
      <c r="C89" s="84">
        <v>2</v>
      </c>
      <c r="D89" s="85" t="s">
        <v>0</v>
      </c>
      <c r="E89" s="85">
        <v>1566.25</v>
      </c>
      <c r="F89" s="62">
        <f>+C89*E89</f>
        <v>3132.5</v>
      </c>
      <c r="G89" s="13"/>
      <c r="H89" s="19"/>
      <c r="I89" s="19"/>
      <c r="J89" s="19"/>
      <c r="K89" s="19"/>
      <c r="L89" s="19"/>
      <c r="M89" s="19"/>
    </row>
    <row r="90" spans="1:13" s="20" customFormat="1" x14ac:dyDescent="0.2">
      <c r="A90" s="151">
        <f t="shared" si="3"/>
        <v>8.4999999999999982</v>
      </c>
      <c r="B90" s="173" t="s">
        <v>81</v>
      </c>
      <c r="C90" s="84">
        <v>2</v>
      </c>
      <c r="D90" s="85" t="s">
        <v>0</v>
      </c>
      <c r="E90" s="85">
        <v>500</v>
      </c>
      <c r="F90" s="62">
        <f>ROUND(C90*E90,2)</f>
        <v>1000</v>
      </c>
      <c r="G90" s="13"/>
      <c r="H90" s="19"/>
      <c r="I90" s="19"/>
      <c r="J90" s="19"/>
      <c r="K90" s="19"/>
      <c r="L90" s="19"/>
      <c r="M90" s="19"/>
    </row>
    <row r="91" spans="1:13" s="20" customFormat="1" x14ac:dyDescent="0.2">
      <c r="A91" s="151">
        <f t="shared" si="3"/>
        <v>8.5999999999999979</v>
      </c>
      <c r="B91" s="173" t="s">
        <v>82</v>
      </c>
      <c r="C91" s="84">
        <v>1.92</v>
      </c>
      <c r="D91" s="85" t="s">
        <v>5</v>
      </c>
      <c r="E91" s="85">
        <v>112.3</v>
      </c>
      <c r="F91" s="62">
        <f t="shared" ref="F91:F98" si="4">+C91*E91</f>
        <v>215.61599999999999</v>
      </c>
      <c r="G91" s="13"/>
      <c r="H91" s="19"/>
      <c r="I91" s="19"/>
      <c r="J91" s="19"/>
      <c r="K91" s="19"/>
      <c r="L91" s="19"/>
      <c r="M91" s="19"/>
    </row>
    <row r="92" spans="1:13" s="20" customFormat="1" x14ac:dyDescent="0.2">
      <c r="A92" s="151">
        <f t="shared" si="3"/>
        <v>8.6999999999999975</v>
      </c>
      <c r="B92" s="173" t="s">
        <v>83</v>
      </c>
      <c r="C92" s="84">
        <v>1.92</v>
      </c>
      <c r="D92" s="85" t="s">
        <v>5</v>
      </c>
      <c r="E92" s="85">
        <v>191.94</v>
      </c>
      <c r="F92" s="62">
        <f t="shared" si="4"/>
        <v>368.52479999999997</v>
      </c>
      <c r="G92" s="13"/>
      <c r="H92" s="19"/>
      <c r="I92" s="19"/>
      <c r="J92" s="19"/>
      <c r="K92" s="19"/>
      <c r="L92" s="19"/>
      <c r="M92" s="19"/>
    </row>
    <row r="93" spans="1:13" s="20" customFormat="1" x14ac:dyDescent="0.2">
      <c r="A93" s="151">
        <f t="shared" si="3"/>
        <v>8.7999999999999972</v>
      </c>
      <c r="B93" s="173" t="s">
        <v>84</v>
      </c>
      <c r="C93" s="84">
        <v>2</v>
      </c>
      <c r="D93" s="85" t="s">
        <v>5</v>
      </c>
      <c r="E93" s="85">
        <v>200</v>
      </c>
      <c r="F93" s="62">
        <f t="shared" si="4"/>
        <v>400</v>
      </c>
      <c r="G93" s="13"/>
      <c r="H93" s="19"/>
      <c r="I93" s="19"/>
      <c r="J93" s="19"/>
      <c r="K93" s="19"/>
      <c r="L93" s="19"/>
      <c r="M93" s="19"/>
    </row>
    <row r="94" spans="1:13" s="20" customFormat="1" x14ac:dyDescent="0.2">
      <c r="A94" s="151">
        <v>8.9</v>
      </c>
      <c r="B94" s="173" t="s">
        <v>85</v>
      </c>
      <c r="C94" s="84">
        <v>1</v>
      </c>
      <c r="D94" s="85" t="s">
        <v>0</v>
      </c>
      <c r="E94" s="85">
        <v>1977</v>
      </c>
      <c r="F94" s="62">
        <f t="shared" si="4"/>
        <v>1977</v>
      </c>
      <c r="G94" s="13"/>
      <c r="H94" s="19"/>
      <c r="I94" s="19"/>
      <c r="J94" s="19"/>
      <c r="K94" s="19"/>
      <c r="L94" s="19"/>
      <c r="M94" s="19"/>
    </row>
    <row r="95" spans="1:13" s="20" customFormat="1" x14ac:dyDescent="0.2">
      <c r="A95" s="79"/>
      <c r="B95" s="173"/>
      <c r="C95" s="84"/>
      <c r="D95" s="85"/>
      <c r="E95" s="85"/>
      <c r="F95" s="62">
        <f t="shared" si="4"/>
        <v>0</v>
      </c>
      <c r="G95" s="13"/>
      <c r="H95" s="19"/>
      <c r="I95" s="19"/>
      <c r="J95" s="19"/>
      <c r="K95" s="19"/>
      <c r="L95" s="19"/>
      <c r="M95" s="19"/>
    </row>
    <row r="96" spans="1:13" s="20" customFormat="1" x14ac:dyDescent="0.2">
      <c r="A96" s="79"/>
      <c r="B96" s="173" t="s">
        <v>86</v>
      </c>
      <c r="C96" s="84">
        <f>8*4</f>
        <v>32</v>
      </c>
      <c r="D96" s="85" t="s">
        <v>10</v>
      </c>
      <c r="E96" s="85">
        <v>388.1</v>
      </c>
      <c r="F96" s="62">
        <f t="shared" si="4"/>
        <v>12419.2</v>
      </c>
      <c r="G96" s="13"/>
      <c r="H96" s="19"/>
      <c r="I96" s="19"/>
      <c r="J96" s="19"/>
      <c r="K96" s="19"/>
      <c r="L96" s="19"/>
      <c r="M96" s="19"/>
    </row>
    <row r="97" spans="1:13" s="20" customFormat="1" x14ac:dyDescent="0.2">
      <c r="A97" s="77">
        <v>9</v>
      </c>
      <c r="B97" s="172" t="s">
        <v>87</v>
      </c>
      <c r="C97" s="84"/>
      <c r="D97" s="85"/>
      <c r="E97" s="85"/>
      <c r="F97" s="62">
        <f t="shared" si="4"/>
        <v>0</v>
      </c>
      <c r="G97" s="13"/>
      <c r="H97" s="19"/>
      <c r="I97" s="19"/>
      <c r="J97" s="19"/>
      <c r="K97" s="19"/>
      <c r="L97" s="19"/>
      <c r="M97" s="19"/>
    </row>
    <row r="98" spans="1:13" s="20" customFormat="1" x14ac:dyDescent="0.2">
      <c r="A98" s="151">
        <v>9.1</v>
      </c>
      <c r="B98" s="173" t="s">
        <v>88</v>
      </c>
      <c r="C98" s="84">
        <v>24</v>
      </c>
      <c r="D98" s="85" t="s">
        <v>10</v>
      </c>
      <c r="E98" s="85">
        <v>430.95</v>
      </c>
      <c r="F98" s="62">
        <f t="shared" si="4"/>
        <v>10342.799999999999</v>
      </c>
      <c r="G98" s="13"/>
      <c r="H98" s="19"/>
      <c r="I98" s="19"/>
      <c r="J98" s="19"/>
      <c r="K98" s="19"/>
      <c r="L98" s="19"/>
      <c r="M98" s="19"/>
    </row>
    <row r="99" spans="1:13" s="20" customFormat="1" x14ac:dyDescent="0.2">
      <c r="A99" s="79"/>
      <c r="B99" s="173"/>
      <c r="C99" s="84"/>
      <c r="D99" s="85"/>
      <c r="E99" s="85"/>
      <c r="F99" s="62"/>
      <c r="G99" s="13"/>
      <c r="H99" s="19"/>
      <c r="I99" s="19"/>
      <c r="J99" s="19"/>
      <c r="K99" s="19"/>
      <c r="L99" s="19"/>
      <c r="M99" s="19"/>
    </row>
    <row r="100" spans="1:13" s="20" customFormat="1" ht="25.5" x14ac:dyDescent="0.2">
      <c r="A100" s="77">
        <v>10</v>
      </c>
      <c r="B100" s="172" t="s">
        <v>89</v>
      </c>
      <c r="C100" s="84"/>
      <c r="D100" s="85"/>
      <c r="E100" s="85"/>
      <c r="F100" s="62"/>
      <c r="G100" s="13"/>
      <c r="H100" s="19"/>
      <c r="I100" s="19"/>
      <c r="J100" s="19"/>
      <c r="K100" s="19"/>
      <c r="L100" s="19"/>
      <c r="M100" s="19"/>
    </row>
    <row r="101" spans="1:13" s="20" customFormat="1" x14ac:dyDescent="0.2">
      <c r="A101" s="151">
        <f t="shared" ref="A101:A109" si="5">A100+0.1</f>
        <v>10.1</v>
      </c>
      <c r="B101" s="173" t="s">
        <v>40</v>
      </c>
      <c r="C101" s="84">
        <v>1</v>
      </c>
      <c r="D101" s="85" t="s">
        <v>0</v>
      </c>
      <c r="E101" s="85">
        <v>200</v>
      </c>
      <c r="F101" s="62">
        <f>ROUND(C101*E101,2)</f>
        <v>200</v>
      </c>
      <c r="G101" s="13"/>
      <c r="H101" s="19"/>
      <c r="I101" s="19"/>
      <c r="J101" s="19"/>
      <c r="K101" s="19"/>
      <c r="L101" s="19"/>
      <c r="M101" s="19"/>
    </row>
    <row r="102" spans="1:13" s="20" customFormat="1" ht="27" customHeight="1" x14ac:dyDescent="0.2">
      <c r="A102" s="151">
        <f t="shared" si="5"/>
        <v>10.199999999999999</v>
      </c>
      <c r="B102" s="173" t="s">
        <v>90</v>
      </c>
      <c r="C102" s="84">
        <v>6</v>
      </c>
      <c r="D102" s="85" t="s">
        <v>7</v>
      </c>
      <c r="E102" s="85">
        <v>1624.92</v>
      </c>
      <c r="F102" s="62">
        <f>ROUND(C102*E102,2)</f>
        <v>9749.52</v>
      </c>
      <c r="G102" s="13"/>
      <c r="H102" s="19"/>
      <c r="I102" s="19"/>
      <c r="J102" s="19"/>
      <c r="K102" s="19"/>
      <c r="L102" s="19"/>
      <c r="M102" s="19"/>
    </row>
    <row r="103" spans="1:13" s="20" customFormat="1" ht="25.5" x14ac:dyDescent="0.2">
      <c r="A103" s="151">
        <f t="shared" si="5"/>
        <v>10.299999999999999</v>
      </c>
      <c r="B103" s="173" t="s">
        <v>91</v>
      </c>
      <c r="C103" s="84">
        <v>4</v>
      </c>
      <c r="D103" s="85" t="s">
        <v>0</v>
      </c>
      <c r="E103" s="85">
        <v>2750.04</v>
      </c>
      <c r="F103" s="62">
        <f>ROUND(C103*E103,2)</f>
        <v>11000.16</v>
      </c>
      <c r="G103" s="13"/>
      <c r="H103" s="19"/>
      <c r="I103" s="19"/>
      <c r="J103" s="19"/>
      <c r="K103" s="19"/>
      <c r="L103" s="19"/>
      <c r="M103" s="19"/>
    </row>
    <row r="104" spans="1:13" s="20" customFormat="1" x14ac:dyDescent="0.2">
      <c r="A104" s="151">
        <f t="shared" si="5"/>
        <v>10.399999999999999</v>
      </c>
      <c r="B104" s="173" t="s">
        <v>92</v>
      </c>
      <c r="C104" s="84">
        <v>2</v>
      </c>
      <c r="D104" s="85" t="s">
        <v>0</v>
      </c>
      <c r="E104" s="85">
        <v>1384.48</v>
      </c>
      <c r="F104" s="62">
        <f>+C104*E104</f>
        <v>2768.96</v>
      </c>
      <c r="G104" s="13"/>
      <c r="H104" s="19"/>
      <c r="I104" s="19"/>
      <c r="J104" s="19"/>
      <c r="K104" s="19"/>
      <c r="L104" s="19"/>
      <c r="M104" s="19"/>
    </row>
    <row r="105" spans="1:13" s="20" customFormat="1" x14ac:dyDescent="0.2">
      <c r="A105" s="151">
        <f t="shared" si="5"/>
        <v>10.499999999999998</v>
      </c>
      <c r="B105" s="173" t="s">
        <v>93</v>
      </c>
      <c r="C105" s="84">
        <v>2</v>
      </c>
      <c r="D105" s="85" t="s">
        <v>0</v>
      </c>
      <c r="E105" s="85">
        <v>500</v>
      </c>
      <c r="F105" s="62">
        <f>ROUND(C105*E105,2)</f>
        <v>1000</v>
      </c>
      <c r="G105" s="13"/>
      <c r="H105" s="19"/>
      <c r="I105" s="19"/>
      <c r="J105" s="19"/>
      <c r="K105" s="19"/>
      <c r="L105" s="19"/>
      <c r="M105" s="19"/>
    </row>
    <row r="106" spans="1:13" s="20" customFormat="1" x14ac:dyDescent="0.2">
      <c r="A106" s="151">
        <f t="shared" si="5"/>
        <v>10.599999999999998</v>
      </c>
      <c r="B106" s="173" t="s">
        <v>82</v>
      </c>
      <c r="C106" s="84">
        <v>1.92</v>
      </c>
      <c r="D106" s="85" t="s">
        <v>5</v>
      </c>
      <c r="E106" s="85">
        <v>112.3</v>
      </c>
      <c r="F106" s="62">
        <f t="shared" ref="F106:F112" si="6">+C106*E106</f>
        <v>215.61599999999999</v>
      </c>
      <c r="G106" s="13"/>
      <c r="H106" s="19"/>
      <c r="I106" s="19"/>
      <c r="J106" s="19"/>
      <c r="K106" s="19"/>
      <c r="L106" s="19"/>
      <c r="M106" s="19"/>
    </row>
    <row r="107" spans="1:13" s="27" customFormat="1" x14ac:dyDescent="0.2">
      <c r="A107" s="151">
        <f t="shared" si="5"/>
        <v>10.699999999999998</v>
      </c>
      <c r="B107" s="173" t="s">
        <v>83</v>
      </c>
      <c r="C107" s="84">
        <v>1.92</v>
      </c>
      <c r="D107" s="85" t="s">
        <v>5</v>
      </c>
      <c r="E107" s="85">
        <v>191.94</v>
      </c>
      <c r="F107" s="62">
        <f t="shared" si="6"/>
        <v>368.52479999999997</v>
      </c>
      <c r="G107" s="13"/>
      <c r="H107" s="26"/>
      <c r="I107" s="26"/>
      <c r="J107" s="26"/>
      <c r="K107" s="26"/>
      <c r="L107" s="26"/>
      <c r="M107" s="26"/>
    </row>
    <row r="108" spans="1:13" s="27" customFormat="1" x14ac:dyDescent="0.2">
      <c r="A108" s="151">
        <f t="shared" si="5"/>
        <v>10.799999999999997</v>
      </c>
      <c r="B108" s="173" t="s">
        <v>84</v>
      </c>
      <c r="C108" s="84">
        <v>2</v>
      </c>
      <c r="D108" s="85" t="s">
        <v>5</v>
      </c>
      <c r="E108" s="85">
        <v>200</v>
      </c>
      <c r="F108" s="62">
        <f t="shared" si="6"/>
        <v>400</v>
      </c>
      <c r="G108" s="13"/>
      <c r="H108" s="26"/>
      <c r="I108" s="26"/>
      <c r="J108" s="26"/>
      <c r="K108" s="26"/>
      <c r="L108" s="26"/>
      <c r="M108" s="26"/>
    </row>
    <row r="109" spans="1:13" s="27" customFormat="1" x14ac:dyDescent="0.2">
      <c r="A109" s="151">
        <f t="shared" si="5"/>
        <v>10.899999999999997</v>
      </c>
      <c r="B109" s="173" t="s">
        <v>85</v>
      </c>
      <c r="C109" s="84">
        <v>1</v>
      </c>
      <c r="D109" s="85" t="s">
        <v>0</v>
      </c>
      <c r="E109" s="85">
        <v>1977</v>
      </c>
      <c r="F109" s="62">
        <f t="shared" si="6"/>
        <v>1977</v>
      </c>
      <c r="G109" s="13"/>
      <c r="H109" s="26"/>
      <c r="I109" s="26"/>
      <c r="J109" s="26"/>
      <c r="K109" s="26"/>
      <c r="L109" s="26"/>
      <c r="M109" s="26"/>
    </row>
    <row r="110" spans="1:13" s="27" customFormat="1" x14ac:dyDescent="0.2">
      <c r="A110" s="151"/>
      <c r="B110" s="173"/>
      <c r="C110" s="84"/>
      <c r="D110" s="85"/>
      <c r="E110" s="85"/>
      <c r="F110" s="62">
        <f t="shared" si="6"/>
        <v>0</v>
      </c>
      <c r="G110" s="13"/>
      <c r="H110" s="26"/>
      <c r="I110" s="26"/>
      <c r="J110" s="26"/>
      <c r="K110" s="26"/>
      <c r="L110" s="26"/>
      <c r="M110" s="26"/>
    </row>
    <row r="111" spans="1:13" s="27" customFormat="1" x14ac:dyDescent="0.2">
      <c r="A111" s="77">
        <v>11</v>
      </c>
      <c r="B111" s="172" t="s">
        <v>87</v>
      </c>
      <c r="C111" s="84"/>
      <c r="D111" s="85"/>
      <c r="E111" s="85"/>
      <c r="F111" s="62">
        <f t="shared" si="6"/>
        <v>0</v>
      </c>
      <c r="G111" s="13"/>
      <c r="H111" s="26"/>
      <c r="I111" s="26"/>
      <c r="J111" s="26"/>
      <c r="K111" s="26"/>
      <c r="L111" s="26"/>
      <c r="M111" s="26"/>
    </row>
    <row r="112" spans="1:13" s="27" customFormat="1" x14ac:dyDescent="0.2">
      <c r="A112" s="151">
        <v>11.1</v>
      </c>
      <c r="B112" s="173" t="s">
        <v>86</v>
      </c>
      <c r="C112" s="84">
        <v>32</v>
      </c>
      <c r="D112" s="85" t="s">
        <v>10</v>
      </c>
      <c r="E112" s="85">
        <v>430.95</v>
      </c>
      <c r="F112" s="62">
        <f t="shared" si="6"/>
        <v>13790.4</v>
      </c>
      <c r="G112" s="13"/>
      <c r="H112" s="26"/>
      <c r="I112" s="26"/>
      <c r="J112" s="26"/>
      <c r="K112" s="26"/>
      <c r="L112" s="26"/>
      <c r="M112" s="26"/>
    </row>
    <row r="113" spans="1:13" s="27" customFormat="1" x14ac:dyDescent="0.2">
      <c r="A113" s="79"/>
      <c r="B113" s="173"/>
      <c r="C113" s="84"/>
      <c r="D113" s="85"/>
      <c r="E113" s="85"/>
      <c r="F113" s="62"/>
      <c r="G113" s="13"/>
      <c r="H113" s="26"/>
      <c r="I113" s="26"/>
      <c r="J113" s="26"/>
      <c r="K113" s="26"/>
      <c r="L113" s="26"/>
      <c r="M113" s="26"/>
    </row>
    <row r="114" spans="1:13" s="27" customFormat="1" ht="15.75" customHeight="1" x14ac:dyDescent="0.2">
      <c r="A114" s="77">
        <v>12</v>
      </c>
      <c r="B114" s="172" t="s">
        <v>94</v>
      </c>
      <c r="C114" s="84"/>
      <c r="D114" s="85"/>
      <c r="E114" s="85"/>
      <c r="F114" s="62"/>
      <c r="G114" s="13"/>
      <c r="H114" s="26"/>
      <c r="I114" s="26"/>
      <c r="J114" s="26"/>
      <c r="K114" s="26"/>
      <c r="L114" s="26"/>
      <c r="M114" s="26"/>
    </row>
    <row r="115" spans="1:13" s="27" customFormat="1" x14ac:dyDescent="0.2">
      <c r="A115" s="151">
        <v>12.1</v>
      </c>
      <c r="B115" s="173" t="s">
        <v>16</v>
      </c>
      <c r="C115" s="84">
        <v>506</v>
      </c>
      <c r="D115" s="85" t="s">
        <v>0</v>
      </c>
      <c r="E115" s="85">
        <v>230.1</v>
      </c>
      <c r="F115" s="62">
        <f t="shared" ref="F115:F127" si="7">ROUND(C115*E115,2)</f>
        <v>116430.6</v>
      </c>
      <c r="G115" s="13"/>
      <c r="H115" s="26"/>
      <c r="I115" s="26"/>
      <c r="J115" s="26"/>
      <c r="K115" s="26"/>
      <c r="L115" s="26"/>
      <c r="M115" s="26"/>
    </row>
    <row r="116" spans="1:13" s="27" customFormat="1" ht="25.5" x14ac:dyDescent="0.2">
      <c r="A116" s="151">
        <v>12.2</v>
      </c>
      <c r="B116" s="173" t="s">
        <v>17</v>
      </c>
      <c r="C116" s="84">
        <v>3036</v>
      </c>
      <c r="D116" s="85" t="s">
        <v>7</v>
      </c>
      <c r="E116" s="85">
        <v>31.13</v>
      </c>
      <c r="F116" s="62">
        <f t="shared" si="7"/>
        <v>94510.68</v>
      </c>
      <c r="G116" s="13"/>
      <c r="H116" s="26"/>
      <c r="I116" s="26"/>
      <c r="J116" s="26"/>
      <c r="K116" s="26"/>
      <c r="L116" s="26"/>
      <c r="M116" s="26"/>
    </row>
    <row r="117" spans="1:13" s="27" customFormat="1" ht="25.5" x14ac:dyDescent="0.2">
      <c r="A117" s="151">
        <v>12.3</v>
      </c>
      <c r="B117" s="173" t="s">
        <v>18</v>
      </c>
      <c r="C117" s="84">
        <v>506</v>
      </c>
      <c r="D117" s="85" t="s">
        <v>0</v>
      </c>
      <c r="E117" s="85">
        <v>70.16</v>
      </c>
      <c r="F117" s="62">
        <f t="shared" si="7"/>
        <v>35500.959999999999</v>
      </c>
      <c r="G117" s="13"/>
      <c r="H117" s="26"/>
      <c r="I117" s="26"/>
      <c r="J117" s="26"/>
      <c r="K117" s="26"/>
      <c r="L117" s="26"/>
      <c r="M117" s="26"/>
    </row>
    <row r="118" spans="1:13" s="27" customFormat="1" ht="25.5" x14ac:dyDescent="0.2">
      <c r="A118" s="151">
        <v>12.4</v>
      </c>
      <c r="B118" s="173" t="s">
        <v>19</v>
      </c>
      <c r="C118" s="84">
        <v>1012</v>
      </c>
      <c r="D118" s="85" t="s">
        <v>0</v>
      </c>
      <c r="E118" s="85">
        <v>53.1</v>
      </c>
      <c r="F118" s="62">
        <f t="shared" si="7"/>
        <v>53737.2</v>
      </c>
      <c r="G118" s="13"/>
      <c r="H118" s="26"/>
      <c r="I118" s="26"/>
      <c r="J118" s="26"/>
      <c r="K118" s="26"/>
      <c r="L118" s="26"/>
      <c r="M118" s="26"/>
    </row>
    <row r="119" spans="1:13" s="27" customFormat="1" x14ac:dyDescent="0.2">
      <c r="A119" s="151">
        <v>12.5</v>
      </c>
      <c r="B119" s="173" t="s">
        <v>20</v>
      </c>
      <c r="C119" s="84">
        <v>506</v>
      </c>
      <c r="D119" s="85" t="s">
        <v>0</v>
      </c>
      <c r="E119" s="85">
        <v>224</v>
      </c>
      <c r="F119" s="62">
        <f t="shared" si="7"/>
        <v>113344</v>
      </c>
      <c r="G119" s="13"/>
      <c r="H119" s="26"/>
      <c r="I119" s="26"/>
      <c r="J119" s="26"/>
      <c r="K119" s="26"/>
      <c r="L119" s="26"/>
      <c r="M119" s="26"/>
    </row>
    <row r="120" spans="1:13" s="27" customFormat="1" ht="25.5" x14ac:dyDescent="0.2">
      <c r="A120" s="151">
        <v>12.6</v>
      </c>
      <c r="B120" s="173" t="s">
        <v>21</v>
      </c>
      <c r="C120" s="84">
        <v>506</v>
      </c>
      <c r="D120" s="85" t="s">
        <v>0</v>
      </c>
      <c r="E120" s="85">
        <v>1298</v>
      </c>
      <c r="F120" s="62">
        <f t="shared" si="7"/>
        <v>656788</v>
      </c>
      <c r="G120" s="13"/>
      <c r="H120" s="26"/>
      <c r="I120" s="26"/>
      <c r="J120" s="26"/>
      <c r="K120" s="26"/>
      <c r="L120" s="26"/>
      <c r="M120" s="26"/>
    </row>
    <row r="121" spans="1:13" s="27" customFormat="1" ht="17.25" customHeight="1" x14ac:dyDescent="0.2">
      <c r="A121" s="151">
        <v>12.7</v>
      </c>
      <c r="B121" s="173" t="s">
        <v>95</v>
      </c>
      <c r="C121" s="84">
        <v>506</v>
      </c>
      <c r="D121" s="85" t="s">
        <v>7</v>
      </c>
      <c r="E121" s="85">
        <v>28</v>
      </c>
      <c r="F121" s="62">
        <f t="shared" si="7"/>
        <v>14168</v>
      </c>
      <c r="G121" s="13"/>
      <c r="H121" s="26"/>
      <c r="I121" s="26"/>
      <c r="J121" s="26"/>
      <c r="K121" s="26"/>
      <c r="L121" s="26"/>
      <c r="M121" s="26"/>
    </row>
    <row r="122" spans="1:13" s="27" customFormat="1" x14ac:dyDescent="0.2">
      <c r="A122" s="151">
        <v>12.8</v>
      </c>
      <c r="B122" s="173" t="s">
        <v>96</v>
      </c>
      <c r="C122" s="84">
        <v>506</v>
      </c>
      <c r="D122" s="85" t="s">
        <v>0</v>
      </c>
      <c r="E122" s="85">
        <v>280</v>
      </c>
      <c r="F122" s="62">
        <f t="shared" si="7"/>
        <v>141680</v>
      </c>
      <c r="G122" s="13"/>
      <c r="H122" s="26"/>
      <c r="I122" s="26"/>
      <c r="J122" s="26"/>
      <c r="K122" s="26"/>
      <c r="L122" s="26"/>
      <c r="M122" s="26"/>
    </row>
    <row r="123" spans="1:13" s="27" customFormat="1" x14ac:dyDescent="0.2">
      <c r="A123" s="151">
        <v>12.9</v>
      </c>
      <c r="B123" s="173" t="s">
        <v>22</v>
      </c>
      <c r="C123" s="84">
        <v>506</v>
      </c>
      <c r="D123" s="85" t="s">
        <v>0</v>
      </c>
      <c r="E123" s="85">
        <v>100</v>
      </c>
      <c r="F123" s="62">
        <f t="shared" si="7"/>
        <v>50600</v>
      </c>
      <c r="G123" s="13"/>
      <c r="H123" s="26"/>
      <c r="I123" s="26"/>
      <c r="J123" s="26"/>
      <c r="K123" s="26"/>
      <c r="L123" s="26"/>
      <c r="M123" s="26"/>
    </row>
    <row r="124" spans="1:13" s="27" customFormat="1" x14ac:dyDescent="0.2">
      <c r="A124" s="79">
        <v>12.1</v>
      </c>
      <c r="B124" s="173" t="s">
        <v>23</v>
      </c>
      <c r="C124" s="84">
        <v>1</v>
      </c>
      <c r="D124" s="85" t="s">
        <v>0</v>
      </c>
      <c r="E124" s="85">
        <v>620</v>
      </c>
      <c r="F124" s="62">
        <f t="shared" si="7"/>
        <v>620</v>
      </c>
      <c r="G124" s="13"/>
      <c r="H124" s="26"/>
      <c r="I124" s="26"/>
      <c r="J124" s="26"/>
      <c r="K124" s="26"/>
      <c r="L124" s="26"/>
      <c r="M124" s="26"/>
    </row>
    <row r="125" spans="1:13" s="27" customFormat="1" x14ac:dyDescent="0.2">
      <c r="A125" s="79">
        <v>12.11</v>
      </c>
      <c r="B125" s="173" t="s">
        <v>97</v>
      </c>
      <c r="C125" s="84">
        <v>506</v>
      </c>
      <c r="D125" s="85" t="s">
        <v>0</v>
      </c>
      <c r="E125" s="85">
        <v>4.92</v>
      </c>
      <c r="F125" s="62">
        <f t="shared" si="7"/>
        <v>2489.52</v>
      </c>
      <c r="G125" s="13"/>
      <c r="H125" s="26"/>
      <c r="I125" s="26"/>
      <c r="J125" s="26"/>
      <c r="K125" s="26"/>
      <c r="L125" s="26"/>
      <c r="M125" s="26"/>
    </row>
    <row r="126" spans="1:13" s="27" customFormat="1" ht="14.25" customHeight="1" x14ac:dyDescent="0.2">
      <c r="A126" s="79">
        <v>12.13</v>
      </c>
      <c r="B126" s="173" t="s">
        <v>24</v>
      </c>
      <c r="C126" s="84">
        <v>1001.88</v>
      </c>
      <c r="D126" s="85" t="s">
        <v>5</v>
      </c>
      <c r="E126" s="85">
        <v>310.39</v>
      </c>
      <c r="F126" s="62">
        <f t="shared" si="7"/>
        <v>310973.53000000003</v>
      </c>
      <c r="G126" s="13"/>
      <c r="H126" s="26"/>
      <c r="I126" s="26"/>
      <c r="J126" s="26"/>
      <c r="K126" s="26"/>
      <c r="L126" s="26"/>
      <c r="M126" s="26"/>
    </row>
    <row r="127" spans="1:13" s="27" customFormat="1" x14ac:dyDescent="0.2">
      <c r="A127" s="79">
        <v>12.14</v>
      </c>
      <c r="B127" s="173" t="s">
        <v>25</v>
      </c>
      <c r="C127" s="84">
        <v>506</v>
      </c>
      <c r="D127" s="85" t="s">
        <v>0</v>
      </c>
      <c r="E127" s="85">
        <v>200</v>
      </c>
      <c r="F127" s="62">
        <f t="shared" si="7"/>
        <v>101200</v>
      </c>
      <c r="G127" s="13"/>
      <c r="H127" s="26"/>
      <c r="I127" s="26"/>
      <c r="J127" s="26"/>
      <c r="K127" s="26"/>
      <c r="L127" s="26"/>
      <c r="M127" s="26"/>
    </row>
    <row r="128" spans="1:13" s="27" customFormat="1" x14ac:dyDescent="0.2">
      <c r="A128" s="101"/>
      <c r="B128" s="177"/>
      <c r="C128" s="87"/>
      <c r="D128" s="88"/>
      <c r="E128" s="88"/>
      <c r="F128" s="89"/>
      <c r="G128" s="13"/>
      <c r="H128" s="26"/>
      <c r="I128" s="26"/>
      <c r="J128" s="26"/>
      <c r="K128" s="26"/>
      <c r="L128" s="26"/>
      <c r="M128" s="26"/>
    </row>
    <row r="129" spans="1:13" s="27" customFormat="1" ht="38.25" x14ac:dyDescent="0.2">
      <c r="A129" s="77">
        <v>13</v>
      </c>
      <c r="B129" s="173" t="s">
        <v>98</v>
      </c>
      <c r="C129" s="84">
        <v>7192.07</v>
      </c>
      <c r="D129" s="85" t="s">
        <v>7</v>
      </c>
      <c r="E129" s="85">
        <v>23.53</v>
      </c>
      <c r="F129" s="62">
        <f>ROUND(C129*E129,2)</f>
        <v>169229.41</v>
      </c>
      <c r="G129" s="13"/>
      <c r="H129" s="26"/>
      <c r="I129" s="26"/>
      <c r="J129" s="26"/>
      <c r="K129" s="26"/>
      <c r="L129" s="26"/>
      <c r="M129" s="26"/>
    </row>
    <row r="130" spans="1:13" s="27" customFormat="1" x14ac:dyDescent="0.2">
      <c r="A130" s="79"/>
      <c r="B130" s="173"/>
      <c r="C130" s="84"/>
      <c r="D130" s="85"/>
      <c r="E130" s="85"/>
      <c r="F130" s="62"/>
      <c r="G130" s="13"/>
      <c r="H130" s="26"/>
      <c r="I130" s="26"/>
      <c r="J130" s="26"/>
      <c r="K130" s="26"/>
      <c r="L130" s="26"/>
      <c r="M130" s="26"/>
    </row>
    <row r="131" spans="1:13" s="27" customFormat="1" x14ac:dyDescent="0.2">
      <c r="A131" s="77">
        <v>14</v>
      </c>
      <c r="B131" s="172" t="s">
        <v>99</v>
      </c>
      <c r="C131" s="84"/>
      <c r="D131" s="85"/>
      <c r="E131" s="85"/>
      <c r="F131" s="62"/>
      <c r="G131" s="13"/>
      <c r="H131" s="26"/>
      <c r="I131" s="26"/>
      <c r="J131" s="26"/>
      <c r="K131" s="26"/>
      <c r="L131" s="26"/>
      <c r="M131" s="26"/>
    </row>
    <row r="132" spans="1:13" s="27" customFormat="1" x14ac:dyDescent="0.2">
      <c r="A132" s="151">
        <v>14.1</v>
      </c>
      <c r="B132" s="172" t="s">
        <v>100</v>
      </c>
      <c r="C132" s="84"/>
      <c r="D132" s="85"/>
      <c r="E132" s="85"/>
      <c r="F132" s="62"/>
      <c r="G132" s="13"/>
      <c r="H132" s="26"/>
      <c r="I132" s="26"/>
      <c r="J132" s="26"/>
      <c r="K132" s="26"/>
      <c r="L132" s="26"/>
      <c r="M132" s="26"/>
    </row>
    <row r="133" spans="1:13" s="27" customFormat="1" x14ac:dyDescent="0.2">
      <c r="A133" s="151">
        <v>14.2</v>
      </c>
      <c r="B133" s="173" t="s">
        <v>101</v>
      </c>
      <c r="C133" s="84">
        <v>8606.77</v>
      </c>
      <c r="D133" s="85" t="s">
        <v>7</v>
      </c>
      <c r="E133" s="85">
        <v>74.849999999999994</v>
      </c>
      <c r="F133" s="62">
        <f t="shared" ref="F133:F138" si="8">ROUND(C133*E133,2)</f>
        <v>644216.73</v>
      </c>
      <c r="G133" s="13"/>
      <c r="H133" s="26"/>
      <c r="I133" s="26"/>
      <c r="J133" s="26"/>
      <c r="K133" s="26"/>
      <c r="L133" s="26"/>
      <c r="M133" s="26"/>
    </row>
    <row r="134" spans="1:13" s="27" customFormat="1" x14ac:dyDescent="0.2">
      <c r="A134" s="151">
        <v>14.3</v>
      </c>
      <c r="B134" s="173" t="s">
        <v>102</v>
      </c>
      <c r="C134" s="84">
        <v>3012.38</v>
      </c>
      <c r="D134" s="85" t="s">
        <v>103</v>
      </c>
      <c r="E134" s="85">
        <v>40.25</v>
      </c>
      <c r="F134" s="62">
        <f t="shared" si="8"/>
        <v>121248.3</v>
      </c>
      <c r="G134" s="13"/>
      <c r="H134" s="26"/>
      <c r="I134" s="26"/>
      <c r="J134" s="26"/>
      <c r="K134" s="26"/>
      <c r="L134" s="26"/>
      <c r="M134" s="26"/>
    </row>
    <row r="135" spans="1:13" s="27" customFormat="1" x14ac:dyDescent="0.2">
      <c r="A135" s="151">
        <v>14.4</v>
      </c>
      <c r="B135" s="173" t="s">
        <v>104</v>
      </c>
      <c r="C135" s="84">
        <v>203.34</v>
      </c>
      <c r="D135" s="85" t="s">
        <v>5</v>
      </c>
      <c r="E135" s="85">
        <v>165</v>
      </c>
      <c r="F135" s="62">
        <f t="shared" si="8"/>
        <v>33551.1</v>
      </c>
      <c r="G135" s="13"/>
      <c r="H135" s="26"/>
      <c r="I135" s="26"/>
      <c r="J135" s="26"/>
      <c r="K135" s="26"/>
      <c r="L135" s="26"/>
      <c r="M135" s="26"/>
    </row>
    <row r="136" spans="1:13" s="27" customFormat="1" ht="25.5" x14ac:dyDescent="0.2">
      <c r="A136" s="151">
        <v>14.5</v>
      </c>
      <c r="B136" s="173" t="s">
        <v>105</v>
      </c>
      <c r="C136" s="84">
        <v>722.98</v>
      </c>
      <c r="D136" s="85" t="s">
        <v>5</v>
      </c>
      <c r="E136" s="85">
        <v>741.63</v>
      </c>
      <c r="F136" s="62">
        <f t="shared" si="8"/>
        <v>536183.66</v>
      </c>
      <c r="G136" s="13"/>
      <c r="H136" s="26"/>
      <c r="I136" s="26"/>
      <c r="J136" s="26"/>
      <c r="K136" s="26"/>
      <c r="L136" s="26"/>
      <c r="M136" s="26"/>
    </row>
    <row r="137" spans="1:13" s="27" customFormat="1" ht="25.5" x14ac:dyDescent="0.2">
      <c r="A137" s="151">
        <v>14.6</v>
      </c>
      <c r="B137" s="173" t="s">
        <v>106</v>
      </c>
      <c r="C137" s="84">
        <v>3765.47</v>
      </c>
      <c r="D137" s="85" t="s">
        <v>103</v>
      </c>
      <c r="E137" s="85">
        <v>780.08</v>
      </c>
      <c r="F137" s="62">
        <f t="shared" si="8"/>
        <v>2937367.84</v>
      </c>
      <c r="G137" s="13"/>
      <c r="H137" s="26"/>
      <c r="I137" s="26"/>
      <c r="J137" s="26"/>
      <c r="K137" s="26"/>
      <c r="L137" s="26"/>
      <c r="M137" s="26"/>
    </row>
    <row r="138" spans="1:13" s="20" customFormat="1" ht="25.5" x14ac:dyDescent="0.2">
      <c r="A138" s="151">
        <v>14.7</v>
      </c>
      <c r="B138" s="173" t="s">
        <v>107</v>
      </c>
      <c r="C138" s="84">
        <v>1265.21</v>
      </c>
      <c r="D138" s="90" t="s">
        <v>108</v>
      </c>
      <c r="E138" s="85">
        <v>21.89</v>
      </c>
      <c r="F138" s="62">
        <f t="shared" si="8"/>
        <v>27695.45</v>
      </c>
      <c r="G138" s="13"/>
      <c r="H138" s="19"/>
      <c r="I138" s="19"/>
      <c r="J138" s="19"/>
      <c r="K138" s="19"/>
      <c r="L138" s="19"/>
      <c r="M138" s="19"/>
    </row>
    <row r="139" spans="1:13" s="20" customFormat="1" x14ac:dyDescent="0.2">
      <c r="A139" s="79"/>
      <c r="B139" s="173"/>
      <c r="C139" s="84"/>
      <c r="D139" s="85"/>
      <c r="E139" s="85"/>
      <c r="F139" s="62"/>
      <c r="G139" s="13"/>
      <c r="H139" s="19"/>
      <c r="I139" s="19"/>
      <c r="J139" s="19"/>
      <c r="K139" s="19"/>
      <c r="L139" s="19"/>
      <c r="M139" s="19"/>
    </row>
    <row r="140" spans="1:13" s="20" customFormat="1" x14ac:dyDescent="0.2">
      <c r="A140" s="174"/>
      <c r="B140" s="32" t="s">
        <v>109</v>
      </c>
      <c r="C140" s="175"/>
      <c r="D140" s="28"/>
      <c r="E140" s="176"/>
      <c r="F140" s="37">
        <f>SUM(F32:F138)</f>
        <v>14677806.391600005</v>
      </c>
      <c r="G140" s="13"/>
      <c r="H140" s="19"/>
      <c r="I140" s="19"/>
      <c r="J140" s="19"/>
      <c r="K140" s="19"/>
      <c r="L140" s="19"/>
      <c r="M140" s="19"/>
    </row>
    <row r="141" spans="1:13" s="20" customFormat="1" ht="12" customHeight="1" x14ac:dyDescent="0.2">
      <c r="A141" s="79"/>
      <c r="B141" s="173"/>
      <c r="C141" s="84"/>
      <c r="D141" s="85"/>
      <c r="E141" s="85"/>
      <c r="F141" s="62"/>
      <c r="G141" s="13"/>
      <c r="H141" s="19"/>
      <c r="I141" s="19"/>
      <c r="J141" s="19"/>
      <c r="K141" s="19"/>
      <c r="L141" s="19"/>
      <c r="M141" s="19"/>
    </row>
    <row r="142" spans="1:13" s="20" customFormat="1" ht="63.75" x14ac:dyDescent="0.2">
      <c r="A142" s="76" t="s">
        <v>12</v>
      </c>
      <c r="B142" s="172" t="s">
        <v>110</v>
      </c>
      <c r="C142" s="84"/>
      <c r="D142" s="85"/>
      <c r="E142" s="85"/>
      <c r="F142" s="62"/>
      <c r="G142" s="13"/>
      <c r="H142" s="19"/>
      <c r="I142" s="19"/>
      <c r="J142" s="19"/>
      <c r="K142" s="19"/>
      <c r="L142" s="19"/>
      <c r="M142" s="19"/>
    </row>
    <row r="143" spans="1:13" s="20" customFormat="1" x14ac:dyDescent="0.2">
      <c r="A143" s="76"/>
      <c r="B143" s="172"/>
      <c r="C143" s="84"/>
      <c r="D143" s="85"/>
      <c r="E143" s="85"/>
      <c r="F143" s="62"/>
      <c r="G143" s="13"/>
      <c r="H143" s="19"/>
      <c r="I143" s="19"/>
      <c r="J143" s="19"/>
      <c r="K143" s="19"/>
      <c r="L143" s="19"/>
      <c r="M143" s="19"/>
    </row>
    <row r="144" spans="1:13" s="20" customFormat="1" x14ac:dyDescent="0.2">
      <c r="A144" s="76" t="s">
        <v>111</v>
      </c>
      <c r="B144" s="172" t="s">
        <v>112</v>
      </c>
      <c r="C144" s="84"/>
      <c r="D144" s="85"/>
      <c r="E144" s="85"/>
      <c r="F144" s="62"/>
      <c r="G144" s="13"/>
      <c r="H144" s="19"/>
      <c r="I144" s="19"/>
      <c r="J144" s="19"/>
      <c r="K144" s="19"/>
      <c r="L144" s="19"/>
      <c r="M144" s="19"/>
    </row>
    <row r="145" spans="1:13" s="20" customFormat="1" ht="38.25" x14ac:dyDescent="0.2">
      <c r="A145" s="151">
        <v>1.1000000000000001</v>
      </c>
      <c r="B145" s="173" t="s">
        <v>113</v>
      </c>
      <c r="C145" s="84">
        <v>1</v>
      </c>
      <c r="D145" s="85" t="s">
        <v>0</v>
      </c>
      <c r="E145" s="85">
        <v>5000</v>
      </c>
      <c r="F145" s="62">
        <f>+ROUND((E145*C145),2)</f>
        <v>5000</v>
      </c>
      <c r="G145" s="13"/>
      <c r="H145" s="19"/>
      <c r="I145" s="19"/>
      <c r="J145" s="19"/>
      <c r="K145" s="19"/>
      <c r="L145" s="19"/>
      <c r="M145" s="19"/>
    </row>
    <row r="146" spans="1:13" s="20" customFormat="1" x14ac:dyDescent="0.2">
      <c r="A146" s="76" t="s">
        <v>114</v>
      </c>
      <c r="B146" s="172" t="s">
        <v>115</v>
      </c>
      <c r="C146" s="84"/>
      <c r="D146" s="85"/>
      <c r="E146" s="85"/>
      <c r="F146" s="62"/>
      <c r="G146" s="13"/>
      <c r="H146" s="19"/>
      <c r="I146" s="19"/>
      <c r="J146" s="19"/>
      <c r="K146" s="19"/>
      <c r="L146" s="19"/>
      <c r="M146" s="19"/>
    </row>
    <row r="147" spans="1:13" s="20" customFormat="1" x14ac:dyDescent="0.2">
      <c r="A147" s="77">
        <v>1</v>
      </c>
      <c r="B147" s="172" t="s">
        <v>116</v>
      </c>
      <c r="C147" s="84"/>
      <c r="D147" s="85"/>
      <c r="E147" s="85"/>
      <c r="F147" s="62"/>
      <c r="G147" s="13"/>
      <c r="H147" s="19"/>
      <c r="I147" s="19"/>
      <c r="J147" s="19"/>
      <c r="K147" s="19"/>
      <c r="L147" s="19"/>
      <c r="M147" s="19"/>
    </row>
    <row r="148" spans="1:13" s="20" customFormat="1" x14ac:dyDescent="0.2">
      <c r="A148" s="151">
        <f t="shared" ref="A148:A156" si="9">A147+0.1</f>
        <v>1.1000000000000001</v>
      </c>
      <c r="B148" s="173" t="s">
        <v>117</v>
      </c>
      <c r="C148" s="84">
        <v>47.3</v>
      </c>
      <c r="D148" s="85" t="s">
        <v>103</v>
      </c>
      <c r="E148" s="85">
        <v>285.62</v>
      </c>
      <c r="F148" s="62">
        <f t="shared" ref="F148:F157" si="10">+ROUND((E148*C148),2)</f>
        <v>13509.83</v>
      </c>
      <c r="G148" s="13"/>
      <c r="H148" s="19"/>
      <c r="I148" s="19"/>
      <c r="J148" s="19"/>
      <c r="K148" s="19"/>
      <c r="L148" s="19"/>
      <c r="M148" s="19"/>
    </row>
    <row r="149" spans="1:13" s="20" customFormat="1" x14ac:dyDescent="0.2">
      <c r="A149" s="151">
        <f t="shared" si="9"/>
        <v>1.2000000000000002</v>
      </c>
      <c r="B149" s="173" t="s">
        <v>118</v>
      </c>
      <c r="C149" s="84">
        <v>8.41</v>
      </c>
      <c r="D149" s="85" t="s">
        <v>103</v>
      </c>
      <c r="E149" s="85">
        <v>467.98</v>
      </c>
      <c r="F149" s="62">
        <f t="shared" si="10"/>
        <v>3935.71</v>
      </c>
      <c r="G149" s="13"/>
      <c r="H149" s="19"/>
      <c r="I149" s="19"/>
      <c r="J149" s="19"/>
      <c r="K149" s="19"/>
      <c r="L149" s="19"/>
      <c r="M149" s="19"/>
    </row>
    <row r="150" spans="1:13" s="20" customFormat="1" x14ac:dyDescent="0.2">
      <c r="A150" s="151">
        <f t="shared" si="9"/>
        <v>1.3000000000000003</v>
      </c>
      <c r="B150" s="173" t="s">
        <v>119</v>
      </c>
      <c r="C150" s="84">
        <v>49.33</v>
      </c>
      <c r="D150" s="85" t="s">
        <v>103</v>
      </c>
      <c r="E150" s="85">
        <v>145.66</v>
      </c>
      <c r="F150" s="62">
        <f t="shared" si="10"/>
        <v>7185.41</v>
      </c>
      <c r="G150" s="13"/>
      <c r="H150" s="19"/>
      <c r="I150" s="19"/>
      <c r="J150" s="19"/>
      <c r="K150" s="19"/>
      <c r="L150" s="19"/>
      <c r="M150" s="19"/>
    </row>
    <row r="151" spans="1:13" s="20" customFormat="1" x14ac:dyDescent="0.2">
      <c r="A151" s="151">
        <f t="shared" si="9"/>
        <v>1.4000000000000004</v>
      </c>
      <c r="B151" s="173" t="s">
        <v>120</v>
      </c>
      <c r="C151" s="84">
        <v>49.33</v>
      </c>
      <c r="D151" s="85" t="s">
        <v>103</v>
      </c>
      <c r="E151" s="85">
        <v>93.79</v>
      </c>
      <c r="F151" s="62">
        <f t="shared" si="10"/>
        <v>4626.66</v>
      </c>
      <c r="G151" s="13"/>
      <c r="H151" s="19"/>
      <c r="I151" s="19"/>
      <c r="J151" s="19"/>
      <c r="K151" s="19"/>
      <c r="L151" s="19"/>
      <c r="M151" s="19"/>
    </row>
    <row r="152" spans="1:13" s="20" customFormat="1" x14ac:dyDescent="0.2">
      <c r="A152" s="151">
        <f t="shared" si="9"/>
        <v>1.5000000000000004</v>
      </c>
      <c r="B152" s="173" t="s">
        <v>121</v>
      </c>
      <c r="C152" s="84">
        <v>4.97</v>
      </c>
      <c r="D152" s="85" t="s">
        <v>103</v>
      </c>
      <c r="E152" s="85">
        <v>623.91999999999996</v>
      </c>
      <c r="F152" s="62">
        <f t="shared" si="10"/>
        <v>3100.88</v>
      </c>
      <c r="G152" s="13"/>
      <c r="H152" s="19"/>
      <c r="I152" s="19"/>
      <c r="J152" s="19"/>
      <c r="K152" s="19"/>
      <c r="L152" s="19"/>
      <c r="M152" s="19"/>
    </row>
    <row r="153" spans="1:13" s="20" customFormat="1" ht="18" customHeight="1" x14ac:dyDescent="0.2">
      <c r="A153" s="151">
        <f t="shared" si="9"/>
        <v>1.6000000000000005</v>
      </c>
      <c r="B153" s="173" t="s">
        <v>122</v>
      </c>
      <c r="C153" s="84">
        <v>38.1</v>
      </c>
      <c r="D153" s="85" t="s">
        <v>7</v>
      </c>
      <c r="E153" s="85">
        <v>90.67</v>
      </c>
      <c r="F153" s="62">
        <f t="shared" si="10"/>
        <v>3454.53</v>
      </c>
      <c r="G153" s="13"/>
      <c r="H153" s="19"/>
      <c r="I153" s="19"/>
      <c r="J153" s="19"/>
      <c r="K153" s="19"/>
      <c r="L153" s="19"/>
      <c r="M153" s="19"/>
    </row>
    <row r="154" spans="1:13" s="20" customFormat="1" x14ac:dyDescent="0.2">
      <c r="A154" s="151">
        <f t="shared" si="9"/>
        <v>1.7000000000000006</v>
      </c>
      <c r="B154" s="173" t="s">
        <v>123</v>
      </c>
      <c r="C154" s="84">
        <v>11.6</v>
      </c>
      <c r="D154" s="85" t="s">
        <v>7</v>
      </c>
      <c r="E154" s="85">
        <v>482.27</v>
      </c>
      <c r="F154" s="62">
        <f t="shared" si="10"/>
        <v>5594.33</v>
      </c>
      <c r="G154" s="13"/>
      <c r="H154" s="19"/>
      <c r="I154" s="19"/>
      <c r="J154" s="19"/>
      <c r="K154" s="19"/>
      <c r="L154" s="19"/>
      <c r="M154" s="19"/>
    </row>
    <row r="155" spans="1:13" s="20" customFormat="1" x14ac:dyDescent="0.2">
      <c r="A155" s="151">
        <f t="shared" si="9"/>
        <v>1.8000000000000007</v>
      </c>
      <c r="B155" s="173" t="s">
        <v>124</v>
      </c>
      <c r="C155" s="84">
        <v>11.6</v>
      </c>
      <c r="D155" s="85" t="s">
        <v>7</v>
      </c>
      <c r="E155" s="85">
        <v>181.69</v>
      </c>
      <c r="F155" s="62">
        <f t="shared" si="10"/>
        <v>2107.6</v>
      </c>
      <c r="G155" s="13"/>
      <c r="H155" s="19"/>
      <c r="I155" s="19"/>
      <c r="J155" s="19"/>
      <c r="K155" s="19"/>
      <c r="L155" s="19"/>
      <c r="M155" s="19"/>
    </row>
    <row r="156" spans="1:13" s="20" customFormat="1" ht="25.5" x14ac:dyDescent="0.2">
      <c r="A156" s="151">
        <f t="shared" si="9"/>
        <v>1.9000000000000008</v>
      </c>
      <c r="B156" s="173" t="s">
        <v>125</v>
      </c>
      <c r="C156" s="84">
        <v>1</v>
      </c>
      <c r="D156" s="85" t="s">
        <v>0</v>
      </c>
      <c r="E156" s="85">
        <v>7500</v>
      </c>
      <c r="F156" s="62">
        <f t="shared" si="10"/>
        <v>7500</v>
      </c>
      <c r="G156" s="13"/>
      <c r="H156" s="19"/>
      <c r="I156" s="19"/>
      <c r="J156" s="19"/>
      <c r="K156" s="19"/>
      <c r="L156" s="19"/>
      <c r="M156" s="19"/>
    </row>
    <row r="157" spans="1:13" s="20" customFormat="1" x14ac:dyDescent="0.2">
      <c r="A157" s="79">
        <v>1.1000000000000001</v>
      </c>
      <c r="B157" s="173" t="s">
        <v>126</v>
      </c>
      <c r="C157" s="84">
        <v>7.44</v>
      </c>
      <c r="D157" s="85" t="s">
        <v>103</v>
      </c>
      <c r="E157" s="85">
        <v>854.31</v>
      </c>
      <c r="F157" s="62">
        <f t="shared" si="10"/>
        <v>6356.07</v>
      </c>
      <c r="G157" s="13"/>
      <c r="H157" s="19"/>
      <c r="I157" s="19"/>
      <c r="J157" s="19"/>
      <c r="K157" s="19"/>
      <c r="L157" s="19"/>
      <c r="M157" s="19"/>
    </row>
    <row r="158" spans="1:13" s="20" customFormat="1" ht="6" customHeight="1" x14ac:dyDescent="0.2">
      <c r="A158" s="79"/>
      <c r="B158" s="173"/>
      <c r="C158" s="84"/>
      <c r="D158" s="85"/>
      <c r="E158" s="85"/>
      <c r="F158" s="62"/>
      <c r="G158" s="13"/>
      <c r="H158" s="19"/>
      <c r="I158" s="19"/>
      <c r="J158" s="19"/>
      <c r="K158" s="19"/>
      <c r="L158" s="19"/>
      <c r="M158" s="19"/>
    </row>
    <row r="159" spans="1:13" s="20" customFormat="1" x14ac:dyDescent="0.2">
      <c r="A159" s="77">
        <v>2</v>
      </c>
      <c r="B159" s="172" t="s">
        <v>127</v>
      </c>
      <c r="C159" s="84"/>
      <c r="D159" s="85"/>
      <c r="E159" s="85"/>
      <c r="F159" s="62"/>
      <c r="G159" s="13"/>
      <c r="H159" s="19"/>
      <c r="I159" s="19"/>
      <c r="J159" s="19"/>
      <c r="K159" s="19"/>
      <c r="L159" s="19"/>
      <c r="M159" s="19"/>
    </row>
    <row r="160" spans="1:13" s="20" customFormat="1" ht="12" customHeight="1" x14ac:dyDescent="0.2">
      <c r="A160" s="151">
        <f>A159+0.1</f>
        <v>2.1</v>
      </c>
      <c r="B160" s="173" t="s">
        <v>128</v>
      </c>
      <c r="C160" s="84">
        <v>1</v>
      </c>
      <c r="D160" s="85" t="s">
        <v>129</v>
      </c>
      <c r="E160" s="85">
        <v>3600</v>
      </c>
      <c r="F160" s="62">
        <f>+ROUND((E160*C160),2)</f>
        <v>3600</v>
      </c>
      <c r="G160" s="13"/>
      <c r="H160" s="19"/>
      <c r="I160" s="19"/>
      <c r="J160" s="19"/>
      <c r="K160" s="19"/>
      <c r="L160" s="19"/>
      <c r="M160" s="19"/>
    </row>
    <row r="161" spans="1:13" s="20" customFormat="1" x14ac:dyDescent="0.2">
      <c r="A161" s="151">
        <f>A160+0.1</f>
        <v>2.2000000000000002</v>
      </c>
      <c r="B161" s="173" t="s">
        <v>130</v>
      </c>
      <c r="C161" s="84">
        <v>3</v>
      </c>
      <c r="D161" s="85" t="s">
        <v>0</v>
      </c>
      <c r="E161" s="85">
        <v>1800</v>
      </c>
      <c r="F161" s="62">
        <f>+ROUND((E161*C161),2)</f>
        <v>5400</v>
      </c>
      <c r="G161" s="13"/>
      <c r="H161" s="19"/>
      <c r="I161" s="19"/>
      <c r="J161" s="19"/>
      <c r="K161" s="19"/>
      <c r="L161" s="19"/>
      <c r="M161" s="19"/>
    </row>
    <row r="162" spans="1:13" s="20" customFormat="1" x14ac:dyDescent="0.2">
      <c r="A162" s="151">
        <f>A161+0.1</f>
        <v>2.3000000000000003</v>
      </c>
      <c r="B162" s="173" t="s">
        <v>131</v>
      </c>
      <c r="C162" s="84">
        <v>3</v>
      </c>
      <c r="D162" s="85" t="s">
        <v>0</v>
      </c>
      <c r="E162" s="85">
        <v>1203.0999999999999</v>
      </c>
      <c r="F162" s="62">
        <f>+ROUND((E162*C162),2)</f>
        <v>3609.3</v>
      </c>
      <c r="G162" s="13"/>
      <c r="H162" s="19"/>
      <c r="I162" s="19"/>
      <c r="J162" s="19"/>
      <c r="K162" s="19"/>
      <c r="L162" s="19"/>
      <c r="M162" s="19"/>
    </row>
    <row r="163" spans="1:13" s="20" customFormat="1" x14ac:dyDescent="0.2">
      <c r="A163" s="151">
        <f>A162+0.1</f>
        <v>2.4000000000000004</v>
      </c>
      <c r="B163" s="173" t="s">
        <v>132</v>
      </c>
      <c r="C163" s="84">
        <v>2</v>
      </c>
      <c r="D163" s="85" t="s">
        <v>0</v>
      </c>
      <c r="E163" s="85">
        <v>1206.9100000000001</v>
      </c>
      <c r="F163" s="62">
        <f>+ROUND((E163*C163),2)</f>
        <v>2413.8200000000002</v>
      </c>
      <c r="G163" s="13"/>
      <c r="H163" s="19"/>
      <c r="I163" s="19"/>
      <c r="J163" s="19"/>
      <c r="K163" s="19"/>
      <c r="L163" s="19"/>
      <c r="M163" s="19"/>
    </row>
    <row r="164" spans="1:13" s="20" customFormat="1" x14ac:dyDescent="0.2">
      <c r="A164" s="77">
        <v>3</v>
      </c>
      <c r="B164" s="172" t="s">
        <v>133</v>
      </c>
      <c r="C164" s="84"/>
      <c r="D164" s="85"/>
      <c r="E164" s="85"/>
      <c r="F164" s="62"/>
      <c r="G164" s="13"/>
      <c r="H164" s="19"/>
      <c r="I164" s="19"/>
      <c r="J164" s="19"/>
      <c r="K164" s="19"/>
      <c r="L164" s="19"/>
      <c r="M164" s="19"/>
    </row>
    <row r="165" spans="1:13" s="20" customFormat="1" x14ac:dyDescent="0.2">
      <c r="A165" s="151">
        <f>A164+0.1</f>
        <v>3.1</v>
      </c>
      <c r="B165" s="173" t="s">
        <v>134</v>
      </c>
      <c r="C165" s="84">
        <v>1</v>
      </c>
      <c r="D165" s="85" t="s">
        <v>0</v>
      </c>
      <c r="E165" s="85">
        <v>3000</v>
      </c>
      <c r="F165" s="62">
        <f>+ROUND((E165*C165),2)</f>
        <v>3000</v>
      </c>
      <c r="G165" s="13"/>
      <c r="H165" s="19"/>
      <c r="I165" s="19"/>
      <c r="J165" s="19"/>
      <c r="K165" s="19"/>
      <c r="L165" s="19"/>
      <c r="M165" s="19"/>
    </row>
    <row r="166" spans="1:13" s="20" customFormat="1" ht="6.75" customHeight="1" x14ac:dyDescent="0.2">
      <c r="A166" s="151"/>
      <c r="B166" s="173"/>
      <c r="C166" s="84"/>
      <c r="D166" s="85"/>
      <c r="E166" s="85"/>
      <c r="F166" s="62"/>
      <c r="G166" s="13"/>
      <c r="H166" s="19"/>
      <c r="I166" s="19"/>
      <c r="J166" s="19"/>
      <c r="K166" s="19"/>
      <c r="L166" s="19"/>
      <c r="M166" s="19"/>
    </row>
    <row r="167" spans="1:13" s="20" customFormat="1" x14ac:dyDescent="0.2">
      <c r="A167" s="76" t="s">
        <v>135</v>
      </c>
      <c r="B167" s="172" t="s">
        <v>136</v>
      </c>
      <c r="C167" s="84"/>
      <c r="D167" s="85"/>
      <c r="E167" s="85"/>
      <c r="F167" s="62"/>
      <c r="G167" s="13"/>
      <c r="H167" s="19"/>
      <c r="I167" s="19"/>
      <c r="J167" s="19"/>
      <c r="K167" s="19"/>
      <c r="L167" s="19"/>
      <c r="M167" s="19"/>
    </row>
    <row r="168" spans="1:13" s="20" customFormat="1" ht="8.25" customHeight="1" x14ac:dyDescent="0.2">
      <c r="A168" s="77"/>
      <c r="B168" s="173"/>
      <c r="C168" s="84"/>
      <c r="D168" s="85"/>
      <c r="E168" s="85"/>
      <c r="F168" s="62"/>
      <c r="G168" s="13"/>
      <c r="H168" s="19"/>
      <c r="I168" s="19"/>
      <c r="J168" s="19"/>
      <c r="K168" s="19"/>
      <c r="L168" s="19"/>
      <c r="M168" s="19"/>
    </row>
    <row r="169" spans="1:13" s="20" customFormat="1" x14ac:dyDescent="0.2">
      <c r="A169" s="77">
        <v>1</v>
      </c>
      <c r="B169" s="172" t="s">
        <v>137</v>
      </c>
      <c r="C169" s="84"/>
      <c r="D169" s="85"/>
      <c r="E169" s="85"/>
      <c r="F169" s="62"/>
      <c r="G169" s="13"/>
      <c r="H169" s="19"/>
      <c r="I169" s="19"/>
      <c r="J169" s="19"/>
      <c r="K169" s="19"/>
      <c r="L169" s="19"/>
      <c r="M169" s="19"/>
    </row>
    <row r="170" spans="1:13" s="20" customFormat="1" x14ac:dyDescent="0.2">
      <c r="A170" s="151">
        <v>1.1000000000000001</v>
      </c>
      <c r="B170" s="173" t="s">
        <v>138</v>
      </c>
      <c r="C170" s="84">
        <v>60</v>
      </c>
      <c r="D170" s="85" t="s">
        <v>103</v>
      </c>
      <c r="E170" s="85">
        <v>195</v>
      </c>
      <c r="F170" s="62">
        <f>+ROUND((E170*C170),2)</f>
        <v>11700</v>
      </c>
      <c r="G170" s="13"/>
      <c r="H170" s="19"/>
      <c r="I170" s="19"/>
      <c r="J170" s="19"/>
      <c r="K170" s="19"/>
      <c r="L170" s="19"/>
      <c r="M170" s="19"/>
    </row>
    <row r="171" spans="1:13" s="20" customFormat="1" x14ac:dyDescent="0.2">
      <c r="A171" s="79"/>
      <c r="B171" s="173"/>
      <c r="C171" s="84"/>
      <c r="D171" s="85"/>
      <c r="E171" s="85"/>
      <c r="F171" s="62">
        <f>+ROUND((E171*C171),2)</f>
        <v>0</v>
      </c>
      <c r="G171" s="13"/>
      <c r="H171" s="19"/>
      <c r="I171" s="19"/>
      <c r="J171" s="19"/>
      <c r="K171" s="19"/>
      <c r="L171" s="19"/>
      <c r="M171" s="19"/>
    </row>
    <row r="172" spans="1:13" s="20" customFormat="1" x14ac:dyDescent="0.2">
      <c r="A172" s="77">
        <v>2</v>
      </c>
      <c r="B172" s="172" t="s">
        <v>139</v>
      </c>
      <c r="C172" s="84"/>
      <c r="D172" s="85"/>
      <c r="E172" s="85"/>
      <c r="F172" s="62"/>
      <c r="G172" s="13"/>
      <c r="H172" s="19"/>
      <c r="I172" s="19"/>
      <c r="J172" s="19"/>
      <c r="K172" s="19"/>
      <c r="L172" s="19"/>
      <c r="M172" s="19"/>
    </row>
    <row r="173" spans="1:13" s="20" customFormat="1" ht="25.5" x14ac:dyDescent="0.2">
      <c r="A173" s="151">
        <v>2.1</v>
      </c>
      <c r="B173" s="172" t="s">
        <v>140</v>
      </c>
      <c r="C173" s="84"/>
      <c r="D173" s="85"/>
      <c r="E173" s="85"/>
      <c r="F173" s="62">
        <f>+ROUND((E173*C173),2)</f>
        <v>0</v>
      </c>
      <c r="G173" s="13"/>
      <c r="H173" s="19"/>
      <c r="I173" s="19"/>
      <c r="J173" s="19"/>
      <c r="K173" s="19"/>
      <c r="L173" s="19"/>
      <c r="M173" s="19"/>
    </row>
    <row r="174" spans="1:13" s="20" customFormat="1" ht="13.5" customHeight="1" x14ac:dyDescent="0.2">
      <c r="A174" s="80">
        <v>2.2000000000000002</v>
      </c>
      <c r="B174" s="177" t="s">
        <v>141</v>
      </c>
      <c r="C174" s="87">
        <v>81.569999999999993</v>
      </c>
      <c r="D174" s="88" t="s">
        <v>142</v>
      </c>
      <c r="E174" s="88">
        <v>103.34</v>
      </c>
      <c r="F174" s="89">
        <f>+ROUND((E174*C174),2)</f>
        <v>8429.44</v>
      </c>
      <c r="G174" s="13"/>
      <c r="H174" s="19"/>
      <c r="I174" s="19"/>
      <c r="J174" s="19"/>
      <c r="K174" s="19"/>
      <c r="L174" s="19"/>
      <c r="M174" s="19"/>
    </row>
    <row r="175" spans="1:13" s="20" customFormat="1" x14ac:dyDescent="0.2">
      <c r="A175" s="151">
        <v>2.2999999999999998</v>
      </c>
      <c r="B175" s="173" t="s">
        <v>143</v>
      </c>
      <c r="C175" s="84">
        <v>56.61</v>
      </c>
      <c r="D175" s="85" t="s">
        <v>103</v>
      </c>
      <c r="E175" s="85">
        <v>123.34</v>
      </c>
      <c r="F175" s="62">
        <f>+ROUND((E175*C175),2)</f>
        <v>6982.28</v>
      </c>
      <c r="G175" s="13"/>
      <c r="H175" s="19"/>
      <c r="I175" s="19"/>
      <c r="J175" s="19"/>
      <c r="K175" s="19"/>
      <c r="L175" s="19"/>
      <c r="M175" s="19"/>
    </row>
    <row r="176" spans="1:13" s="20" customFormat="1" x14ac:dyDescent="0.2">
      <c r="A176" s="151">
        <v>2.4</v>
      </c>
      <c r="B176" s="173" t="s">
        <v>144</v>
      </c>
      <c r="C176" s="84">
        <v>81.569999999999993</v>
      </c>
      <c r="D176" s="85" t="s">
        <v>103</v>
      </c>
      <c r="E176" s="85">
        <v>235.26</v>
      </c>
      <c r="F176" s="62">
        <f>+ROUND((E176*C176),2)</f>
        <v>19190.16</v>
      </c>
      <c r="G176" s="13"/>
      <c r="H176" s="19"/>
      <c r="I176" s="19"/>
      <c r="J176" s="19"/>
      <c r="K176" s="19"/>
      <c r="L176" s="19"/>
      <c r="M176" s="19"/>
    </row>
    <row r="177" spans="1:13" s="20" customFormat="1" x14ac:dyDescent="0.2">
      <c r="A177" s="151">
        <v>2.5</v>
      </c>
      <c r="B177" s="173" t="s">
        <v>145</v>
      </c>
      <c r="C177" s="84">
        <v>56.61</v>
      </c>
      <c r="D177" s="85" t="s">
        <v>103</v>
      </c>
      <c r="E177" s="85">
        <v>255.26</v>
      </c>
      <c r="F177" s="62">
        <f>+ROUND((E177*C177),2)</f>
        <v>14450.27</v>
      </c>
      <c r="G177" s="13"/>
      <c r="H177" s="19"/>
      <c r="I177" s="19"/>
      <c r="J177" s="19"/>
      <c r="K177" s="19"/>
      <c r="L177" s="19"/>
      <c r="M177" s="19"/>
    </row>
    <row r="178" spans="1:13" s="20" customFormat="1" x14ac:dyDescent="0.2">
      <c r="A178" s="151"/>
      <c r="B178" s="173"/>
      <c r="C178" s="84"/>
      <c r="D178" s="85"/>
      <c r="E178" s="85"/>
      <c r="F178" s="62"/>
      <c r="G178" s="13"/>
      <c r="H178" s="19"/>
      <c r="I178" s="19"/>
      <c r="J178" s="19"/>
      <c r="K178" s="19"/>
      <c r="L178" s="19"/>
      <c r="M178" s="19"/>
    </row>
    <row r="179" spans="1:13" s="20" customFormat="1" x14ac:dyDescent="0.2">
      <c r="A179" s="76" t="s">
        <v>146</v>
      </c>
      <c r="B179" s="172" t="s">
        <v>147</v>
      </c>
      <c r="C179" s="84"/>
      <c r="D179" s="85"/>
      <c r="E179" s="85"/>
      <c r="F179" s="62"/>
      <c r="G179" s="13"/>
      <c r="H179" s="19"/>
      <c r="I179" s="19"/>
      <c r="J179" s="19"/>
      <c r="K179" s="19"/>
      <c r="L179" s="19"/>
      <c r="M179" s="19"/>
    </row>
    <row r="180" spans="1:13" s="20" customFormat="1" x14ac:dyDescent="0.2">
      <c r="A180" s="77">
        <v>1</v>
      </c>
      <c r="B180" s="172" t="s">
        <v>148</v>
      </c>
      <c r="C180" s="84"/>
      <c r="D180" s="85"/>
      <c r="E180" s="85"/>
      <c r="F180" s="62"/>
      <c r="G180" s="13"/>
      <c r="H180" s="19"/>
      <c r="I180" s="19"/>
      <c r="J180" s="19"/>
      <c r="K180" s="19"/>
      <c r="L180" s="19"/>
      <c r="M180" s="19"/>
    </row>
    <row r="181" spans="1:13" s="20" customFormat="1" x14ac:dyDescent="0.2">
      <c r="A181" s="151">
        <v>1.1000000000000001</v>
      </c>
      <c r="B181" s="173" t="s">
        <v>149</v>
      </c>
      <c r="C181" s="84">
        <v>32</v>
      </c>
      <c r="D181" s="85" t="s">
        <v>7</v>
      </c>
      <c r="E181" s="85">
        <v>3920.36</v>
      </c>
      <c r="F181" s="62">
        <f>+ROUND((E181*C181),2)</f>
        <v>125451.52</v>
      </c>
      <c r="G181" s="13"/>
      <c r="H181" s="19"/>
      <c r="I181" s="19"/>
      <c r="J181" s="19"/>
      <c r="K181" s="19"/>
      <c r="L181" s="19"/>
      <c r="M181" s="19"/>
    </row>
    <row r="182" spans="1:13" s="20" customFormat="1" x14ac:dyDescent="0.2">
      <c r="A182" s="79"/>
      <c r="B182" s="173"/>
      <c r="C182" s="84"/>
      <c r="D182" s="85"/>
      <c r="E182" s="85"/>
      <c r="F182" s="62">
        <f>+ROUND((E182*C182),2)</f>
        <v>0</v>
      </c>
      <c r="G182" s="13"/>
      <c r="H182" s="19"/>
      <c r="I182" s="19"/>
      <c r="J182" s="19"/>
      <c r="K182" s="19"/>
      <c r="L182" s="19"/>
      <c r="M182" s="19"/>
    </row>
    <row r="183" spans="1:13" s="20" customFormat="1" x14ac:dyDescent="0.2">
      <c r="A183" s="151">
        <v>1.2</v>
      </c>
      <c r="B183" s="173" t="s">
        <v>150</v>
      </c>
      <c r="C183" s="91">
        <v>25</v>
      </c>
      <c r="D183" s="85" t="s">
        <v>6</v>
      </c>
      <c r="E183" s="85">
        <v>411.77</v>
      </c>
      <c r="F183" s="62">
        <f>+ROUND((E183*C183),2)</f>
        <v>10294.25</v>
      </c>
      <c r="G183" s="13"/>
      <c r="H183" s="19"/>
      <c r="I183" s="19"/>
      <c r="J183" s="19"/>
      <c r="K183" s="19"/>
      <c r="L183" s="19"/>
      <c r="M183" s="19"/>
    </row>
    <row r="184" spans="1:13" s="20" customFormat="1" x14ac:dyDescent="0.2">
      <c r="A184" s="151">
        <v>1.3</v>
      </c>
      <c r="B184" s="173" t="s">
        <v>151</v>
      </c>
      <c r="C184" s="91">
        <v>5</v>
      </c>
      <c r="D184" s="85" t="s">
        <v>6</v>
      </c>
      <c r="E184" s="85">
        <v>7125.36</v>
      </c>
      <c r="F184" s="62">
        <f>ROUND(C184*E184,2)</f>
        <v>35626.800000000003</v>
      </c>
      <c r="G184" s="13"/>
      <c r="H184" s="19"/>
      <c r="I184" s="19"/>
      <c r="J184" s="19"/>
      <c r="K184" s="19"/>
      <c r="L184" s="19"/>
      <c r="M184" s="19"/>
    </row>
    <row r="185" spans="1:13" s="20" customFormat="1" x14ac:dyDescent="0.2">
      <c r="A185" s="151">
        <v>1.4</v>
      </c>
      <c r="B185" s="173" t="s">
        <v>152</v>
      </c>
      <c r="C185" s="91">
        <v>1</v>
      </c>
      <c r="D185" s="85" t="s">
        <v>6</v>
      </c>
      <c r="E185" s="85">
        <v>27140.51</v>
      </c>
      <c r="F185" s="62">
        <f>ROUND(C185*E185,2)</f>
        <v>27140.51</v>
      </c>
      <c r="G185" s="13"/>
      <c r="H185" s="19"/>
      <c r="I185" s="19"/>
      <c r="J185" s="19"/>
      <c r="K185" s="19"/>
      <c r="L185" s="19"/>
      <c r="M185" s="19"/>
    </row>
    <row r="186" spans="1:13" s="20" customFormat="1" x14ac:dyDescent="0.2">
      <c r="A186" s="81"/>
      <c r="B186" s="173"/>
      <c r="C186" s="92"/>
      <c r="D186" s="93"/>
      <c r="E186" s="93"/>
      <c r="F186" s="94">
        <f>+C186*E186</f>
        <v>0</v>
      </c>
      <c r="G186" s="13"/>
      <c r="H186" s="19"/>
      <c r="I186" s="19"/>
      <c r="J186" s="19"/>
      <c r="K186" s="19"/>
      <c r="L186" s="19"/>
      <c r="M186" s="19"/>
    </row>
    <row r="187" spans="1:13" s="20" customFormat="1" x14ac:dyDescent="0.2">
      <c r="A187" s="77">
        <v>2</v>
      </c>
      <c r="B187" s="173" t="s">
        <v>153</v>
      </c>
      <c r="C187" s="91">
        <v>1</v>
      </c>
      <c r="D187" s="85" t="s">
        <v>6</v>
      </c>
      <c r="E187" s="85">
        <v>30000</v>
      </c>
      <c r="F187" s="94">
        <f>+C187*E187</f>
        <v>30000</v>
      </c>
      <c r="G187" s="13"/>
      <c r="H187" s="19"/>
      <c r="I187" s="19"/>
      <c r="J187" s="19"/>
      <c r="K187" s="19"/>
      <c r="L187" s="19"/>
      <c r="M187" s="19"/>
    </row>
    <row r="188" spans="1:13" s="20" customFormat="1" x14ac:dyDescent="0.2">
      <c r="A188" s="151">
        <v>2.1</v>
      </c>
      <c r="B188" s="173" t="s">
        <v>154</v>
      </c>
      <c r="C188" s="91">
        <v>1</v>
      </c>
      <c r="D188" s="85" t="s">
        <v>155</v>
      </c>
      <c r="E188" s="85">
        <v>40000</v>
      </c>
      <c r="F188" s="94">
        <f>+C188*E188</f>
        <v>40000</v>
      </c>
      <c r="G188" s="13"/>
      <c r="H188" s="19"/>
      <c r="I188" s="19"/>
      <c r="J188" s="19"/>
      <c r="K188" s="19"/>
      <c r="L188" s="19"/>
      <c r="M188" s="19"/>
    </row>
    <row r="189" spans="1:13" s="20" customFormat="1" x14ac:dyDescent="0.2">
      <c r="A189" s="151">
        <v>2.2000000000000002</v>
      </c>
      <c r="B189" s="173" t="s">
        <v>156</v>
      </c>
      <c r="C189" s="91">
        <v>1</v>
      </c>
      <c r="D189" s="85" t="s">
        <v>6</v>
      </c>
      <c r="E189" s="85">
        <v>8500</v>
      </c>
      <c r="F189" s="94">
        <f>+C189*E189</f>
        <v>8500</v>
      </c>
      <c r="G189" s="13"/>
      <c r="H189" s="19"/>
      <c r="I189" s="19"/>
      <c r="J189" s="19"/>
      <c r="K189" s="19"/>
      <c r="L189" s="19"/>
      <c r="M189" s="19"/>
    </row>
    <row r="190" spans="1:13" s="20" customFormat="1" x14ac:dyDescent="0.2">
      <c r="A190" s="151">
        <v>2.2999999999999998</v>
      </c>
      <c r="B190" s="173" t="s">
        <v>157</v>
      </c>
      <c r="C190" s="91">
        <v>274</v>
      </c>
      <c r="D190" s="85" t="s">
        <v>103</v>
      </c>
      <c r="E190" s="85">
        <v>90</v>
      </c>
      <c r="F190" s="94">
        <f>+C190*E190</f>
        <v>24660</v>
      </c>
      <c r="G190" s="13"/>
      <c r="H190" s="19"/>
      <c r="I190" s="19"/>
      <c r="J190" s="19"/>
      <c r="K190" s="19"/>
      <c r="L190" s="19"/>
      <c r="M190" s="19"/>
    </row>
    <row r="191" spans="1:13" s="20" customFormat="1" x14ac:dyDescent="0.2">
      <c r="A191" s="82"/>
      <c r="B191" s="173"/>
      <c r="C191" s="91"/>
      <c r="D191" s="85"/>
      <c r="E191" s="85"/>
      <c r="F191" s="94"/>
      <c r="G191" s="13"/>
      <c r="H191" s="19"/>
      <c r="I191" s="19"/>
      <c r="J191" s="19"/>
      <c r="K191" s="19"/>
      <c r="L191" s="19"/>
      <c r="M191" s="19"/>
    </row>
    <row r="192" spans="1:13" s="20" customFormat="1" x14ac:dyDescent="0.2">
      <c r="A192" s="78">
        <v>3</v>
      </c>
      <c r="B192" s="173" t="s">
        <v>134</v>
      </c>
      <c r="C192" s="91">
        <v>1</v>
      </c>
      <c r="D192" s="85" t="s">
        <v>158</v>
      </c>
      <c r="E192" s="85">
        <v>4000</v>
      </c>
      <c r="F192" s="94">
        <f>+C192*E192</f>
        <v>4000</v>
      </c>
      <c r="G192" s="13"/>
      <c r="H192" s="19"/>
      <c r="I192" s="19"/>
      <c r="J192" s="19"/>
      <c r="K192" s="19"/>
      <c r="L192" s="19"/>
      <c r="M192" s="19"/>
    </row>
    <row r="193" spans="1:13" s="20" customFormat="1" x14ac:dyDescent="0.2">
      <c r="A193" s="79"/>
      <c r="B193" s="173"/>
      <c r="C193" s="84"/>
      <c r="D193" s="85"/>
      <c r="E193" s="85"/>
      <c r="F193" s="62"/>
      <c r="G193" s="13"/>
      <c r="H193" s="19"/>
      <c r="I193" s="19"/>
      <c r="J193" s="19"/>
      <c r="K193" s="19"/>
      <c r="L193" s="19"/>
      <c r="M193" s="19"/>
    </row>
    <row r="194" spans="1:13" s="20" customFormat="1" x14ac:dyDescent="0.2">
      <c r="A194" s="174"/>
      <c r="B194" s="32" t="s">
        <v>159</v>
      </c>
      <c r="C194" s="175"/>
      <c r="D194" s="28"/>
      <c r="E194" s="176"/>
      <c r="F194" s="37">
        <f>SUM(F145:F192)</f>
        <v>446819.37</v>
      </c>
      <c r="G194" s="13"/>
      <c r="H194" s="19"/>
      <c r="I194" s="19"/>
      <c r="J194" s="19"/>
      <c r="K194" s="19"/>
      <c r="L194" s="19"/>
      <c r="M194" s="19"/>
    </row>
    <row r="195" spans="1:13" s="20" customFormat="1" x14ac:dyDescent="0.2">
      <c r="A195" s="79"/>
      <c r="B195" s="173"/>
      <c r="C195" s="84"/>
      <c r="D195" s="85"/>
      <c r="E195" s="85"/>
      <c r="F195" s="62"/>
      <c r="G195" s="13"/>
      <c r="H195" s="19"/>
      <c r="I195" s="19"/>
      <c r="J195" s="19"/>
      <c r="K195" s="19"/>
      <c r="L195" s="19"/>
      <c r="M195" s="19"/>
    </row>
    <row r="196" spans="1:13" s="20" customFormat="1" x14ac:dyDescent="0.2">
      <c r="A196" s="76" t="s">
        <v>8</v>
      </c>
      <c r="B196" s="172" t="s">
        <v>160</v>
      </c>
      <c r="C196" s="84"/>
      <c r="D196" s="85"/>
      <c r="E196" s="85"/>
      <c r="F196" s="62"/>
      <c r="G196" s="13"/>
      <c r="H196" s="19"/>
      <c r="I196" s="19"/>
      <c r="J196" s="19"/>
      <c r="K196" s="19"/>
      <c r="L196" s="19"/>
      <c r="M196" s="19"/>
    </row>
    <row r="197" spans="1:13" s="20" customFormat="1" ht="76.5" x14ac:dyDescent="0.2">
      <c r="A197" s="78">
        <v>1</v>
      </c>
      <c r="B197" s="173" t="s">
        <v>651</v>
      </c>
      <c r="C197" s="84">
        <v>1</v>
      </c>
      <c r="D197" s="85" t="s">
        <v>0</v>
      </c>
      <c r="E197" s="85">
        <v>41497.22</v>
      </c>
      <c r="F197" s="62">
        <f>ROUND(C197*E197,2)</f>
        <v>41497.22</v>
      </c>
      <c r="G197" s="13"/>
      <c r="H197" s="19"/>
      <c r="I197" s="19"/>
      <c r="J197" s="19"/>
      <c r="K197" s="19"/>
      <c r="L197" s="19"/>
      <c r="M197" s="19"/>
    </row>
    <row r="198" spans="1:13" s="20" customFormat="1" ht="38.25" x14ac:dyDescent="0.2">
      <c r="A198" s="78">
        <v>2</v>
      </c>
      <c r="B198" s="173" t="s">
        <v>161</v>
      </c>
      <c r="C198" s="84">
        <v>4</v>
      </c>
      <c r="D198" s="85" t="s">
        <v>162</v>
      </c>
      <c r="E198" s="85">
        <v>40000</v>
      </c>
      <c r="F198" s="62">
        <f>ROUND(C198*E198,2)</f>
        <v>160000</v>
      </c>
      <c r="G198" s="13"/>
      <c r="H198" s="19"/>
      <c r="I198" s="19"/>
      <c r="J198" s="19"/>
      <c r="K198" s="19"/>
      <c r="L198" s="19"/>
      <c r="M198" s="19"/>
    </row>
    <row r="199" spans="1:13" s="20" customFormat="1" x14ac:dyDescent="0.2">
      <c r="A199" s="174"/>
      <c r="B199" s="32" t="s">
        <v>163</v>
      </c>
      <c r="C199" s="175"/>
      <c r="D199" s="28"/>
      <c r="E199" s="176"/>
      <c r="F199" s="37">
        <f>SUM(F197:F198)</f>
        <v>201497.22</v>
      </c>
      <c r="G199" s="13"/>
      <c r="H199" s="19"/>
      <c r="I199" s="19"/>
      <c r="J199" s="19"/>
      <c r="K199" s="19"/>
      <c r="L199" s="19"/>
      <c r="M199" s="19"/>
    </row>
    <row r="200" spans="1:13" s="20" customFormat="1" x14ac:dyDescent="0.2">
      <c r="A200" s="79"/>
      <c r="B200" s="173"/>
      <c r="C200" s="62"/>
      <c r="D200" s="86"/>
      <c r="E200" s="86"/>
      <c r="F200" s="62"/>
      <c r="G200" s="13"/>
      <c r="H200" s="19"/>
      <c r="I200" s="19"/>
      <c r="J200" s="19"/>
      <c r="K200" s="19"/>
      <c r="L200" s="19"/>
      <c r="M200" s="19"/>
    </row>
    <row r="201" spans="1:13" s="20" customFormat="1" x14ac:dyDescent="0.2">
      <c r="A201" s="174"/>
      <c r="B201" s="32" t="s">
        <v>26</v>
      </c>
      <c r="C201" s="175"/>
      <c r="D201" s="28"/>
      <c r="E201" s="176"/>
      <c r="F201" s="37">
        <f>F199+F194+F140+F28</f>
        <v>15350687.351600004</v>
      </c>
      <c r="G201" s="13"/>
      <c r="H201" s="19"/>
      <c r="I201" s="19"/>
      <c r="J201" s="19"/>
      <c r="K201" s="19"/>
      <c r="L201" s="19"/>
      <c r="M201" s="19"/>
    </row>
    <row r="202" spans="1:13" s="36" customFormat="1" x14ac:dyDescent="0.2">
      <c r="A202" s="22"/>
      <c r="B202" s="32"/>
      <c r="C202" s="25"/>
      <c r="D202" s="16"/>
      <c r="E202" s="16"/>
      <c r="F202" s="34"/>
      <c r="G202" s="13"/>
      <c r="H202" s="35"/>
      <c r="I202" s="35"/>
      <c r="J202" s="35"/>
      <c r="K202" s="35"/>
      <c r="L202" s="35"/>
      <c r="M202" s="35"/>
    </row>
    <row r="203" spans="1:13" s="36" customFormat="1" ht="25.5" x14ac:dyDescent="0.2">
      <c r="A203" s="22"/>
      <c r="B203" s="32" t="s">
        <v>197</v>
      </c>
      <c r="C203" s="25"/>
      <c r="D203" s="16"/>
      <c r="E203" s="16"/>
      <c r="F203" s="34"/>
      <c r="G203" s="13"/>
      <c r="H203" s="35"/>
      <c r="I203" s="35"/>
      <c r="J203" s="35"/>
      <c r="K203" s="35"/>
      <c r="L203" s="35"/>
      <c r="M203" s="35"/>
    </row>
    <row r="204" spans="1:13" s="36" customFormat="1" x14ac:dyDescent="0.2">
      <c r="A204" s="22"/>
      <c r="B204" s="32"/>
      <c r="C204" s="25"/>
      <c r="D204" s="16"/>
      <c r="E204" s="16"/>
      <c r="F204" s="34"/>
      <c r="G204" s="13"/>
      <c r="H204" s="35"/>
      <c r="I204" s="35"/>
      <c r="J204" s="35"/>
      <c r="K204" s="35"/>
      <c r="L204" s="35"/>
      <c r="M204" s="35"/>
    </row>
    <row r="205" spans="1:13" s="20" customFormat="1" x14ac:dyDescent="0.2">
      <c r="A205" s="38"/>
      <c r="B205" s="32" t="s">
        <v>209</v>
      </c>
      <c r="C205" s="29"/>
      <c r="D205" s="28"/>
      <c r="E205" s="33"/>
      <c r="F205" s="39"/>
      <c r="G205" s="13"/>
      <c r="H205" s="19"/>
      <c r="I205" s="19"/>
      <c r="J205" s="19"/>
      <c r="K205" s="19"/>
      <c r="L205" s="19"/>
      <c r="M205" s="19"/>
    </row>
    <row r="206" spans="1:13" s="20" customFormat="1" x14ac:dyDescent="0.2">
      <c r="A206" s="38"/>
      <c r="B206" s="32"/>
      <c r="C206" s="29"/>
      <c r="D206" s="28"/>
      <c r="E206" s="33"/>
      <c r="F206" s="39"/>
      <c r="G206" s="13"/>
      <c r="H206" s="19"/>
      <c r="I206" s="19"/>
      <c r="J206" s="19"/>
      <c r="K206" s="19"/>
      <c r="L206" s="19"/>
      <c r="M206" s="19"/>
    </row>
    <row r="207" spans="1:13" s="20" customFormat="1" ht="25.5" x14ac:dyDescent="0.2">
      <c r="A207" s="76" t="s">
        <v>11</v>
      </c>
      <c r="B207" s="172" t="s">
        <v>210</v>
      </c>
      <c r="C207" s="29"/>
      <c r="D207" s="28"/>
      <c r="E207" s="33"/>
      <c r="F207" s="39"/>
      <c r="G207" s="13"/>
      <c r="H207" s="19"/>
      <c r="I207" s="19"/>
      <c r="J207" s="19"/>
      <c r="K207" s="19"/>
      <c r="L207" s="19"/>
      <c r="M207" s="19"/>
    </row>
    <row r="208" spans="1:13" s="20" customFormat="1" x14ac:dyDescent="0.2">
      <c r="A208" s="38"/>
      <c r="B208" s="32"/>
      <c r="C208" s="29"/>
      <c r="D208" s="28"/>
      <c r="E208" s="33"/>
      <c r="F208" s="39"/>
      <c r="G208" s="13"/>
      <c r="H208" s="19"/>
      <c r="I208" s="19"/>
      <c r="J208" s="19"/>
      <c r="K208" s="19"/>
      <c r="L208" s="19"/>
      <c r="M208" s="19"/>
    </row>
    <row r="209" spans="1:13" s="20" customFormat="1" ht="25.5" x14ac:dyDescent="0.2">
      <c r="A209" s="77">
        <v>6</v>
      </c>
      <c r="B209" s="172" t="s">
        <v>14</v>
      </c>
      <c r="C209" s="29"/>
      <c r="D209" s="28"/>
      <c r="E209" s="33"/>
      <c r="F209" s="39"/>
      <c r="G209" s="13"/>
      <c r="H209" s="19"/>
      <c r="I209" s="19"/>
      <c r="J209" s="19"/>
      <c r="K209" s="19"/>
      <c r="L209" s="19"/>
      <c r="M209" s="19"/>
    </row>
    <row r="210" spans="1:13" s="20" customFormat="1" x14ac:dyDescent="0.2">
      <c r="A210" s="38"/>
      <c r="B210" s="32"/>
      <c r="C210" s="29"/>
      <c r="D210" s="28"/>
      <c r="E210" s="33"/>
      <c r="F210" s="39"/>
      <c r="G210" s="13"/>
      <c r="H210" s="19"/>
      <c r="I210" s="19"/>
      <c r="J210" s="19"/>
      <c r="K210" s="19"/>
      <c r="L210" s="19"/>
      <c r="M210" s="19"/>
    </row>
    <row r="211" spans="1:13" s="13" customFormat="1" ht="25.5" x14ac:dyDescent="0.2">
      <c r="A211" s="151">
        <v>6.5</v>
      </c>
      <c r="B211" s="173" t="s">
        <v>57</v>
      </c>
      <c r="C211" s="84">
        <v>4</v>
      </c>
      <c r="D211" s="85" t="s">
        <v>0</v>
      </c>
      <c r="E211" s="85">
        <v>1514.74</v>
      </c>
      <c r="F211" s="62">
        <f t="shared" ref="F211" si="11">ROUND(E211*C211,2)</f>
        <v>6058.96</v>
      </c>
    </row>
    <row r="212" spans="1:13" s="20" customFormat="1" x14ac:dyDescent="0.2">
      <c r="A212" s="38"/>
      <c r="B212" s="32"/>
      <c r="C212" s="29"/>
      <c r="D212" s="28"/>
      <c r="E212" s="33"/>
      <c r="F212" s="39"/>
      <c r="G212" s="13"/>
      <c r="H212" s="19"/>
      <c r="I212" s="19"/>
      <c r="J212" s="19"/>
      <c r="K212" s="19"/>
      <c r="L212" s="19"/>
      <c r="M212" s="19"/>
    </row>
    <row r="213" spans="1:13" s="13" customFormat="1" ht="25.5" x14ac:dyDescent="0.2">
      <c r="A213" s="151">
        <v>6.6</v>
      </c>
      <c r="B213" s="173" t="s">
        <v>58</v>
      </c>
      <c r="C213" s="84">
        <v>1</v>
      </c>
      <c r="D213" s="85" t="s">
        <v>0</v>
      </c>
      <c r="E213" s="85">
        <v>2963.05</v>
      </c>
      <c r="F213" s="62">
        <f t="shared" ref="F213" si="12">ROUND(E213*C213,2)</f>
        <v>2963.05</v>
      </c>
    </row>
    <row r="214" spans="1:13" s="20" customFormat="1" x14ac:dyDescent="0.2">
      <c r="A214" s="38"/>
      <c r="B214" s="32"/>
      <c r="C214" s="29"/>
      <c r="D214" s="28"/>
      <c r="E214" s="33"/>
      <c r="F214" s="39"/>
      <c r="G214" s="13"/>
      <c r="H214" s="19"/>
      <c r="I214" s="19"/>
      <c r="J214" s="19"/>
      <c r="K214" s="19"/>
      <c r="L214" s="19"/>
      <c r="M214" s="19"/>
    </row>
    <row r="215" spans="1:13" s="13" customFormat="1" x14ac:dyDescent="0.2">
      <c r="A215" s="79">
        <v>6.14</v>
      </c>
      <c r="B215" s="173" t="s">
        <v>67</v>
      </c>
      <c r="C215" s="84">
        <v>18</v>
      </c>
      <c r="D215" s="85" t="s">
        <v>0</v>
      </c>
      <c r="E215" s="85">
        <v>1384.48</v>
      </c>
      <c r="F215" s="62">
        <f t="shared" ref="F215" si="13">ROUND(E215*C215,2)</f>
        <v>24920.639999999999</v>
      </c>
    </row>
    <row r="216" spans="1:13" s="20" customFormat="1" x14ac:dyDescent="0.2">
      <c r="A216" s="38"/>
      <c r="B216" s="32"/>
      <c r="C216" s="29"/>
      <c r="D216" s="28"/>
      <c r="E216" s="33"/>
      <c r="F216" s="39"/>
      <c r="G216" s="13"/>
      <c r="H216" s="19"/>
      <c r="I216" s="19"/>
      <c r="J216" s="19"/>
      <c r="K216" s="19"/>
      <c r="L216" s="19"/>
      <c r="M216" s="19"/>
    </row>
    <row r="217" spans="1:13" s="20" customFormat="1" x14ac:dyDescent="0.2">
      <c r="A217" s="77">
        <v>14</v>
      </c>
      <c r="B217" s="172" t="s">
        <v>99</v>
      </c>
      <c r="C217" s="29"/>
      <c r="D217" s="28"/>
      <c r="E217" s="33"/>
      <c r="F217" s="39"/>
      <c r="G217" s="13"/>
      <c r="H217" s="19"/>
      <c r="I217" s="19"/>
      <c r="J217" s="19"/>
      <c r="K217" s="19"/>
      <c r="L217" s="19"/>
      <c r="M217" s="19"/>
    </row>
    <row r="218" spans="1:13" s="27" customFormat="1" ht="25.5" x14ac:dyDescent="0.2">
      <c r="A218" s="151">
        <v>14.5</v>
      </c>
      <c r="B218" s="173" t="s">
        <v>105</v>
      </c>
      <c r="C218" s="84">
        <v>230.57</v>
      </c>
      <c r="D218" s="85" t="s">
        <v>5</v>
      </c>
      <c r="E218" s="85">
        <v>741.63</v>
      </c>
      <c r="F218" s="62">
        <f t="shared" ref="F218" si="14">ROUND(C218*E218,2)</f>
        <v>170997.63</v>
      </c>
      <c r="G218" s="13"/>
      <c r="H218" s="26"/>
      <c r="I218" s="26"/>
      <c r="J218" s="26"/>
      <c r="K218" s="26"/>
      <c r="L218" s="26"/>
      <c r="M218" s="26"/>
    </row>
    <row r="219" spans="1:13" s="20" customFormat="1" x14ac:dyDescent="0.2">
      <c r="A219" s="38"/>
      <c r="B219" s="32"/>
      <c r="C219" s="29"/>
      <c r="D219" s="28"/>
      <c r="E219" s="33"/>
      <c r="F219" s="39"/>
      <c r="G219" s="13"/>
      <c r="H219" s="19"/>
      <c r="I219" s="19"/>
      <c r="J219" s="19"/>
      <c r="K219" s="19"/>
      <c r="L219" s="19"/>
      <c r="M219" s="19"/>
    </row>
    <row r="220" spans="1:13" s="36" customFormat="1" x14ac:dyDescent="0.2">
      <c r="A220" s="178"/>
      <c r="B220" s="179" t="s">
        <v>186</v>
      </c>
      <c r="C220" s="180"/>
      <c r="D220" s="181"/>
      <c r="E220" s="182"/>
      <c r="F220" s="183">
        <f>SUM(F211:F219)</f>
        <v>204940.28</v>
      </c>
      <c r="G220" s="13"/>
      <c r="H220" s="35"/>
      <c r="I220" s="35"/>
      <c r="J220" s="35"/>
      <c r="K220" s="35"/>
      <c r="L220" s="35"/>
      <c r="M220" s="35"/>
    </row>
    <row r="221" spans="1:13" s="20" customFormat="1" x14ac:dyDescent="0.2">
      <c r="A221" s="38"/>
      <c r="B221" s="32"/>
      <c r="C221" s="29"/>
      <c r="D221" s="28"/>
      <c r="E221" s="33"/>
      <c r="F221" s="39"/>
      <c r="G221" s="13"/>
      <c r="H221" s="19"/>
      <c r="I221" s="19"/>
      <c r="J221" s="19"/>
      <c r="K221" s="19"/>
      <c r="L221" s="19"/>
      <c r="M221" s="19"/>
    </row>
    <row r="222" spans="1:13" s="20" customFormat="1" x14ac:dyDescent="0.2">
      <c r="A222" s="38"/>
      <c r="B222" s="32" t="s">
        <v>211</v>
      </c>
      <c r="C222" s="29"/>
      <c r="D222" s="28"/>
      <c r="E222" s="33"/>
      <c r="F222" s="39">
        <f>+F220</f>
        <v>204940.28</v>
      </c>
      <c r="G222" s="13"/>
      <c r="H222" s="19"/>
      <c r="I222" s="19"/>
      <c r="J222" s="19"/>
      <c r="K222" s="19"/>
      <c r="L222" s="19"/>
      <c r="M222" s="19"/>
    </row>
    <row r="223" spans="1:13" s="20" customFormat="1" x14ac:dyDescent="0.2">
      <c r="A223" s="38"/>
      <c r="B223" s="32"/>
      <c r="C223" s="29"/>
      <c r="D223" s="28"/>
      <c r="E223" s="33"/>
      <c r="F223" s="39"/>
      <c r="G223" s="13"/>
      <c r="H223" s="19"/>
      <c r="I223" s="19"/>
      <c r="J223" s="19"/>
      <c r="K223" s="19"/>
      <c r="L223" s="19"/>
      <c r="M223" s="19"/>
    </row>
    <row r="224" spans="1:13" s="20" customFormat="1" x14ac:dyDescent="0.2">
      <c r="A224" s="38"/>
      <c r="B224" s="32"/>
      <c r="C224" s="29"/>
      <c r="D224" s="28"/>
      <c r="E224" s="33"/>
      <c r="F224" s="39"/>
      <c r="G224" s="13"/>
      <c r="H224" s="19"/>
      <c r="I224" s="19"/>
      <c r="J224" s="19"/>
      <c r="K224" s="19"/>
      <c r="L224" s="19"/>
      <c r="M224" s="19"/>
    </row>
    <row r="225" spans="1:13" s="36" customFormat="1" x14ac:dyDescent="0.2">
      <c r="A225" s="22"/>
      <c r="B225" s="32" t="s">
        <v>212</v>
      </c>
      <c r="C225" s="25"/>
      <c r="D225" s="16"/>
      <c r="E225" s="16"/>
      <c r="F225" s="34"/>
      <c r="G225" s="13"/>
      <c r="H225" s="35"/>
      <c r="I225" s="35"/>
      <c r="J225" s="35"/>
      <c r="K225" s="35"/>
      <c r="L225" s="35"/>
      <c r="M225" s="35"/>
    </row>
    <row r="226" spans="1:13" s="36" customFormat="1" x14ac:dyDescent="0.2">
      <c r="A226" s="22"/>
      <c r="B226" s="32"/>
      <c r="C226" s="25"/>
      <c r="D226" s="16"/>
      <c r="E226" s="16"/>
      <c r="F226" s="34"/>
      <c r="G226" s="13"/>
      <c r="H226" s="35"/>
      <c r="I226" s="35"/>
      <c r="J226" s="35"/>
      <c r="K226" s="35"/>
      <c r="L226" s="35"/>
      <c r="M226" s="35"/>
    </row>
    <row r="227" spans="1:13" s="36" customFormat="1" x14ac:dyDescent="0.2">
      <c r="A227" s="14" t="s">
        <v>187</v>
      </c>
      <c r="B227" s="15" t="s">
        <v>198</v>
      </c>
      <c r="C227" s="25"/>
      <c r="D227" s="16"/>
      <c r="E227" s="16"/>
      <c r="F227" s="34"/>
      <c r="G227" s="13"/>
      <c r="H227" s="35"/>
      <c r="I227" s="35"/>
      <c r="J227" s="35"/>
      <c r="K227" s="35"/>
      <c r="L227" s="35"/>
      <c r="M227" s="35"/>
    </row>
    <row r="228" spans="1:13" s="36" customFormat="1" x14ac:dyDescent="0.2">
      <c r="A228" s="22"/>
      <c r="B228" s="32"/>
      <c r="C228" s="25"/>
      <c r="D228" s="16"/>
      <c r="E228" s="16"/>
      <c r="F228" s="34"/>
      <c r="G228" s="13"/>
      <c r="H228" s="35"/>
      <c r="I228" s="35"/>
      <c r="J228" s="35"/>
      <c r="K228" s="35"/>
      <c r="L228" s="35"/>
      <c r="M228" s="35"/>
    </row>
    <row r="229" spans="1:13" s="36" customFormat="1" x14ac:dyDescent="0.2">
      <c r="A229" s="17"/>
      <c r="B229" s="18"/>
      <c r="C229" s="25"/>
      <c r="D229" s="16"/>
      <c r="E229" s="16"/>
      <c r="F229" s="34"/>
      <c r="G229" s="13"/>
      <c r="H229" s="35"/>
      <c r="I229" s="35"/>
      <c r="J229" s="35"/>
      <c r="K229" s="35"/>
      <c r="L229" s="35"/>
      <c r="M229" s="35"/>
    </row>
    <row r="230" spans="1:13" s="36" customFormat="1" x14ac:dyDescent="0.2">
      <c r="A230" s="17">
        <v>1</v>
      </c>
      <c r="B230" s="18" t="s">
        <v>199</v>
      </c>
      <c r="C230" s="25"/>
      <c r="D230" s="16"/>
      <c r="E230" s="16"/>
      <c r="F230" s="34"/>
      <c r="G230" s="13"/>
      <c r="H230" s="35"/>
      <c r="I230" s="35"/>
      <c r="J230" s="35"/>
      <c r="K230" s="35"/>
      <c r="L230" s="35"/>
      <c r="M230" s="35"/>
    </row>
    <row r="231" spans="1:13" s="41" customFormat="1" x14ac:dyDescent="0.2">
      <c r="A231" s="22"/>
      <c r="B231" s="21"/>
      <c r="C231" s="28"/>
      <c r="D231" s="31"/>
      <c r="E231" s="28"/>
      <c r="F231" s="42"/>
      <c r="G231" s="13"/>
      <c r="H231" s="40"/>
      <c r="I231" s="40"/>
      <c r="J231" s="40"/>
      <c r="K231" s="40"/>
      <c r="L231" s="40"/>
      <c r="M231" s="40"/>
    </row>
    <row r="232" spans="1:13" s="41" customFormat="1" ht="25.5" x14ac:dyDescent="0.2">
      <c r="A232" s="61">
        <v>1.1000000000000001</v>
      </c>
      <c r="B232" s="21" t="s">
        <v>200</v>
      </c>
      <c r="C232" s="28">
        <v>3</v>
      </c>
      <c r="D232" s="31" t="s">
        <v>0</v>
      </c>
      <c r="E232" s="28">
        <v>55000</v>
      </c>
      <c r="F232" s="62">
        <f>ROUND(C232*E232,2)</f>
        <v>165000</v>
      </c>
      <c r="G232" s="13"/>
      <c r="H232" s="40"/>
      <c r="I232" s="40"/>
      <c r="J232" s="40"/>
      <c r="K232" s="40"/>
      <c r="L232" s="40"/>
      <c r="M232" s="40"/>
    </row>
    <row r="233" spans="1:13" s="41" customFormat="1" x14ac:dyDescent="0.2">
      <c r="A233" s="22"/>
      <c r="B233" s="21"/>
      <c r="C233" s="28"/>
      <c r="D233" s="31"/>
      <c r="E233" s="28"/>
      <c r="F233" s="42"/>
      <c r="G233" s="13"/>
      <c r="H233" s="40"/>
      <c r="I233" s="40"/>
      <c r="J233" s="40"/>
      <c r="K233" s="40"/>
      <c r="L233" s="40"/>
      <c r="M233" s="40"/>
    </row>
    <row r="234" spans="1:13" s="41" customFormat="1" x14ac:dyDescent="0.2">
      <c r="A234" s="17">
        <v>2</v>
      </c>
      <c r="B234" s="30" t="s">
        <v>203</v>
      </c>
      <c r="C234" s="28"/>
      <c r="D234" s="31"/>
      <c r="E234" s="28"/>
      <c r="F234" s="42"/>
      <c r="G234" s="13"/>
      <c r="H234" s="40"/>
      <c r="I234" s="40"/>
      <c r="J234" s="40"/>
      <c r="K234" s="40"/>
      <c r="L234" s="40"/>
      <c r="M234" s="40"/>
    </row>
    <row r="235" spans="1:13" s="41" customFormat="1" ht="38.25" x14ac:dyDescent="0.2">
      <c r="A235" s="61">
        <v>2.1</v>
      </c>
      <c r="B235" s="21" t="s">
        <v>201</v>
      </c>
      <c r="C235" s="28">
        <v>1</v>
      </c>
      <c r="D235" s="31" t="s">
        <v>0</v>
      </c>
      <c r="E235" s="28">
        <f>166000*1.28</f>
        <v>212480</v>
      </c>
      <c r="F235" s="62">
        <f>ROUND(C235*E235,2)</f>
        <v>212480</v>
      </c>
      <c r="G235" s="13"/>
      <c r="H235" s="40"/>
      <c r="I235" s="40"/>
      <c r="J235" s="40"/>
      <c r="K235" s="40"/>
      <c r="L235" s="40"/>
      <c r="M235" s="40"/>
    </row>
    <row r="236" spans="1:13" s="41" customFormat="1" x14ac:dyDescent="0.2">
      <c r="A236" s="61"/>
      <c r="B236" s="21"/>
      <c r="C236" s="28"/>
      <c r="D236" s="31"/>
      <c r="E236" s="28"/>
      <c r="F236" s="42"/>
      <c r="G236" s="13"/>
      <c r="H236" s="40"/>
      <c r="I236" s="40"/>
      <c r="J236" s="40"/>
      <c r="K236" s="40"/>
      <c r="L236" s="40"/>
      <c r="M236" s="40"/>
    </row>
    <row r="237" spans="1:13" s="41" customFormat="1" ht="38.25" x14ac:dyDescent="0.2">
      <c r="A237" s="61">
        <v>2.2000000000000002</v>
      </c>
      <c r="B237" s="21" t="s">
        <v>202</v>
      </c>
      <c r="C237" s="28">
        <v>1</v>
      </c>
      <c r="D237" s="31" t="s">
        <v>0</v>
      </c>
      <c r="E237" s="28">
        <f>158600*1.28</f>
        <v>203008</v>
      </c>
      <c r="F237" s="62">
        <f>ROUND(C237*E237,2)</f>
        <v>203008</v>
      </c>
      <c r="G237" s="13"/>
      <c r="H237" s="40"/>
      <c r="I237" s="40"/>
      <c r="J237" s="40"/>
      <c r="K237" s="40"/>
      <c r="L237" s="40"/>
      <c r="M237" s="40"/>
    </row>
    <row r="238" spans="1:13" s="41" customFormat="1" x14ac:dyDescent="0.2">
      <c r="A238" s="22"/>
      <c r="B238" s="21"/>
      <c r="C238" s="28"/>
      <c r="D238" s="31"/>
      <c r="E238" s="28"/>
      <c r="F238" s="42"/>
      <c r="G238" s="13"/>
      <c r="H238" s="40"/>
      <c r="I238" s="40"/>
      <c r="J238" s="40"/>
      <c r="K238" s="40"/>
      <c r="L238" s="40"/>
      <c r="M238" s="40"/>
    </row>
    <row r="239" spans="1:13" s="36" customFormat="1" x14ac:dyDescent="0.2">
      <c r="A239" s="38"/>
      <c r="B239" s="32" t="s">
        <v>188</v>
      </c>
      <c r="C239" s="29"/>
      <c r="D239" s="28"/>
      <c r="E239" s="33"/>
      <c r="F239" s="39">
        <f>SUM(F232:F238)</f>
        <v>580488</v>
      </c>
      <c r="G239" s="13"/>
      <c r="H239" s="35"/>
      <c r="I239" s="35"/>
      <c r="J239" s="35"/>
      <c r="K239" s="35"/>
      <c r="L239" s="35"/>
      <c r="M239" s="35"/>
    </row>
    <row r="240" spans="1:13" s="36" customFormat="1" x14ac:dyDescent="0.2">
      <c r="A240" s="22"/>
      <c r="B240" s="32"/>
      <c r="C240" s="25"/>
      <c r="D240" s="16"/>
      <c r="E240" s="16"/>
      <c r="F240" s="34"/>
      <c r="G240" s="13"/>
      <c r="H240" s="35"/>
      <c r="I240" s="35"/>
      <c r="J240" s="35"/>
      <c r="K240" s="35"/>
      <c r="L240" s="35"/>
      <c r="M240" s="35"/>
    </row>
    <row r="241" spans="1:13" s="36" customFormat="1" x14ac:dyDescent="0.2">
      <c r="A241" s="37" t="s">
        <v>204</v>
      </c>
      <c r="B241" s="32" t="s">
        <v>205</v>
      </c>
      <c r="C241" s="25"/>
      <c r="D241" s="16"/>
      <c r="E241" s="16"/>
      <c r="F241" s="34"/>
      <c r="G241" s="13"/>
      <c r="H241" s="35"/>
      <c r="I241" s="35"/>
      <c r="J241" s="35"/>
      <c r="K241" s="35"/>
      <c r="L241" s="35"/>
      <c r="M241" s="35"/>
    </row>
    <row r="242" spans="1:13" s="36" customFormat="1" x14ac:dyDescent="0.2">
      <c r="A242" s="22"/>
      <c r="B242" s="32"/>
      <c r="C242" s="25"/>
      <c r="D242" s="16"/>
      <c r="E242" s="16"/>
      <c r="F242" s="34"/>
      <c r="G242" s="13"/>
      <c r="H242" s="35"/>
      <c r="I242" s="35"/>
      <c r="J242" s="35"/>
      <c r="K242" s="35"/>
      <c r="L242" s="35"/>
      <c r="M242" s="35"/>
    </row>
    <row r="243" spans="1:13" s="36" customFormat="1" x14ac:dyDescent="0.2">
      <c r="A243" s="63">
        <v>1</v>
      </c>
      <c r="B243" s="30" t="s">
        <v>206</v>
      </c>
      <c r="C243" s="25"/>
      <c r="D243" s="16"/>
      <c r="E243" s="16"/>
      <c r="F243" s="34"/>
      <c r="G243" s="13"/>
      <c r="H243" s="35"/>
      <c r="I243" s="35"/>
      <c r="J243" s="35"/>
      <c r="K243" s="35"/>
      <c r="L243" s="35"/>
      <c r="M243" s="35"/>
    </row>
    <row r="244" spans="1:13" s="36" customFormat="1" x14ac:dyDescent="0.2">
      <c r="A244" s="61">
        <v>1.1000000000000001</v>
      </c>
      <c r="B244" s="21" t="s">
        <v>207</v>
      </c>
      <c r="C244" s="25">
        <v>50</v>
      </c>
      <c r="D244" s="16" t="s">
        <v>10</v>
      </c>
      <c r="E244" s="16">
        <v>2300</v>
      </c>
      <c r="F244" s="62">
        <f>ROUND(C244*E244,2)</f>
        <v>115000</v>
      </c>
      <c r="G244" s="13"/>
      <c r="H244" s="35"/>
      <c r="I244" s="35"/>
      <c r="J244" s="35"/>
      <c r="K244" s="35"/>
      <c r="L244" s="35"/>
      <c r="M244" s="35"/>
    </row>
    <row r="245" spans="1:13" s="36" customFormat="1" x14ac:dyDescent="0.2">
      <c r="A245" s="22"/>
      <c r="B245" s="32"/>
      <c r="C245" s="25"/>
      <c r="D245" s="16"/>
      <c r="E245" s="16"/>
      <c r="F245" s="34"/>
      <c r="G245" s="13"/>
      <c r="H245" s="35"/>
      <c r="I245" s="35"/>
      <c r="J245" s="35"/>
      <c r="K245" s="35"/>
      <c r="L245" s="35"/>
      <c r="M245" s="35"/>
    </row>
    <row r="246" spans="1:13" s="36" customFormat="1" x14ac:dyDescent="0.2">
      <c r="A246" s="38"/>
      <c r="B246" s="32" t="s">
        <v>208</v>
      </c>
      <c r="C246" s="29"/>
      <c r="D246" s="28"/>
      <c r="E246" s="33"/>
      <c r="F246" s="39">
        <f>SUM(F244:F245)</f>
        <v>115000</v>
      </c>
      <c r="G246" s="13"/>
      <c r="H246" s="35"/>
      <c r="I246" s="35"/>
      <c r="J246" s="35"/>
      <c r="K246" s="35"/>
      <c r="L246" s="35"/>
      <c r="M246" s="35"/>
    </row>
    <row r="247" spans="1:13" s="36" customFormat="1" x14ac:dyDescent="0.2">
      <c r="A247" s="22"/>
      <c r="B247" s="32"/>
      <c r="C247" s="25"/>
      <c r="D247" s="16"/>
      <c r="E247" s="16"/>
      <c r="F247" s="34"/>
      <c r="G247" s="13"/>
      <c r="H247" s="35"/>
      <c r="I247" s="35"/>
      <c r="J247" s="35"/>
      <c r="K247" s="35"/>
      <c r="L247" s="35"/>
      <c r="M247" s="35"/>
    </row>
    <row r="248" spans="1:13" s="20" customFormat="1" x14ac:dyDescent="0.2">
      <c r="A248" s="38"/>
      <c r="B248" s="32" t="s">
        <v>189</v>
      </c>
      <c r="C248" s="29"/>
      <c r="D248" s="28"/>
      <c r="E248" s="33"/>
      <c r="F248" s="39">
        <f>+F239+F246</f>
        <v>695488</v>
      </c>
      <c r="G248" s="13"/>
      <c r="H248" s="19"/>
      <c r="I248" s="19"/>
      <c r="J248" s="19"/>
      <c r="K248" s="19"/>
      <c r="L248" s="19"/>
      <c r="M248" s="19"/>
    </row>
    <row r="249" spans="1:13" s="44" customFormat="1" x14ac:dyDescent="0.2">
      <c r="A249" s="22"/>
      <c r="B249" s="32"/>
      <c r="C249" s="25"/>
      <c r="D249" s="16"/>
      <c r="E249" s="16"/>
      <c r="F249" s="34"/>
      <c r="G249" s="13"/>
      <c r="H249" s="43"/>
      <c r="I249" s="43"/>
      <c r="J249" s="43"/>
      <c r="K249" s="43"/>
      <c r="L249" s="43"/>
      <c r="M249" s="43"/>
    </row>
    <row r="250" spans="1:13" s="20" customFormat="1" x14ac:dyDescent="0.2">
      <c r="A250" s="38"/>
      <c r="B250" s="32" t="s">
        <v>190</v>
      </c>
      <c r="C250" s="29"/>
      <c r="D250" s="28"/>
      <c r="E250" s="33"/>
      <c r="F250" s="39">
        <f>+F248+F222</f>
        <v>900428.28</v>
      </c>
      <c r="G250" s="13"/>
      <c r="H250" s="19"/>
      <c r="I250" s="19"/>
      <c r="J250" s="19"/>
      <c r="K250" s="19"/>
      <c r="L250" s="19"/>
      <c r="M250" s="19"/>
    </row>
    <row r="251" spans="1:13" s="44" customFormat="1" x14ac:dyDescent="0.2">
      <c r="A251" s="22"/>
      <c r="B251" s="32"/>
      <c r="C251" s="25"/>
      <c r="D251" s="16"/>
      <c r="E251" s="16"/>
      <c r="F251" s="34"/>
      <c r="G251" s="13"/>
      <c r="H251" s="43"/>
      <c r="I251" s="43"/>
      <c r="J251" s="43"/>
      <c r="K251" s="43"/>
      <c r="L251" s="43"/>
      <c r="M251" s="43"/>
    </row>
    <row r="252" spans="1:13" s="46" customFormat="1" ht="25.5" x14ac:dyDescent="0.2">
      <c r="A252" s="184"/>
      <c r="B252" s="185" t="s">
        <v>213</v>
      </c>
      <c r="C252" s="186"/>
      <c r="D252" s="187"/>
      <c r="E252" s="188"/>
      <c r="F252" s="189">
        <f>+F201+F250</f>
        <v>16251115.631600004</v>
      </c>
      <c r="G252" s="13"/>
      <c r="H252" s="45"/>
      <c r="I252" s="45"/>
      <c r="J252" s="45"/>
      <c r="K252" s="45"/>
      <c r="L252" s="45"/>
      <c r="M252" s="45"/>
    </row>
    <row r="253" spans="1:13" s="46" customFormat="1" x14ac:dyDescent="0.2">
      <c r="A253" s="38"/>
      <c r="B253" s="64"/>
      <c r="C253" s="65"/>
      <c r="D253" s="28"/>
      <c r="E253" s="33"/>
      <c r="F253" s="39"/>
      <c r="G253" s="13"/>
      <c r="H253" s="45"/>
      <c r="I253" s="45"/>
      <c r="J253" s="45"/>
      <c r="K253" s="45"/>
      <c r="L253" s="45"/>
      <c r="M253" s="45"/>
    </row>
    <row r="254" spans="1:13" s="46" customFormat="1" x14ac:dyDescent="0.2">
      <c r="A254" s="38"/>
      <c r="B254" s="32" t="s">
        <v>703</v>
      </c>
      <c r="C254" s="29"/>
      <c r="D254" s="28"/>
      <c r="E254" s="33"/>
      <c r="F254" s="39"/>
      <c r="G254" s="13"/>
      <c r="H254" s="45"/>
      <c r="I254" s="45"/>
      <c r="J254" s="45"/>
      <c r="K254" s="45"/>
      <c r="L254" s="45"/>
      <c r="M254" s="45"/>
    </row>
    <row r="255" spans="1:13" s="46" customFormat="1" x14ac:dyDescent="0.2">
      <c r="A255" s="38"/>
      <c r="B255" s="64"/>
      <c r="C255" s="29"/>
      <c r="D255" s="28"/>
      <c r="E255" s="33"/>
      <c r="F255" s="39"/>
      <c r="G255" s="13"/>
      <c r="H255" s="45"/>
      <c r="I255" s="45"/>
      <c r="J255" s="45"/>
      <c r="K255" s="45"/>
      <c r="L255" s="45"/>
      <c r="M255" s="45"/>
    </row>
    <row r="256" spans="1:13" s="46" customFormat="1" x14ac:dyDescent="0.2">
      <c r="A256" s="38"/>
      <c r="B256" s="113" t="s">
        <v>295</v>
      </c>
      <c r="C256" s="29"/>
      <c r="D256" s="28"/>
      <c r="E256" s="33"/>
      <c r="F256" s="39"/>
      <c r="G256" s="13"/>
      <c r="H256" s="45"/>
      <c r="I256" s="45"/>
      <c r="J256" s="45"/>
      <c r="K256" s="45"/>
      <c r="L256" s="45"/>
      <c r="M256" s="45"/>
    </row>
    <row r="257" spans="1:13" s="46" customFormat="1" x14ac:dyDescent="0.2">
      <c r="A257" s="38"/>
      <c r="B257" s="113"/>
      <c r="C257" s="29"/>
      <c r="D257" s="28"/>
      <c r="E257" s="33"/>
      <c r="F257" s="39"/>
      <c r="G257" s="13"/>
      <c r="H257" s="45"/>
      <c r="I257" s="45"/>
      <c r="J257" s="45"/>
      <c r="K257" s="45"/>
      <c r="L257" s="45"/>
      <c r="M257" s="45"/>
    </row>
    <row r="258" spans="1:13" s="46" customFormat="1" ht="25.5" x14ac:dyDescent="0.2">
      <c r="A258" s="76" t="s">
        <v>11</v>
      </c>
      <c r="B258" s="172" t="s">
        <v>39</v>
      </c>
      <c r="C258" s="84"/>
      <c r="D258" s="85"/>
      <c r="E258" s="85"/>
      <c r="F258" s="62"/>
      <c r="G258" s="13"/>
      <c r="H258" s="45"/>
      <c r="I258" s="45"/>
      <c r="J258" s="45"/>
      <c r="K258" s="45"/>
      <c r="L258" s="45"/>
      <c r="M258" s="45"/>
    </row>
    <row r="259" spans="1:13" s="46" customFormat="1" x14ac:dyDescent="0.2">
      <c r="A259" s="38"/>
      <c r="B259" s="64"/>
      <c r="C259" s="29"/>
      <c r="D259" s="28"/>
      <c r="E259" s="33"/>
      <c r="F259" s="39"/>
      <c r="G259" s="13"/>
      <c r="H259" s="45"/>
      <c r="I259" s="45"/>
      <c r="J259" s="45"/>
      <c r="K259" s="45"/>
      <c r="L259" s="45"/>
      <c r="M259" s="45"/>
    </row>
    <row r="260" spans="1:13" s="46" customFormat="1" x14ac:dyDescent="0.2">
      <c r="A260" s="77">
        <v>5</v>
      </c>
      <c r="B260" s="172" t="s">
        <v>49</v>
      </c>
      <c r="C260" s="84"/>
      <c r="D260" s="85"/>
      <c r="E260" s="85"/>
      <c r="F260" s="62"/>
      <c r="G260" s="13"/>
      <c r="H260" s="45"/>
      <c r="I260" s="45"/>
      <c r="J260" s="45"/>
      <c r="K260" s="45"/>
      <c r="L260" s="45"/>
      <c r="M260" s="45"/>
    </row>
    <row r="261" spans="1:13" s="46" customFormat="1" x14ac:dyDescent="0.2">
      <c r="A261" s="151">
        <f>A260+0.1</f>
        <v>5.0999999999999996</v>
      </c>
      <c r="B261" s="173" t="s">
        <v>50</v>
      </c>
      <c r="C261" s="84">
        <v>-824</v>
      </c>
      <c r="D261" s="85" t="s">
        <v>7</v>
      </c>
      <c r="E261" s="85">
        <v>16.760000000000002</v>
      </c>
      <c r="F261" s="62">
        <f>ROUND(C261*E261,2)</f>
        <v>-13810.24</v>
      </c>
      <c r="G261" s="13"/>
      <c r="H261" s="45"/>
      <c r="I261" s="45"/>
      <c r="J261" s="45"/>
      <c r="K261" s="45"/>
      <c r="L261" s="45"/>
      <c r="M261" s="45"/>
    </row>
    <row r="262" spans="1:13" s="46" customFormat="1" x14ac:dyDescent="0.2">
      <c r="A262" s="151">
        <v>5.2</v>
      </c>
      <c r="B262" s="173" t="s">
        <v>51</v>
      </c>
      <c r="C262" s="84">
        <v>-3944.45</v>
      </c>
      <c r="D262" s="85" t="s">
        <v>7</v>
      </c>
      <c r="E262" s="85">
        <v>10.01</v>
      </c>
      <c r="F262" s="62">
        <f>ROUND(C262*E262,2)</f>
        <v>-39483.94</v>
      </c>
      <c r="G262" s="13"/>
      <c r="H262" s="45"/>
      <c r="I262" s="45"/>
      <c r="J262" s="45"/>
      <c r="K262" s="45"/>
      <c r="L262" s="45"/>
      <c r="M262" s="45"/>
    </row>
    <row r="263" spans="1:13" s="46" customFormat="1" x14ac:dyDescent="0.2">
      <c r="A263" s="151">
        <v>5.3</v>
      </c>
      <c r="B263" s="173" t="s">
        <v>52</v>
      </c>
      <c r="C263" s="84">
        <v>-2639.39</v>
      </c>
      <c r="D263" s="85" t="s">
        <v>7</v>
      </c>
      <c r="E263" s="85">
        <v>7.65</v>
      </c>
      <c r="F263" s="62">
        <f>ROUND(C263*E263,2)</f>
        <v>-20191.330000000002</v>
      </c>
      <c r="G263" s="13"/>
      <c r="H263" s="45"/>
      <c r="I263" s="45"/>
      <c r="J263" s="45"/>
      <c r="K263" s="45"/>
      <c r="L263" s="45"/>
      <c r="M263" s="45"/>
    </row>
    <row r="264" spans="1:13" s="46" customFormat="1" x14ac:dyDescent="0.2">
      <c r="A264" s="38"/>
      <c r="B264" s="64"/>
      <c r="C264" s="29"/>
      <c r="D264" s="28"/>
      <c r="E264" s="33"/>
      <c r="F264" s="39"/>
      <c r="G264" s="13"/>
      <c r="H264" s="45"/>
      <c r="I264" s="45"/>
      <c r="J264" s="45"/>
      <c r="K264" s="45"/>
      <c r="L264" s="45"/>
      <c r="M264" s="45"/>
    </row>
    <row r="265" spans="1:13" s="46" customFormat="1" x14ac:dyDescent="0.2">
      <c r="A265" s="77">
        <v>7</v>
      </c>
      <c r="B265" s="172" t="s">
        <v>15</v>
      </c>
      <c r="C265" s="84"/>
      <c r="D265" s="85"/>
      <c r="E265" s="85"/>
      <c r="F265" s="62">
        <f t="shared" ref="F265:F269" si="15">ROUND(E265*C265,2)</f>
        <v>0</v>
      </c>
      <c r="G265" s="13"/>
      <c r="H265" s="45"/>
      <c r="I265" s="45"/>
      <c r="J265" s="45"/>
      <c r="K265" s="45"/>
      <c r="L265" s="45"/>
      <c r="M265" s="45"/>
    </row>
    <row r="266" spans="1:13" s="46" customFormat="1" x14ac:dyDescent="0.2">
      <c r="A266" s="260">
        <v>7.1</v>
      </c>
      <c r="B266" s="261" t="s">
        <v>71</v>
      </c>
      <c r="C266" s="84"/>
      <c r="D266" s="85"/>
      <c r="E266" s="85"/>
      <c r="F266" s="62">
        <f t="shared" si="15"/>
        <v>0</v>
      </c>
      <c r="G266" s="13"/>
      <c r="H266" s="45"/>
      <c r="I266" s="45"/>
      <c r="J266" s="45"/>
      <c r="K266" s="45"/>
      <c r="L266" s="45"/>
      <c r="M266" s="45"/>
    </row>
    <row r="267" spans="1:13" s="46" customFormat="1" x14ac:dyDescent="0.2">
      <c r="A267" s="260"/>
      <c r="B267" s="261"/>
      <c r="C267" s="84"/>
      <c r="D267" s="85"/>
      <c r="E267" s="85"/>
      <c r="F267" s="62">
        <f t="shared" si="15"/>
        <v>0</v>
      </c>
      <c r="G267" s="13"/>
      <c r="H267" s="45"/>
      <c r="I267" s="45"/>
      <c r="J267" s="45"/>
      <c r="K267" s="45"/>
      <c r="L267" s="45"/>
      <c r="M267" s="45"/>
    </row>
    <row r="268" spans="1:13" s="46" customFormat="1" x14ac:dyDescent="0.2">
      <c r="A268" s="260"/>
      <c r="B268" s="261"/>
      <c r="C268" s="84">
        <v>-1</v>
      </c>
      <c r="D268" s="85" t="s">
        <v>0</v>
      </c>
      <c r="E268" s="85">
        <v>66115.7</v>
      </c>
      <c r="F268" s="62">
        <f t="shared" si="15"/>
        <v>-66115.7</v>
      </c>
      <c r="G268" s="13"/>
      <c r="H268" s="45"/>
      <c r="I268" s="45"/>
      <c r="J268" s="45"/>
      <c r="K268" s="45"/>
      <c r="L268" s="45"/>
      <c r="M268" s="45"/>
    </row>
    <row r="269" spans="1:13" s="46" customFormat="1" ht="38.25" x14ac:dyDescent="0.2">
      <c r="A269" s="80">
        <v>7.5</v>
      </c>
      <c r="B269" s="177" t="s">
        <v>75</v>
      </c>
      <c r="C269" s="87">
        <v>-1</v>
      </c>
      <c r="D269" s="88" t="s">
        <v>0</v>
      </c>
      <c r="E269" s="88">
        <v>36215.440000000002</v>
      </c>
      <c r="F269" s="89">
        <f t="shared" si="15"/>
        <v>-36215.440000000002</v>
      </c>
      <c r="G269" s="13"/>
      <c r="H269" s="45"/>
      <c r="I269" s="45"/>
      <c r="J269" s="45"/>
      <c r="K269" s="45"/>
      <c r="L269" s="45"/>
      <c r="M269" s="45"/>
    </row>
    <row r="270" spans="1:13" s="46" customFormat="1" x14ac:dyDescent="0.2">
      <c r="A270" s="38"/>
      <c r="B270" s="64"/>
      <c r="C270" s="29"/>
      <c r="D270" s="28"/>
      <c r="E270" s="33"/>
      <c r="F270" s="39"/>
      <c r="G270" s="13"/>
      <c r="H270" s="45"/>
      <c r="I270" s="45"/>
      <c r="J270" s="45"/>
      <c r="K270" s="45"/>
      <c r="L270" s="45"/>
      <c r="M270" s="45"/>
    </row>
    <row r="271" spans="1:13" s="46" customFormat="1" ht="25.5" x14ac:dyDescent="0.2">
      <c r="A271" s="77">
        <v>8</v>
      </c>
      <c r="B271" s="172" t="s">
        <v>77</v>
      </c>
      <c r="C271" s="84"/>
      <c r="D271" s="85"/>
      <c r="E271" s="85"/>
      <c r="F271" s="62"/>
      <c r="G271" s="13"/>
      <c r="H271" s="45"/>
      <c r="I271" s="45"/>
      <c r="J271" s="45"/>
      <c r="K271" s="45"/>
      <c r="L271" s="45"/>
      <c r="M271" s="45"/>
    </row>
    <row r="272" spans="1:13" s="46" customFormat="1" x14ac:dyDescent="0.2">
      <c r="A272" s="151">
        <f t="shared" ref="A272:A279" si="16">A271+0.1</f>
        <v>8.1</v>
      </c>
      <c r="B272" s="173" t="s">
        <v>40</v>
      </c>
      <c r="C272" s="84">
        <v>-1</v>
      </c>
      <c r="D272" s="85" t="s">
        <v>0</v>
      </c>
      <c r="E272" s="85">
        <v>200</v>
      </c>
      <c r="F272" s="62">
        <f>ROUND(C272*E272,2)</f>
        <v>-200</v>
      </c>
      <c r="G272" s="13"/>
      <c r="H272" s="45"/>
      <c r="I272" s="45"/>
      <c r="J272" s="45"/>
      <c r="K272" s="45"/>
      <c r="L272" s="45"/>
      <c r="M272" s="45"/>
    </row>
    <row r="273" spans="1:13" s="46" customFormat="1" ht="25.5" customHeight="1" x14ac:dyDescent="0.2">
      <c r="A273" s="151">
        <f t="shared" si="16"/>
        <v>8.1999999999999993</v>
      </c>
      <c r="B273" s="173" t="s">
        <v>78</v>
      </c>
      <c r="C273" s="84">
        <v>-6</v>
      </c>
      <c r="D273" s="85" t="s">
        <v>7</v>
      </c>
      <c r="E273" s="85">
        <v>2304.62</v>
      </c>
      <c r="F273" s="62">
        <f>ROUND(C273*E273,2)</f>
        <v>-13827.72</v>
      </c>
      <c r="G273" s="13"/>
      <c r="H273" s="45"/>
      <c r="I273" s="45"/>
      <c r="J273" s="45"/>
      <c r="K273" s="45"/>
      <c r="L273" s="45"/>
      <c r="M273" s="45"/>
    </row>
    <row r="274" spans="1:13" s="46" customFormat="1" ht="25.5" x14ac:dyDescent="0.2">
      <c r="A274" s="151">
        <f t="shared" si="16"/>
        <v>8.2999999999999989</v>
      </c>
      <c r="B274" s="173" t="s">
        <v>79</v>
      </c>
      <c r="C274" s="84">
        <v>-4</v>
      </c>
      <c r="D274" s="85" t="s">
        <v>0</v>
      </c>
      <c r="E274" s="85">
        <v>3649.35</v>
      </c>
      <c r="F274" s="62">
        <f>ROUND(C274*E274,2)</f>
        <v>-14597.4</v>
      </c>
      <c r="G274" s="13"/>
      <c r="H274" s="45"/>
      <c r="I274" s="45"/>
      <c r="J274" s="45"/>
      <c r="K274" s="45"/>
      <c r="L274" s="45"/>
      <c r="M274" s="45"/>
    </row>
    <row r="275" spans="1:13" s="46" customFormat="1" x14ac:dyDescent="0.2">
      <c r="A275" s="151">
        <f t="shared" si="16"/>
        <v>8.3999999999999986</v>
      </c>
      <c r="B275" s="173" t="s">
        <v>80</v>
      </c>
      <c r="C275" s="84">
        <v>-2</v>
      </c>
      <c r="D275" s="85" t="s">
        <v>0</v>
      </c>
      <c r="E275" s="85">
        <v>1566.25</v>
      </c>
      <c r="F275" s="62">
        <f>+C275*E275</f>
        <v>-3132.5</v>
      </c>
      <c r="G275" s="13"/>
      <c r="H275" s="45"/>
      <c r="I275" s="45"/>
      <c r="J275" s="45"/>
      <c r="K275" s="45"/>
      <c r="L275" s="45"/>
      <c r="M275" s="45"/>
    </row>
    <row r="276" spans="1:13" s="46" customFormat="1" x14ac:dyDescent="0.2">
      <c r="A276" s="151">
        <f t="shared" si="16"/>
        <v>8.4999999999999982</v>
      </c>
      <c r="B276" s="173" t="s">
        <v>81</v>
      </c>
      <c r="C276" s="84">
        <v>-2</v>
      </c>
      <c r="D276" s="85" t="s">
        <v>0</v>
      </c>
      <c r="E276" s="85">
        <v>500</v>
      </c>
      <c r="F276" s="62">
        <f>ROUND(C276*E276,2)</f>
        <v>-1000</v>
      </c>
      <c r="G276" s="13"/>
      <c r="H276" s="45"/>
      <c r="I276" s="45"/>
      <c r="J276" s="45"/>
      <c r="K276" s="45"/>
      <c r="L276" s="45"/>
      <c r="M276" s="45"/>
    </row>
    <row r="277" spans="1:13" s="46" customFormat="1" x14ac:dyDescent="0.2">
      <c r="A277" s="151">
        <f t="shared" si="16"/>
        <v>8.5999999999999979</v>
      </c>
      <c r="B277" s="173" t="s">
        <v>82</v>
      </c>
      <c r="C277" s="84">
        <v>-1.92</v>
      </c>
      <c r="D277" s="85" t="s">
        <v>5</v>
      </c>
      <c r="E277" s="85">
        <v>112.3</v>
      </c>
      <c r="F277" s="62">
        <f t="shared" ref="F277:F281" si="17">+C277*E277</f>
        <v>-215.61599999999999</v>
      </c>
      <c r="G277" s="13"/>
      <c r="H277" s="45"/>
      <c r="I277" s="45"/>
      <c r="J277" s="45"/>
      <c r="K277" s="45"/>
      <c r="L277" s="45"/>
      <c r="M277" s="45"/>
    </row>
    <row r="278" spans="1:13" s="46" customFormat="1" x14ac:dyDescent="0.2">
      <c r="A278" s="151">
        <f t="shared" si="16"/>
        <v>8.6999999999999975</v>
      </c>
      <c r="B278" s="173" t="s">
        <v>83</v>
      </c>
      <c r="C278" s="84">
        <v>-1.92</v>
      </c>
      <c r="D278" s="85" t="s">
        <v>5</v>
      </c>
      <c r="E278" s="85">
        <v>191.94</v>
      </c>
      <c r="F278" s="62">
        <f t="shared" si="17"/>
        <v>-368.52479999999997</v>
      </c>
      <c r="G278" s="13"/>
      <c r="H278" s="45"/>
      <c r="I278" s="45"/>
      <c r="J278" s="45"/>
      <c r="K278" s="45"/>
      <c r="L278" s="45"/>
      <c r="M278" s="45"/>
    </row>
    <row r="279" spans="1:13" s="46" customFormat="1" x14ac:dyDescent="0.2">
      <c r="A279" s="151">
        <f t="shared" si="16"/>
        <v>8.7999999999999972</v>
      </c>
      <c r="B279" s="173" t="s">
        <v>84</v>
      </c>
      <c r="C279" s="84">
        <v>-2</v>
      </c>
      <c r="D279" s="85" t="s">
        <v>5</v>
      </c>
      <c r="E279" s="85">
        <v>200</v>
      </c>
      <c r="F279" s="62">
        <f t="shared" si="17"/>
        <v>-400</v>
      </c>
      <c r="G279" s="13"/>
      <c r="H279" s="45"/>
      <c r="I279" s="45"/>
      <c r="J279" s="45"/>
      <c r="K279" s="45"/>
      <c r="L279" s="45"/>
      <c r="M279" s="45"/>
    </row>
    <row r="280" spans="1:13" s="46" customFormat="1" x14ac:dyDescent="0.2">
      <c r="A280" s="151">
        <v>8.9</v>
      </c>
      <c r="B280" s="173" t="s">
        <v>85</v>
      </c>
      <c r="C280" s="84">
        <v>-1</v>
      </c>
      <c r="D280" s="85" t="s">
        <v>0</v>
      </c>
      <c r="E280" s="85">
        <v>1977</v>
      </c>
      <c r="F280" s="62">
        <f t="shared" si="17"/>
        <v>-1977</v>
      </c>
      <c r="G280" s="13"/>
      <c r="H280" s="45"/>
      <c r="I280" s="45"/>
      <c r="J280" s="45"/>
      <c r="K280" s="45"/>
      <c r="L280" s="45"/>
      <c r="M280" s="45"/>
    </row>
    <row r="281" spans="1:13" s="46" customFormat="1" x14ac:dyDescent="0.2">
      <c r="A281" s="79"/>
      <c r="B281" s="173" t="s">
        <v>86</v>
      </c>
      <c r="C281" s="84">
        <v>-32</v>
      </c>
      <c r="D281" s="85" t="s">
        <v>10</v>
      </c>
      <c r="E281" s="85">
        <v>388.1</v>
      </c>
      <c r="F281" s="62">
        <f t="shared" si="17"/>
        <v>-12419.2</v>
      </c>
      <c r="G281" s="13"/>
      <c r="H281" s="45"/>
      <c r="I281" s="45"/>
      <c r="J281" s="45"/>
      <c r="K281" s="45"/>
      <c r="L281" s="45"/>
      <c r="M281" s="45"/>
    </row>
    <row r="282" spans="1:13" s="46" customFormat="1" x14ac:dyDescent="0.2">
      <c r="A282" s="38"/>
      <c r="B282" s="64"/>
      <c r="C282" s="29"/>
      <c r="D282" s="28"/>
      <c r="E282" s="33"/>
      <c r="F282" s="39"/>
      <c r="G282" s="13"/>
      <c r="H282" s="45"/>
      <c r="I282" s="45"/>
      <c r="J282" s="45"/>
      <c r="K282" s="45"/>
      <c r="L282" s="45"/>
      <c r="M282" s="45"/>
    </row>
    <row r="283" spans="1:13" s="46" customFormat="1" x14ac:dyDescent="0.2">
      <c r="A283" s="77">
        <v>9</v>
      </c>
      <c r="B283" s="172" t="s">
        <v>87</v>
      </c>
      <c r="C283" s="84"/>
      <c r="D283" s="85"/>
      <c r="E283" s="85"/>
      <c r="F283" s="62">
        <f t="shared" ref="F283:F284" si="18">+C283*E283</f>
        <v>0</v>
      </c>
      <c r="G283" s="13"/>
      <c r="H283" s="45"/>
      <c r="I283" s="45"/>
      <c r="J283" s="45"/>
      <c r="K283" s="45"/>
      <c r="L283" s="45"/>
      <c r="M283" s="45"/>
    </row>
    <row r="284" spans="1:13" s="46" customFormat="1" x14ac:dyDescent="0.2">
      <c r="A284" s="151">
        <v>9.1</v>
      </c>
      <c r="B284" s="173" t="s">
        <v>88</v>
      </c>
      <c r="C284" s="84">
        <v>-24</v>
      </c>
      <c r="D284" s="85" t="s">
        <v>10</v>
      </c>
      <c r="E284" s="85">
        <v>430.95</v>
      </c>
      <c r="F284" s="62">
        <f t="shared" si="18"/>
        <v>-10342.799999999999</v>
      </c>
      <c r="G284" s="13"/>
      <c r="H284" s="45"/>
      <c r="I284" s="45"/>
      <c r="J284" s="45"/>
      <c r="K284" s="45"/>
      <c r="L284" s="45"/>
      <c r="M284" s="45"/>
    </row>
    <row r="285" spans="1:13" s="46" customFormat="1" x14ac:dyDescent="0.2">
      <c r="A285" s="79"/>
      <c r="B285" s="173"/>
      <c r="C285" s="84"/>
      <c r="D285" s="85"/>
      <c r="E285" s="85"/>
      <c r="F285" s="62"/>
      <c r="G285" s="13"/>
      <c r="H285" s="45"/>
      <c r="I285" s="45"/>
      <c r="J285" s="45"/>
      <c r="K285" s="45"/>
      <c r="L285" s="45"/>
      <c r="M285" s="45"/>
    </row>
    <row r="286" spans="1:13" s="46" customFormat="1" ht="25.5" x14ac:dyDescent="0.2">
      <c r="A286" s="77">
        <v>10</v>
      </c>
      <c r="B286" s="172" t="s">
        <v>89</v>
      </c>
      <c r="C286" s="84"/>
      <c r="D286" s="85"/>
      <c r="E286" s="85"/>
      <c r="F286" s="62"/>
      <c r="G286" s="13"/>
      <c r="H286" s="45"/>
      <c r="I286" s="45"/>
      <c r="J286" s="45"/>
      <c r="K286" s="45"/>
      <c r="L286" s="45"/>
      <c r="M286" s="45"/>
    </row>
    <row r="287" spans="1:13" s="46" customFormat="1" x14ac:dyDescent="0.2">
      <c r="A287" s="151">
        <f t="shared" ref="A287:A295" si="19">A286+0.1</f>
        <v>10.1</v>
      </c>
      <c r="B287" s="173" t="s">
        <v>40</v>
      </c>
      <c r="C287" s="84">
        <v>-1</v>
      </c>
      <c r="D287" s="85" t="s">
        <v>0</v>
      </c>
      <c r="E287" s="85">
        <v>200</v>
      </c>
      <c r="F287" s="62">
        <f>ROUND(C287*E287,2)</f>
        <v>-200</v>
      </c>
      <c r="G287" s="13"/>
      <c r="H287" s="45"/>
      <c r="I287" s="45"/>
      <c r="J287" s="45"/>
      <c r="K287" s="45"/>
      <c r="L287" s="45"/>
      <c r="M287" s="45"/>
    </row>
    <row r="288" spans="1:13" s="46" customFormat="1" ht="27" customHeight="1" x14ac:dyDescent="0.2">
      <c r="A288" s="151">
        <f t="shared" si="19"/>
        <v>10.199999999999999</v>
      </c>
      <c r="B288" s="173" t="s">
        <v>90</v>
      </c>
      <c r="C288" s="84">
        <v>-6</v>
      </c>
      <c r="D288" s="85" t="s">
        <v>7</v>
      </c>
      <c r="E288" s="85">
        <v>1624.92</v>
      </c>
      <c r="F288" s="62">
        <f>ROUND(C288*E288,2)</f>
        <v>-9749.52</v>
      </c>
      <c r="G288" s="13"/>
      <c r="H288" s="45"/>
      <c r="I288" s="45"/>
      <c r="J288" s="45"/>
      <c r="K288" s="45"/>
      <c r="L288" s="45"/>
      <c r="M288" s="45"/>
    </row>
    <row r="289" spans="1:13" s="46" customFormat="1" ht="25.5" x14ac:dyDescent="0.2">
      <c r="A289" s="151">
        <f t="shared" si="19"/>
        <v>10.299999999999999</v>
      </c>
      <c r="B289" s="173" t="s">
        <v>91</v>
      </c>
      <c r="C289" s="84">
        <v>-4</v>
      </c>
      <c r="D289" s="85" t="s">
        <v>0</v>
      </c>
      <c r="E289" s="85">
        <v>2750.04</v>
      </c>
      <c r="F289" s="62">
        <f>ROUND(C289*E289,2)</f>
        <v>-11000.16</v>
      </c>
      <c r="G289" s="13"/>
      <c r="H289" s="45"/>
      <c r="I289" s="45"/>
      <c r="J289" s="45"/>
      <c r="K289" s="45"/>
      <c r="L289" s="45"/>
      <c r="M289" s="45"/>
    </row>
    <row r="290" spans="1:13" s="46" customFormat="1" x14ac:dyDescent="0.2">
      <c r="A290" s="151">
        <f t="shared" si="19"/>
        <v>10.399999999999999</v>
      </c>
      <c r="B290" s="173" t="s">
        <v>92</v>
      </c>
      <c r="C290" s="84">
        <v>-2</v>
      </c>
      <c r="D290" s="85" t="s">
        <v>0</v>
      </c>
      <c r="E290" s="85">
        <v>1384.48</v>
      </c>
      <c r="F290" s="62">
        <f>+C290*E290</f>
        <v>-2768.96</v>
      </c>
      <c r="G290" s="13"/>
      <c r="H290" s="45"/>
      <c r="I290" s="45"/>
      <c r="J290" s="45"/>
      <c r="K290" s="45"/>
      <c r="L290" s="45"/>
      <c r="M290" s="45"/>
    </row>
    <row r="291" spans="1:13" s="46" customFormat="1" x14ac:dyDescent="0.2">
      <c r="A291" s="151">
        <f t="shared" si="19"/>
        <v>10.499999999999998</v>
      </c>
      <c r="B291" s="173" t="s">
        <v>93</v>
      </c>
      <c r="C291" s="84">
        <v>-2</v>
      </c>
      <c r="D291" s="85" t="s">
        <v>0</v>
      </c>
      <c r="E291" s="85">
        <v>500</v>
      </c>
      <c r="F291" s="62">
        <f>ROUND(C291*E291,2)</f>
        <v>-1000</v>
      </c>
      <c r="G291" s="13"/>
      <c r="H291" s="45"/>
      <c r="I291" s="45"/>
      <c r="J291" s="45"/>
      <c r="K291" s="45"/>
      <c r="L291" s="45"/>
      <c r="M291" s="45"/>
    </row>
    <row r="292" spans="1:13" s="46" customFormat="1" x14ac:dyDescent="0.2">
      <c r="A292" s="151">
        <f t="shared" si="19"/>
        <v>10.599999999999998</v>
      </c>
      <c r="B292" s="173" t="s">
        <v>82</v>
      </c>
      <c r="C292" s="84">
        <v>-1.92</v>
      </c>
      <c r="D292" s="85" t="s">
        <v>5</v>
      </c>
      <c r="E292" s="85">
        <v>112.3</v>
      </c>
      <c r="F292" s="62">
        <f t="shared" ref="F292:F298" si="20">+C292*E292</f>
        <v>-215.61599999999999</v>
      </c>
      <c r="G292" s="13"/>
      <c r="H292" s="45"/>
      <c r="I292" s="45"/>
      <c r="J292" s="45"/>
      <c r="K292" s="45"/>
      <c r="L292" s="45"/>
      <c r="M292" s="45"/>
    </row>
    <row r="293" spans="1:13" s="46" customFormat="1" x14ac:dyDescent="0.2">
      <c r="A293" s="151">
        <f t="shared" si="19"/>
        <v>10.699999999999998</v>
      </c>
      <c r="B293" s="173" t="s">
        <v>83</v>
      </c>
      <c r="C293" s="84">
        <v>-1.92</v>
      </c>
      <c r="D293" s="85" t="s">
        <v>5</v>
      </c>
      <c r="E293" s="85">
        <v>191.94</v>
      </c>
      <c r="F293" s="62">
        <f t="shared" si="20"/>
        <v>-368.52479999999997</v>
      </c>
      <c r="G293" s="13"/>
      <c r="H293" s="45"/>
      <c r="I293" s="45"/>
      <c r="J293" s="45"/>
      <c r="K293" s="45"/>
      <c r="L293" s="45"/>
      <c r="M293" s="45"/>
    </row>
    <row r="294" spans="1:13" s="46" customFormat="1" x14ac:dyDescent="0.2">
      <c r="A294" s="151">
        <f t="shared" si="19"/>
        <v>10.799999999999997</v>
      </c>
      <c r="B294" s="173" t="s">
        <v>84</v>
      </c>
      <c r="C294" s="84">
        <v>-2</v>
      </c>
      <c r="D294" s="85" t="s">
        <v>5</v>
      </c>
      <c r="E294" s="85">
        <v>200</v>
      </c>
      <c r="F294" s="62">
        <f t="shared" si="20"/>
        <v>-400</v>
      </c>
      <c r="G294" s="13"/>
      <c r="H294" s="45"/>
      <c r="I294" s="45"/>
      <c r="J294" s="45"/>
      <c r="K294" s="45"/>
      <c r="L294" s="45"/>
      <c r="M294" s="45"/>
    </row>
    <row r="295" spans="1:13" s="46" customFormat="1" x14ac:dyDescent="0.2">
      <c r="A295" s="151">
        <f t="shared" si="19"/>
        <v>10.899999999999997</v>
      </c>
      <c r="B295" s="173" t="s">
        <v>85</v>
      </c>
      <c r="C295" s="84">
        <v>-1</v>
      </c>
      <c r="D295" s="85" t="s">
        <v>0</v>
      </c>
      <c r="E295" s="85">
        <v>1977</v>
      </c>
      <c r="F295" s="62">
        <f t="shared" si="20"/>
        <v>-1977</v>
      </c>
      <c r="G295" s="13"/>
      <c r="H295" s="45"/>
      <c r="I295" s="45"/>
      <c r="J295" s="45"/>
      <c r="K295" s="45"/>
      <c r="L295" s="45"/>
      <c r="M295" s="45"/>
    </row>
    <row r="296" spans="1:13" s="46" customFormat="1" x14ac:dyDescent="0.2">
      <c r="A296" s="151"/>
      <c r="B296" s="173"/>
      <c r="C296" s="84"/>
      <c r="D296" s="85"/>
      <c r="E296" s="85"/>
      <c r="F296" s="62">
        <f t="shared" si="20"/>
        <v>0</v>
      </c>
      <c r="G296" s="13"/>
      <c r="H296" s="45"/>
      <c r="I296" s="45"/>
      <c r="J296" s="45"/>
      <c r="K296" s="45"/>
      <c r="L296" s="45"/>
      <c r="M296" s="45"/>
    </row>
    <row r="297" spans="1:13" s="46" customFormat="1" x14ac:dyDescent="0.2">
      <c r="A297" s="77">
        <v>11</v>
      </c>
      <c r="B297" s="172" t="s">
        <v>87</v>
      </c>
      <c r="C297" s="84"/>
      <c r="D297" s="85"/>
      <c r="E297" s="85"/>
      <c r="F297" s="62">
        <f t="shared" si="20"/>
        <v>0</v>
      </c>
      <c r="G297" s="13"/>
      <c r="H297" s="45"/>
      <c r="I297" s="45"/>
      <c r="J297" s="45"/>
      <c r="K297" s="45"/>
      <c r="L297" s="45"/>
      <c r="M297" s="45"/>
    </row>
    <row r="298" spans="1:13" s="46" customFormat="1" x14ac:dyDescent="0.2">
      <c r="A298" s="151">
        <v>11.1</v>
      </c>
      <c r="B298" s="173" t="s">
        <v>86</v>
      </c>
      <c r="C298" s="84">
        <v>-32</v>
      </c>
      <c r="D298" s="85" t="s">
        <v>10</v>
      </c>
      <c r="E298" s="85">
        <v>430.95</v>
      </c>
      <c r="F298" s="62">
        <f t="shared" si="20"/>
        <v>-13790.4</v>
      </c>
      <c r="G298" s="13"/>
      <c r="H298" s="45"/>
      <c r="I298" s="45"/>
      <c r="J298" s="45"/>
      <c r="K298" s="45"/>
      <c r="L298" s="45"/>
      <c r="M298" s="45"/>
    </row>
    <row r="299" spans="1:13" s="46" customFormat="1" x14ac:dyDescent="0.2">
      <c r="A299" s="38"/>
      <c r="B299" s="64"/>
      <c r="C299" s="29"/>
      <c r="D299" s="28"/>
      <c r="E299" s="33"/>
      <c r="F299" s="39"/>
      <c r="G299" s="13"/>
      <c r="H299" s="45"/>
      <c r="I299" s="45"/>
      <c r="J299" s="45"/>
      <c r="K299" s="45"/>
      <c r="L299" s="45"/>
      <c r="M299" s="45"/>
    </row>
    <row r="300" spans="1:13" s="46" customFormat="1" x14ac:dyDescent="0.2">
      <c r="A300" s="178"/>
      <c r="B300" s="179" t="s">
        <v>186</v>
      </c>
      <c r="C300" s="180"/>
      <c r="D300" s="181"/>
      <c r="E300" s="182"/>
      <c r="F300" s="183">
        <f>SUM(F258:F299)</f>
        <v>-275767.59160000004</v>
      </c>
      <c r="G300" s="13"/>
      <c r="H300" s="45"/>
      <c r="I300" s="45"/>
      <c r="J300" s="45"/>
      <c r="K300" s="45"/>
      <c r="L300" s="45"/>
      <c r="M300" s="45"/>
    </row>
    <row r="301" spans="1:13" s="46" customFormat="1" ht="15" customHeight="1" x14ac:dyDescent="0.2">
      <c r="A301" s="178"/>
      <c r="B301" s="179" t="s">
        <v>296</v>
      </c>
      <c r="C301" s="180"/>
      <c r="D301" s="181"/>
      <c r="E301" s="182"/>
      <c r="F301" s="183">
        <f>+F300</f>
        <v>-275767.59160000004</v>
      </c>
      <c r="G301" s="13"/>
      <c r="H301" s="45"/>
      <c r="I301" s="45"/>
      <c r="J301" s="45"/>
      <c r="K301" s="45"/>
      <c r="L301" s="45"/>
      <c r="M301" s="45"/>
    </row>
    <row r="302" spans="1:13" s="46" customFormat="1" x14ac:dyDescent="0.2">
      <c r="A302" s="38"/>
      <c r="B302" s="64"/>
      <c r="C302" s="29"/>
      <c r="D302" s="28"/>
      <c r="E302" s="33"/>
      <c r="F302" s="39"/>
      <c r="G302" s="13"/>
      <c r="H302" s="45"/>
      <c r="I302" s="45"/>
      <c r="J302" s="45"/>
      <c r="K302" s="45"/>
      <c r="L302" s="45"/>
      <c r="M302" s="45"/>
    </row>
    <row r="303" spans="1:13" s="46" customFormat="1" x14ac:dyDescent="0.2">
      <c r="A303" s="38"/>
      <c r="B303" s="113" t="s">
        <v>297</v>
      </c>
      <c r="C303" s="29"/>
      <c r="D303" s="28"/>
      <c r="E303" s="33"/>
      <c r="F303" s="39"/>
      <c r="G303" s="13"/>
      <c r="H303" s="45"/>
      <c r="I303" s="45"/>
      <c r="J303" s="45"/>
      <c r="K303" s="45"/>
      <c r="L303" s="45"/>
      <c r="M303" s="45"/>
    </row>
    <row r="304" spans="1:13" s="46" customFormat="1" x14ac:dyDescent="0.2">
      <c r="A304" s="38"/>
      <c r="B304" s="64"/>
      <c r="C304" s="29"/>
      <c r="D304" s="28"/>
      <c r="E304" s="33"/>
      <c r="F304" s="39"/>
      <c r="G304" s="13"/>
      <c r="H304" s="45"/>
      <c r="I304" s="45"/>
      <c r="J304" s="45"/>
      <c r="K304" s="45"/>
      <c r="L304" s="45"/>
      <c r="M304" s="45"/>
    </row>
    <row r="305" spans="1:13" s="46" customFormat="1" ht="25.5" x14ac:dyDescent="0.2">
      <c r="A305" s="76" t="s">
        <v>11</v>
      </c>
      <c r="B305" s="172" t="s">
        <v>39</v>
      </c>
      <c r="C305" s="84"/>
      <c r="D305" s="85"/>
      <c r="E305" s="85"/>
      <c r="F305" s="62"/>
      <c r="G305" s="13"/>
      <c r="H305" s="45"/>
      <c r="I305" s="45"/>
      <c r="J305" s="45"/>
      <c r="K305" s="45"/>
      <c r="L305" s="45"/>
      <c r="M305" s="45"/>
    </row>
    <row r="306" spans="1:13" s="46" customFormat="1" x14ac:dyDescent="0.2">
      <c r="A306" s="38"/>
      <c r="B306" s="64"/>
      <c r="C306" s="29"/>
      <c r="D306" s="28"/>
      <c r="E306" s="33"/>
      <c r="F306" s="39"/>
      <c r="G306" s="13"/>
      <c r="H306" s="45"/>
      <c r="I306" s="45"/>
      <c r="J306" s="45"/>
      <c r="K306" s="45"/>
      <c r="L306" s="45"/>
      <c r="M306" s="45"/>
    </row>
    <row r="307" spans="1:13" s="46" customFormat="1" x14ac:dyDescent="0.2">
      <c r="A307" s="77">
        <v>3</v>
      </c>
      <c r="B307" s="172" t="s">
        <v>649</v>
      </c>
      <c r="C307" s="84"/>
      <c r="D307" s="85"/>
      <c r="E307" s="85"/>
      <c r="F307" s="62">
        <f t="shared" ref="F307:F309" si="21">ROUND(C307*E307,2)</f>
        <v>0</v>
      </c>
      <c r="G307" s="13"/>
      <c r="H307" s="45"/>
      <c r="I307" s="45"/>
      <c r="J307" s="45"/>
      <c r="K307" s="45"/>
      <c r="L307" s="45"/>
      <c r="M307" s="45"/>
    </row>
    <row r="308" spans="1:13" s="46" customFormat="1" x14ac:dyDescent="0.2">
      <c r="A308" s="151">
        <f>A307+0.1</f>
        <v>3.1</v>
      </c>
      <c r="B308" s="173" t="s">
        <v>46</v>
      </c>
      <c r="C308" s="84">
        <v>-123.72</v>
      </c>
      <c r="D308" s="85" t="s">
        <v>7</v>
      </c>
      <c r="E308" s="85">
        <v>889.96</v>
      </c>
      <c r="F308" s="62">
        <f t="shared" si="21"/>
        <v>-110105.85</v>
      </c>
      <c r="G308" s="13"/>
      <c r="H308" s="45"/>
      <c r="I308" s="45"/>
      <c r="J308" s="45"/>
      <c r="K308" s="45"/>
      <c r="L308" s="45"/>
      <c r="M308" s="45"/>
    </row>
    <row r="309" spans="1:13" s="46" customFormat="1" x14ac:dyDescent="0.2">
      <c r="A309" s="151">
        <f>A308+0.1</f>
        <v>3.2</v>
      </c>
      <c r="B309" s="173" t="s">
        <v>47</v>
      </c>
      <c r="C309" s="84">
        <v>-1494.33</v>
      </c>
      <c r="D309" s="85" t="s">
        <v>7</v>
      </c>
      <c r="E309" s="85">
        <v>405.68</v>
      </c>
      <c r="F309" s="62">
        <f t="shared" si="21"/>
        <v>-606219.79</v>
      </c>
      <c r="G309" s="13"/>
      <c r="H309" s="45"/>
      <c r="I309" s="45"/>
      <c r="J309" s="45"/>
      <c r="K309" s="45"/>
      <c r="L309" s="45"/>
      <c r="M309" s="45"/>
    </row>
    <row r="310" spans="1:13" s="46" customFormat="1" x14ac:dyDescent="0.2">
      <c r="A310" s="38"/>
      <c r="B310" s="64"/>
      <c r="C310" s="29"/>
      <c r="D310" s="28"/>
      <c r="E310" s="33"/>
      <c r="F310" s="39"/>
      <c r="G310" s="13"/>
      <c r="H310" s="45"/>
      <c r="I310" s="45"/>
      <c r="J310" s="45"/>
      <c r="K310" s="45"/>
      <c r="L310" s="45"/>
      <c r="M310" s="45"/>
    </row>
    <row r="311" spans="1:13" s="46" customFormat="1" x14ac:dyDescent="0.2">
      <c r="A311" s="77">
        <v>4</v>
      </c>
      <c r="B311" s="172" t="s">
        <v>650</v>
      </c>
      <c r="C311" s="84"/>
      <c r="D311" s="85"/>
      <c r="E311" s="85"/>
      <c r="F311" s="62">
        <f>ROUND(C311*E311,2)</f>
        <v>0</v>
      </c>
      <c r="G311" s="13"/>
      <c r="H311" s="45"/>
      <c r="I311" s="45"/>
      <c r="J311" s="45"/>
      <c r="K311" s="45"/>
      <c r="L311" s="45"/>
      <c r="M311" s="45"/>
    </row>
    <row r="312" spans="1:13" s="46" customFormat="1" x14ac:dyDescent="0.2">
      <c r="A312" s="151">
        <f>A311+0.1</f>
        <v>4.0999999999999996</v>
      </c>
      <c r="B312" s="173" t="s">
        <v>46</v>
      </c>
      <c r="C312" s="84">
        <v>-123.72</v>
      </c>
      <c r="D312" s="85" t="s">
        <v>7</v>
      </c>
      <c r="E312" s="85">
        <v>39.299999999999997</v>
      </c>
      <c r="F312" s="62">
        <f>ROUND(C312*E312,2)</f>
        <v>-4862.2</v>
      </c>
      <c r="G312" s="13"/>
      <c r="H312" s="45"/>
      <c r="I312" s="45"/>
      <c r="J312" s="45"/>
      <c r="K312" s="45"/>
      <c r="L312" s="45"/>
      <c r="M312" s="45"/>
    </row>
    <row r="313" spans="1:13" s="46" customFormat="1" x14ac:dyDescent="0.2">
      <c r="A313" s="151">
        <f>A312+0.1</f>
        <v>4.1999999999999993</v>
      </c>
      <c r="B313" s="173" t="s">
        <v>47</v>
      </c>
      <c r="C313" s="84">
        <v>-1494.33</v>
      </c>
      <c r="D313" s="85" t="s">
        <v>7</v>
      </c>
      <c r="E313" s="85">
        <v>32.270000000000003</v>
      </c>
      <c r="F313" s="62">
        <f>ROUND(C313*E313,2)</f>
        <v>-48222.03</v>
      </c>
      <c r="G313" s="13"/>
      <c r="H313" s="45"/>
      <c r="I313" s="45"/>
      <c r="J313" s="45"/>
      <c r="K313" s="45"/>
      <c r="L313" s="45"/>
      <c r="M313" s="45"/>
    </row>
    <row r="314" spans="1:13" s="46" customFormat="1" x14ac:dyDescent="0.2">
      <c r="A314" s="38"/>
      <c r="B314" s="64"/>
      <c r="C314" s="29"/>
      <c r="D314" s="28"/>
      <c r="E314" s="33"/>
      <c r="F314" s="39"/>
      <c r="G314" s="13"/>
      <c r="H314" s="45"/>
      <c r="I314" s="45"/>
      <c r="J314" s="45"/>
      <c r="K314" s="45"/>
      <c r="L314" s="45"/>
      <c r="M314" s="45"/>
    </row>
    <row r="315" spans="1:13" s="46" customFormat="1" x14ac:dyDescent="0.2">
      <c r="A315" s="38"/>
      <c r="B315" s="32" t="s">
        <v>186</v>
      </c>
      <c r="C315" s="29"/>
      <c r="D315" s="28"/>
      <c r="E315" s="33"/>
      <c r="F315" s="39">
        <f>SUM(F306:F314)</f>
        <v>-769409.87</v>
      </c>
      <c r="G315" s="13"/>
      <c r="H315" s="45"/>
      <c r="I315" s="45"/>
      <c r="J315" s="45"/>
      <c r="K315" s="45"/>
      <c r="L315" s="45"/>
      <c r="M315" s="45"/>
    </row>
    <row r="316" spans="1:13" s="46" customFormat="1" x14ac:dyDescent="0.2">
      <c r="A316" s="38"/>
      <c r="B316" s="64"/>
      <c r="C316" s="29"/>
      <c r="D316" s="28"/>
      <c r="E316" s="33"/>
      <c r="F316" s="39"/>
      <c r="G316" s="13"/>
      <c r="H316" s="45"/>
      <c r="I316" s="45"/>
      <c r="J316" s="45"/>
      <c r="K316" s="45"/>
      <c r="L316" s="45"/>
      <c r="M316" s="45"/>
    </row>
    <row r="317" spans="1:13" s="46" customFormat="1" x14ac:dyDescent="0.2">
      <c r="A317" s="178"/>
      <c r="B317" s="179" t="s">
        <v>298</v>
      </c>
      <c r="C317" s="180"/>
      <c r="D317" s="181"/>
      <c r="E317" s="182"/>
      <c r="F317" s="183">
        <f>+F315</f>
        <v>-769409.87</v>
      </c>
      <c r="G317" s="13"/>
      <c r="H317" s="45"/>
      <c r="I317" s="45"/>
      <c r="J317" s="45"/>
      <c r="K317" s="45"/>
      <c r="L317" s="45"/>
      <c r="M317" s="45"/>
    </row>
    <row r="318" spans="1:13" s="46" customFormat="1" x14ac:dyDescent="0.2">
      <c r="A318" s="38"/>
      <c r="B318" s="64"/>
      <c r="C318" s="29"/>
      <c r="D318" s="28"/>
      <c r="E318" s="33"/>
      <c r="F318" s="39"/>
      <c r="G318" s="13"/>
      <c r="H318" s="45"/>
      <c r="I318" s="45"/>
      <c r="J318" s="45"/>
      <c r="K318" s="45"/>
      <c r="L318" s="45"/>
      <c r="M318" s="45"/>
    </row>
    <row r="319" spans="1:13" s="46" customFormat="1" x14ac:dyDescent="0.2">
      <c r="A319" s="38"/>
      <c r="B319" s="113" t="s">
        <v>299</v>
      </c>
      <c r="C319" s="29"/>
      <c r="D319" s="28"/>
      <c r="E319" s="33"/>
      <c r="F319" s="39"/>
      <c r="G319" s="13"/>
      <c r="H319" s="45"/>
      <c r="I319" s="45"/>
      <c r="J319" s="45"/>
      <c r="K319" s="45"/>
      <c r="L319" s="45"/>
      <c r="M319" s="45"/>
    </row>
    <row r="320" spans="1:13" s="46" customFormat="1" x14ac:dyDescent="0.2">
      <c r="A320" s="38"/>
      <c r="B320" s="64"/>
      <c r="C320" s="29"/>
      <c r="D320" s="28"/>
      <c r="E320" s="33"/>
      <c r="F320" s="39"/>
      <c r="G320" s="13"/>
      <c r="H320" s="45"/>
      <c r="I320" s="45"/>
      <c r="J320" s="45"/>
      <c r="K320" s="45"/>
      <c r="L320" s="45"/>
      <c r="M320" s="45"/>
    </row>
    <row r="321" spans="1:13" s="46" customFormat="1" ht="25.5" x14ac:dyDescent="0.2">
      <c r="A321" s="77">
        <v>3</v>
      </c>
      <c r="B321" s="172" t="s">
        <v>29</v>
      </c>
      <c r="C321" s="84"/>
      <c r="D321" s="85"/>
      <c r="E321" s="85"/>
      <c r="F321" s="62"/>
      <c r="G321" s="13"/>
      <c r="H321" s="45"/>
      <c r="I321" s="45"/>
      <c r="J321" s="45"/>
      <c r="K321" s="45"/>
      <c r="L321" s="45"/>
      <c r="M321" s="45"/>
    </row>
    <row r="322" spans="1:13" s="46" customFormat="1" ht="25.5" x14ac:dyDescent="0.2">
      <c r="A322" s="151">
        <v>3.2</v>
      </c>
      <c r="B322" s="173" t="s">
        <v>31</v>
      </c>
      <c r="C322" s="84">
        <v>1</v>
      </c>
      <c r="D322" s="85" t="s">
        <v>0</v>
      </c>
      <c r="E322" s="85">
        <v>4283.3999999999996</v>
      </c>
      <c r="F322" s="62">
        <f>+ROUND(C322*E322,2)</f>
        <v>4283.3999999999996</v>
      </c>
      <c r="G322" s="13"/>
      <c r="H322" s="45"/>
      <c r="I322" s="45"/>
      <c r="J322" s="45"/>
      <c r="K322" s="45"/>
      <c r="L322" s="45"/>
      <c r="M322" s="45"/>
    </row>
    <row r="323" spans="1:13" s="46" customFormat="1" ht="38.25" x14ac:dyDescent="0.2">
      <c r="A323" s="151">
        <v>3.6</v>
      </c>
      <c r="B323" s="173" t="s">
        <v>35</v>
      </c>
      <c r="C323" s="84">
        <v>1</v>
      </c>
      <c r="D323" s="85" t="s">
        <v>0</v>
      </c>
      <c r="E323" s="85">
        <v>2067.12</v>
      </c>
      <c r="F323" s="62">
        <f>ROUND(C323*E323,2)</f>
        <v>2067.12</v>
      </c>
      <c r="G323" s="13"/>
      <c r="H323" s="45"/>
      <c r="I323" s="45"/>
      <c r="J323" s="45"/>
      <c r="K323" s="45"/>
      <c r="L323" s="45"/>
      <c r="M323" s="45"/>
    </row>
    <row r="324" spans="1:13" s="46" customFormat="1" x14ac:dyDescent="0.2">
      <c r="A324" s="38"/>
      <c r="B324" s="64"/>
      <c r="C324" s="29"/>
      <c r="D324" s="28"/>
      <c r="E324" s="33"/>
      <c r="F324" s="39"/>
      <c r="G324" s="13"/>
      <c r="H324" s="45"/>
      <c r="I324" s="45"/>
      <c r="J324" s="45"/>
      <c r="K324" s="45"/>
      <c r="L324" s="45"/>
      <c r="M324" s="45"/>
    </row>
    <row r="325" spans="1:13" s="46" customFormat="1" x14ac:dyDescent="0.2">
      <c r="A325" s="38"/>
      <c r="B325" s="32" t="s">
        <v>300</v>
      </c>
      <c r="C325" s="29"/>
      <c r="D325" s="28"/>
      <c r="E325" s="33"/>
      <c r="F325" s="39">
        <f>SUM(F321:F324)</f>
        <v>6350.5199999999995</v>
      </c>
      <c r="G325" s="13"/>
      <c r="H325" s="45"/>
      <c r="I325" s="45"/>
      <c r="J325" s="45"/>
      <c r="K325" s="45"/>
      <c r="L325" s="45"/>
      <c r="M325" s="45"/>
    </row>
    <row r="326" spans="1:13" s="46" customFormat="1" x14ac:dyDescent="0.2">
      <c r="A326" s="38"/>
      <c r="B326" s="64"/>
      <c r="C326" s="29"/>
      <c r="D326" s="28"/>
      <c r="E326" s="33"/>
      <c r="F326" s="39"/>
      <c r="G326" s="13"/>
      <c r="H326" s="45"/>
      <c r="I326" s="45"/>
      <c r="J326" s="45"/>
      <c r="K326" s="45"/>
      <c r="L326" s="45"/>
      <c r="M326" s="45"/>
    </row>
    <row r="327" spans="1:13" s="46" customFormat="1" ht="25.5" x14ac:dyDescent="0.2">
      <c r="A327" s="76" t="s">
        <v>11</v>
      </c>
      <c r="B327" s="172" t="s">
        <v>39</v>
      </c>
      <c r="C327" s="84"/>
      <c r="D327" s="85"/>
      <c r="E327" s="85"/>
      <c r="F327" s="62"/>
      <c r="G327" s="13"/>
      <c r="H327" s="45"/>
      <c r="I327" s="45"/>
      <c r="J327" s="45"/>
      <c r="K327" s="45"/>
      <c r="L327" s="45"/>
      <c r="M327" s="45"/>
    </row>
    <row r="328" spans="1:13" s="46" customFormat="1" x14ac:dyDescent="0.2">
      <c r="A328" s="77">
        <v>1</v>
      </c>
      <c r="B328" s="172" t="s">
        <v>40</v>
      </c>
      <c r="C328" s="84">
        <v>1342.93</v>
      </c>
      <c r="D328" s="85" t="s">
        <v>7</v>
      </c>
      <c r="E328" s="84">
        <v>5</v>
      </c>
      <c r="F328" s="62">
        <f>ROUND(C328*E328,2)</f>
        <v>6714.65</v>
      </c>
      <c r="G328" s="13"/>
      <c r="H328" s="45"/>
      <c r="I328" s="45"/>
      <c r="J328" s="45"/>
      <c r="K328" s="45"/>
      <c r="L328" s="45"/>
      <c r="M328" s="45"/>
    </row>
    <row r="329" spans="1:13" s="46" customFormat="1" x14ac:dyDescent="0.2">
      <c r="A329" s="77"/>
      <c r="B329" s="173"/>
      <c r="C329" s="84"/>
      <c r="D329" s="85"/>
      <c r="E329" s="85"/>
      <c r="F329" s="62"/>
      <c r="G329" s="13"/>
      <c r="H329" s="45"/>
      <c r="I329" s="45"/>
      <c r="J329" s="45"/>
      <c r="K329" s="45"/>
      <c r="L329" s="45"/>
      <c r="M329" s="45"/>
    </row>
    <row r="330" spans="1:13" s="46" customFormat="1" x14ac:dyDescent="0.2">
      <c r="A330" s="78">
        <v>2</v>
      </c>
      <c r="B330" s="172" t="s">
        <v>13</v>
      </c>
      <c r="C330" s="84"/>
      <c r="D330" s="85"/>
      <c r="E330" s="85"/>
      <c r="F330" s="62"/>
      <c r="G330" s="13"/>
      <c r="H330" s="45"/>
      <c r="I330" s="45"/>
      <c r="J330" s="45"/>
      <c r="K330" s="45"/>
      <c r="L330" s="45"/>
      <c r="M330" s="45"/>
    </row>
    <row r="331" spans="1:13" s="46" customFormat="1" ht="16.5" customHeight="1" x14ac:dyDescent="0.2">
      <c r="A331" s="151">
        <v>2.2000000000000002</v>
      </c>
      <c r="B331" s="173" t="s">
        <v>42</v>
      </c>
      <c r="C331" s="84">
        <v>163.21</v>
      </c>
      <c r="D331" s="85" t="s">
        <v>5</v>
      </c>
      <c r="E331" s="85">
        <v>1313.31</v>
      </c>
      <c r="F331" s="62">
        <f>ROUND(E331*C331,2)</f>
        <v>214345.33</v>
      </c>
      <c r="G331" s="13"/>
      <c r="H331" s="45"/>
      <c r="I331" s="45"/>
      <c r="J331" s="45"/>
      <c r="K331" s="45"/>
      <c r="L331" s="45"/>
      <c r="M331" s="45"/>
    </row>
    <row r="332" spans="1:13" s="46" customFormat="1" x14ac:dyDescent="0.2">
      <c r="A332" s="77">
        <v>3</v>
      </c>
      <c r="B332" s="172" t="s">
        <v>649</v>
      </c>
      <c r="C332" s="84"/>
      <c r="D332" s="85"/>
      <c r="E332" s="85"/>
      <c r="F332" s="62">
        <f t="shared" ref="F332:F333" si="22">ROUND(C332*E332,2)</f>
        <v>0</v>
      </c>
      <c r="G332" s="13"/>
      <c r="H332" s="45"/>
      <c r="I332" s="45"/>
      <c r="J332" s="45"/>
      <c r="K332" s="45"/>
      <c r="L332" s="45"/>
      <c r="M332" s="45"/>
    </row>
    <row r="333" spans="1:13" s="46" customFormat="1" x14ac:dyDescent="0.2">
      <c r="A333" s="151">
        <v>3.3</v>
      </c>
      <c r="B333" s="173" t="s">
        <v>48</v>
      </c>
      <c r="C333" s="84">
        <v>3277.63</v>
      </c>
      <c r="D333" s="85" t="s">
        <v>7</v>
      </c>
      <c r="E333" s="85">
        <v>252.73</v>
      </c>
      <c r="F333" s="62">
        <f t="shared" si="22"/>
        <v>828355.43</v>
      </c>
      <c r="G333" s="13"/>
      <c r="H333" s="45"/>
      <c r="I333" s="45"/>
      <c r="J333" s="45"/>
      <c r="K333" s="45"/>
      <c r="L333" s="45"/>
      <c r="M333" s="45"/>
    </row>
    <row r="334" spans="1:13" s="46" customFormat="1" x14ac:dyDescent="0.2">
      <c r="A334" s="151"/>
      <c r="B334" s="173"/>
      <c r="C334" s="84"/>
      <c r="D334" s="85"/>
      <c r="E334" s="85"/>
      <c r="F334" s="62"/>
      <c r="G334" s="13"/>
      <c r="H334" s="45"/>
      <c r="I334" s="45"/>
      <c r="J334" s="45"/>
      <c r="K334" s="45"/>
      <c r="L334" s="45"/>
      <c r="M334" s="45"/>
    </row>
    <row r="335" spans="1:13" s="46" customFormat="1" x14ac:dyDescent="0.2">
      <c r="A335" s="77">
        <v>4</v>
      </c>
      <c r="B335" s="172" t="s">
        <v>650</v>
      </c>
      <c r="C335" s="84"/>
      <c r="D335" s="85"/>
      <c r="E335" s="85"/>
      <c r="F335" s="62">
        <f>ROUND(C335*E335,2)</f>
        <v>0</v>
      </c>
      <c r="G335" s="13"/>
      <c r="H335" s="45"/>
      <c r="I335" s="45"/>
      <c r="J335" s="45"/>
      <c r="K335" s="45"/>
      <c r="L335" s="45"/>
      <c r="M335" s="45"/>
    </row>
    <row r="336" spans="1:13" s="46" customFormat="1" x14ac:dyDescent="0.2">
      <c r="A336" s="151">
        <v>4.3</v>
      </c>
      <c r="B336" s="173" t="s">
        <v>48</v>
      </c>
      <c r="C336" s="84">
        <v>3277.33</v>
      </c>
      <c r="D336" s="85" t="s">
        <v>7</v>
      </c>
      <c r="E336" s="85">
        <v>27.98</v>
      </c>
      <c r="F336" s="62">
        <f>ROUND(C336*E336,2)</f>
        <v>91699.69</v>
      </c>
      <c r="G336" s="13"/>
      <c r="H336" s="45"/>
      <c r="I336" s="45"/>
      <c r="J336" s="45"/>
      <c r="K336" s="45"/>
      <c r="L336" s="45"/>
      <c r="M336" s="45"/>
    </row>
    <row r="337" spans="1:13" s="46" customFormat="1" x14ac:dyDescent="0.2">
      <c r="A337" s="38"/>
      <c r="B337" s="64"/>
      <c r="C337" s="29"/>
      <c r="D337" s="28"/>
      <c r="E337" s="33"/>
      <c r="F337" s="39"/>
      <c r="G337" s="13"/>
      <c r="H337" s="45"/>
      <c r="I337" s="45"/>
      <c r="J337" s="45"/>
      <c r="K337" s="45"/>
      <c r="L337" s="45"/>
      <c r="M337" s="45"/>
    </row>
    <row r="338" spans="1:13" s="46" customFormat="1" ht="25.5" x14ac:dyDescent="0.2">
      <c r="A338" s="77">
        <v>6</v>
      </c>
      <c r="B338" s="172" t="s">
        <v>14</v>
      </c>
      <c r="C338" s="84"/>
      <c r="D338" s="85"/>
      <c r="E338" s="85"/>
      <c r="F338" s="62"/>
      <c r="G338" s="13"/>
      <c r="H338" s="45"/>
      <c r="I338" s="45"/>
      <c r="J338" s="45"/>
      <c r="K338" s="45"/>
      <c r="L338" s="45"/>
      <c r="M338" s="45"/>
    </row>
    <row r="339" spans="1:13" s="46" customFormat="1" ht="25.5" x14ac:dyDescent="0.2">
      <c r="A339" s="151">
        <f>A338+0.1</f>
        <v>6.1</v>
      </c>
      <c r="B339" s="173" t="s">
        <v>53</v>
      </c>
      <c r="C339" s="84">
        <v>10</v>
      </c>
      <c r="D339" s="85" t="s">
        <v>0</v>
      </c>
      <c r="E339" s="85">
        <v>1449.38</v>
      </c>
      <c r="F339" s="62">
        <f t="shared" ref="F339:F344" si="23">ROUND(E339*C339,2)</f>
        <v>14493.8</v>
      </c>
      <c r="G339" s="13"/>
      <c r="H339" s="45"/>
      <c r="I339" s="45"/>
      <c r="J339" s="45"/>
      <c r="K339" s="45"/>
      <c r="L339" s="45"/>
      <c r="M339" s="45"/>
    </row>
    <row r="340" spans="1:13" s="46" customFormat="1" ht="25.5" x14ac:dyDescent="0.2">
      <c r="A340" s="151">
        <v>6.4</v>
      </c>
      <c r="B340" s="173" t="s">
        <v>56</v>
      </c>
      <c r="C340" s="84">
        <v>7</v>
      </c>
      <c r="D340" s="85" t="s">
        <v>0</v>
      </c>
      <c r="E340" s="85">
        <v>2054.4499999999998</v>
      </c>
      <c r="F340" s="62">
        <f t="shared" si="23"/>
        <v>14381.15</v>
      </c>
      <c r="G340" s="13"/>
      <c r="H340" s="45"/>
      <c r="I340" s="45"/>
      <c r="J340" s="45"/>
      <c r="K340" s="45"/>
      <c r="L340" s="45"/>
      <c r="M340" s="45"/>
    </row>
    <row r="341" spans="1:13" s="46" customFormat="1" ht="25.5" x14ac:dyDescent="0.2">
      <c r="A341" s="151">
        <f t="shared" ref="A341" si="24">A340+0.1</f>
        <v>6.5</v>
      </c>
      <c r="B341" s="173" t="s">
        <v>57</v>
      </c>
      <c r="C341" s="84">
        <v>6</v>
      </c>
      <c r="D341" s="85" t="s">
        <v>0</v>
      </c>
      <c r="E341" s="85">
        <v>1514.74</v>
      </c>
      <c r="F341" s="62">
        <f t="shared" si="23"/>
        <v>9088.44</v>
      </c>
      <c r="G341" s="13"/>
      <c r="H341" s="45"/>
      <c r="I341" s="45"/>
      <c r="J341" s="45"/>
      <c r="K341" s="45"/>
      <c r="L341" s="45"/>
      <c r="M341" s="45"/>
    </row>
    <row r="342" spans="1:13" s="46" customFormat="1" ht="25.5" x14ac:dyDescent="0.2">
      <c r="A342" s="151">
        <v>6.7</v>
      </c>
      <c r="B342" s="173" t="s">
        <v>59</v>
      </c>
      <c r="C342" s="84">
        <v>4</v>
      </c>
      <c r="D342" s="85" t="s">
        <v>0</v>
      </c>
      <c r="E342" s="85">
        <v>3482.25</v>
      </c>
      <c r="F342" s="62">
        <f t="shared" si="23"/>
        <v>13929</v>
      </c>
      <c r="G342" s="13"/>
      <c r="H342" s="45"/>
      <c r="I342" s="45"/>
      <c r="J342" s="45"/>
      <c r="K342" s="45"/>
      <c r="L342" s="45"/>
      <c r="M342" s="45"/>
    </row>
    <row r="343" spans="1:13" s="46" customFormat="1" x14ac:dyDescent="0.2">
      <c r="A343" s="79">
        <v>6.13</v>
      </c>
      <c r="B343" s="173" t="s">
        <v>66</v>
      </c>
      <c r="C343" s="84">
        <v>16</v>
      </c>
      <c r="D343" s="85" t="s">
        <v>0</v>
      </c>
      <c r="E343" s="85">
        <v>1566.25</v>
      </c>
      <c r="F343" s="62">
        <f t="shared" si="23"/>
        <v>25060</v>
      </c>
      <c r="G343" s="13"/>
      <c r="H343" s="45"/>
      <c r="I343" s="45"/>
      <c r="J343" s="45"/>
      <c r="K343" s="45"/>
      <c r="L343" s="45"/>
      <c r="M343" s="45"/>
    </row>
    <row r="344" spans="1:13" s="46" customFormat="1" x14ac:dyDescent="0.2">
      <c r="A344" s="79">
        <v>6.14</v>
      </c>
      <c r="B344" s="173" t="s">
        <v>67</v>
      </c>
      <c r="C344" s="84">
        <v>45</v>
      </c>
      <c r="D344" s="85" t="s">
        <v>0</v>
      </c>
      <c r="E344" s="85">
        <v>1384.48</v>
      </c>
      <c r="F344" s="62">
        <f t="shared" si="23"/>
        <v>62301.599999999999</v>
      </c>
      <c r="G344" s="13"/>
      <c r="H344" s="45"/>
      <c r="I344" s="45"/>
      <c r="J344" s="45"/>
      <c r="K344" s="45"/>
      <c r="L344" s="45"/>
      <c r="M344" s="45"/>
    </row>
    <row r="345" spans="1:13" s="46" customFormat="1" x14ac:dyDescent="0.2">
      <c r="A345" s="38"/>
      <c r="B345" s="64"/>
      <c r="C345" s="29"/>
      <c r="D345" s="28"/>
      <c r="E345" s="33"/>
      <c r="F345" s="39"/>
      <c r="G345" s="13"/>
      <c r="H345" s="45"/>
      <c r="I345" s="45"/>
      <c r="J345" s="45"/>
      <c r="K345" s="45"/>
      <c r="L345" s="45"/>
      <c r="M345" s="45"/>
    </row>
    <row r="346" spans="1:13" s="46" customFormat="1" ht="38.25" x14ac:dyDescent="0.2">
      <c r="A346" s="77">
        <v>13</v>
      </c>
      <c r="B346" s="173" t="s">
        <v>98</v>
      </c>
      <c r="C346" s="84">
        <v>2788.73</v>
      </c>
      <c r="D346" s="85" t="s">
        <v>7</v>
      </c>
      <c r="E346" s="85">
        <v>23.53</v>
      </c>
      <c r="F346" s="62">
        <f>ROUND(C346*E346,2)</f>
        <v>65618.820000000007</v>
      </c>
      <c r="G346" s="13"/>
      <c r="H346" s="45"/>
      <c r="I346" s="45"/>
      <c r="J346" s="45"/>
      <c r="K346" s="45"/>
      <c r="L346" s="45"/>
      <c r="M346" s="45"/>
    </row>
    <row r="347" spans="1:13" s="46" customFormat="1" x14ac:dyDescent="0.2">
      <c r="A347" s="38"/>
      <c r="B347" s="64"/>
      <c r="C347" s="29"/>
      <c r="D347" s="28"/>
      <c r="E347" s="33"/>
      <c r="F347" s="39"/>
      <c r="G347" s="13"/>
      <c r="H347" s="45"/>
      <c r="I347" s="45"/>
      <c r="J347" s="45"/>
      <c r="K347" s="45"/>
      <c r="L347" s="45"/>
      <c r="M347" s="45"/>
    </row>
    <row r="348" spans="1:13" s="46" customFormat="1" x14ac:dyDescent="0.2">
      <c r="A348" s="77">
        <v>14</v>
      </c>
      <c r="B348" s="172" t="s">
        <v>99</v>
      </c>
      <c r="C348" s="84"/>
      <c r="D348" s="85"/>
      <c r="E348" s="85"/>
      <c r="F348" s="62"/>
      <c r="G348" s="13"/>
      <c r="H348" s="45"/>
      <c r="I348" s="45"/>
      <c r="J348" s="45"/>
      <c r="K348" s="45"/>
      <c r="L348" s="45"/>
      <c r="M348" s="45"/>
    </row>
    <row r="349" spans="1:13" s="46" customFormat="1" x14ac:dyDescent="0.2">
      <c r="A349" s="151">
        <v>14.1</v>
      </c>
      <c r="B349" s="172" t="s">
        <v>100</v>
      </c>
      <c r="C349" s="84"/>
      <c r="D349" s="85"/>
      <c r="E349" s="85"/>
      <c r="F349" s="62"/>
      <c r="G349" s="13"/>
      <c r="H349" s="45"/>
      <c r="I349" s="45"/>
      <c r="J349" s="45"/>
      <c r="K349" s="45"/>
      <c r="L349" s="45"/>
      <c r="M349" s="45"/>
    </row>
    <row r="350" spans="1:13" s="46" customFormat="1" x14ac:dyDescent="0.2">
      <c r="A350" s="151">
        <v>14.2</v>
      </c>
      <c r="B350" s="173" t="s">
        <v>101</v>
      </c>
      <c r="C350" s="84">
        <v>1702.03</v>
      </c>
      <c r="D350" s="85" t="s">
        <v>7</v>
      </c>
      <c r="E350" s="85">
        <v>74.849999999999994</v>
      </c>
      <c r="F350" s="62">
        <f t="shared" ref="F350:F355" si="25">ROUND(C350*E350,2)</f>
        <v>127396.95</v>
      </c>
      <c r="G350" s="13"/>
      <c r="H350" s="47"/>
      <c r="I350" s="47"/>
      <c r="J350" s="47"/>
      <c r="K350" s="47"/>
      <c r="L350" s="47"/>
      <c r="M350" s="45"/>
    </row>
    <row r="351" spans="1:13" s="46" customFormat="1" x14ac:dyDescent="0.2">
      <c r="A351" s="151">
        <v>14.3</v>
      </c>
      <c r="B351" s="173" t="s">
        <v>102</v>
      </c>
      <c r="C351" s="84">
        <v>1949.54</v>
      </c>
      <c r="D351" s="85" t="s">
        <v>103</v>
      </c>
      <c r="E351" s="85">
        <v>40.25</v>
      </c>
      <c r="F351" s="62">
        <f t="shared" si="25"/>
        <v>78468.990000000005</v>
      </c>
      <c r="G351" s="13"/>
      <c r="H351" s="47"/>
      <c r="I351" s="47"/>
      <c r="J351" s="47"/>
      <c r="K351" s="47"/>
      <c r="L351" s="66"/>
      <c r="M351" s="45"/>
    </row>
    <row r="352" spans="1:13" s="46" customFormat="1" x14ac:dyDescent="0.2">
      <c r="A352" s="151">
        <v>14.4</v>
      </c>
      <c r="B352" s="173" t="s">
        <v>104</v>
      </c>
      <c r="C352" s="84">
        <v>106.78</v>
      </c>
      <c r="D352" s="85" t="s">
        <v>5</v>
      </c>
      <c r="E352" s="85">
        <v>165</v>
      </c>
      <c r="F352" s="62">
        <f t="shared" si="25"/>
        <v>17618.7</v>
      </c>
      <c r="G352" s="13"/>
      <c r="H352" s="45"/>
      <c r="I352" s="45"/>
      <c r="J352" s="45"/>
      <c r="K352" s="45"/>
      <c r="L352" s="45"/>
      <c r="M352" s="45"/>
    </row>
    <row r="353" spans="1:13" s="46" customFormat="1" ht="25.5" x14ac:dyDescent="0.2">
      <c r="A353" s="151">
        <v>14.5</v>
      </c>
      <c r="B353" s="173" t="s">
        <v>105</v>
      </c>
      <c r="C353" s="84">
        <v>517.5</v>
      </c>
      <c r="D353" s="85" t="s">
        <v>5</v>
      </c>
      <c r="E353" s="85">
        <v>741.63</v>
      </c>
      <c r="F353" s="62">
        <f t="shared" si="25"/>
        <v>383793.53</v>
      </c>
      <c r="G353" s="13"/>
      <c r="H353" s="45"/>
      <c r="I353" s="45"/>
      <c r="J353" s="45"/>
      <c r="K353" s="45"/>
      <c r="L353" s="45"/>
      <c r="M353" s="45"/>
    </row>
    <row r="354" spans="1:13" s="49" customFormat="1" ht="25.5" x14ac:dyDescent="0.2">
      <c r="A354" s="151">
        <v>14.6</v>
      </c>
      <c r="B354" s="173" t="s">
        <v>106</v>
      </c>
      <c r="C354" s="84">
        <v>1573.25</v>
      </c>
      <c r="D354" s="85" t="s">
        <v>103</v>
      </c>
      <c r="E354" s="85">
        <v>780.08</v>
      </c>
      <c r="F354" s="62">
        <f t="shared" si="25"/>
        <v>1227260.8600000001</v>
      </c>
      <c r="G354" s="13"/>
      <c r="H354" s="43"/>
      <c r="I354" s="43"/>
      <c r="J354" s="43"/>
      <c r="K354" s="43"/>
      <c r="L354" s="43"/>
      <c r="M354" s="43"/>
    </row>
    <row r="355" spans="1:13" s="44" customFormat="1" ht="25.5" x14ac:dyDescent="0.2">
      <c r="A355" s="151">
        <v>14.7</v>
      </c>
      <c r="B355" s="173" t="s">
        <v>107</v>
      </c>
      <c r="C355" s="84">
        <v>3739.84</v>
      </c>
      <c r="D355" s="90" t="s">
        <v>108</v>
      </c>
      <c r="E355" s="85">
        <v>21.89</v>
      </c>
      <c r="F355" s="62">
        <f t="shared" si="25"/>
        <v>81865.100000000006</v>
      </c>
      <c r="G355" s="13"/>
      <c r="H355" s="43"/>
      <c r="I355" s="43"/>
      <c r="J355" s="43"/>
      <c r="K355" s="43"/>
      <c r="L355" s="43"/>
      <c r="M355" s="43"/>
    </row>
    <row r="356" spans="1:13" s="44" customFormat="1" x14ac:dyDescent="0.2">
      <c r="A356" s="38"/>
      <c r="B356" s="32" t="s">
        <v>186</v>
      </c>
      <c r="C356" s="29"/>
      <c r="D356" s="28"/>
      <c r="E356" s="33"/>
      <c r="F356" s="39">
        <f>SUM(F328:F355)</f>
        <v>3262392.0400000005</v>
      </c>
      <c r="G356" s="13"/>
      <c r="H356" s="43"/>
      <c r="I356" s="43"/>
      <c r="J356" s="43"/>
      <c r="K356" s="43"/>
      <c r="L356" s="43"/>
      <c r="M356" s="43"/>
    </row>
    <row r="357" spans="1:13" s="44" customFormat="1" x14ac:dyDescent="0.2">
      <c r="A357" s="38"/>
      <c r="B357" s="64"/>
      <c r="C357" s="29"/>
      <c r="D357" s="28"/>
      <c r="E357" s="33"/>
      <c r="F357" s="39"/>
      <c r="G357" s="13"/>
      <c r="H357" s="43"/>
      <c r="I357" s="43"/>
      <c r="J357" s="43"/>
      <c r="K357" s="43"/>
      <c r="L357" s="43"/>
      <c r="M357" s="43"/>
    </row>
    <row r="358" spans="1:13" s="44" customFormat="1" x14ac:dyDescent="0.2">
      <c r="A358" s="178"/>
      <c r="B358" s="179" t="s">
        <v>301</v>
      </c>
      <c r="C358" s="180"/>
      <c r="D358" s="181"/>
      <c r="E358" s="182"/>
      <c r="F358" s="183">
        <f>+F356+F325</f>
        <v>3268742.5600000005</v>
      </c>
      <c r="G358" s="13"/>
      <c r="H358" s="43"/>
      <c r="I358" s="43"/>
      <c r="J358" s="43"/>
      <c r="K358" s="43"/>
      <c r="L358" s="43"/>
      <c r="M358" s="43"/>
    </row>
    <row r="359" spans="1:13" s="46" customFormat="1" x14ac:dyDescent="0.2">
      <c r="A359" s="38"/>
      <c r="B359" s="64"/>
      <c r="C359" s="29"/>
      <c r="D359" s="28"/>
      <c r="E359" s="33"/>
      <c r="F359" s="39"/>
      <c r="G359" s="13"/>
      <c r="H359" s="45"/>
      <c r="I359" s="45"/>
      <c r="J359" s="45"/>
      <c r="K359" s="45"/>
      <c r="L359" s="45"/>
      <c r="M359" s="45"/>
    </row>
    <row r="360" spans="1:13" s="44" customFormat="1" x14ac:dyDescent="0.2">
      <c r="A360" s="38"/>
      <c r="B360" s="113" t="s">
        <v>212</v>
      </c>
      <c r="C360" s="29"/>
      <c r="D360" s="28"/>
      <c r="E360" s="33"/>
      <c r="F360" s="39"/>
      <c r="G360" s="13"/>
      <c r="H360" s="43"/>
      <c r="I360" s="43"/>
      <c r="J360" s="43"/>
      <c r="K360" s="43"/>
      <c r="L360" s="43"/>
      <c r="M360" s="43"/>
    </row>
    <row r="361" spans="1:13" s="44" customFormat="1" x14ac:dyDescent="0.2">
      <c r="A361" s="38"/>
      <c r="B361" s="113"/>
      <c r="C361" s="29"/>
      <c r="D361" s="28"/>
      <c r="E361" s="33"/>
      <c r="F361" s="39"/>
      <c r="G361" s="13"/>
      <c r="H361" s="43"/>
      <c r="I361" s="43"/>
      <c r="J361" s="43"/>
      <c r="K361" s="43"/>
      <c r="L361" s="43"/>
      <c r="M361" s="43"/>
    </row>
    <row r="362" spans="1:13" s="44" customFormat="1" ht="38.25" x14ac:dyDescent="0.2">
      <c r="A362" s="76" t="s">
        <v>9</v>
      </c>
      <c r="B362" s="172" t="s">
        <v>28</v>
      </c>
      <c r="C362" s="62"/>
      <c r="D362" s="86"/>
      <c r="E362" s="86"/>
      <c r="F362" s="62"/>
      <c r="G362" s="13"/>
      <c r="H362" s="43"/>
      <c r="I362" s="43"/>
      <c r="J362" s="43"/>
      <c r="K362" s="43"/>
      <c r="L362" s="43"/>
      <c r="M362" s="43"/>
    </row>
    <row r="363" spans="1:13" s="44" customFormat="1" x14ac:dyDescent="0.2">
      <c r="A363" s="38"/>
      <c r="B363" s="113"/>
      <c r="C363" s="29"/>
      <c r="D363" s="28"/>
      <c r="E363" s="33"/>
      <c r="F363" s="39"/>
      <c r="G363" s="13"/>
      <c r="H363" s="43"/>
      <c r="I363" s="43"/>
      <c r="J363" s="43"/>
      <c r="K363" s="43"/>
      <c r="L363" s="43"/>
      <c r="M363" s="43"/>
    </row>
    <row r="364" spans="1:13" s="44" customFormat="1" ht="25.5" x14ac:dyDescent="0.2">
      <c r="A364" s="63">
        <v>4</v>
      </c>
      <c r="B364" s="134" t="s">
        <v>229</v>
      </c>
      <c r="C364" s="29"/>
      <c r="D364" s="28"/>
      <c r="E364" s="33"/>
      <c r="F364" s="39"/>
      <c r="G364" s="13"/>
      <c r="H364" s="43"/>
      <c r="I364" s="43"/>
      <c r="J364" s="43"/>
      <c r="K364" s="43"/>
      <c r="L364" s="43"/>
      <c r="M364" s="43"/>
    </row>
    <row r="365" spans="1:13" s="44" customFormat="1" ht="25.5" x14ac:dyDescent="0.2">
      <c r="A365" s="123">
        <v>4.0999999999999996</v>
      </c>
      <c r="B365" s="112" t="s">
        <v>230</v>
      </c>
      <c r="C365" s="117">
        <v>16.8</v>
      </c>
      <c r="D365" s="116" t="s">
        <v>5</v>
      </c>
      <c r="E365" s="121">
        <v>406.64</v>
      </c>
      <c r="F365" s="126">
        <f t="shared" ref="F365:F368" si="26">ROUND(C365*E365,2)</f>
        <v>6831.55</v>
      </c>
      <c r="G365" s="13"/>
      <c r="H365" s="43"/>
      <c r="I365" s="43"/>
      <c r="J365" s="43"/>
      <c r="K365" s="43"/>
      <c r="L365" s="43"/>
      <c r="M365" s="43"/>
    </row>
    <row r="366" spans="1:13" s="44" customFormat="1" x14ac:dyDescent="0.2">
      <c r="A366" s="123">
        <v>4.2</v>
      </c>
      <c r="B366" s="112" t="s">
        <v>333</v>
      </c>
      <c r="C366" s="117">
        <v>48</v>
      </c>
      <c r="D366" s="116" t="s">
        <v>5</v>
      </c>
      <c r="E366" s="121">
        <v>406.64</v>
      </c>
      <c r="F366" s="126">
        <f t="shared" si="26"/>
        <v>19518.72</v>
      </c>
      <c r="G366" s="13"/>
      <c r="H366" s="43"/>
      <c r="I366" s="43"/>
      <c r="J366" s="43"/>
      <c r="K366" s="43"/>
      <c r="L366" s="43"/>
      <c r="M366" s="43"/>
    </row>
    <row r="367" spans="1:13" s="44" customFormat="1" ht="38.25" x14ac:dyDescent="0.2">
      <c r="A367" s="123">
        <v>4.3</v>
      </c>
      <c r="B367" s="112" t="s">
        <v>329</v>
      </c>
      <c r="C367" s="117">
        <v>6</v>
      </c>
      <c r="D367" s="116" t="s">
        <v>231</v>
      </c>
      <c r="E367" s="121">
        <v>2513.44</v>
      </c>
      <c r="F367" s="126">
        <f t="shared" si="26"/>
        <v>15080.64</v>
      </c>
      <c r="G367" s="13"/>
      <c r="H367" s="43"/>
      <c r="I367" s="43"/>
      <c r="J367" s="43"/>
      <c r="K367" s="43"/>
      <c r="L367" s="43"/>
      <c r="M367" s="43"/>
    </row>
    <row r="368" spans="1:13" s="44" customFormat="1" ht="38.25" x14ac:dyDescent="0.2">
      <c r="A368" s="123">
        <v>4.4000000000000004</v>
      </c>
      <c r="B368" s="112" t="s">
        <v>232</v>
      </c>
      <c r="C368" s="117">
        <v>35</v>
      </c>
      <c r="D368" s="116" t="s">
        <v>231</v>
      </c>
      <c r="E368" s="121">
        <v>99.67</v>
      </c>
      <c r="F368" s="126">
        <f t="shared" si="26"/>
        <v>3488.45</v>
      </c>
      <c r="G368" s="13"/>
      <c r="H368" s="43"/>
      <c r="I368" s="43"/>
      <c r="J368" s="43"/>
      <c r="K368" s="43"/>
      <c r="L368" s="43"/>
      <c r="M368" s="43"/>
    </row>
    <row r="369" spans="1:13" s="44" customFormat="1" x14ac:dyDescent="0.2">
      <c r="A369" s="38"/>
      <c r="B369" s="112"/>
      <c r="C369" s="118"/>
      <c r="D369" s="116"/>
      <c r="E369" s="33"/>
      <c r="F369" s="39"/>
      <c r="G369" s="13"/>
      <c r="H369" s="43"/>
      <c r="I369" s="43"/>
      <c r="J369" s="43"/>
      <c r="K369" s="43"/>
      <c r="L369" s="43"/>
      <c r="M369" s="43"/>
    </row>
    <row r="370" spans="1:13" s="44" customFormat="1" x14ac:dyDescent="0.2">
      <c r="A370" s="131">
        <v>5</v>
      </c>
      <c r="B370" s="134" t="s">
        <v>233</v>
      </c>
      <c r="C370" s="118"/>
      <c r="D370" s="116"/>
      <c r="E370" s="33"/>
      <c r="F370" s="39"/>
      <c r="G370" s="13"/>
      <c r="H370" s="43"/>
      <c r="I370" s="43"/>
      <c r="J370" s="43"/>
      <c r="K370" s="43"/>
      <c r="L370" s="43"/>
      <c r="M370" s="43"/>
    </row>
    <row r="371" spans="1:13" s="44" customFormat="1" ht="38.25" x14ac:dyDescent="0.2">
      <c r="A371" s="130">
        <v>5.0999999999999996</v>
      </c>
      <c r="B371" s="112" t="s">
        <v>234</v>
      </c>
      <c r="C371" s="118">
        <v>1</v>
      </c>
      <c r="D371" s="116" t="s">
        <v>0</v>
      </c>
      <c r="E371" s="121">
        <v>14900</v>
      </c>
      <c r="F371" s="126">
        <f t="shared" ref="F371" si="27">ROUND(C371*E371,2)</f>
        <v>14900</v>
      </c>
      <c r="G371" s="13"/>
      <c r="H371" s="43"/>
      <c r="I371" s="43"/>
      <c r="J371" s="43"/>
      <c r="K371" s="43"/>
      <c r="L371" s="43"/>
      <c r="M371" s="43"/>
    </row>
    <row r="372" spans="1:13" s="44" customFormat="1" x14ac:dyDescent="0.2">
      <c r="A372" s="38"/>
      <c r="B372" s="113"/>
      <c r="C372" s="29"/>
      <c r="D372" s="28"/>
      <c r="E372" s="33"/>
      <c r="F372" s="39"/>
      <c r="G372" s="13"/>
      <c r="H372" s="43"/>
      <c r="I372" s="43"/>
      <c r="J372" s="43"/>
      <c r="K372" s="43"/>
      <c r="L372" s="43"/>
      <c r="M372" s="43"/>
    </row>
    <row r="373" spans="1:13" s="44" customFormat="1" x14ac:dyDescent="0.2">
      <c r="A373" s="38"/>
      <c r="B373" s="32" t="s">
        <v>315</v>
      </c>
      <c r="C373" s="29"/>
      <c r="D373" s="28"/>
      <c r="E373" s="33"/>
      <c r="F373" s="39">
        <f>SUM(F364:F372)</f>
        <v>59819.360000000001</v>
      </c>
      <c r="G373" s="13"/>
      <c r="H373" s="43"/>
      <c r="I373" s="43"/>
      <c r="J373" s="43"/>
      <c r="K373" s="43"/>
      <c r="L373" s="43"/>
      <c r="M373" s="43"/>
    </row>
    <row r="374" spans="1:13" s="44" customFormat="1" x14ac:dyDescent="0.2">
      <c r="A374" s="38"/>
      <c r="B374" s="113"/>
      <c r="C374" s="29"/>
      <c r="D374" s="28"/>
      <c r="E374" s="33"/>
      <c r="F374" s="39"/>
      <c r="G374" s="13"/>
      <c r="H374" s="43"/>
      <c r="I374" s="43"/>
      <c r="J374" s="43"/>
      <c r="K374" s="43"/>
      <c r="L374" s="43"/>
      <c r="M374" s="43"/>
    </row>
    <row r="375" spans="1:13" s="44" customFormat="1" ht="25.5" x14ac:dyDescent="0.2">
      <c r="A375" s="76" t="s">
        <v>11</v>
      </c>
      <c r="B375" s="172" t="s">
        <v>39</v>
      </c>
      <c r="C375" s="84"/>
      <c r="D375" s="85"/>
      <c r="E375" s="85"/>
      <c r="F375" s="62"/>
      <c r="G375" s="13"/>
      <c r="H375" s="43"/>
      <c r="I375" s="43"/>
      <c r="J375" s="43"/>
      <c r="K375" s="43"/>
      <c r="L375" s="43"/>
      <c r="M375" s="43"/>
    </row>
    <row r="376" spans="1:13" s="44" customFormat="1" x14ac:dyDescent="0.2">
      <c r="A376" s="76"/>
      <c r="B376" s="190"/>
      <c r="C376" s="84"/>
      <c r="D376" s="85"/>
      <c r="E376" s="85"/>
      <c r="F376" s="62"/>
      <c r="G376" s="13"/>
      <c r="H376" s="43"/>
      <c r="I376" s="43"/>
      <c r="J376" s="43"/>
      <c r="K376" s="43"/>
      <c r="L376" s="43"/>
      <c r="M376" s="43"/>
    </row>
    <row r="377" spans="1:13" s="44" customFormat="1" ht="12.75" customHeight="1" x14ac:dyDescent="0.2">
      <c r="A377" s="124">
        <v>6</v>
      </c>
      <c r="B377" s="134" t="s">
        <v>14</v>
      </c>
      <c r="C377" s="29"/>
      <c r="D377" s="28"/>
      <c r="E377" s="33"/>
      <c r="F377" s="39"/>
      <c r="G377" s="13"/>
      <c r="H377" s="43"/>
      <c r="I377" s="43"/>
      <c r="J377" s="43"/>
      <c r="K377" s="43"/>
      <c r="L377" s="43"/>
      <c r="M377" s="43"/>
    </row>
    <row r="378" spans="1:13" s="44" customFormat="1" ht="27" customHeight="1" x14ac:dyDescent="0.2">
      <c r="A378" s="22">
        <v>6.18</v>
      </c>
      <c r="B378" s="112" t="s">
        <v>218</v>
      </c>
      <c r="C378" s="120">
        <v>1</v>
      </c>
      <c r="D378" s="128" t="s">
        <v>0</v>
      </c>
      <c r="E378" s="125">
        <v>4628.1000000000004</v>
      </c>
      <c r="F378" s="62">
        <f t="shared" ref="F378:F381" si="28">ROUND(C378*E378,2)</f>
        <v>4628.1000000000004</v>
      </c>
      <c r="G378" s="13"/>
      <c r="H378" s="43"/>
      <c r="I378" s="43"/>
      <c r="J378" s="43"/>
      <c r="K378" s="43"/>
      <c r="L378" s="43"/>
      <c r="M378" s="43"/>
    </row>
    <row r="379" spans="1:13" s="44" customFormat="1" ht="27.75" customHeight="1" x14ac:dyDescent="0.2">
      <c r="A379" s="22">
        <v>6.19</v>
      </c>
      <c r="B379" s="112" t="s">
        <v>219</v>
      </c>
      <c r="C379" s="115">
        <v>1</v>
      </c>
      <c r="D379" s="85" t="s">
        <v>0</v>
      </c>
      <c r="E379" s="125">
        <v>4599.7299999999996</v>
      </c>
      <c r="F379" s="62">
        <f t="shared" si="28"/>
        <v>4599.7299999999996</v>
      </c>
      <c r="G379" s="13"/>
      <c r="H379" s="43"/>
      <c r="I379" s="43"/>
      <c r="J379" s="43"/>
      <c r="K379" s="43"/>
      <c r="L379" s="43"/>
      <c r="M379" s="43"/>
    </row>
    <row r="380" spans="1:13" s="44" customFormat="1" ht="27" customHeight="1" x14ac:dyDescent="0.2">
      <c r="A380" s="22">
        <v>6.2</v>
      </c>
      <c r="B380" s="112" t="s">
        <v>220</v>
      </c>
      <c r="C380" s="115">
        <v>2</v>
      </c>
      <c r="D380" s="85" t="s">
        <v>0</v>
      </c>
      <c r="E380" s="125">
        <v>1969.04</v>
      </c>
      <c r="F380" s="62">
        <f t="shared" si="28"/>
        <v>3938.08</v>
      </c>
      <c r="G380" s="13"/>
      <c r="H380" s="43"/>
      <c r="I380" s="43"/>
      <c r="J380" s="43"/>
      <c r="K380" s="43"/>
      <c r="L380" s="43"/>
      <c r="M380" s="43"/>
    </row>
    <row r="381" spans="1:13" s="44" customFormat="1" ht="26.25" customHeight="1" x14ac:dyDescent="0.2">
      <c r="A381" s="22">
        <v>6.21</v>
      </c>
      <c r="B381" s="112" t="s">
        <v>221</v>
      </c>
      <c r="C381" s="115">
        <v>1</v>
      </c>
      <c r="D381" s="85" t="s">
        <v>0</v>
      </c>
      <c r="E381" s="125">
        <v>1767.44</v>
      </c>
      <c r="F381" s="62">
        <f t="shared" si="28"/>
        <v>1767.44</v>
      </c>
      <c r="G381" s="13"/>
      <c r="H381" s="43"/>
      <c r="I381" s="43"/>
      <c r="J381" s="43"/>
      <c r="K381" s="43"/>
      <c r="L381" s="43"/>
      <c r="M381" s="43"/>
    </row>
    <row r="382" spans="1:13" s="44" customFormat="1" ht="12.75" customHeight="1" x14ac:dyDescent="0.2">
      <c r="A382" s="38"/>
      <c r="B382" s="64"/>
      <c r="C382" s="29"/>
      <c r="D382" s="28"/>
      <c r="E382" s="33"/>
      <c r="F382" s="39"/>
      <c r="G382" s="13"/>
      <c r="H382" s="43"/>
      <c r="I382" s="43"/>
      <c r="J382" s="43"/>
      <c r="K382" s="43"/>
      <c r="L382" s="43"/>
      <c r="M382" s="43"/>
    </row>
    <row r="383" spans="1:13" s="44" customFormat="1" ht="25.5" x14ac:dyDescent="0.2">
      <c r="A383" s="114">
        <v>12.15</v>
      </c>
      <c r="B383" s="172" t="s">
        <v>215</v>
      </c>
      <c r="C383" s="84"/>
      <c r="D383" s="85"/>
      <c r="E383" s="85"/>
      <c r="F383" s="62"/>
      <c r="G383" s="13"/>
      <c r="H383" s="43"/>
      <c r="I383" s="43"/>
      <c r="J383" s="43"/>
      <c r="K383" s="43"/>
      <c r="L383" s="43"/>
      <c r="M383" s="43"/>
    </row>
    <row r="384" spans="1:13" s="44" customFormat="1" x14ac:dyDescent="0.2">
      <c r="A384" s="151" t="s">
        <v>302</v>
      </c>
      <c r="B384" s="173" t="s">
        <v>216</v>
      </c>
      <c r="C384" s="120">
        <v>167</v>
      </c>
      <c r="D384" s="128" t="s">
        <v>0</v>
      </c>
      <c r="E384" s="125">
        <v>324.5</v>
      </c>
      <c r="F384" s="62">
        <f t="shared" ref="F384:F396" si="29">ROUND(C384*E384,2)</f>
        <v>54191.5</v>
      </c>
      <c r="G384" s="13"/>
      <c r="H384" s="43"/>
      <c r="I384" s="43"/>
      <c r="J384" s="43"/>
      <c r="K384" s="43"/>
      <c r="L384" s="43"/>
      <c r="M384" s="43"/>
    </row>
    <row r="385" spans="1:13" s="44" customFormat="1" ht="13.5" customHeight="1" x14ac:dyDescent="0.2">
      <c r="A385" s="151" t="s">
        <v>303</v>
      </c>
      <c r="B385" s="173" t="s">
        <v>17</v>
      </c>
      <c r="C385" s="120">
        <v>1002</v>
      </c>
      <c r="D385" s="128" t="s">
        <v>7</v>
      </c>
      <c r="E385" s="125">
        <v>42.01</v>
      </c>
      <c r="F385" s="62">
        <f t="shared" si="29"/>
        <v>42094.02</v>
      </c>
      <c r="G385" s="13"/>
      <c r="H385" s="43"/>
      <c r="I385" s="43"/>
      <c r="J385" s="43"/>
      <c r="K385" s="43"/>
      <c r="L385" s="43"/>
      <c r="M385" s="43"/>
    </row>
    <row r="386" spans="1:13" s="44" customFormat="1" ht="25.5" x14ac:dyDescent="0.2">
      <c r="A386" s="151" t="s">
        <v>304</v>
      </c>
      <c r="B386" s="173" t="s">
        <v>18</v>
      </c>
      <c r="C386" s="120">
        <v>167</v>
      </c>
      <c r="D386" s="128" t="s">
        <v>0</v>
      </c>
      <c r="E386" s="125">
        <v>53.1</v>
      </c>
      <c r="F386" s="62">
        <f t="shared" si="29"/>
        <v>8867.7000000000007</v>
      </c>
      <c r="G386" s="13"/>
      <c r="H386" s="43"/>
      <c r="I386" s="43"/>
      <c r="J386" s="43"/>
      <c r="K386" s="43"/>
      <c r="L386" s="43"/>
      <c r="M386" s="43"/>
    </row>
    <row r="387" spans="1:13" s="44" customFormat="1" ht="25.5" x14ac:dyDescent="0.2">
      <c r="A387" s="151" t="s">
        <v>305</v>
      </c>
      <c r="B387" s="173" t="s">
        <v>19</v>
      </c>
      <c r="C387" s="120">
        <v>334</v>
      </c>
      <c r="D387" s="128" t="s">
        <v>0</v>
      </c>
      <c r="E387" s="125">
        <v>53.1</v>
      </c>
      <c r="F387" s="62">
        <f t="shared" si="29"/>
        <v>17735.400000000001</v>
      </c>
      <c r="G387" s="13"/>
      <c r="H387" s="43"/>
      <c r="I387" s="43"/>
      <c r="J387" s="43"/>
      <c r="K387" s="43"/>
      <c r="L387" s="43"/>
      <c r="M387" s="43"/>
    </row>
    <row r="388" spans="1:13" s="44" customFormat="1" x14ac:dyDescent="0.2">
      <c r="A388" s="151" t="s">
        <v>306</v>
      </c>
      <c r="B388" s="173" t="s">
        <v>20</v>
      </c>
      <c r="C388" s="120">
        <v>167</v>
      </c>
      <c r="D388" s="128" t="s">
        <v>0</v>
      </c>
      <c r="E388" s="125">
        <v>371.7</v>
      </c>
      <c r="F388" s="62">
        <f t="shared" si="29"/>
        <v>62073.9</v>
      </c>
      <c r="G388" s="13"/>
      <c r="H388" s="43"/>
      <c r="I388" s="43"/>
      <c r="J388" s="43"/>
      <c r="K388" s="43"/>
      <c r="L388" s="43"/>
      <c r="M388" s="43"/>
    </row>
    <row r="389" spans="1:13" s="44" customFormat="1" ht="25.5" x14ac:dyDescent="0.2">
      <c r="A389" s="151" t="s">
        <v>307</v>
      </c>
      <c r="B389" s="173" t="s">
        <v>21</v>
      </c>
      <c r="C389" s="120">
        <v>167</v>
      </c>
      <c r="D389" s="128" t="s">
        <v>0</v>
      </c>
      <c r="E389" s="125">
        <v>1368.8</v>
      </c>
      <c r="F389" s="62">
        <f t="shared" si="29"/>
        <v>228589.6</v>
      </c>
      <c r="G389" s="13"/>
      <c r="H389" s="43"/>
      <c r="I389" s="43"/>
      <c r="J389" s="43"/>
      <c r="K389" s="43"/>
      <c r="L389" s="43"/>
      <c r="M389" s="43"/>
    </row>
    <row r="390" spans="1:13" s="44" customFormat="1" ht="12" customHeight="1" x14ac:dyDescent="0.2">
      <c r="A390" s="151" t="s">
        <v>308</v>
      </c>
      <c r="B390" s="173" t="s">
        <v>95</v>
      </c>
      <c r="C390" s="120">
        <v>167</v>
      </c>
      <c r="D390" s="128" t="s">
        <v>7</v>
      </c>
      <c r="E390" s="125">
        <v>32.06</v>
      </c>
      <c r="F390" s="62">
        <f t="shared" si="29"/>
        <v>5354.02</v>
      </c>
      <c r="G390" s="13"/>
      <c r="H390" s="43"/>
      <c r="I390" s="43"/>
      <c r="J390" s="43"/>
      <c r="K390" s="43"/>
      <c r="L390" s="43"/>
      <c r="M390" s="43"/>
    </row>
    <row r="391" spans="1:13" s="44" customFormat="1" x14ac:dyDescent="0.2">
      <c r="A391" s="151" t="s">
        <v>309</v>
      </c>
      <c r="B391" s="173" t="s">
        <v>96</v>
      </c>
      <c r="C391" s="120">
        <v>167</v>
      </c>
      <c r="D391" s="128" t="s">
        <v>0</v>
      </c>
      <c r="E391" s="125">
        <v>371.7</v>
      </c>
      <c r="F391" s="62">
        <f t="shared" si="29"/>
        <v>62073.9</v>
      </c>
      <c r="G391" s="13"/>
      <c r="H391" s="43"/>
      <c r="I391" s="43"/>
      <c r="J391" s="43"/>
      <c r="K391" s="43"/>
      <c r="L391" s="43"/>
      <c r="M391" s="43"/>
    </row>
    <row r="392" spans="1:13" s="44" customFormat="1" x14ac:dyDescent="0.2">
      <c r="A392" s="221" t="s">
        <v>310</v>
      </c>
      <c r="B392" s="173" t="s">
        <v>22</v>
      </c>
      <c r="C392" s="120">
        <v>167</v>
      </c>
      <c r="D392" s="128" t="s">
        <v>0</v>
      </c>
      <c r="E392" s="125">
        <v>100</v>
      </c>
      <c r="F392" s="62">
        <f t="shared" si="29"/>
        <v>16700</v>
      </c>
      <c r="G392" s="13"/>
      <c r="H392" s="43"/>
      <c r="I392" s="43"/>
      <c r="J392" s="43"/>
      <c r="K392" s="43"/>
      <c r="L392" s="43"/>
      <c r="M392" s="43"/>
    </row>
    <row r="393" spans="1:13" s="44" customFormat="1" x14ac:dyDescent="0.2">
      <c r="A393" s="221" t="s">
        <v>311</v>
      </c>
      <c r="B393" s="173" t="s">
        <v>23</v>
      </c>
      <c r="C393" s="120">
        <v>1</v>
      </c>
      <c r="D393" s="128" t="s">
        <v>0</v>
      </c>
      <c r="E393" s="125">
        <v>620</v>
      </c>
      <c r="F393" s="62">
        <f t="shared" si="29"/>
        <v>620</v>
      </c>
      <c r="G393" s="13"/>
      <c r="H393" s="43"/>
      <c r="I393" s="43"/>
      <c r="J393" s="43"/>
      <c r="K393" s="43"/>
      <c r="L393" s="43"/>
      <c r="M393" s="43"/>
    </row>
    <row r="394" spans="1:13" s="44" customFormat="1" x14ac:dyDescent="0.2">
      <c r="A394" s="221" t="s">
        <v>312</v>
      </c>
      <c r="B394" s="173" t="s">
        <v>97</v>
      </c>
      <c r="C394" s="120">
        <v>167</v>
      </c>
      <c r="D394" s="128" t="s">
        <v>0</v>
      </c>
      <c r="E394" s="125">
        <v>10.62</v>
      </c>
      <c r="F394" s="62">
        <f t="shared" si="29"/>
        <v>1773.54</v>
      </c>
      <c r="G394" s="13"/>
      <c r="H394" s="43"/>
      <c r="I394" s="43"/>
      <c r="J394" s="43"/>
      <c r="K394" s="43"/>
      <c r="L394" s="43"/>
      <c r="M394" s="43"/>
    </row>
    <row r="395" spans="1:13" s="44" customFormat="1" x14ac:dyDescent="0.2">
      <c r="A395" s="221" t="s">
        <v>313</v>
      </c>
      <c r="B395" s="173" t="s">
        <v>24</v>
      </c>
      <c r="C395" s="120">
        <v>334</v>
      </c>
      <c r="D395" s="128" t="s">
        <v>5</v>
      </c>
      <c r="E395" s="125">
        <v>310.39</v>
      </c>
      <c r="F395" s="62">
        <f t="shared" si="29"/>
        <v>103670.26</v>
      </c>
      <c r="G395" s="13"/>
      <c r="H395" s="43"/>
      <c r="I395" s="43"/>
      <c r="J395" s="43"/>
      <c r="K395" s="43"/>
      <c r="L395" s="43"/>
      <c r="M395" s="43"/>
    </row>
    <row r="396" spans="1:13" s="44" customFormat="1" x14ac:dyDescent="0.2">
      <c r="A396" s="221" t="s">
        <v>314</v>
      </c>
      <c r="B396" s="173" t="s">
        <v>25</v>
      </c>
      <c r="C396" s="120">
        <v>167</v>
      </c>
      <c r="D396" s="128" t="s">
        <v>0</v>
      </c>
      <c r="E396" s="125">
        <v>200</v>
      </c>
      <c r="F396" s="62">
        <f t="shared" si="29"/>
        <v>33400</v>
      </c>
      <c r="G396" s="13"/>
      <c r="H396" s="43"/>
      <c r="I396" s="43"/>
      <c r="J396" s="43"/>
      <c r="K396" s="43"/>
      <c r="L396" s="43"/>
      <c r="M396" s="43"/>
    </row>
    <row r="397" spans="1:13" s="44" customFormat="1" x14ac:dyDescent="0.2">
      <c r="A397" s="178"/>
      <c r="B397" s="223"/>
      <c r="C397" s="180"/>
      <c r="D397" s="224"/>
      <c r="E397" s="225"/>
      <c r="F397" s="183"/>
      <c r="G397" s="13"/>
      <c r="H397" s="43"/>
      <c r="I397" s="43"/>
      <c r="J397" s="43"/>
      <c r="K397" s="43"/>
      <c r="L397" s="43"/>
      <c r="M397" s="43"/>
    </row>
    <row r="398" spans="1:13" s="44" customFormat="1" ht="25.5" x14ac:dyDescent="0.2">
      <c r="A398" s="226">
        <v>12.16</v>
      </c>
      <c r="B398" s="227" t="s">
        <v>217</v>
      </c>
      <c r="C398" s="228"/>
      <c r="D398" s="229"/>
      <c r="E398" s="230"/>
      <c r="F398" s="231"/>
      <c r="G398" s="13"/>
      <c r="H398" s="43"/>
      <c r="I398" s="43"/>
      <c r="J398" s="43"/>
      <c r="K398" s="43"/>
      <c r="L398" s="43"/>
      <c r="M398" s="43"/>
    </row>
    <row r="399" spans="1:13" s="44" customFormat="1" x14ac:dyDescent="0.2">
      <c r="A399" s="221" t="s">
        <v>316</v>
      </c>
      <c r="B399" s="173" t="s">
        <v>216</v>
      </c>
      <c r="C399" s="120">
        <v>38</v>
      </c>
      <c r="D399" s="128" t="s">
        <v>0</v>
      </c>
      <c r="E399" s="125">
        <v>430.7</v>
      </c>
      <c r="F399" s="62">
        <f t="shared" ref="F399:F411" si="30">ROUND(C399*E399,2)</f>
        <v>16366.6</v>
      </c>
      <c r="G399" s="13"/>
      <c r="H399" s="43"/>
      <c r="I399" s="43"/>
      <c r="J399" s="43"/>
      <c r="K399" s="43"/>
      <c r="L399" s="43"/>
      <c r="M399" s="43"/>
    </row>
    <row r="400" spans="1:13" s="44" customFormat="1" ht="25.5" x14ac:dyDescent="0.2">
      <c r="A400" s="151" t="s">
        <v>317</v>
      </c>
      <c r="B400" s="173" t="s">
        <v>17</v>
      </c>
      <c r="C400" s="120">
        <v>228</v>
      </c>
      <c r="D400" s="128" t="s">
        <v>7</v>
      </c>
      <c r="E400" s="125">
        <v>47.2</v>
      </c>
      <c r="F400" s="62">
        <f t="shared" si="30"/>
        <v>10761.6</v>
      </c>
      <c r="G400" s="13"/>
      <c r="H400" s="43"/>
      <c r="I400" s="43"/>
      <c r="J400" s="43"/>
      <c r="K400" s="43"/>
      <c r="L400" s="43"/>
      <c r="M400" s="43"/>
    </row>
    <row r="401" spans="1:13" s="44" customFormat="1" ht="25.5" x14ac:dyDescent="0.2">
      <c r="A401" s="151" t="s">
        <v>318</v>
      </c>
      <c r="B401" s="173" t="s">
        <v>18</v>
      </c>
      <c r="C401" s="120">
        <v>38</v>
      </c>
      <c r="D401" s="128" t="s">
        <v>0</v>
      </c>
      <c r="E401" s="125">
        <v>88.5</v>
      </c>
      <c r="F401" s="62">
        <f t="shared" si="30"/>
        <v>3363</v>
      </c>
      <c r="G401" s="13"/>
      <c r="H401" s="43"/>
      <c r="I401" s="43"/>
      <c r="J401" s="43"/>
      <c r="K401" s="43"/>
      <c r="L401" s="43"/>
      <c r="M401" s="43"/>
    </row>
    <row r="402" spans="1:13" s="44" customFormat="1" ht="25.5" x14ac:dyDescent="0.2">
      <c r="A402" s="151" t="s">
        <v>319</v>
      </c>
      <c r="B402" s="173" t="s">
        <v>19</v>
      </c>
      <c r="C402" s="120">
        <v>76</v>
      </c>
      <c r="D402" s="128" t="s">
        <v>0</v>
      </c>
      <c r="E402" s="125">
        <v>82.6</v>
      </c>
      <c r="F402" s="62">
        <f t="shared" si="30"/>
        <v>6277.6</v>
      </c>
      <c r="G402" s="13"/>
      <c r="H402" s="43"/>
      <c r="I402" s="43"/>
      <c r="J402" s="43"/>
      <c r="K402" s="43"/>
      <c r="L402" s="43"/>
      <c r="M402" s="43"/>
    </row>
    <row r="403" spans="1:13" s="44" customFormat="1" x14ac:dyDescent="0.2">
      <c r="A403" s="151" t="s">
        <v>320</v>
      </c>
      <c r="B403" s="173" t="s">
        <v>20</v>
      </c>
      <c r="C403" s="120">
        <v>38</v>
      </c>
      <c r="D403" s="128" t="s">
        <v>0</v>
      </c>
      <c r="E403" s="129">
        <v>371.7</v>
      </c>
      <c r="F403" s="62">
        <f t="shared" si="30"/>
        <v>14124.6</v>
      </c>
      <c r="G403" s="13"/>
      <c r="H403" s="43"/>
      <c r="I403" s="43"/>
      <c r="J403" s="43"/>
      <c r="K403" s="43"/>
      <c r="L403" s="43"/>
      <c r="M403" s="43"/>
    </row>
    <row r="404" spans="1:13" s="44" customFormat="1" ht="25.5" x14ac:dyDescent="0.2">
      <c r="A404" s="151" t="s">
        <v>321</v>
      </c>
      <c r="B404" s="173" t="s">
        <v>21</v>
      </c>
      <c r="C404" s="120">
        <v>38</v>
      </c>
      <c r="D404" s="128" t="s">
        <v>0</v>
      </c>
      <c r="E404" s="129">
        <v>1475</v>
      </c>
      <c r="F404" s="62">
        <f t="shared" si="30"/>
        <v>56050</v>
      </c>
      <c r="G404" s="13"/>
      <c r="H404" s="43"/>
      <c r="I404" s="43"/>
      <c r="J404" s="43"/>
      <c r="K404" s="43"/>
      <c r="L404" s="43"/>
      <c r="M404" s="43"/>
    </row>
    <row r="405" spans="1:13" s="44" customFormat="1" ht="14.25" customHeight="1" x14ac:dyDescent="0.2">
      <c r="A405" s="151" t="s">
        <v>322</v>
      </c>
      <c r="B405" s="173" t="s">
        <v>95</v>
      </c>
      <c r="C405" s="120">
        <v>38</v>
      </c>
      <c r="D405" s="128" t="s">
        <v>7</v>
      </c>
      <c r="E405" s="125">
        <v>32.06</v>
      </c>
      <c r="F405" s="62">
        <f t="shared" si="30"/>
        <v>1218.28</v>
      </c>
      <c r="G405" s="13"/>
      <c r="H405" s="43"/>
      <c r="I405" s="43"/>
      <c r="J405" s="43"/>
      <c r="K405" s="43"/>
      <c r="L405" s="43"/>
      <c r="M405" s="43"/>
    </row>
    <row r="406" spans="1:13" s="44" customFormat="1" x14ac:dyDescent="0.2">
      <c r="A406" s="151" t="s">
        <v>323</v>
      </c>
      <c r="B406" s="173" t="s">
        <v>96</v>
      </c>
      <c r="C406" s="120">
        <v>38</v>
      </c>
      <c r="D406" s="128" t="s">
        <v>0</v>
      </c>
      <c r="E406" s="125">
        <v>377.8</v>
      </c>
      <c r="F406" s="62">
        <f t="shared" si="30"/>
        <v>14356.4</v>
      </c>
      <c r="G406" s="13"/>
      <c r="H406" s="43"/>
      <c r="I406" s="43"/>
      <c r="J406" s="43"/>
      <c r="K406" s="43"/>
      <c r="L406" s="43"/>
      <c r="M406" s="43"/>
    </row>
    <row r="407" spans="1:13" s="44" customFormat="1" x14ac:dyDescent="0.2">
      <c r="A407" s="151" t="s">
        <v>324</v>
      </c>
      <c r="B407" s="173" t="s">
        <v>22</v>
      </c>
      <c r="C407" s="120">
        <v>38</v>
      </c>
      <c r="D407" s="128" t="s">
        <v>0</v>
      </c>
      <c r="E407" s="125">
        <v>200</v>
      </c>
      <c r="F407" s="62">
        <f t="shared" si="30"/>
        <v>7600</v>
      </c>
      <c r="G407" s="13"/>
      <c r="H407" s="43"/>
      <c r="I407" s="43"/>
      <c r="J407" s="43"/>
      <c r="K407" s="43"/>
      <c r="L407" s="43"/>
      <c r="M407" s="43"/>
    </row>
    <row r="408" spans="1:13" s="44" customFormat="1" x14ac:dyDescent="0.2">
      <c r="A408" s="151" t="s">
        <v>325</v>
      </c>
      <c r="B408" s="173" t="s">
        <v>23</v>
      </c>
      <c r="C408" s="120">
        <v>1</v>
      </c>
      <c r="D408" s="128" t="s">
        <v>0</v>
      </c>
      <c r="E408" s="125">
        <v>620</v>
      </c>
      <c r="F408" s="62">
        <f t="shared" si="30"/>
        <v>620</v>
      </c>
      <c r="G408" s="13"/>
      <c r="H408" s="43"/>
      <c r="I408" s="43"/>
      <c r="J408" s="43"/>
      <c r="K408" s="43"/>
      <c r="L408" s="43"/>
      <c r="M408" s="43"/>
    </row>
    <row r="409" spans="1:13" s="44" customFormat="1" x14ac:dyDescent="0.2">
      <c r="A409" s="151" t="s">
        <v>326</v>
      </c>
      <c r="B409" s="173" t="s">
        <v>97</v>
      </c>
      <c r="C409" s="120">
        <v>38</v>
      </c>
      <c r="D409" s="128" t="s">
        <v>0</v>
      </c>
      <c r="E409" s="125">
        <v>10.62</v>
      </c>
      <c r="F409" s="62">
        <f t="shared" si="30"/>
        <v>403.56</v>
      </c>
      <c r="G409" s="13"/>
      <c r="H409" s="43"/>
      <c r="I409" s="43"/>
      <c r="J409" s="43"/>
      <c r="K409" s="43"/>
      <c r="L409" s="43"/>
      <c r="M409" s="43"/>
    </row>
    <row r="410" spans="1:13" s="44" customFormat="1" x14ac:dyDescent="0.2">
      <c r="A410" s="151" t="s">
        <v>327</v>
      </c>
      <c r="B410" s="173" t="s">
        <v>24</v>
      </c>
      <c r="C410" s="120">
        <v>76</v>
      </c>
      <c r="D410" s="128" t="s">
        <v>5</v>
      </c>
      <c r="E410" s="129">
        <v>409.39</v>
      </c>
      <c r="F410" s="62">
        <f t="shared" si="30"/>
        <v>31113.64</v>
      </c>
      <c r="G410" s="13"/>
      <c r="H410" s="43"/>
      <c r="I410" s="43"/>
      <c r="J410" s="43"/>
      <c r="K410" s="43"/>
      <c r="L410" s="43"/>
      <c r="M410" s="43"/>
    </row>
    <row r="411" spans="1:13" s="44" customFormat="1" x14ac:dyDescent="0.2">
      <c r="A411" s="151" t="s">
        <v>328</v>
      </c>
      <c r="B411" s="173" t="s">
        <v>25</v>
      </c>
      <c r="C411" s="120">
        <v>38</v>
      </c>
      <c r="D411" s="128" t="s">
        <v>0</v>
      </c>
      <c r="E411" s="125">
        <v>350</v>
      </c>
      <c r="F411" s="62">
        <f t="shared" si="30"/>
        <v>13300</v>
      </c>
      <c r="G411" s="13"/>
      <c r="H411" s="43"/>
      <c r="I411" s="43"/>
      <c r="J411" s="43"/>
      <c r="K411" s="43"/>
      <c r="L411" s="43"/>
      <c r="M411" s="43"/>
    </row>
    <row r="412" spans="1:13" s="44" customFormat="1" x14ac:dyDescent="0.2">
      <c r="A412" s="38"/>
      <c r="B412" s="64"/>
      <c r="C412" s="29"/>
      <c r="D412" s="28"/>
      <c r="E412" s="33"/>
      <c r="F412" s="39"/>
      <c r="G412" s="13"/>
      <c r="H412" s="43"/>
      <c r="I412" s="43"/>
      <c r="J412" s="43"/>
      <c r="K412" s="43"/>
      <c r="L412" s="43"/>
      <c r="M412" s="43"/>
    </row>
    <row r="413" spans="1:13" s="44" customFormat="1" x14ac:dyDescent="0.2">
      <c r="A413" s="38"/>
      <c r="B413" s="32" t="s">
        <v>186</v>
      </c>
      <c r="C413" s="29"/>
      <c r="D413" s="28"/>
      <c r="E413" s="33"/>
      <c r="F413" s="39">
        <f>SUM(F376:F412)</f>
        <v>827632.47</v>
      </c>
      <c r="G413" s="13"/>
      <c r="H413" s="43"/>
      <c r="I413" s="43"/>
      <c r="J413" s="43"/>
      <c r="K413" s="43"/>
      <c r="L413" s="43"/>
      <c r="M413" s="43"/>
    </row>
    <row r="414" spans="1:13" s="44" customFormat="1" ht="6" customHeight="1" x14ac:dyDescent="0.2">
      <c r="A414" s="38"/>
      <c r="B414" s="64"/>
      <c r="C414" s="29"/>
      <c r="D414" s="28"/>
      <c r="E414" s="33"/>
      <c r="F414" s="39"/>
      <c r="G414" s="13"/>
      <c r="H414" s="43"/>
      <c r="I414" s="43"/>
      <c r="J414" s="43"/>
      <c r="K414" s="43"/>
      <c r="L414" s="43"/>
      <c r="M414" s="43"/>
    </row>
    <row r="415" spans="1:13" s="44" customFormat="1" ht="53.25" customHeight="1" x14ac:dyDescent="0.2">
      <c r="A415" s="76" t="s">
        <v>12</v>
      </c>
      <c r="B415" s="172" t="s">
        <v>110</v>
      </c>
      <c r="C415" s="84"/>
      <c r="D415" s="85"/>
      <c r="E415" s="85"/>
      <c r="F415" s="62"/>
      <c r="G415" s="13"/>
      <c r="H415" s="43"/>
      <c r="I415" s="43"/>
      <c r="J415" s="43"/>
      <c r="K415" s="43"/>
      <c r="L415" s="43"/>
      <c r="M415" s="43"/>
    </row>
    <row r="416" spans="1:13" s="44" customFormat="1" ht="6.75" customHeight="1" x14ac:dyDescent="0.2">
      <c r="A416" s="38"/>
      <c r="B416" s="64"/>
      <c r="C416" s="29"/>
      <c r="D416" s="28"/>
      <c r="E416" s="33"/>
      <c r="F416" s="39"/>
      <c r="G416" s="13"/>
      <c r="H416" s="43"/>
      <c r="I416" s="43"/>
      <c r="J416" s="43"/>
      <c r="K416" s="43"/>
      <c r="L416" s="43"/>
      <c r="M416" s="43"/>
    </row>
    <row r="417" spans="1:13" s="44" customFormat="1" ht="25.5" x14ac:dyDescent="0.2">
      <c r="A417" s="148" t="s">
        <v>646</v>
      </c>
      <c r="B417" s="191" t="s">
        <v>235</v>
      </c>
      <c r="C417" s="29"/>
      <c r="D417" s="28"/>
      <c r="E417" s="33"/>
      <c r="F417" s="39"/>
      <c r="G417" s="13"/>
      <c r="H417" s="43"/>
      <c r="I417" s="43"/>
      <c r="J417" s="43"/>
      <c r="K417" s="43"/>
      <c r="L417" s="43"/>
      <c r="M417" s="43"/>
    </row>
    <row r="418" spans="1:13" s="44" customFormat="1" x14ac:dyDescent="0.2">
      <c r="A418" s="38"/>
      <c r="B418" s="112"/>
      <c r="C418" s="29"/>
      <c r="D418" s="28"/>
      <c r="E418" s="33"/>
      <c r="F418" s="39"/>
      <c r="G418" s="13"/>
      <c r="H418" s="43"/>
      <c r="I418" s="43"/>
      <c r="J418" s="43"/>
      <c r="K418" s="43"/>
      <c r="L418" s="43"/>
      <c r="M418" s="43"/>
    </row>
    <row r="419" spans="1:13" s="44" customFormat="1" x14ac:dyDescent="0.2">
      <c r="A419" s="123">
        <v>1</v>
      </c>
      <c r="B419" s="134" t="s">
        <v>236</v>
      </c>
      <c r="C419" s="29"/>
      <c r="D419" s="28"/>
      <c r="E419" s="33"/>
      <c r="F419" s="39"/>
      <c r="G419" s="13"/>
      <c r="H419" s="43"/>
      <c r="I419" s="43"/>
      <c r="J419" s="43"/>
      <c r="K419" s="43"/>
      <c r="L419" s="43"/>
      <c r="M419" s="43"/>
    </row>
    <row r="420" spans="1:13" s="44" customFormat="1" ht="27" customHeight="1" x14ac:dyDescent="0.2">
      <c r="A420" s="149">
        <v>1.1000000000000001</v>
      </c>
      <c r="B420" s="112" t="s">
        <v>331</v>
      </c>
      <c r="C420" s="120">
        <v>1</v>
      </c>
      <c r="D420" s="116" t="s">
        <v>129</v>
      </c>
      <c r="E420" s="121">
        <v>5500</v>
      </c>
      <c r="F420" s="126">
        <f t="shared" ref="F420:F426" si="31">ROUND(C420*E420,2)</f>
        <v>5500</v>
      </c>
      <c r="G420" s="13"/>
      <c r="H420" s="43"/>
      <c r="I420" s="43"/>
      <c r="J420" s="43"/>
      <c r="K420" s="43"/>
      <c r="L420" s="43"/>
      <c r="M420" s="43"/>
    </row>
    <row r="421" spans="1:13" s="44" customFormat="1" x14ac:dyDescent="0.2">
      <c r="A421" s="149">
        <v>1.2</v>
      </c>
      <c r="B421" s="112" t="s">
        <v>237</v>
      </c>
      <c r="C421" s="120">
        <v>42</v>
      </c>
      <c r="D421" s="116" t="s">
        <v>7</v>
      </c>
      <c r="E421" s="33">
        <v>44.85</v>
      </c>
      <c r="F421" s="62">
        <f t="shared" si="31"/>
        <v>1883.7</v>
      </c>
      <c r="G421" s="13"/>
      <c r="H421" s="43"/>
      <c r="I421" s="43"/>
      <c r="J421" s="43"/>
      <c r="K421" s="43"/>
      <c r="L421" s="43"/>
      <c r="M421" s="43"/>
    </row>
    <row r="422" spans="1:13" s="44" customFormat="1" x14ac:dyDescent="0.2">
      <c r="A422" s="149">
        <v>1.3</v>
      </c>
      <c r="B422" s="112" t="s">
        <v>238</v>
      </c>
      <c r="C422" s="120">
        <v>1</v>
      </c>
      <c r="D422" s="116" t="s">
        <v>129</v>
      </c>
      <c r="E422" s="33">
        <v>1231.97</v>
      </c>
      <c r="F422" s="62">
        <f>ROUND(C422*E422,2)</f>
        <v>1231.97</v>
      </c>
      <c r="G422" s="13"/>
      <c r="H422" s="43"/>
      <c r="I422" s="43"/>
      <c r="J422" s="43"/>
      <c r="K422" s="43"/>
      <c r="L422" s="43"/>
      <c r="M422" s="43"/>
    </row>
    <row r="423" spans="1:13" s="44" customFormat="1" x14ac:dyDescent="0.2">
      <c r="A423" s="149">
        <v>1.4</v>
      </c>
      <c r="B423" s="112" t="s">
        <v>334</v>
      </c>
      <c r="C423" s="120">
        <v>1</v>
      </c>
      <c r="D423" s="116" t="s">
        <v>129</v>
      </c>
      <c r="E423" s="33">
        <v>3285.25</v>
      </c>
      <c r="F423" s="62">
        <f>ROUND(C423*E423,2)</f>
        <v>3285.25</v>
      </c>
      <c r="G423" s="13"/>
      <c r="H423" s="43"/>
      <c r="I423" s="43"/>
      <c r="J423" s="43"/>
      <c r="K423" s="43"/>
      <c r="L423" s="43"/>
      <c r="M423" s="43"/>
    </row>
    <row r="424" spans="1:13" s="44" customFormat="1" ht="25.5" x14ac:dyDescent="0.2">
      <c r="A424" s="149">
        <v>1.5</v>
      </c>
      <c r="B424" s="112" t="s">
        <v>239</v>
      </c>
      <c r="C424" s="120">
        <v>1</v>
      </c>
      <c r="D424" s="116" t="s">
        <v>129</v>
      </c>
      <c r="E424" s="121">
        <v>5031.97</v>
      </c>
      <c r="F424" s="126">
        <f t="shared" si="31"/>
        <v>5031.97</v>
      </c>
      <c r="G424" s="13"/>
      <c r="H424" s="43"/>
      <c r="I424" s="43"/>
      <c r="J424" s="43"/>
      <c r="K424" s="43"/>
      <c r="L424" s="43"/>
      <c r="M424" s="43"/>
    </row>
    <row r="425" spans="1:13" s="44" customFormat="1" x14ac:dyDescent="0.2">
      <c r="A425" s="149">
        <v>1.6</v>
      </c>
      <c r="B425" s="112" t="s">
        <v>332</v>
      </c>
      <c r="C425" s="120">
        <v>18</v>
      </c>
      <c r="D425" s="116" t="s">
        <v>5</v>
      </c>
      <c r="E425" s="33">
        <v>422.73</v>
      </c>
      <c r="F425" s="62">
        <f t="shared" si="31"/>
        <v>7609.14</v>
      </c>
      <c r="G425" s="13"/>
      <c r="H425" s="43"/>
      <c r="I425" s="43"/>
      <c r="J425" s="43"/>
      <c r="K425" s="43"/>
      <c r="L425" s="43"/>
      <c r="M425" s="43"/>
    </row>
    <row r="426" spans="1:13" s="44" customFormat="1" x14ac:dyDescent="0.2">
      <c r="A426" s="149">
        <v>1.7</v>
      </c>
      <c r="B426" s="112" t="s">
        <v>240</v>
      </c>
      <c r="C426" s="120">
        <v>24</v>
      </c>
      <c r="D426" s="116" t="s">
        <v>5</v>
      </c>
      <c r="E426" s="33">
        <v>210</v>
      </c>
      <c r="F426" s="62">
        <f t="shared" si="31"/>
        <v>5040</v>
      </c>
      <c r="G426" s="13"/>
      <c r="H426" s="43"/>
      <c r="I426" s="43"/>
      <c r="J426" s="43"/>
      <c r="K426" s="43"/>
      <c r="L426" s="43"/>
      <c r="M426" s="43"/>
    </row>
    <row r="427" spans="1:13" s="44" customFormat="1" x14ac:dyDescent="0.2">
      <c r="A427" s="149"/>
      <c r="B427" s="112"/>
      <c r="C427" s="120"/>
      <c r="D427" s="116"/>
      <c r="E427" s="33"/>
      <c r="F427" s="39"/>
      <c r="G427" s="13"/>
      <c r="H427" s="43"/>
      <c r="I427" s="43"/>
      <c r="J427" s="43"/>
      <c r="K427" s="43"/>
      <c r="L427" s="43"/>
      <c r="M427" s="43"/>
    </row>
    <row r="428" spans="1:13" s="44" customFormat="1" ht="25.5" x14ac:dyDescent="0.2">
      <c r="A428" s="135">
        <v>2</v>
      </c>
      <c r="B428" s="134" t="s">
        <v>241</v>
      </c>
      <c r="C428" s="120"/>
      <c r="D428" s="116"/>
      <c r="E428" s="33"/>
      <c r="F428" s="39"/>
      <c r="G428" s="13"/>
      <c r="H428" s="43"/>
      <c r="I428" s="43"/>
      <c r="J428" s="43"/>
      <c r="K428" s="43"/>
      <c r="L428" s="43"/>
      <c r="M428" s="43"/>
    </row>
    <row r="429" spans="1:13" s="44" customFormat="1" ht="38.25" x14ac:dyDescent="0.2">
      <c r="A429" s="123">
        <v>2.1</v>
      </c>
      <c r="B429" s="112" t="s">
        <v>242</v>
      </c>
      <c r="C429" s="120">
        <v>1</v>
      </c>
      <c r="D429" s="116" t="s">
        <v>0</v>
      </c>
      <c r="E429" s="121">
        <v>27844.6</v>
      </c>
      <c r="F429" s="126">
        <f t="shared" ref="F429:F453" si="32">ROUND(C429*E429,2)</f>
        <v>27844.6</v>
      </c>
      <c r="G429" s="13"/>
      <c r="H429" s="43"/>
      <c r="I429" s="43"/>
      <c r="J429" s="43"/>
      <c r="K429" s="43"/>
      <c r="L429" s="43"/>
      <c r="M429" s="43"/>
    </row>
    <row r="430" spans="1:13" s="44" customFormat="1" ht="38.25" x14ac:dyDescent="0.2">
      <c r="A430" s="123">
        <v>2.2000000000000002</v>
      </c>
      <c r="B430" s="112" t="s">
        <v>243</v>
      </c>
      <c r="C430" s="120">
        <v>2</v>
      </c>
      <c r="D430" s="116" t="s">
        <v>0</v>
      </c>
      <c r="E430" s="121">
        <v>23180.77</v>
      </c>
      <c r="F430" s="126">
        <f t="shared" si="32"/>
        <v>46361.54</v>
      </c>
      <c r="G430" s="13"/>
      <c r="H430" s="43"/>
      <c r="I430" s="43"/>
      <c r="J430" s="43"/>
      <c r="K430" s="43"/>
      <c r="L430" s="43"/>
      <c r="M430" s="43"/>
    </row>
    <row r="431" spans="1:13" s="44" customFormat="1" x14ac:dyDescent="0.2">
      <c r="A431" s="123">
        <v>2.2999999999999998</v>
      </c>
      <c r="B431" s="112" t="s">
        <v>244</v>
      </c>
      <c r="C431" s="120">
        <v>4</v>
      </c>
      <c r="D431" s="116" t="s">
        <v>0</v>
      </c>
      <c r="E431" s="121">
        <v>1566.25</v>
      </c>
      <c r="F431" s="126">
        <f t="shared" si="32"/>
        <v>6265</v>
      </c>
      <c r="G431" s="13"/>
      <c r="H431" s="43"/>
      <c r="I431" s="43"/>
      <c r="J431" s="43"/>
      <c r="K431" s="43"/>
      <c r="L431" s="43"/>
      <c r="M431" s="43"/>
    </row>
    <row r="432" spans="1:13" s="44" customFormat="1" x14ac:dyDescent="0.2">
      <c r="A432" s="123">
        <v>2.4</v>
      </c>
      <c r="B432" s="112" t="s">
        <v>245</v>
      </c>
      <c r="C432" s="120">
        <v>12</v>
      </c>
      <c r="D432" s="116" t="s">
        <v>0</v>
      </c>
      <c r="E432" s="121">
        <v>1384.48</v>
      </c>
      <c r="F432" s="126">
        <f t="shared" si="32"/>
        <v>16613.759999999998</v>
      </c>
      <c r="G432" s="13"/>
      <c r="H432" s="43"/>
      <c r="I432" s="43"/>
      <c r="J432" s="43"/>
      <c r="K432" s="43"/>
      <c r="L432" s="43"/>
      <c r="M432" s="43"/>
    </row>
    <row r="433" spans="1:13" s="44" customFormat="1" x14ac:dyDescent="0.2">
      <c r="A433" s="123">
        <v>2.5</v>
      </c>
      <c r="B433" s="112" t="s">
        <v>246</v>
      </c>
      <c r="C433" s="120">
        <v>5</v>
      </c>
      <c r="D433" s="116" t="s">
        <v>0</v>
      </c>
      <c r="E433" s="121">
        <v>641.91999999999996</v>
      </c>
      <c r="F433" s="126">
        <f t="shared" si="32"/>
        <v>3209.6</v>
      </c>
      <c r="G433" s="13"/>
      <c r="H433" s="43"/>
      <c r="I433" s="43"/>
      <c r="J433" s="43"/>
      <c r="K433" s="43"/>
      <c r="L433" s="43"/>
      <c r="M433" s="43"/>
    </row>
    <row r="434" spans="1:13" s="44" customFormat="1" ht="25.5" x14ac:dyDescent="0.2">
      <c r="A434" s="123">
        <v>2.6</v>
      </c>
      <c r="B434" s="112" t="s">
        <v>247</v>
      </c>
      <c r="C434" s="120">
        <v>2</v>
      </c>
      <c r="D434" s="116" t="s">
        <v>0</v>
      </c>
      <c r="E434" s="121">
        <v>1298</v>
      </c>
      <c r="F434" s="126">
        <f t="shared" si="32"/>
        <v>2596</v>
      </c>
      <c r="G434" s="13"/>
      <c r="H434" s="43"/>
      <c r="I434" s="43"/>
      <c r="J434" s="43"/>
      <c r="K434" s="43"/>
      <c r="L434" s="43"/>
      <c r="M434" s="43"/>
    </row>
    <row r="435" spans="1:13" s="44" customFormat="1" ht="25.5" x14ac:dyDescent="0.2">
      <c r="A435" s="123">
        <v>2.7</v>
      </c>
      <c r="B435" s="112" t="s">
        <v>248</v>
      </c>
      <c r="C435" s="120">
        <v>2</v>
      </c>
      <c r="D435" s="116" t="s">
        <v>0</v>
      </c>
      <c r="E435" s="121">
        <v>1062</v>
      </c>
      <c r="F435" s="126">
        <f t="shared" si="32"/>
        <v>2124</v>
      </c>
      <c r="G435" s="13"/>
      <c r="H435" s="43"/>
      <c r="I435" s="43"/>
      <c r="J435" s="43"/>
      <c r="K435" s="43"/>
      <c r="L435" s="43"/>
      <c r="M435" s="43"/>
    </row>
    <row r="436" spans="1:13" s="44" customFormat="1" ht="25.5" x14ac:dyDescent="0.2">
      <c r="A436" s="123">
        <v>2.8</v>
      </c>
      <c r="B436" s="112" t="s">
        <v>249</v>
      </c>
      <c r="C436" s="120">
        <v>4</v>
      </c>
      <c r="D436" s="116" t="s">
        <v>0</v>
      </c>
      <c r="E436" s="121">
        <v>779.93</v>
      </c>
      <c r="F436" s="126">
        <f t="shared" si="32"/>
        <v>3119.72</v>
      </c>
      <c r="G436" s="13"/>
      <c r="H436" s="43"/>
      <c r="I436" s="43"/>
      <c r="J436" s="43"/>
      <c r="K436" s="43"/>
      <c r="L436" s="43"/>
      <c r="M436" s="43"/>
    </row>
    <row r="437" spans="1:13" s="44" customFormat="1" x14ac:dyDescent="0.2">
      <c r="A437" s="123">
        <v>2.9</v>
      </c>
      <c r="B437" s="112" t="s">
        <v>250</v>
      </c>
      <c r="C437" s="120">
        <v>1</v>
      </c>
      <c r="D437" s="116" t="s">
        <v>0</v>
      </c>
      <c r="E437" s="121">
        <v>1770</v>
      </c>
      <c r="F437" s="126">
        <f t="shared" si="32"/>
        <v>1770</v>
      </c>
      <c r="G437" s="13"/>
      <c r="H437" s="43"/>
      <c r="I437" s="43"/>
      <c r="J437" s="43"/>
      <c r="K437" s="43"/>
      <c r="L437" s="43"/>
      <c r="M437" s="43"/>
    </row>
    <row r="438" spans="1:13" s="44" customFormat="1" x14ac:dyDescent="0.2">
      <c r="A438" s="217">
        <v>2.1</v>
      </c>
      <c r="B438" s="218" t="s">
        <v>251</v>
      </c>
      <c r="C438" s="214">
        <v>1</v>
      </c>
      <c r="D438" s="215" t="s">
        <v>0</v>
      </c>
      <c r="E438" s="219">
        <v>1050</v>
      </c>
      <c r="F438" s="220">
        <f t="shared" si="32"/>
        <v>1050</v>
      </c>
      <c r="G438" s="13"/>
      <c r="H438" s="43"/>
      <c r="I438" s="43"/>
      <c r="J438" s="43"/>
      <c r="K438" s="43"/>
      <c r="L438" s="43"/>
      <c r="M438" s="43"/>
    </row>
    <row r="439" spans="1:13" s="44" customFormat="1" ht="25.5" x14ac:dyDescent="0.2">
      <c r="A439" s="22">
        <v>2.11</v>
      </c>
      <c r="B439" s="112" t="s">
        <v>252</v>
      </c>
      <c r="C439" s="120">
        <v>1</v>
      </c>
      <c r="D439" s="116" t="s">
        <v>0</v>
      </c>
      <c r="E439" s="121">
        <v>1686.54</v>
      </c>
      <c r="F439" s="126">
        <f t="shared" si="32"/>
        <v>1686.54</v>
      </c>
      <c r="G439" s="13"/>
      <c r="H439" s="43"/>
      <c r="I439" s="43"/>
      <c r="J439" s="43"/>
      <c r="K439" s="43"/>
      <c r="L439" s="43"/>
      <c r="M439" s="43"/>
    </row>
    <row r="440" spans="1:13" s="44" customFormat="1" x14ac:dyDescent="0.2">
      <c r="A440" s="22">
        <v>2.12</v>
      </c>
      <c r="B440" s="112" t="s">
        <v>253</v>
      </c>
      <c r="C440" s="120">
        <v>1</v>
      </c>
      <c r="D440" s="116" t="s">
        <v>254</v>
      </c>
      <c r="E440" s="121">
        <v>300</v>
      </c>
      <c r="F440" s="126">
        <f t="shared" si="32"/>
        <v>300</v>
      </c>
      <c r="G440" s="13"/>
      <c r="H440" s="43"/>
      <c r="I440" s="43"/>
      <c r="J440" s="43"/>
      <c r="K440" s="43"/>
      <c r="L440" s="43"/>
      <c r="M440" s="43"/>
    </row>
    <row r="441" spans="1:13" s="44" customFormat="1" x14ac:dyDescent="0.2">
      <c r="A441" s="22">
        <v>2.13</v>
      </c>
      <c r="B441" s="112" t="s">
        <v>255</v>
      </c>
      <c r="C441" s="120">
        <v>3</v>
      </c>
      <c r="D441" s="116" t="s">
        <v>254</v>
      </c>
      <c r="E441" s="121">
        <v>654.9</v>
      </c>
      <c r="F441" s="126">
        <f t="shared" si="32"/>
        <v>1964.7</v>
      </c>
      <c r="G441" s="13"/>
      <c r="H441" s="43"/>
      <c r="I441" s="43"/>
      <c r="J441" s="43"/>
      <c r="K441" s="43"/>
      <c r="L441" s="43"/>
      <c r="M441" s="43"/>
    </row>
    <row r="442" spans="1:13" s="44" customFormat="1" x14ac:dyDescent="0.2">
      <c r="A442" s="22">
        <v>2.14</v>
      </c>
      <c r="B442" s="112" t="s">
        <v>335</v>
      </c>
      <c r="C442" s="120">
        <v>1</v>
      </c>
      <c r="D442" s="116" t="s">
        <v>254</v>
      </c>
      <c r="E442" s="121">
        <v>300</v>
      </c>
      <c r="F442" s="126">
        <f t="shared" si="32"/>
        <v>300</v>
      </c>
      <c r="G442" s="13"/>
      <c r="H442" s="43"/>
      <c r="I442" s="43"/>
      <c r="J442" s="43"/>
      <c r="K442" s="43"/>
      <c r="L442" s="43"/>
      <c r="M442" s="43"/>
    </row>
    <row r="443" spans="1:13" s="44" customFormat="1" x14ac:dyDescent="0.2">
      <c r="A443" s="22">
        <v>2.15</v>
      </c>
      <c r="B443" s="112" t="s">
        <v>256</v>
      </c>
      <c r="C443" s="120">
        <v>1</v>
      </c>
      <c r="D443" s="116" t="s">
        <v>254</v>
      </c>
      <c r="E443" s="121">
        <v>453.39</v>
      </c>
      <c r="F443" s="126">
        <f t="shared" si="32"/>
        <v>453.39</v>
      </c>
      <c r="G443" s="13"/>
      <c r="H443" s="43"/>
      <c r="I443" s="43"/>
      <c r="J443" s="43"/>
      <c r="K443" s="43"/>
      <c r="L443" s="43"/>
      <c r="M443" s="43"/>
    </row>
    <row r="444" spans="1:13" s="44" customFormat="1" x14ac:dyDescent="0.2">
      <c r="A444" s="22">
        <v>2.16</v>
      </c>
      <c r="B444" s="112" t="s">
        <v>257</v>
      </c>
      <c r="C444" s="120">
        <v>1</v>
      </c>
      <c r="D444" s="116" t="s">
        <v>254</v>
      </c>
      <c r="E444" s="121">
        <v>182.9</v>
      </c>
      <c r="F444" s="126">
        <f t="shared" si="32"/>
        <v>182.9</v>
      </c>
      <c r="G444" s="13"/>
      <c r="H444" s="43"/>
      <c r="I444" s="43"/>
      <c r="J444" s="43"/>
      <c r="K444" s="43"/>
      <c r="L444" s="43"/>
      <c r="M444" s="43"/>
    </row>
    <row r="445" spans="1:13" s="44" customFormat="1" x14ac:dyDescent="0.2">
      <c r="A445" s="22">
        <v>2.17</v>
      </c>
      <c r="B445" s="112" t="s">
        <v>258</v>
      </c>
      <c r="C445" s="120">
        <v>4</v>
      </c>
      <c r="D445" s="116" t="s">
        <v>254</v>
      </c>
      <c r="E445" s="121">
        <v>306.8</v>
      </c>
      <c r="F445" s="126">
        <f t="shared" si="32"/>
        <v>1227.2</v>
      </c>
      <c r="G445" s="13"/>
      <c r="H445" s="43"/>
      <c r="I445" s="43"/>
      <c r="J445" s="43"/>
      <c r="K445" s="43"/>
      <c r="L445" s="43"/>
      <c r="M445" s="43"/>
    </row>
    <row r="446" spans="1:13" s="44" customFormat="1" x14ac:dyDescent="0.2">
      <c r="A446" s="22">
        <v>2.1800000000000002</v>
      </c>
      <c r="B446" s="112" t="s">
        <v>259</v>
      </c>
      <c r="C446" s="120">
        <v>11.6</v>
      </c>
      <c r="D446" s="116" t="s">
        <v>260</v>
      </c>
      <c r="E446" s="121">
        <v>327.58999999999997</v>
      </c>
      <c r="F446" s="126">
        <f t="shared" si="32"/>
        <v>3800.04</v>
      </c>
      <c r="G446" s="13"/>
      <c r="H446" s="43"/>
      <c r="I446" s="43"/>
      <c r="J446" s="43"/>
      <c r="K446" s="43"/>
      <c r="L446" s="43"/>
      <c r="M446" s="43"/>
    </row>
    <row r="447" spans="1:13" s="44" customFormat="1" x14ac:dyDescent="0.2">
      <c r="A447" s="22">
        <v>2.19</v>
      </c>
      <c r="B447" s="112" t="s">
        <v>261</v>
      </c>
      <c r="C447" s="120">
        <v>9</v>
      </c>
      <c r="D447" s="116" t="s">
        <v>260</v>
      </c>
      <c r="E447" s="121">
        <v>108.33</v>
      </c>
      <c r="F447" s="126">
        <f t="shared" si="32"/>
        <v>974.97</v>
      </c>
      <c r="G447" s="13"/>
      <c r="H447" s="43"/>
      <c r="I447" s="43"/>
      <c r="J447" s="43"/>
      <c r="K447" s="43"/>
      <c r="L447" s="43"/>
      <c r="M447" s="43"/>
    </row>
    <row r="448" spans="1:13" s="44" customFormat="1" x14ac:dyDescent="0.2">
      <c r="A448" s="22">
        <v>2.2000000000000002</v>
      </c>
      <c r="B448" s="112" t="s">
        <v>262</v>
      </c>
      <c r="C448" s="120">
        <v>3</v>
      </c>
      <c r="D448" s="116" t="s">
        <v>263</v>
      </c>
      <c r="E448" s="121">
        <v>1092.3800000000001</v>
      </c>
      <c r="F448" s="126">
        <f t="shared" si="32"/>
        <v>3277.14</v>
      </c>
      <c r="G448" s="13"/>
      <c r="H448" s="43"/>
      <c r="I448" s="43"/>
      <c r="J448" s="43"/>
      <c r="K448" s="43"/>
      <c r="L448" s="43"/>
      <c r="M448" s="43"/>
    </row>
    <row r="449" spans="1:13" s="44" customFormat="1" ht="36" customHeight="1" x14ac:dyDescent="0.2">
      <c r="A449" s="22">
        <v>2.21</v>
      </c>
      <c r="B449" s="112" t="s">
        <v>69</v>
      </c>
      <c r="C449" s="120">
        <v>5</v>
      </c>
      <c r="D449" s="116" t="s">
        <v>254</v>
      </c>
      <c r="E449" s="121">
        <v>3350</v>
      </c>
      <c r="F449" s="126">
        <f t="shared" si="32"/>
        <v>16750</v>
      </c>
      <c r="G449" s="13"/>
      <c r="H449" s="43"/>
      <c r="I449" s="43"/>
      <c r="J449" s="43"/>
      <c r="K449" s="43"/>
      <c r="L449" s="43"/>
      <c r="M449" s="43"/>
    </row>
    <row r="450" spans="1:13" s="44" customFormat="1" ht="15.75" customHeight="1" x14ac:dyDescent="0.2">
      <c r="A450" s="22">
        <v>2.2200000000000002</v>
      </c>
      <c r="B450" s="112" t="s">
        <v>264</v>
      </c>
      <c r="C450" s="120">
        <v>1</v>
      </c>
      <c r="D450" s="116" t="s">
        <v>129</v>
      </c>
      <c r="E450" s="121">
        <v>3189.56</v>
      </c>
      <c r="F450" s="126">
        <f t="shared" si="32"/>
        <v>3189.56</v>
      </c>
      <c r="G450" s="13"/>
      <c r="H450" s="43"/>
      <c r="I450" s="43"/>
      <c r="J450" s="43"/>
      <c r="K450" s="43"/>
      <c r="L450" s="43"/>
      <c r="M450" s="43"/>
    </row>
    <row r="451" spans="1:13" s="44" customFormat="1" ht="38.25" x14ac:dyDescent="0.2">
      <c r="A451" s="22">
        <v>2.23</v>
      </c>
      <c r="B451" s="112" t="s">
        <v>265</v>
      </c>
      <c r="C451" s="120">
        <v>1</v>
      </c>
      <c r="D451" s="116" t="s">
        <v>129</v>
      </c>
      <c r="E451" s="121">
        <v>1300</v>
      </c>
      <c r="F451" s="126">
        <f t="shared" si="32"/>
        <v>1300</v>
      </c>
      <c r="G451" s="13"/>
      <c r="H451" s="43"/>
      <c r="I451" s="43"/>
      <c r="J451" s="43"/>
      <c r="K451" s="43"/>
      <c r="L451" s="43"/>
      <c r="M451" s="43"/>
    </row>
    <row r="452" spans="1:13" s="44" customFormat="1" x14ac:dyDescent="0.2">
      <c r="A452" s="22">
        <v>2.2400000000000002</v>
      </c>
      <c r="B452" s="112" t="s">
        <v>266</v>
      </c>
      <c r="C452" s="120">
        <v>1</v>
      </c>
      <c r="D452" s="116" t="s">
        <v>129</v>
      </c>
      <c r="E452" s="121">
        <v>15000</v>
      </c>
      <c r="F452" s="126">
        <f t="shared" si="32"/>
        <v>15000</v>
      </c>
      <c r="G452" s="13"/>
      <c r="H452" s="43"/>
      <c r="I452" s="43"/>
      <c r="J452" s="43"/>
      <c r="K452" s="43"/>
      <c r="L452" s="43"/>
      <c r="M452" s="43"/>
    </row>
    <row r="453" spans="1:13" s="44" customFormat="1" x14ac:dyDescent="0.2">
      <c r="A453" s="22"/>
      <c r="B453" s="112"/>
      <c r="C453" s="120"/>
      <c r="D453" s="119"/>
      <c r="E453" s="33"/>
      <c r="F453" s="126">
        <f t="shared" si="32"/>
        <v>0</v>
      </c>
      <c r="G453" s="13"/>
      <c r="H453" s="43"/>
      <c r="I453" s="43"/>
      <c r="J453" s="43"/>
      <c r="K453" s="43"/>
      <c r="L453" s="43"/>
      <c r="M453" s="43"/>
    </row>
    <row r="454" spans="1:13" s="44" customFormat="1" x14ac:dyDescent="0.2">
      <c r="A454" s="150">
        <v>3</v>
      </c>
      <c r="B454" s="134" t="s">
        <v>222</v>
      </c>
      <c r="C454" s="29"/>
      <c r="D454" s="28"/>
      <c r="E454" s="33"/>
      <c r="F454" s="39"/>
      <c r="G454" s="13"/>
      <c r="H454" s="43"/>
      <c r="I454" s="43"/>
      <c r="J454" s="43"/>
      <c r="K454" s="43"/>
      <c r="L454" s="43"/>
      <c r="M454" s="43"/>
    </row>
    <row r="455" spans="1:13" s="44" customFormat="1" x14ac:dyDescent="0.2">
      <c r="A455" s="149">
        <v>3.1</v>
      </c>
      <c r="B455" s="112" t="s">
        <v>223</v>
      </c>
      <c r="C455" s="118">
        <v>60.230000000000004</v>
      </c>
      <c r="D455" s="116" t="s">
        <v>5</v>
      </c>
      <c r="E455" s="33">
        <v>1397.43</v>
      </c>
      <c r="F455" s="62">
        <f t="shared" ref="F455:F460" si="33">ROUND(C455*E455,2)</f>
        <v>84167.21</v>
      </c>
      <c r="G455" s="13"/>
      <c r="H455" s="43"/>
      <c r="I455" s="43"/>
      <c r="J455" s="43"/>
      <c r="K455" s="43"/>
      <c r="L455" s="43"/>
      <c r="M455" s="43"/>
    </row>
    <row r="456" spans="1:13" s="44" customFormat="1" x14ac:dyDescent="0.2">
      <c r="A456" s="149">
        <v>3.2</v>
      </c>
      <c r="B456" s="112" t="s">
        <v>224</v>
      </c>
      <c r="C456" s="118">
        <v>38.67</v>
      </c>
      <c r="D456" s="116" t="s">
        <v>103</v>
      </c>
      <c r="E456" s="33">
        <v>131.41</v>
      </c>
      <c r="F456" s="62">
        <f t="shared" si="33"/>
        <v>5081.62</v>
      </c>
      <c r="G456" s="13"/>
      <c r="H456" s="43"/>
      <c r="I456" s="43"/>
      <c r="J456" s="43"/>
      <c r="K456" s="43"/>
      <c r="L456" s="43"/>
      <c r="M456" s="43"/>
    </row>
    <row r="457" spans="1:13" s="44" customFormat="1" x14ac:dyDescent="0.2">
      <c r="A457" s="149">
        <v>3.3</v>
      </c>
      <c r="B457" s="112" t="s">
        <v>225</v>
      </c>
      <c r="C457" s="118">
        <v>1.17</v>
      </c>
      <c r="D457" s="116" t="s">
        <v>5</v>
      </c>
      <c r="E457" s="33">
        <v>1397.43</v>
      </c>
      <c r="F457" s="62">
        <f t="shared" si="33"/>
        <v>1634.99</v>
      </c>
      <c r="G457" s="13"/>
      <c r="H457" s="43"/>
      <c r="I457" s="43"/>
      <c r="J457" s="43"/>
      <c r="K457" s="43"/>
      <c r="L457" s="43"/>
      <c r="M457" s="43"/>
    </row>
    <row r="458" spans="1:13" s="44" customFormat="1" x14ac:dyDescent="0.2">
      <c r="A458" s="149">
        <v>3.4</v>
      </c>
      <c r="B458" s="112" t="s">
        <v>226</v>
      </c>
      <c r="C458" s="118">
        <v>99.06</v>
      </c>
      <c r="D458" s="116" t="s">
        <v>227</v>
      </c>
      <c r="E458" s="33">
        <v>210</v>
      </c>
      <c r="F458" s="62">
        <f t="shared" si="33"/>
        <v>20802.599999999999</v>
      </c>
      <c r="G458" s="13"/>
      <c r="H458" s="43"/>
      <c r="I458" s="43"/>
      <c r="J458" s="43"/>
      <c r="K458" s="43"/>
      <c r="L458" s="43"/>
      <c r="M458" s="43"/>
    </row>
    <row r="459" spans="1:13" s="44" customFormat="1" x14ac:dyDescent="0.2">
      <c r="A459" s="149">
        <v>3.5</v>
      </c>
      <c r="B459" s="112" t="s">
        <v>228</v>
      </c>
      <c r="C459" s="118">
        <v>5</v>
      </c>
      <c r="D459" s="116" t="s">
        <v>5</v>
      </c>
      <c r="E459" s="33">
        <v>5046.18</v>
      </c>
      <c r="F459" s="62">
        <f t="shared" si="33"/>
        <v>25230.9</v>
      </c>
      <c r="G459" s="13"/>
      <c r="H459" s="43"/>
      <c r="I459" s="43"/>
      <c r="J459" s="43"/>
      <c r="K459" s="43"/>
      <c r="L459" s="43"/>
      <c r="M459" s="43"/>
    </row>
    <row r="460" spans="1:13" s="44" customFormat="1" x14ac:dyDescent="0.2">
      <c r="A460" s="149">
        <v>3.6</v>
      </c>
      <c r="B460" s="112" t="s">
        <v>330</v>
      </c>
      <c r="C460" s="118">
        <v>20</v>
      </c>
      <c r="D460" s="116" t="s">
        <v>103</v>
      </c>
      <c r="E460" s="33">
        <v>868.36</v>
      </c>
      <c r="F460" s="62">
        <f t="shared" si="33"/>
        <v>17367.2</v>
      </c>
      <c r="G460" s="13"/>
      <c r="H460" s="43"/>
      <c r="I460" s="43"/>
      <c r="J460" s="43"/>
      <c r="K460" s="43"/>
      <c r="L460" s="43"/>
      <c r="M460" s="43"/>
    </row>
    <row r="461" spans="1:13" s="44" customFormat="1" x14ac:dyDescent="0.2">
      <c r="A461" s="38"/>
      <c r="B461" s="112"/>
      <c r="C461" s="29"/>
      <c r="D461" s="119"/>
      <c r="E461" s="33"/>
      <c r="F461" s="39"/>
      <c r="G461" s="13"/>
      <c r="H461" s="43"/>
      <c r="I461" s="43"/>
      <c r="J461" s="43"/>
      <c r="K461" s="43"/>
      <c r="L461" s="43"/>
      <c r="M461" s="43"/>
    </row>
    <row r="462" spans="1:13" s="44" customFormat="1" x14ac:dyDescent="0.2">
      <c r="A462" s="150">
        <v>4</v>
      </c>
      <c r="B462" s="134" t="s">
        <v>336</v>
      </c>
      <c r="C462" s="29"/>
      <c r="D462" s="119"/>
      <c r="E462" s="33"/>
      <c r="F462" s="39"/>
      <c r="G462" s="13"/>
      <c r="H462" s="43"/>
      <c r="I462" s="43"/>
      <c r="J462" s="43"/>
      <c r="K462" s="43"/>
      <c r="L462" s="43"/>
      <c r="M462" s="43"/>
    </row>
    <row r="463" spans="1:13" s="44" customFormat="1" ht="25.5" x14ac:dyDescent="0.2">
      <c r="A463" s="149">
        <v>4.0999999999999996</v>
      </c>
      <c r="B463" s="112" t="s">
        <v>267</v>
      </c>
      <c r="C463" s="120">
        <v>484.72999999999996</v>
      </c>
      <c r="D463" s="116" t="s">
        <v>5</v>
      </c>
      <c r="E463" s="121">
        <v>556.96</v>
      </c>
      <c r="F463" s="126">
        <f t="shared" ref="F463:F465" si="34">ROUND(C463*E463,2)</f>
        <v>269975.21999999997</v>
      </c>
      <c r="G463" s="13"/>
      <c r="H463" s="43"/>
      <c r="I463" s="43"/>
      <c r="J463" s="43"/>
      <c r="K463" s="43"/>
      <c r="L463" s="43"/>
      <c r="M463" s="43"/>
    </row>
    <row r="464" spans="1:13" s="44" customFormat="1" ht="25.5" x14ac:dyDescent="0.2">
      <c r="A464" s="149">
        <v>4.2</v>
      </c>
      <c r="B464" s="112" t="s">
        <v>43</v>
      </c>
      <c r="C464" s="120">
        <v>484.72999999999996</v>
      </c>
      <c r="D464" s="116" t="s">
        <v>5</v>
      </c>
      <c r="E464" s="121">
        <v>184.82</v>
      </c>
      <c r="F464" s="126">
        <f t="shared" si="34"/>
        <v>89587.8</v>
      </c>
      <c r="G464" s="13"/>
      <c r="H464" s="43"/>
      <c r="I464" s="43"/>
      <c r="J464" s="43"/>
      <c r="K464" s="43"/>
      <c r="L464" s="43"/>
      <c r="M464" s="43"/>
    </row>
    <row r="465" spans="1:13" s="44" customFormat="1" ht="38.25" x14ac:dyDescent="0.2">
      <c r="A465" s="149">
        <v>4.3</v>
      </c>
      <c r="B465" s="112" t="s">
        <v>268</v>
      </c>
      <c r="C465" s="120">
        <v>1</v>
      </c>
      <c r="D465" s="116" t="s">
        <v>129</v>
      </c>
      <c r="E465" s="121">
        <v>10000</v>
      </c>
      <c r="F465" s="126">
        <f t="shared" si="34"/>
        <v>10000</v>
      </c>
      <c r="G465" s="13"/>
      <c r="H465" s="43"/>
      <c r="I465" s="43"/>
      <c r="J465" s="43"/>
      <c r="K465" s="43"/>
      <c r="L465" s="43"/>
      <c r="M465" s="43"/>
    </row>
    <row r="466" spans="1:13" s="44" customFormat="1" x14ac:dyDescent="0.2">
      <c r="A466" s="38"/>
      <c r="B466" s="32" t="s">
        <v>647</v>
      </c>
      <c r="C466" s="29"/>
      <c r="D466" s="28"/>
      <c r="E466" s="33"/>
      <c r="F466" s="39">
        <f>SUM(F417:F465)</f>
        <v>714790.2300000001</v>
      </c>
      <c r="G466" s="13"/>
      <c r="H466" s="43"/>
      <c r="I466" s="43"/>
      <c r="J466" s="43"/>
      <c r="K466" s="43"/>
      <c r="L466" s="43"/>
      <c r="M466" s="43"/>
    </row>
    <row r="467" spans="1:13" s="44" customFormat="1" x14ac:dyDescent="0.2">
      <c r="A467" s="38"/>
      <c r="B467" s="112"/>
      <c r="C467" s="120"/>
      <c r="D467" s="116"/>
      <c r="E467" s="33"/>
      <c r="F467" s="39"/>
      <c r="G467" s="13"/>
      <c r="H467" s="43"/>
      <c r="I467" s="43"/>
      <c r="J467" s="43"/>
      <c r="K467" s="43"/>
      <c r="L467" s="43"/>
      <c r="M467" s="43"/>
    </row>
    <row r="468" spans="1:13" s="44" customFormat="1" ht="15.75" x14ac:dyDescent="0.2">
      <c r="A468" s="133" t="s">
        <v>204</v>
      </c>
      <c r="B468" s="192" t="s">
        <v>337</v>
      </c>
      <c r="C468" s="193"/>
      <c r="D468" s="194"/>
      <c r="E468" s="33"/>
      <c r="F468" s="39"/>
      <c r="G468" s="13"/>
      <c r="H468" s="43"/>
      <c r="I468" s="43"/>
      <c r="J468" s="43"/>
      <c r="K468" s="43"/>
      <c r="L468" s="43"/>
      <c r="M468" s="43"/>
    </row>
    <row r="469" spans="1:13" s="44" customFormat="1" ht="15.75" x14ac:dyDescent="0.2">
      <c r="A469" s="133"/>
      <c r="B469" s="192"/>
      <c r="C469" s="193"/>
      <c r="D469" s="194"/>
      <c r="E469" s="33"/>
      <c r="F469" s="39"/>
      <c r="G469" s="13"/>
      <c r="H469" s="43"/>
      <c r="I469" s="43"/>
      <c r="J469" s="43"/>
      <c r="K469" s="43"/>
      <c r="L469" s="43"/>
      <c r="M469" s="43"/>
    </row>
    <row r="470" spans="1:13" s="44" customFormat="1" x14ac:dyDescent="0.2">
      <c r="A470" s="63">
        <v>2</v>
      </c>
      <c r="B470" s="134" t="s">
        <v>338</v>
      </c>
      <c r="C470" s="120"/>
      <c r="D470" s="116"/>
      <c r="E470" s="33"/>
      <c r="F470" s="39"/>
      <c r="G470" s="13"/>
      <c r="H470" s="43"/>
      <c r="I470" s="43"/>
      <c r="J470" s="43"/>
      <c r="K470" s="43"/>
      <c r="L470" s="43"/>
      <c r="M470" s="43"/>
    </row>
    <row r="471" spans="1:13" s="44" customFormat="1" x14ac:dyDescent="0.2">
      <c r="A471" s="38"/>
      <c r="B471" s="134"/>
      <c r="C471" s="120"/>
      <c r="D471" s="116"/>
      <c r="E471" s="33"/>
      <c r="F471" s="39"/>
      <c r="G471" s="13"/>
      <c r="H471" s="43"/>
      <c r="I471" s="43"/>
      <c r="J471" s="43"/>
      <c r="K471" s="43"/>
      <c r="L471" s="43"/>
      <c r="M471" s="43"/>
    </row>
    <row r="472" spans="1:13" s="44" customFormat="1" x14ac:dyDescent="0.2">
      <c r="A472" s="136">
        <v>2.1</v>
      </c>
      <c r="B472" s="195" t="s">
        <v>269</v>
      </c>
      <c r="C472" s="120"/>
      <c r="D472" s="116"/>
      <c r="E472" s="33"/>
      <c r="F472" s="39"/>
      <c r="G472" s="13"/>
      <c r="H472" s="43"/>
      <c r="I472" s="43"/>
      <c r="J472" s="43"/>
      <c r="K472" s="43"/>
      <c r="L472" s="43"/>
      <c r="M472" s="43"/>
    </row>
    <row r="473" spans="1:13" s="44" customFormat="1" x14ac:dyDescent="0.2">
      <c r="A473" s="137" t="s">
        <v>339</v>
      </c>
      <c r="B473" s="196" t="s">
        <v>652</v>
      </c>
      <c r="C473" s="120">
        <v>12</v>
      </c>
      <c r="D473" s="116" t="s">
        <v>270</v>
      </c>
      <c r="E473" s="33">
        <v>252.73</v>
      </c>
      <c r="F473" s="62">
        <f t="shared" ref="F473:F536" si="35">ROUND(C473*E473,2)</f>
        <v>3032.76</v>
      </c>
      <c r="G473" s="13"/>
      <c r="H473" s="43"/>
      <c r="I473" s="43"/>
      <c r="J473" s="43"/>
      <c r="K473" s="43"/>
      <c r="L473" s="43"/>
      <c r="M473" s="43"/>
    </row>
    <row r="474" spans="1:13" s="44" customFormat="1" x14ac:dyDescent="0.2">
      <c r="A474" s="137" t="s">
        <v>344</v>
      </c>
      <c r="B474" s="196" t="s">
        <v>653</v>
      </c>
      <c r="C474" s="120">
        <v>18</v>
      </c>
      <c r="D474" s="116" t="s">
        <v>270</v>
      </c>
      <c r="E474" s="33">
        <v>48.3</v>
      </c>
      <c r="F474" s="62">
        <f t="shared" si="35"/>
        <v>869.4</v>
      </c>
      <c r="G474" s="13"/>
      <c r="H474" s="43"/>
      <c r="I474" s="43"/>
      <c r="J474" s="43"/>
      <c r="K474" s="43"/>
      <c r="L474" s="43"/>
      <c r="M474" s="43"/>
    </row>
    <row r="475" spans="1:13" s="44" customFormat="1" x14ac:dyDescent="0.2">
      <c r="A475" s="137" t="s">
        <v>345</v>
      </c>
      <c r="B475" s="196" t="s">
        <v>654</v>
      </c>
      <c r="C475" s="120">
        <v>6</v>
      </c>
      <c r="D475" s="116" t="s">
        <v>270</v>
      </c>
      <c r="E475" s="33">
        <v>35</v>
      </c>
      <c r="F475" s="62">
        <f t="shared" si="35"/>
        <v>210</v>
      </c>
      <c r="G475" s="13"/>
      <c r="H475" s="43"/>
      <c r="I475" s="43"/>
      <c r="J475" s="43"/>
      <c r="K475" s="43"/>
      <c r="L475" s="43"/>
      <c r="M475" s="43"/>
    </row>
    <row r="476" spans="1:13" s="44" customFormat="1" x14ac:dyDescent="0.2">
      <c r="A476" s="137" t="s">
        <v>346</v>
      </c>
      <c r="B476" s="196" t="s">
        <v>341</v>
      </c>
      <c r="C476" s="120">
        <v>3</v>
      </c>
      <c r="D476" s="116" t="s">
        <v>0</v>
      </c>
      <c r="E476" s="33">
        <v>390</v>
      </c>
      <c r="F476" s="62">
        <f t="shared" si="35"/>
        <v>1170</v>
      </c>
      <c r="G476" s="13"/>
      <c r="H476" s="43"/>
      <c r="I476" s="43"/>
      <c r="J476" s="43"/>
      <c r="K476" s="43"/>
      <c r="L476" s="43"/>
      <c r="M476" s="43"/>
    </row>
    <row r="477" spans="1:13" s="44" customFormat="1" x14ac:dyDescent="0.2">
      <c r="A477" s="137" t="s">
        <v>347</v>
      </c>
      <c r="B477" s="196" t="s">
        <v>351</v>
      </c>
      <c r="C477" s="120">
        <v>2</v>
      </c>
      <c r="D477" s="116" t="s">
        <v>0</v>
      </c>
      <c r="E477" s="33">
        <v>1384.48</v>
      </c>
      <c r="F477" s="62">
        <f t="shared" si="35"/>
        <v>2768.96</v>
      </c>
      <c r="G477" s="13"/>
      <c r="H477" s="43"/>
      <c r="I477" s="43"/>
      <c r="J477" s="43"/>
      <c r="K477" s="43"/>
      <c r="L477" s="43"/>
      <c r="M477" s="43"/>
    </row>
    <row r="478" spans="1:13" s="44" customFormat="1" x14ac:dyDescent="0.2">
      <c r="A478" s="137" t="s">
        <v>348</v>
      </c>
      <c r="B478" s="196" t="s">
        <v>343</v>
      </c>
      <c r="C478" s="120">
        <v>12.5</v>
      </c>
      <c r="D478" s="116" t="s">
        <v>5</v>
      </c>
      <c r="E478" s="33">
        <v>310.39</v>
      </c>
      <c r="F478" s="62">
        <f t="shared" si="35"/>
        <v>3879.88</v>
      </c>
      <c r="G478" s="13"/>
      <c r="H478" s="43"/>
      <c r="I478" s="43"/>
      <c r="J478" s="43"/>
      <c r="K478" s="43"/>
      <c r="L478" s="43"/>
      <c r="M478" s="43"/>
    </row>
    <row r="479" spans="1:13" s="44" customFormat="1" x14ac:dyDescent="0.2">
      <c r="A479" s="5"/>
      <c r="B479" s="139"/>
      <c r="C479" s="120"/>
      <c r="D479" s="116"/>
      <c r="E479" s="33"/>
      <c r="F479" s="62">
        <f t="shared" si="35"/>
        <v>0</v>
      </c>
      <c r="G479" s="13"/>
      <c r="H479" s="43"/>
      <c r="I479" s="43"/>
      <c r="J479" s="43"/>
      <c r="K479" s="43"/>
      <c r="L479" s="43"/>
      <c r="M479" s="43"/>
    </row>
    <row r="480" spans="1:13" s="44" customFormat="1" x14ac:dyDescent="0.2">
      <c r="A480" s="138">
        <v>2.2000000000000002</v>
      </c>
      <c r="B480" s="195" t="s">
        <v>655</v>
      </c>
      <c r="C480" s="120"/>
      <c r="D480" s="116"/>
      <c r="E480" s="33"/>
      <c r="F480" s="62">
        <f t="shared" si="35"/>
        <v>0</v>
      </c>
      <c r="G480" s="13"/>
      <c r="H480" s="43"/>
      <c r="I480" s="43"/>
      <c r="J480" s="43"/>
      <c r="K480" s="43"/>
      <c r="L480" s="43"/>
      <c r="M480" s="43"/>
    </row>
    <row r="481" spans="1:13" s="44" customFormat="1" x14ac:dyDescent="0.2">
      <c r="A481" s="137" t="s">
        <v>349</v>
      </c>
      <c r="B481" s="196" t="s">
        <v>652</v>
      </c>
      <c r="C481" s="120">
        <v>22.8</v>
      </c>
      <c r="D481" s="116" t="s">
        <v>270</v>
      </c>
      <c r="E481" s="33">
        <v>252.73</v>
      </c>
      <c r="F481" s="62">
        <f t="shared" si="35"/>
        <v>5762.24</v>
      </c>
      <c r="G481" s="13"/>
      <c r="H481" s="43"/>
      <c r="I481" s="43"/>
      <c r="J481" s="43"/>
      <c r="K481" s="43"/>
      <c r="L481" s="43"/>
      <c r="M481" s="43"/>
    </row>
    <row r="482" spans="1:13" s="44" customFormat="1" x14ac:dyDescent="0.2">
      <c r="A482" s="137" t="s">
        <v>340</v>
      </c>
      <c r="B482" s="196" t="s">
        <v>342</v>
      </c>
      <c r="C482" s="120">
        <v>2</v>
      </c>
      <c r="D482" s="116" t="s">
        <v>0</v>
      </c>
      <c r="E482" s="33">
        <v>1384.45</v>
      </c>
      <c r="F482" s="62">
        <f t="shared" si="35"/>
        <v>2768.9</v>
      </c>
      <c r="G482" s="13"/>
      <c r="H482" s="43"/>
      <c r="I482" s="43"/>
      <c r="J482" s="43"/>
      <c r="K482" s="43"/>
      <c r="L482" s="43"/>
      <c r="M482" s="43"/>
    </row>
    <row r="483" spans="1:13" s="44" customFormat="1" x14ac:dyDescent="0.2">
      <c r="A483" s="137" t="s">
        <v>350</v>
      </c>
      <c r="B483" s="196" t="s">
        <v>343</v>
      </c>
      <c r="C483" s="120">
        <v>12.540000000000001</v>
      </c>
      <c r="D483" s="116" t="s">
        <v>5</v>
      </c>
      <c r="E483" s="33">
        <v>310.39</v>
      </c>
      <c r="F483" s="62">
        <f t="shared" si="35"/>
        <v>3892.29</v>
      </c>
      <c r="G483" s="13"/>
      <c r="H483" s="43"/>
      <c r="I483" s="43"/>
      <c r="J483" s="43"/>
      <c r="K483" s="43"/>
      <c r="L483" s="43"/>
      <c r="M483" s="43"/>
    </row>
    <row r="484" spans="1:13" s="44" customFormat="1" x14ac:dyDescent="0.2">
      <c r="A484" s="5"/>
      <c r="B484" s="139"/>
      <c r="C484" s="120"/>
      <c r="D484" s="116"/>
      <c r="E484" s="33"/>
      <c r="F484" s="62">
        <f t="shared" si="35"/>
        <v>0</v>
      </c>
      <c r="G484" s="13"/>
      <c r="H484" s="43"/>
      <c r="I484" s="43"/>
      <c r="J484" s="43"/>
      <c r="K484" s="43"/>
      <c r="L484" s="43"/>
      <c r="M484" s="43"/>
    </row>
    <row r="485" spans="1:13" s="44" customFormat="1" ht="25.5" x14ac:dyDescent="0.2">
      <c r="A485" s="138">
        <v>2.2999999999999998</v>
      </c>
      <c r="B485" s="195" t="s">
        <v>355</v>
      </c>
      <c r="C485" s="120"/>
      <c r="D485" s="116"/>
      <c r="E485" s="33"/>
      <c r="F485" s="62">
        <f t="shared" si="35"/>
        <v>0</v>
      </c>
      <c r="G485" s="13"/>
      <c r="H485" s="43"/>
      <c r="I485" s="43"/>
      <c r="J485" s="43"/>
      <c r="K485" s="43"/>
      <c r="L485" s="43"/>
      <c r="M485" s="43"/>
    </row>
    <row r="486" spans="1:13" s="44" customFormat="1" x14ac:dyDescent="0.2">
      <c r="A486" s="212" t="s">
        <v>356</v>
      </c>
      <c r="B486" s="213" t="s">
        <v>656</v>
      </c>
      <c r="C486" s="214">
        <v>5.8</v>
      </c>
      <c r="D486" s="215" t="s">
        <v>270</v>
      </c>
      <c r="E486" s="182">
        <v>252.73</v>
      </c>
      <c r="F486" s="89">
        <f t="shared" si="35"/>
        <v>1465.83</v>
      </c>
      <c r="G486" s="13"/>
      <c r="H486" s="43"/>
      <c r="I486" s="43"/>
      <c r="J486" s="43"/>
      <c r="K486" s="43"/>
      <c r="L486" s="43"/>
      <c r="M486" s="43"/>
    </row>
    <row r="487" spans="1:13" s="44" customFormat="1" x14ac:dyDescent="0.2">
      <c r="A487" s="137" t="s">
        <v>357</v>
      </c>
      <c r="B487" s="196" t="s">
        <v>657</v>
      </c>
      <c r="C487" s="120">
        <v>5.8</v>
      </c>
      <c r="D487" s="116" t="s">
        <v>270</v>
      </c>
      <c r="E487" s="33">
        <v>437.96</v>
      </c>
      <c r="F487" s="62">
        <f t="shared" si="35"/>
        <v>2540.17</v>
      </c>
      <c r="G487" s="13"/>
      <c r="H487" s="43"/>
      <c r="I487" s="43"/>
      <c r="J487" s="43"/>
      <c r="K487" s="43"/>
      <c r="L487" s="43"/>
      <c r="M487" s="43"/>
    </row>
    <row r="488" spans="1:13" s="44" customFormat="1" x14ac:dyDescent="0.2">
      <c r="A488" s="137" t="s">
        <v>358</v>
      </c>
      <c r="B488" s="196" t="s">
        <v>654</v>
      </c>
      <c r="C488" s="120">
        <v>6</v>
      </c>
      <c r="D488" s="116" t="s">
        <v>270</v>
      </c>
      <c r="E488" s="33">
        <v>35</v>
      </c>
      <c r="F488" s="62">
        <f t="shared" si="35"/>
        <v>210</v>
      </c>
      <c r="G488" s="13"/>
      <c r="H488" s="43"/>
      <c r="I488" s="43"/>
      <c r="J488" s="43"/>
      <c r="K488" s="43"/>
      <c r="L488" s="43"/>
      <c r="M488" s="43"/>
    </row>
    <row r="489" spans="1:13" s="44" customFormat="1" x14ac:dyDescent="0.2">
      <c r="A489" s="137" t="s">
        <v>359</v>
      </c>
      <c r="B489" s="196" t="s">
        <v>352</v>
      </c>
      <c r="C489" s="120">
        <v>1</v>
      </c>
      <c r="D489" s="116" t="s">
        <v>0</v>
      </c>
      <c r="E489" s="33">
        <v>1384.45</v>
      </c>
      <c r="F489" s="62">
        <f t="shared" si="35"/>
        <v>1384.45</v>
      </c>
      <c r="G489" s="13"/>
      <c r="H489" s="43"/>
      <c r="I489" s="43"/>
      <c r="J489" s="43"/>
      <c r="K489" s="43"/>
      <c r="L489" s="43"/>
      <c r="M489" s="43"/>
    </row>
    <row r="490" spans="1:13" s="44" customFormat="1" x14ac:dyDescent="0.2">
      <c r="A490" s="137" t="s">
        <v>360</v>
      </c>
      <c r="B490" s="196" t="s">
        <v>353</v>
      </c>
      <c r="C490" s="120">
        <v>1</v>
      </c>
      <c r="D490" s="116" t="s">
        <v>0</v>
      </c>
      <c r="E490" s="33">
        <v>1566.25</v>
      </c>
      <c r="F490" s="62">
        <f t="shared" si="35"/>
        <v>1566.25</v>
      </c>
      <c r="G490" s="13"/>
      <c r="H490" s="43"/>
      <c r="I490" s="43"/>
      <c r="J490" s="43"/>
      <c r="K490" s="43"/>
      <c r="L490" s="43"/>
      <c r="M490" s="43"/>
    </row>
    <row r="491" spans="1:13" s="44" customFormat="1" x14ac:dyDescent="0.2">
      <c r="A491" s="137" t="s">
        <v>361</v>
      </c>
      <c r="B491" s="196" t="s">
        <v>354</v>
      </c>
      <c r="C491" s="120">
        <v>2</v>
      </c>
      <c r="D491" s="116" t="s">
        <v>0</v>
      </c>
      <c r="E491" s="33">
        <v>12.5</v>
      </c>
      <c r="F491" s="62">
        <f t="shared" si="35"/>
        <v>25</v>
      </c>
      <c r="G491" s="13"/>
      <c r="H491" s="43"/>
      <c r="I491" s="43"/>
      <c r="J491" s="43"/>
      <c r="K491" s="43"/>
      <c r="L491" s="43"/>
      <c r="M491" s="43"/>
    </row>
    <row r="492" spans="1:13" s="44" customFormat="1" x14ac:dyDescent="0.2">
      <c r="A492" s="137" t="s">
        <v>362</v>
      </c>
      <c r="B492" s="196" t="s">
        <v>343</v>
      </c>
      <c r="C492" s="120">
        <v>10.14</v>
      </c>
      <c r="D492" s="116" t="s">
        <v>5</v>
      </c>
      <c r="E492" s="33">
        <v>310.39</v>
      </c>
      <c r="F492" s="62">
        <f t="shared" si="35"/>
        <v>3147.35</v>
      </c>
      <c r="G492" s="13"/>
      <c r="H492" s="43"/>
      <c r="I492" s="43"/>
      <c r="J492" s="43"/>
      <c r="K492" s="43"/>
      <c r="L492" s="43"/>
      <c r="M492" s="43"/>
    </row>
    <row r="493" spans="1:13" s="44" customFormat="1" x14ac:dyDescent="0.2">
      <c r="A493" s="137" t="s">
        <v>363</v>
      </c>
      <c r="B493" s="196" t="s">
        <v>266</v>
      </c>
      <c r="C493" s="120">
        <v>1</v>
      </c>
      <c r="D493" s="116" t="s">
        <v>0</v>
      </c>
      <c r="E493" s="33">
        <v>350</v>
      </c>
      <c r="F493" s="62">
        <f t="shared" si="35"/>
        <v>350</v>
      </c>
      <c r="G493" s="13"/>
      <c r="H493" s="43"/>
      <c r="I493" s="43"/>
      <c r="J493" s="43"/>
      <c r="K493" s="43"/>
      <c r="L493" s="43"/>
      <c r="M493" s="43"/>
    </row>
    <row r="494" spans="1:13" s="44" customFormat="1" x14ac:dyDescent="0.2">
      <c r="A494" s="38"/>
      <c r="B494" s="112"/>
      <c r="C494" s="120"/>
      <c r="D494" s="116"/>
      <c r="E494" s="33"/>
      <c r="F494" s="62">
        <f t="shared" si="35"/>
        <v>0</v>
      </c>
      <c r="G494" s="13"/>
      <c r="H494" s="43"/>
      <c r="I494" s="43"/>
      <c r="J494" s="43"/>
      <c r="K494" s="43"/>
      <c r="L494" s="43"/>
      <c r="M494" s="43"/>
    </row>
    <row r="495" spans="1:13" s="44" customFormat="1" x14ac:dyDescent="0.2">
      <c r="A495" s="135">
        <v>2.4</v>
      </c>
      <c r="B495" s="134" t="s">
        <v>271</v>
      </c>
      <c r="C495" s="120"/>
      <c r="D495" s="116"/>
      <c r="E495" s="33"/>
      <c r="F495" s="62">
        <f t="shared" si="35"/>
        <v>0</v>
      </c>
      <c r="G495" s="13"/>
      <c r="H495" s="43"/>
      <c r="I495" s="43"/>
      <c r="J495" s="43"/>
      <c r="K495" s="43"/>
      <c r="L495" s="43"/>
      <c r="M495" s="43"/>
    </row>
    <row r="496" spans="1:13" s="44" customFormat="1" x14ac:dyDescent="0.2">
      <c r="A496" s="137" t="s">
        <v>364</v>
      </c>
      <c r="B496" s="196" t="s">
        <v>654</v>
      </c>
      <c r="C496" s="120">
        <v>24</v>
      </c>
      <c r="D496" s="116" t="s">
        <v>270</v>
      </c>
      <c r="E496" s="33">
        <v>35</v>
      </c>
      <c r="F496" s="62">
        <f t="shared" si="35"/>
        <v>840</v>
      </c>
      <c r="G496" s="13"/>
      <c r="H496" s="43"/>
      <c r="I496" s="43"/>
      <c r="J496" s="43"/>
      <c r="K496" s="43"/>
      <c r="L496" s="43"/>
      <c r="M496" s="43"/>
    </row>
    <row r="497" spans="1:13" s="44" customFormat="1" x14ac:dyDescent="0.2">
      <c r="A497" s="137" t="s">
        <v>366</v>
      </c>
      <c r="B497" s="196" t="s">
        <v>343</v>
      </c>
      <c r="C497" s="120">
        <v>12.5</v>
      </c>
      <c r="D497" s="116" t="s">
        <v>5</v>
      </c>
      <c r="E497" s="33">
        <v>310.39</v>
      </c>
      <c r="F497" s="62">
        <f t="shared" si="35"/>
        <v>3879.88</v>
      </c>
      <c r="G497" s="13"/>
      <c r="H497" s="43"/>
      <c r="I497" s="43"/>
      <c r="J497" s="43"/>
      <c r="K497" s="43"/>
      <c r="L497" s="43"/>
      <c r="M497" s="43"/>
    </row>
    <row r="498" spans="1:13" s="44" customFormat="1" x14ac:dyDescent="0.2">
      <c r="A498" s="137" t="s">
        <v>367</v>
      </c>
      <c r="B498" s="196" t="s">
        <v>266</v>
      </c>
      <c r="C498" s="120">
        <v>1</v>
      </c>
      <c r="D498" s="116" t="s">
        <v>0</v>
      </c>
      <c r="E498" s="33">
        <v>200</v>
      </c>
      <c r="F498" s="62">
        <f t="shared" si="35"/>
        <v>200</v>
      </c>
      <c r="G498" s="13"/>
      <c r="H498" s="43"/>
      <c r="I498" s="43"/>
      <c r="J498" s="43"/>
      <c r="K498" s="43"/>
      <c r="L498" s="43"/>
      <c r="M498" s="43"/>
    </row>
    <row r="499" spans="1:13" s="44" customFormat="1" x14ac:dyDescent="0.2">
      <c r="A499" s="5"/>
      <c r="B499" s="139"/>
      <c r="C499" s="120"/>
      <c r="D499" s="116"/>
      <c r="E499" s="33"/>
      <c r="F499" s="62">
        <f t="shared" si="35"/>
        <v>0</v>
      </c>
      <c r="G499" s="13"/>
      <c r="H499" s="43"/>
      <c r="I499" s="43"/>
      <c r="J499" s="43"/>
      <c r="K499" s="43"/>
      <c r="L499" s="43"/>
      <c r="M499" s="43"/>
    </row>
    <row r="500" spans="1:13" s="44" customFormat="1" x14ac:dyDescent="0.2">
      <c r="A500" s="138">
        <v>2.5</v>
      </c>
      <c r="B500" s="195" t="s">
        <v>272</v>
      </c>
      <c r="C500" s="120"/>
      <c r="D500" s="116"/>
      <c r="E500" s="33"/>
      <c r="F500" s="62">
        <f t="shared" si="35"/>
        <v>0</v>
      </c>
      <c r="G500" s="13"/>
      <c r="H500" s="43"/>
      <c r="I500" s="43"/>
      <c r="J500" s="43"/>
      <c r="K500" s="43"/>
      <c r="L500" s="43"/>
      <c r="M500" s="43"/>
    </row>
    <row r="501" spans="1:13" s="44" customFormat="1" x14ac:dyDescent="0.2">
      <c r="A501" s="137" t="s">
        <v>398</v>
      </c>
      <c r="B501" s="196" t="s">
        <v>656</v>
      </c>
      <c r="C501" s="120">
        <v>18</v>
      </c>
      <c r="D501" s="116" t="s">
        <v>270</v>
      </c>
      <c r="E501" s="33">
        <v>48.3</v>
      </c>
      <c r="F501" s="62">
        <f t="shared" si="35"/>
        <v>869.4</v>
      </c>
      <c r="G501" s="13"/>
      <c r="H501" s="43"/>
      <c r="I501" s="43"/>
      <c r="J501" s="43"/>
      <c r="K501" s="43"/>
      <c r="L501" s="43"/>
      <c r="M501" s="43"/>
    </row>
    <row r="502" spans="1:13" s="44" customFormat="1" x14ac:dyDescent="0.2">
      <c r="A502" s="137" t="s">
        <v>400</v>
      </c>
      <c r="B502" s="196" t="s">
        <v>654</v>
      </c>
      <c r="C502" s="120">
        <v>12</v>
      </c>
      <c r="D502" s="116" t="s">
        <v>270</v>
      </c>
      <c r="E502" s="33">
        <v>35</v>
      </c>
      <c r="F502" s="62">
        <f t="shared" si="35"/>
        <v>420</v>
      </c>
      <c r="G502" s="13"/>
      <c r="H502" s="43"/>
      <c r="I502" s="43"/>
      <c r="J502" s="43"/>
      <c r="K502" s="43"/>
      <c r="L502" s="43"/>
      <c r="M502" s="43"/>
    </row>
    <row r="503" spans="1:13" s="44" customFormat="1" x14ac:dyDescent="0.2">
      <c r="A503" s="137" t="s">
        <v>399</v>
      </c>
      <c r="B503" s="196" t="s">
        <v>343</v>
      </c>
      <c r="C503" s="120">
        <v>15.5</v>
      </c>
      <c r="D503" s="116" t="s">
        <v>5</v>
      </c>
      <c r="E503" s="33">
        <v>310.39</v>
      </c>
      <c r="F503" s="62">
        <f t="shared" si="35"/>
        <v>4811.05</v>
      </c>
      <c r="G503" s="13"/>
      <c r="H503" s="43"/>
      <c r="I503" s="43"/>
      <c r="J503" s="43"/>
      <c r="K503" s="43"/>
      <c r="L503" s="43"/>
      <c r="M503" s="43"/>
    </row>
    <row r="504" spans="1:13" s="44" customFormat="1" x14ac:dyDescent="0.2">
      <c r="A504" s="38"/>
      <c r="B504" s="112"/>
      <c r="C504" s="120"/>
      <c r="D504" s="116"/>
      <c r="E504" s="33"/>
      <c r="F504" s="62">
        <f t="shared" si="35"/>
        <v>0</v>
      </c>
      <c r="G504" s="13"/>
      <c r="H504" s="43"/>
      <c r="I504" s="43"/>
      <c r="J504" s="43"/>
      <c r="K504" s="43"/>
      <c r="L504" s="43"/>
      <c r="M504" s="43"/>
    </row>
    <row r="505" spans="1:13" s="44" customFormat="1" x14ac:dyDescent="0.2">
      <c r="A505" s="132">
        <v>2.6</v>
      </c>
      <c r="B505" s="134" t="s">
        <v>273</v>
      </c>
      <c r="C505" s="120"/>
      <c r="D505" s="116"/>
      <c r="E505" s="33"/>
      <c r="F505" s="62">
        <f t="shared" si="35"/>
        <v>0</v>
      </c>
      <c r="G505" s="13"/>
      <c r="H505" s="43"/>
      <c r="I505" s="43"/>
      <c r="J505" s="43"/>
      <c r="K505" s="43"/>
      <c r="L505" s="43"/>
      <c r="M505" s="43"/>
    </row>
    <row r="506" spans="1:13" s="44" customFormat="1" x14ac:dyDescent="0.2">
      <c r="A506" s="122" t="s">
        <v>365</v>
      </c>
      <c r="B506" s="196" t="s">
        <v>654</v>
      </c>
      <c r="C506" s="120">
        <v>36</v>
      </c>
      <c r="D506" s="116" t="s">
        <v>270</v>
      </c>
      <c r="E506" s="33">
        <v>35</v>
      </c>
      <c r="F506" s="62">
        <f t="shared" si="35"/>
        <v>1260</v>
      </c>
      <c r="G506" s="13"/>
      <c r="H506" s="43"/>
      <c r="I506" s="43"/>
      <c r="J506" s="43"/>
      <c r="K506" s="43"/>
      <c r="L506" s="43"/>
      <c r="M506" s="43"/>
    </row>
    <row r="507" spans="1:13" s="44" customFormat="1" x14ac:dyDescent="0.2">
      <c r="A507" s="122" t="s">
        <v>401</v>
      </c>
      <c r="B507" s="196" t="s">
        <v>658</v>
      </c>
      <c r="C507" s="120">
        <v>12</v>
      </c>
      <c r="D507" s="116" t="s">
        <v>270</v>
      </c>
      <c r="E507" s="33">
        <v>48.3</v>
      </c>
      <c r="F507" s="62">
        <f t="shared" si="35"/>
        <v>579.6</v>
      </c>
      <c r="G507" s="13"/>
      <c r="H507" s="43"/>
      <c r="I507" s="43"/>
      <c r="J507" s="43"/>
      <c r="K507" s="43"/>
      <c r="L507" s="43"/>
      <c r="M507" s="43"/>
    </row>
    <row r="508" spans="1:13" s="44" customFormat="1" x14ac:dyDescent="0.2">
      <c r="A508" s="122" t="s">
        <v>402</v>
      </c>
      <c r="B508" s="196" t="s">
        <v>656</v>
      </c>
      <c r="C508" s="120">
        <v>5.8</v>
      </c>
      <c r="D508" s="116" t="s">
        <v>270</v>
      </c>
      <c r="E508" s="33">
        <v>252.73</v>
      </c>
      <c r="F508" s="62">
        <f t="shared" si="35"/>
        <v>1465.83</v>
      </c>
      <c r="G508" s="13"/>
      <c r="H508" s="43"/>
      <c r="I508" s="43"/>
      <c r="J508" s="43"/>
      <c r="K508" s="43"/>
      <c r="L508" s="43"/>
      <c r="M508" s="43"/>
    </row>
    <row r="509" spans="1:13" s="44" customFormat="1" x14ac:dyDescent="0.2">
      <c r="A509" s="122" t="s">
        <v>403</v>
      </c>
      <c r="B509" s="196" t="s">
        <v>657</v>
      </c>
      <c r="C509" s="120">
        <v>5.8</v>
      </c>
      <c r="D509" s="116" t="s">
        <v>270</v>
      </c>
      <c r="E509" s="33">
        <v>437.95</v>
      </c>
      <c r="F509" s="62">
        <f t="shared" si="35"/>
        <v>2540.11</v>
      </c>
      <c r="G509" s="13"/>
      <c r="H509" s="43"/>
      <c r="I509" s="43"/>
      <c r="J509" s="43"/>
      <c r="K509" s="43"/>
      <c r="L509" s="43"/>
      <c r="M509" s="43"/>
    </row>
    <row r="510" spans="1:13" s="44" customFormat="1" x14ac:dyDescent="0.2">
      <c r="A510" s="122" t="s">
        <v>404</v>
      </c>
      <c r="B510" s="196" t="s">
        <v>352</v>
      </c>
      <c r="C510" s="120">
        <v>1</v>
      </c>
      <c r="D510" s="116" t="s">
        <v>0</v>
      </c>
      <c r="E510" s="33">
        <v>1384.45</v>
      </c>
      <c r="F510" s="62">
        <f t="shared" si="35"/>
        <v>1384.45</v>
      </c>
      <c r="G510" s="13"/>
      <c r="H510" s="43"/>
      <c r="I510" s="43"/>
      <c r="J510" s="43"/>
      <c r="K510" s="43"/>
      <c r="L510" s="43"/>
      <c r="M510" s="43"/>
    </row>
    <row r="511" spans="1:13" s="44" customFormat="1" x14ac:dyDescent="0.2">
      <c r="A511" s="122" t="s">
        <v>405</v>
      </c>
      <c r="B511" s="196" t="s">
        <v>353</v>
      </c>
      <c r="C511" s="120">
        <v>2</v>
      </c>
      <c r="D511" s="116" t="s">
        <v>0</v>
      </c>
      <c r="E511" s="33">
        <v>1566.25</v>
      </c>
      <c r="F511" s="62">
        <f t="shared" si="35"/>
        <v>3132.5</v>
      </c>
      <c r="G511" s="13"/>
      <c r="H511" s="43"/>
      <c r="I511" s="43"/>
      <c r="J511" s="43"/>
      <c r="K511" s="43"/>
      <c r="L511" s="43"/>
      <c r="M511" s="43"/>
    </row>
    <row r="512" spans="1:13" s="44" customFormat="1" x14ac:dyDescent="0.2">
      <c r="A512" s="122" t="s">
        <v>406</v>
      </c>
      <c r="B512" s="112" t="s">
        <v>368</v>
      </c>
      <c r="C512" s="120">
        <v>2</v>
      </c>
      <c r="D512" s="116" t="s">
        <v>0</v>
      </c>
      <c r="E512" s="33">
        <v>40</v>
      </c>
      <c r="F512" s="62">
        <f t="shared" si="35"/>
        <v>80</v>
      </c>
      <c r="G512" s="13"/>
      <c r="H512" s="43"/>
      <c r="I512" s="43"/>
      <c r="J512" s="43"/>
      <c r="K512" s="43"/>
      <c r="L512" s="43"/>
      <c r="M512" s="43"/>
    </row>
    <row r="513" spans="1:13" s="44" customFormat="1" x14ac:dyDescent="0.2">
      <c r="A513" s="122" t="s">
        <v>407</v>
      </c>
      <c r="B513" s="196" t="s">
        <v>343</v>
      </c>
      <c r="C513" s="120">
        <v>26.79</v>
      </c>
      <c r="D513" s="116" t="s">
        <v>5</v>
      </c>
      <c r="E513" s="33">
        <v>310.39</v>
      </c>
      <c r="F513" s="62">
        <f t="shared" si="35"/>
        <v>8315.35</v>
      </c>
      <c r="G513" s="13"/>
      <c r="H513" s="43"/>
      <c r="I513" s="43"/>
      <c r="J513" s="43"/>
      <c r="K513" s="43"/>
      <c r="L513" s="43"/>
      <c r="M513" s="43"/>
    </row>
    <row r="514" spans="1:13" s="44" customFormat="1" x14ac:dyDescent="0.2">
      <c r="A514" s="122" t="s">
        <v>408</v>
      </c>
      <c r="B514" s="196" t="s">
        <v>266</v>
      </c>
      <c r="C514" s="120">
        <v>1</v>
      </c>
      <c r="D514" s="116" t="s">
        <v>0</v>
      </c>
      <c r="E514" s="33">
        <v>200</v>
      </c>
      <c r="F514" s="62">
        <f t="shared" si="35"/>
        <v>200</v>
      </c>
      <c r="G514" s="13"/>
      <c r="H514" s="43"/>
      <c r="I514" s="43"/>
      <c r="J514" s="43"/>
      <c r="K514" s="43"/>
      <c r="L514" s="43"/>
      <c r="M514" s="43"/>
    </row>
    <row r="515" spans="1:13" s="44" customFormat="1" x14ac:dyDescent="0.2">
      <c r="A515" s="38"/>
      <c r="B515" s="112"/>
      <c r="C515" s="120"/>
      <c r="D515" s="116"/>
      <c r="E515" s="33"/>
      <c r="F515" s="62">
        <f t="shared" si="35"/>
        <v>0</v>
      </c>
      <c r="G515" s="13"/>
      <c r="H515" s="43"/>
      <c r="I515" s="43"/>
      <c r="J515" s="43"/>
      <c r="K515" s="43"/>
      <c r="L515" s="43"/>
      <c r="M515" s="43"/>
    </row>
    <row r="516" spans="1:13" s="44" customFormat="1" x14ac:dyDescent="0.2">
      <c r="A516" s="135">
        <v>2.7</v>
      </c>
      <c r="B516" s="134" t="s">
        <v>269</v>
      </c>
      <c r="C516" s="121"/>
      <c r="D516" s="116"/>
      <c r="E516" s="33"/>
      <c r="F516" s="62">
        <f t="shared" si="35"/>
        <v>0</v>
      </c>
      <c r="G516" s="13"/>
      <c r="H516" s="43"/>
      <c r="I516" s="43"/>
      <c r="J516" s="43"/>
      <c r="K516" s="43"/>
      <c r="L516" s="43"/>
      <c r="M516" s="43"/>
    </row>
    <row r="517" spans="1:13" s="44" customFormat="1" x14ac:dyDescent="0.2">
      <c r="A517" s="122" t="s">
        <v>409</v>
      </c>
      <c r="B517" s="196" t="s">
        <v>654</v>
      </c>
      <c r="C517" s="121">
        <f>48+12</f>
        <v>60</v>
      </c>
      <c r="D517" s="116" t="s">
        <v>270</v>
      </c>
      <c r="E517" s="33">
        <v>35</v>
      </c>
      <c r="F517" s="62">
        <f t="shared" si="35"/>
        <v>2100</v>
      </c>
      <c r="G517" s="13"/>
      <c r="H517" s="43"/>
      <c r="I517" s="43"/>
      <c r="J517" s="43"/>
      <c r="K517" s="43"/>
      <c r="L517" s="43"/>
      <c r="M517" s="43"/>
    </row>
    <row r="518" spans="1:13" s="44" customFormat="1" x14ac:dyDescent="0.2">
      <c r="A518" s="122" t="s">
        <v>413</v>
      </c>
      <c r="B518" s="196" t="s">
        <v>657</v>
      </c>
      <c r="C518" s="121">
        <v>5.8</v>
      </c>
      <c r="D518" s="116" t="s">
        <v>270</v>
      </c>
      <c r="E518" s="33">
        <v>437.95</v>
      </c>
      <c r="F518" s="62">
        <f t="shared" si="35"/>
        <v>2540.11</v>
      </c>
      <c r="G518" s="13"/>
      <c r="H518" s="43"/>
      <c r="I518" s="43"/>
      <c r="J518" s="43"/>
      <c r="K518" s="43"/>
      <c r="L518" s="43"/>
      <c r="M518" s="43"/>
    </row>
    <row r="519" spans="1:13" s="44" customFormat="1" x14ac:dyDescent="0.2">
      <c r="A519" s="122" t="s">
        <v>416</v>
      </c>
      <c r="B519" s="196" t="s">
        <v>658</v>
      </c>
      <c r="C519" s="120">
        <v>12</v>
      </c>
      <c r="D519" s="116" t="s">
        <v>270</v>
      </c>
      <c r="E519" s="33">
        <v>48.3</v>
      </c>
      <c r="F519" s="62">
        <f t="shared" si="35"/>
        <v>579.6</v>
      </c>
      <c r="G519" s="13"/>
      <c r="H519" s="43"/>
      <c r="I519" s="43"/>
      <c r="J519" s="43"/>
      <c r="K519" s="43"/>
      <c r="L519" s="43"/>
      <c r="M519" s="43"/>
    </row>
    <row r="520" spans="1:13" s="44" customFormat="1" x14ac:dyDescent="0.2">
      <c r="A520" s="122" t="s">
        <v>415</v>
      </c>
      <c r="B520" s="112" t="s">
        <v>369</v>
      </c>
      <c r="C520" s="121">
        <v>6</v>
      </c>
      <c r="D520" s="116" t="s">
        <v>0</v>
      </c>
      <c r="E520" s="33">
        <v>10</v>
      </c>
      <c r="F520" s="62">
        <f t="shared" si="35"/>
        <v>60</v>
      </c>
      <c r="G520" s="13"/>
      <c r="H520" s="43"/>
      <c r="I520" s="43"/>
      <c r="J520" s="43"/>
      <c r="K520" s="43"/>
      <c r="L520" s="43"/>
      <c r="M520" s="43"/>
    </row>
    <row r="521" spans="1:13" s="44" customFormat="1" x14ac:dyDescent="0.2">
      <c r="A521" s="122" t="s">
        <v>410</v>
      </c>
      <c r="B521" s="112" t="s">
        <v>373</v>
      </c>
      <c r="C521" s="121">
        <v>8</v>
      </c>
      <c r="D521" s="116" t="s">
        <v>0</v>
      </c>
      <c r="E521" s="33">
        <v>10</v>
      </c>
      <c r="F521" s="62">
        <f t="shared" si="35"/>
        <v>80</v>
      </c>
      <c r="G521" s="13"/>
      <c r="H521" s="43"/>
      <c r="I521" s="43"/>
      <c r="J521" s="43"/>
      <c r="K521" s="43"/>
      <c r="L521" s="43"/>
      <c r="M521" s="43"/>
    </row>
    <row r="522" spans="1:13" s="44" customFormat="1" x14ac:dyDescent="0.2">
      <c r="A522" s="122" t="s">
        <v>411</v>
      </c>
      <c r="B522" s="112" t="s">
        <v>370</v>
      </c>
      <c r="C522" s="121">
        <v>3</v>
      </c>
      <c r="D522" s="116" t="s">
        <v>0</v>
      </c>
      <c r="E522" s="33">
        <v>2054.4499999999998</v>
      </c>
      <c r="F522" s="62">
        <f t="shared" si="35"/>
        <v>6163.35</v>
      </c>
      <c r="G522" s="13"/>
      <c r="H522" s="43"/>
      <c r="I522" s="43"/>
      <c r="J522" s="43"/>
      <c r="K522" s="43"/>
      <c r="L522" s="43"/>
      <c r="M522" s="43"/>
    </row>
    <row r="523" spans="1:13" s="44" customFormat="1" x14ac:dyDescent="0.2">
      <c r="A523" s="122" t="s">
        <v>417</v>
      </c>
      <c r="B523" s="112" t="s">
        <v>371</v>
      </c>
      <c r="C523" s="120">
        <v>1</v>
      </c>
      <c r="D523" s="116" t="s">
        <v>0</v>
      </c>
      <c r="E523" s="33">
        <v>60</v>
      </c>
      <c r="F523" s="62">
        <f t="shared" si="35"/>
        <v>60</v>
      </c>
      <c r="G523" s="13"/>
      <c r="H523" s="43"/>
      <c r="I523" s="43"/>
      <c r="J523" s="43"/>
      <c r="K523" s="43"/>
      <c r="L523" s="43"/>
      <c r="M523" s="43"/>
    </row>
    <row r="524" spans="1:13" s="44" customFormat="1" x14ac:dyDescent="0.2">
      <c r="A524" s="122" t="s">
        <v>412</v>
      </c>
      <c r="B524" s="112" t="s">
        <v>372</v>
      </c>
      <c r="C524" s="120">
        <v>2</v>
      </c>
      <c r="D524" s="116" t="s">
        <v>0</v>
      </c>
      <c r="E524" s="33">
        <v>10</v>
      </c>
      <c r="F524" s="62">
        <f t="shared" si="35"/>
        <v>20</v>
      </c>
      <c r="G524" s="13"/>
      <c r="H524" s="43"/>
      <c r="I524" s="43"/>
      <c r="J524" s="43"/>
      <c r="K524" s="43"/>
      <c r="L524" s="43"/>
      <c r="M524" s="43"/>
    </row>
    <row r="525" spans="1:13" s="44" customFormat="1" x14ac:dyDescent="0.2">
      <c r="A525" s="122" t="s">
        <v>414</v>
      </c>
      <c r="B525" s="196" t="s">
        <v>353</v>
      </c>
      <c r="C525" s="121">
        <v>7</v>
      </c>
      <c r="D525" s="116" t="s">
        <v>0</v>
      </c>
      <c r="E525" s="33">
        <v>1566.25</v>
      </c>
      <c r="F525" s="62">
        <f t="shared" si="35"/>
        <v>10963.75</v>
      </c>
      <c r="G525" s="13"/>
      <c r="H525" s="43"/>
      <c r="I525" s="43"/>
      <c r="J525" s="43"/>
      <c r="K525" s="43"/>
      <c r="L525" s="43"/>
      <c r="M525" s="43"/>
    </row>
    <row r="526" spans="1:13" s="44" customFormat="1" x14ac:dyDescent="0.2">
      <c r="A526" s="122" t="s">
        <v>418</v>
      </c>
      <c r="B526" s="196" t="s">
        <v>352</v>
      </c>
      <c r="C526" s="121">
        <v>3</v>
      </c>
      <c r="D526" s="116" t="s">
        <v>0</v>
      </c>
      <c r="E526" s="33">
        <v>1384.48</v>
      </c>
      <c r="F526" s="62">
        <f t="shared" si="35"/>
        <v>4153.4399999999996</v>
      </c>
      <c r="G526" s="13"/>
      <c r="H526" s="43"/>
      <c r="I526" s="43"/>
      <c r="J526" s="43"/>
      <c r="K526" s="43"/>
      <c r="L526" s="43"/>
      <c r="M526" s="43"/>
    </row>
    <row r="527" spans="1:13" s="44" customFormat="1" x14ac:dyDescent="0.2">
      <c r="A527" s="122" t="s">
        <v>419</v>
      </c>
      <c r="B527" s="196" t="s">
        <v>343</v>
      </c>
      <c r="C527" s="121">
        <v>18</v>
      </c>
      <c r="D527" s="116" t="s">
        <v>5</v>
      </c>
      <c r="E527" s="33">
        <v>310.39</v>
      </c>
      <c r="F527" s="62">
        <f t="shared" si="35"/>
        <v>5587.02</v>
      </c>
      <c r="G527" s="13"/>
      <c r="H527" s="43"/>
      <c r="I527" s="43"/>
      <c r="J527" s="43"/>
      <c r="K527" s="43"/>
      <c r="L527" s="43"/>
      <c r="M527" s="43"/>
    </row>
    <row r="528" spans="1:13" s="44" customFormat="1" x14ac:dyDescent="0.2">
      <c r="A528" s="122" t="s">
        <v>420</v>
      </c>
      <c r="B528" s="196" t="s">
        <v>266</v>
      </c>
      <c r="C528" s="121">
        <v>1</v>
      </c>
      <c r="D528" s="116" t="s">
        <v>0</v>
      </c>
      <c r="E528" s="33">
        <v>300</v>
      </c>
      <c r="F528" s="62">
        <f t="shared" si="35"/>
        <v>300</v>
      </c>
      <c r="G528" s="13"/>
      <c r="H528" s="43"/>
      <c r="I528" s="43"/>
      <c r="J528" s="43"/>
      <c r="K528" s="43"/>
      <c r="L528" s="43"/>
      <c r="M528" s="43"/>
    </row>
    <row r="529" spans="1:13" s="44" customFormat="1" x14ac:dyDescent="0.2">
      <c r="A529" s="38"/>
      <c r="B529" s="112"/>
      <c r="C529" s="120"/>
      <c r="D529" s="116"/>
      <c r="E529" s="33"/>
      <c r="F529" s="62">
        <f t="shared" si="35"/>
        <v>0</v>
      </c>
      <c r="G529" s="13"/>
      <c r="H529" s="43"/>
      <c r="I529" s="43"/>
      <c r="J529" s="43"/>
      <c r="K529" s="43"/>
      <c r="L529" s="43"/>
      <c r="M529" s="43"/>
    </row>
    <row r="530" spans="1:13" s="44" customFormat="1" x14ac:dyDescent="0.2">
      <c r="A530" s="135">
        <v>2.8</v>
      </c>
      <c r="B530" s="134" t="s">
        <v>274</v>
      </c>
      <c r="C530" s="121"/>
      <c r="D530" s="116"/>
      <c r="E530" s="33"/>
      <c r="F530" s="62">
        <f t="shared" si="35"/>
        <v>0</v>
      </c>
      <c r="G530" s="13"/>
      <c r="H530" s="43"/>
      <c r="I530" s="43"/>
      <c r="J530" s="43"/>
      <c r="K530" s="43"/>
      <c r="L530" s="43"/>
      <c r="M530" s="43"/>
    </row>
    <row r="531" spans="1:13" s="44" customFormat="1" x14ac:dyDescent="0.2">
      <c r="A531" s="122" t="s">
        <v>421</v>
      </c>
      <c r="B531" s="197" t="s">
        <v>659</v>
      </c>
      <c r="C531" s="121">
        <v>23.2</v>
      </c>
      <c r="D531" s="116" t="s">
        <v>270</v>
      </c>
      <c r="E531" s="33">
        <v>437.95</v>
      </c>
      <c r="F531" s="62">
        <f t="shared" si="35"/>
        <v>10160.44</v>
      </c>
      <c r="G531" s="13"/>
      <c r="H531" s="43"/>
      <c r="I531" s="43"/>
      <c r="J531" s="43"/>
      <c r="K531" s="43"/>
      <c r="L531" s="43"/>
      <c r="M531" s="43"/>
    </row>
    <row r="532" spans="1:13" s="44" customFormat="1" x14ac:dyDescent="0.2">
      <c r="A532" s="122" t="s">
        <v>422</v>
      </c>
      <c r="B532" s="197" t="s">
        <v>654</v>
      </c>
      <c r="C532" s="121">
        <v>12</v>
      </c>
      <c r="D532" s="116" t="s">
        <v>270</v>
      </c>
      <c r="E532" s="33">
        <v>35</v>
      </c>
      <c r="F532" s="62">
        <f t="shared" si="35"/>
        <v>420</v>
      </c>
      <c r="G532" s="13"/>
      <c r="H532" s="43"/>
      <c r="I532" s="43"/>
      <c r="J532" s="43"/>
      <c r="K532" s="43"/>
      <c r="L532" s="43"/>
      <c r="M532" s="43"/>
    </row>
    <row r="533" spans="1:13" s="44" customFormat="1" x14ac:dyDescent="0.2">
      <c r="A533" s="122" t="s">
        <v>423</v>
      </c>
      <c r="B533" s="196" t="s">
        <v>353</v>
      </c>
      <c r="C533" s="121">
        <v>5</v>
      </c>
      <c r="D533" s="116" t="s">
        <v>0</v>
      </c>
      <c r="E533" s="33">
        <v>1566.25</v>
      </c>
      <c r="F533" s="62">
        <f t="shared" si="35"/>
        <v>7831.25</v>
      </c>
      <c r="G533" s="13"/>
      <c r="H533" s="43"/>
      <c r="I533" s="43"/>
      <c r="J533" s="43"/>
      <c r="K533" s="43"/>
      <c r="L533" s="43"/>
      <c r="M533" s="43"/>
    </row>
    <row r="534" spans="1:13" s="44" customFormat="1" x14ac:dyDescent="0.2">
      <c r="A534" s="137" t="s">
        <v>424</v>
      </c>
      <c r="B534" s="196" t="s">
        <v>374</v>
      </c>
      <c r="C534" s="121">
        <v>1</v>
      </c>
      <c r="D534" s="116" t="s">
        <v>0</v>
      </c>
      <c r="E534" s="33">
        <v>390</v>
      </c>
      <c r="F534" s="62">
        <f t="shared" si="35"/>
        <v>390</v>
      </c>
      <c r="G534" s="13"/>
      <c r="H534" s="43"/>
      <c r="I534" s="43"/>
      <c r="J534" s="43"/>
      <c r="K534" s="43"/>
      <c r="L534" s="43"/>
      <c r="M534" s="43"/>
    </row>
    <row r="535" spans="1:13" s="44" customFormat="1" x14ac:dyDescent="0.2">
      <c r="A535" s="137" t="s">
        <v>425</v>
      </c>
      <c r="B535" s="196" t="s">
        <v>343</v>
      </c>
      <c r="C535" s="121">
        <v>12.73</v>
      </c>
      <c r="D535" s="116" t="s">
        <v>5</v>
      </c>
      <c r="E535" s="33">
        <v>310.39</v>
      </c>
      <c r="F535" s="62">
        <f t="shared" si="35"/>
        <v>3951.26</v>
      </c>
      <c r="G535" s="13"/>
      <c r="H535" s="43"/>
      <c r="I535" s="43"/>
      <c r="J535" s="43"/>
      <c r="K535" s="43"/>
      <c r="L535" s="43"/>
      <c r="M535" s="43"/>
    </row>
    <row r="536" spans="1:13" s="44" customFormat="1" x14ac:dyDescent="0.2">
      <c r="A536" s="137" t="s">
        <v>426</v>
      </c>
      <c r="B536" s="196" t="s">
        <v>266</v>
      </c>
      <c r="C536" s="121">
        <v>1</v>
      </c>
      <c r="D536" s="116" t="s">
        <v>0</v>
      </c>
      <c r="E536" s="33">
        <v>150</v>
      </c>
      <c r="F536" s="62">
        <f t="shared" si="35"/>
        <v>150</v>
      </c>
      <c r="G536" s="13"/>
      <c r="H536" s="43"/>
      <c r="I536" s="43"/>
      <c r="J536" s="43"/>
      <c r="K536" s="43"/>
      <c r="L536" s="43"/>
      <c r="M536" s="43"/>
    </row>
    <row r="537" spans="1:13" s="44" customFormat="1" x14ac:dyDescent="0.2">
      <c r="A537" s="5"/>
      <c r="B537" s="196"/>
      <c r="C537" s="120"/>
      <c r="D537" s="116"/>
      <c r="E537" s="33"/>
      <c r="F537" s="62">
        <f t="shared" ref="F537:F599" si="36">ROUND(C537*E537,2)</f>
        <v>0</v>
      </c>
      <c r="G537" s="13"/>
      <c r="H537" s="43"/>
      <c r="I537" s="43"/>
      <c r="J537" s="43"/>
      <c r="K537" s="43"/>
      <c r="L537" s="43"/>
      <c r="M537" s="43"/>
    </row>
    <row r="538" spans="1:13" s="44" customFormat="1" x14ac:dyDescent="0.2">
      <c r="A538" s="136">
        <v>2.9</v>
      </c>
      <c r="B538" s="154" t="s">
        <v>275</v>
      </c>
      <c r="C538" s="121"/>
      <c r="D538" s="116"/>
      <c r="E538" s="33"/>
      <c r="F538" s="62">
        <f t="shared" si="36"/>
        <v>0</v>
      </c>
      <c r="G538" s="13"/>
      <c r="H538" s="43"/>
      <c r="I538" s="43"/>
      <c r="J538" s="43"/>
      <c r="K538" s="43"/>
      <c r="L538" s="43"/>
      <c r="M538" s="43"/>
    </row>
    <row r="539" spans="1:13" s="44" customFormat="1" x14ac:dyDescent="0.2">
      <c r="A539" s="137" t="s">
        <v>427</v>
      </c>
      <c r="B539" s="196" t="s">
        <v>353</v>
      </c>
      <c r="C539" s="121">
        <v>2</v>
      </c>
      <c r="D539" s="116" t="s">
        <v>0</v>
      </c>
      <c r="E539" s="33">
        <v>1566.25</v>
      </c>
      <c r="F539" s="62">
        <f t="shared" si="36"/>
        <v>3132.5</v>
      </c>
      <c r="G539" s="13"/>
      <c r="H539" s="43"/>
      <c r="I539" s="43"/>
      <c r="J539" s="43"/>
      <c r="K539" s="43"/>
      <c r="L539" s="43"/>
      <c r="M539" s="43"/>
    </row>
    <row r="540" spans="1:13" s="44" customFormat="1" x14ac:dyDescent="0.2">
      <c r="A540" s="137" t="s">
        <v>428</v>
      </c>
      <c r="B540" s="196" t="s">
        <v>660</v>
      </c>
      <c r="C540" s="121">
        <v>12</v>
      </c>
      <c r="D540" s="116" t="s">
        <v>270</v>
      </c>
      <c r="E540" s="33">
        <v>35</v>
      </c>
      <c r="F540" s="62">
        <f t="shared" si="36"/>
        <v>420</v>
      </c>
      <c r="G540" s="13"/>
      <c r="H540" s="43"/>
      <c r="I540" s="43"/>
      <c r="J540" s="43"/>
      <c r="K540" s="43"/>
      <c r="L540" s="43"/>
      <c r="M540" s="43"/>
    </row>
    <row r="541" spans="1:13" s="44" customFormat="1" x14ac:dyDescent="0.2">
      <c r="A541" s="137" t="s">
        <v>429</v>
      </c>
      <c r="B541" s="196" t="s">
        <v>661</v>
      </c>
      <c r="C541" s="121">
        <v>6</v>
      </c>
      <c r="D541" s="116" t="s">
        <v>270</v>
      </c>
      <c r="E541" s="33">
        <v>437.95</v>
      </c>
      <c r="F541" s="62">
        <f t="shared" si="36"/>
        <v>2627.7</v>
      </c>
      <c r="G541" s="13"/>
      <c r="H541" s="43"/>
      <c r="I541" s="43"/>
      <c r="J541" s="43"/>
      <c r="K541" s="43"/>
      <c r="L541" s="43"/>
      <c r="M541" s="43"/>
    </row>
    <row r="542" spans="1:13" s="44" customFormat="1" x14ac:dyDescent="0.2">
      <c r="A542" s="137" t="s">
        <v>430</v>
      </c>
      <c r="B542" s="196" t="s">
        <v>375</v>
      </c>
      <c r="C542" s="121">
        <v>1</v>
      </c>
      <c r="D542" s="116" t="s">
        <v>0</v>
      </c>
      <c r="E542" s="33">
        <v>80</v>
      </c>
      <c r="F542" s="62">
        <f t="shared" si="36"/>
        <v>80</v>
      </c>
      <c r="G542" s="13"/>
      <c r="H542" s="43"/>
      <c r="I542" s="43"/>
      <c r="J542" s="43"/>
      <c r="K542" s="43"/>
      <c r="L542" s="43"/>
      <c r="M542" s="43"/>
    </row>
    <row r="543" spans="1:13" s="44" customFormat="1" x14ac:dyDescent="0.2">
      <c r="A543" s="137" t="s">
        <v>431</v>
      </c>
      <c r="B543" s="196" t="s">
        <v>662</v>
      </c>
      <c r="C543" s="121">
        <v>1</v>
      </c>
      <c r="D543" s="116" t="s">
        <v>0</v>
      </c>
      <c r="E543" s="33">
        <v>1000</v>
      </c>
      <c r="F543" s="62">
        <f t="shared" si="36"/>
        <v>1000</v>
      </c>
      <c r="G543" s="13"/>
      <c r="H543" s="43"/>
      <c r="I543" s="43"/>
      <c r="J543" s="43"/>
      <c r="K543" s="43"/>
      <c r="L543" s="43"/>
      <c r="M543" s="43"/>
    </row>
    <row r="544" spans="1:13" s="44" customFormat="1" x14ac:dyDescent="0.2">
      <c r="A544" s="212" t="s">
        <v>432</v>
      </c>
      <c r="B544" s="213" t="s">
        <v>376</v>
      </c>
      <c r="C544" s="219">
        <v>1</v>
      </c>
      <c r="D544" s="215" t="s">
        <v>0</v>
      </c>
      <c r="E544" s="182">
        <v>1200</v>
      </c>
      <c r="F544" s="89">
        <f t="shared" si="36"/>
        <v>1200</v>
      </c>
      <c r="G544" s="13"/>
      <c r="H544" s="43"/>
      <c r="I544" s="43"/>
      <c r="J544" s="43"/>
      <c r="K544" s="43"/>
      <c r="L544" s="43"/>
      <c r="M544" s="43"/>
    </row>
    <row r="545" spans="1:13" s="44" customFormat="1" x14ac:dyDescent="0.2">
      <c r="A545" s="137" t="s">
        <v>433</v>
      </c>
      <c r="B545" s="196" t="s">
        <v>343</v>
      </c>
      <c r="C545" s="121">
        <v>3</v>
      </c>
      <c r="D545" s="116" t="s">
        <v>5</v>
      </c>
      <c r="E545" s="33">
        <v>310.39</v>
      </c>
      <c r="F545" s="62">
        <f t="shared" si="36"/>
        <v>931.17</v>
      </c>
      <c r="G545" s="13"/>
      <c r="H545" s="43"/>
      <c r="I545" s="43"/>
      <c r="J545" s="43"/>
      <c r="K545" s="43"/>
      <c r="L545" s="43"/>
      <c r="M545" s="43"/>
    </row>
    <row r="546" spans="1:13" s="44" customFormat="1" x14ac:dyDescent="0.2">
      <c r="A546" s="137" t="s">
        <v>434</v>
      </c>
      <c r="B546" s="196" t="s">
        <v>266</v>
      </c>
      <c r="C546" s="121">
        <v>1</v>
      </c>
      <c r="D546" s="116" t="s">
        <v>0</v>
      </c>
      <c r="E546" s="33">
        <v>200</v>
      </c>
      <c r="F546" s="62">
        <f t="shared" si="36"/>
        <v>200</v>
      </c>
      <c r="G546" s="13"/>
      <c r="H546" s="43"/>
      <c r="I546" s="43"/>
      <c r="J546" s="43"/>
      <c r="K546" s="43"/>
      <c r="L546" s="43"/>
      <c r="M546" s="43"/>
    </row>
    <row r="547" spans="1:13" s="44" customFormat="1" x14ac:dyDescent="0.2">
      <c r="A547" s="5"/>
      <c r="B547" s="196"/>
      <c r="C547" s="120"/>
      <c r="D547" s="116"/>
      <c r="E547" s="33"/>
      <c r="F547" s="62">
        <f t="shared" si="36"/>
        <v>0</v>
      </c>
      <c r="G547" s="13"/>
      <c r="H547" s="43"/>
      <c r="I547" s="43"/>
      <c r="J547" s="43"/>
      <c r="K547" s="43"/>
      <c r="L547" s="43"/>
      <c r="M547" s="43"/>
    </row>
    <row r="548" spans="1:13" s="44" customFormat="1" x14ac:dyDescent="0.2">
      <c r="A548" s="144">
        <v>2.1</v>
      </c>
      <c r="B548" s="154" t="s">
        <v>436</v>
      </c>
      <c r="C548" s="121"/>
      <c r="D548" s="116"/>
      <c r="E548" s="33"/>
      <c r="F548" s="62">
        <f t="shared" si="36"/>
        <v>0</v>
      </c>
      <c r="G548" s="13"/>
      <c r="H548" s="43"/>
      <c r="I548" s="43"/>
      <c r="J548" s="43"/>
      <c r="K548" s="43"/>
      <c r="L548" s="43"/>
      <c r="M548" s="43"/>
    </row>
    <row r="549" spans="1:13" s="44" customFormat="1" x14ac:dyDescent="0.2">
      <c r="A549" s="48" t="s">
        <v>457</v>
      </c>
      <c r="B549" s="196" t="s">
        <v>663</v>
      </c>
      <c r="C549" s="121">
        <v>210</v>
      </c>
      <c r="D549" s="116" t="s">
        <v>270</v>
      </c>
      <c r="E549" s="33">
        <v>35</v>
      </c>
      <c r="F549" s="62">
        <f t="shared" si="36"/>
        <v>7350</v>
      </c>
      <c r="G549" s="13"/>
      <c r="H549" s="43"/>
      <c r="I549" s="43"/>
      <c r="J549" s="43"/>
      <c r="K549" s="43"/>
      <c r="L549" s="43"/>
      <c r="M549" s="43"/>
    </row>
    <row r="550" spans="1:13" s="44" customFormat="1" x14ac:dyDescent="0.2">
      <c r="A550" s="48" t="s">
        <v>458</v>
      </c>
      <c r="B550" s="196" t="s">
        <v>664</v>
      </c>
      <c r="C550" s="121">
        <v>180</v>
      </c>
      <c r="D550" s="116" t="s">
        <v>270</v>
      </c>
      <c r="E550" s="33">
        <v>48.3</v>
      </c>
      <c r="F550" s="62">
        <f t="shared" si="36"/>
        <v>8694</v>
      </c>
      <c r="G550" s="13"/>
      <c r="H550" s="43"/>
      <c r="I550" s="43"/>
      <c r="J550" s="43"/>
      <c r="K550" s="43"/>
      <c r="L550" s="43"/>
      <c r="M550" s="43"/>
    </row>
    <row r="551" spans="1:13" s="44" customFormat="1" x14ac:dyDescent="0.2">
      <c r="A551" s="48" t="s">
        <v>459</v>
      </c>
      <c r="B551" s="196" t="s">
        <v>665</v>
      </c>
      <c r="C551" s="121">
        <v>5.79</v>
      </c>
      <c r="D551" s="116" t="s">
        <v>270</v>
      </c>
      <c r="E551" s="33">
        <v>929.25</v>
      </c>
      <c r="F551" s="62">
        <f t="shared" si="36"/>
        <v>5380.36</v>
      </c>
      <c r="G551" s="13"/>
      <c r="H551" s="43"/>
      <c r="I551" s="43"/>
      <c r="J551" s="43"/>
      <c r="K551" s="43"/>
      <c r="L551" s="43"/>
      <c r="M551" s="43"/>
    </row>
    <row r="552" spans="1:13" s="44" customFormat="1" x14ac:dyDescent="0.2">
      <c r="A552" s="48" t="s">
        <v>460</v>
      </c>
      <c r="B552" s="196" t="s">
        <v>380</v>
      </c>
      <c r="C552" s="121">
        <v>10</v>
      </c>
      <c r="D552" s="116" t="s">
        <v>0</v>
      </c>
      <c r="E552" s="33">
        <v>10</v>
      </c>
      <c r="F552" s="62">
        <f t="shared" si="36"/>
        <v>100</v>
      </c>
      <c r="G552" s="13"/>
      <c r="H552" s="43"/>
      <c r="I552" s="43"/>
      <c r="J552" s="43"/>
      <c r="K552" s="43"/>
      <c r="L552" s="43"/>
      <c r="M552" s="43"/>
    </row>
    <row r="553" spans="1:13" s="44" customFormat="1" x14ac:dyDescent="0.2">
      <c r="A553" s="48" t="s">
        <v>461</v>
      </c>
      <c r="B553" s="196" t="s">
        <v>382</v>
      </c>
      <c r="C553" s="121">
        <v>15</v>
      </c>
      <c r="D553" s="116" t="s">
        <v>0</v>
      </c>
      <c r="E553" s="33">
        <v>12.5</v>
      </c>
      <c r="F553" s="62">
        <f t="shared" si="36"/>
        <v>187.5</v>
      </c>
      <c r="G553" s="13"/>
      <c r="H553" s="43"/>
      <c r="I553" s="43"/>
      <c r="J553" s="43"/>
      <c r="K553" s="43"/>
      <c r="L553" s="43"/>
      <c r="M553" s="43"/>
    </row>
    <row r="554" spans="1:13" s="44" customFormat="1" x14ac:dyDescent="0.2">
      <c r="A554" s="48" t="s">
        <v>462</v>
      </c>
      <c r="B554" s="196" t="s">
        <v>384</v>
      </c>
      <c r="C554" s="121">
        <v>4</v>
      </c>
      <c r="D554" s="116" t="s">
        <v>0</v>
      </c>
      <c r="E554" s="33">
        <v>15</v>
      </c>
      <c r="F554" s="62">
        <f t="shared" si="36"/>
        <v>60</v>
      </c>
      <c r="G554" s="13"/>
      <c r="H554" s="43"/>
      <c r="I554" s="43"/>
      <c r="J554" s="43"/>
      <c r="K554" s="43"/>
      <c r="L554" s="43"/>
      <c r="M554" s="43"/>
    </row>
    <row r="555" spans="1:13" s="44" customFormat="1" x14ac:dyDescent="0.2">
      <c r="A555" s="48" t="s">
        <v>463</v>
      </c>
      <c r="B555" s="196" t="s">
        <v>435</v>
      </c>
      <c r="C555" s="121">
        <v>4</v>
      </c>
      <c r="D555" s="116" t="s">
        <v>0</v>
      </c>
      <c r="E555" s="33">
        <v>450</v>
      </c>
      <c r="F555" s="62">
        <f t="shared" si="36"/>
        <v>1800</v>
      </c>
      <c r="G555" s="13"/>
      <c r="H555" s="43"/>
      <c r="I555" s="43"/>
      <c r="J555" s="43"/>
      <c r="K555" s="43"/>
      <c r="L555" s="43"/>
      <c r="M555" s="43"/>
    </row>
    <row r="556" spans="1:13" s="44" customFormat="1" x14ac:dyDescent="0.2">
      <c r="A556" s="48" t="s">
        <v>464</v>
      </c>
      <c r="B556" s="196" t="s">
        <v>386</v>
      </c>
      <c r="C556" s="121">
        <v>3</v>
      </c>
      <c r="D556" s="116" t="s">
        <v>0</v>
      </c>
      <c r="E556" s="33">
        <v>100</v>
      </c>
      <c r="F556" s="62">
        <f t="shared" si="36"/>
        <v>300</v>
      </c>
      <c r="G556" s="13"/>
      <c r="H556" s="43"/>
      <c r="I556" s="43"/>
      <c r="J556" s="43"/>
      <c r="K556" s="43"/>
      <c r="L556" s="43"/>
      <c r="M556" s="43"/>
    </row>
    <row r="557" spans="1:13" s="44" customFormat="1" x14ac:dyDescent="0.2">
      <c r="A557" s="48" t="s">
        <v>465</v>
      </c>
      <c r="B557" s="196" t="s">
        <v>388</v>
      </c>
      <c r="C557" s="121">
        <v>5</v>
      </c>
      <c r="D557" s="116" t="s">
        <v>0</v>
      </c>
      <c r="E557" s="33">
        <v>75</v>
      </c>
      <c r="F557" s="62">
        <f t="shared" si="36"/>
        <v>375</v>
      </c>
      <c r="G557" s="13"/>
      <c r="H557" s="43"/>
      <c r="I557" s="43"/>
      <c r="J557" s="43"/>
      <c r="K557" s="43"/>
      <c r="L557" s="43"/>
      <c r="M557" s="43"/>
    </row>
    <row r="558" spans="1:13" s="44" customFormat="1" x14ac:dyDescent="0.2">
      <c r="A558" s="48" t="s">
        <v>466</v>
      </c>
      <c r="B558" s="196" t="s">
        <v>383</v>
      </c>
      <c r="C558" s="121">
        <v>6</v>
      </c>
      <c r="D558" s="116" t="s">
        <v>0</v>
      </c>
      <c r="E558" s="33">
        <v>35</v>
      </c>
      <c r="F558" s="62">
        <f t="shared" si="36"/>
        <v>210</v>
      </c>
      <c r="G558" s="13"/>
      <c r="H558" s="43"/>
      <c r="I558" s="43"/>
      <c r="J558" s="43"/>
      <c r="K558" s="43"/>
      <c r="L558" s="43"/>
      <c r="M558" s="43"/>
    </row>
    <row r="559" spans="1:13" s="44" customFormat="1" x14ac:dyDescent="0.2">
      <c r="A559" s="48" t="s">
        <v>467</v>
      </c>
      <c r="B559" s="196" t="s">
        <v>385</v>
      </c>
      <c r="C559" s="121">
        <v>4</v>
      </c>
      <c r="D559" s="116" t="s">
        <v>0</v>
      </c>
      <c r="E559" s="33">
        <v>48.33</v>
      </c>
      <c r="F559" s="62">
        <f t="shared" si="36"/>
        <v>193.32</v>
      </c>
      <c r="G559" s="13"/>
      <c r="H559" s="43"/>
      <c r="I559" s="43"/>
      <c r="J559" s="43"/>
      <c r="K559" s="43"/>
      <c r="L559" s="43"/>
      <c r="M559" s="43"/>
    </row>
    <row r="560" spans="1:13" s="44" customFormat="1" x14ac:dyDescent="0.2">
      <c r="A560" s="48" t="s">
        <v>468</v>
      </c>
      <c r="B560" s="196" t="s">
        <v>373</v>
      </c>
      <c r="C560" s="121">
        <v>4</v>
      </c>
      <c r="D560" s="116" t="s">
        <v>0</v>
      </c>
      <c r="E560" s="33">
        <v>15</v>
      </c>
      <c r="F560" s="62">
        <f t="shared" si="36"/>
        <v>60</v>
      </c>
      <c r="G560" s="13"/>
      <c r="H560" s="43"/>
      <c r="I560" s="43"/>
      <c r="J560" s="43"/>
      <c r="K560" s="43"/>
      <c r="L560" s="43"/>
      <c r="M560" s="43"/>
    </row>
    <row r="561" spans="1:13" s="44" customFormat="1" x14ac:dyDescent="0.2">
      <c r="A561" s="48" t="s">
        <v>469</v>
      </c>
      <c r="B561" s="196" t="s">
        <v>451</v>
      </c>
      <c r="C561" s="121">
        <v>2</v>
      </c>
      <c r="D561" s="116" t="s">
        <v>0</v>
      </c>
      <c r="E561" s="33">
        <v>75</v>
      </c>
      <c r="F561" s="62">
        <f t="shared" si="36"/>
        <v>150</v>
      </c>
      <c r="G561" s="13"/>
      <c r="H561" s="43"/>
      <c r="I561" s="43"/>
      <c r="J561" s="43"/>
      <c r="K561" s="43"/>
      <c r="L561" s="43"/>
      <c r="M561" s="43"/>
    </row>
    <row r="562" spans="1:13" s="44" customFormat="1" x14ac:dyDescent="0.2">
      <c r="A562" s="48" t="s">
        <v>470</v>
      </c>
      <c r="B562" s="196" t="s">
        <v>452</v>
      </c>
      <c r="C562" s="121">
        <v>2</v>
      </c>
      <c r="D562" s="116" t="s">
        <v>0</v>
      </c>
      <c r="E562" s="33">
        <v>100</v>
      </c>
      <c r="F562" s="62">
        <f t="shared" si="36"/>
        <v>200</v>
      </c>
      <c r="G562" s="13"/>
      <c r="H562" s="43"/>
      <c r="I562" s="43"/>
      <c r="J562" s="43"/>
      <c r="K562" s="43"/>
      <c r="L562" s="43"/>
      <c r="M562" s="43"/>
    </row>
    <row r="563" spans="1:13" s="44" customFormat="1" x14ac:dyDescent="0.2">
      <c r="A563" s="48" t="s">
        <v>471</v>
      </c>
      <c r="B563" s="196" t="s">
        <v>456</v>
      </c>
      <c r="C563" s="120">
        <v>2</v>
      </c>
      <c r="D563" s="116" t="s">
        <v>0</v>
      </c>
      <c r="E563" s="33">
        <v>1040.51</v>
      </c>
      <c r="F563" s="62">
        <f t="shared" si="36"/>
        <v>2081.02</v>
      </c>
      <c r="G563" s="13"/>
      <c r="H563" s="43"/>
      <c r="I563" s="43"/>
      <c r="J563" s="43"/>
      <c r="K563" s="43"/>
      <c r="L563" s="43"/>
      <c r="M563" s="43"/>
    </row>
    <row r="564" spans="1:13" s="44" customFormat="1" x14ac:dyDescent="0.2">
      <c r="A564" s="48" t="s">
        <v>472</v>
      </c>
      <c r="B564" s="196" t="s">
        <v>353</v>
      </c>
      <c r="C564" s="121">
        <v>1</v>
      </c>
      <c r="D564" s="116" t="s">
        <v>0</v>
      </c>
      <c r="E564" s="33">
        <v>1566.25</v>
      </c>
      <c r="F564" s="62">
        <f t="shared" si="36"/>
        <v>1566.25</v>
      </c>
      <c r="G564" s="13"/>
      <c r="H564" s="43"/>
      <c r="I564" s="43"/>
      <c r="J564" s="43"/>
      <c r="K564" s="43"/>
      <c r="L564" s="43"/>
      <c r="M564" s="43"/>
    </row>
    <row r="565" spans="1:13" s="44" customFormat="1" x14ac:dyDescent="0.2">
      <c r="A565" s="48" t="s">
        <v>473</v>
      </c>
      <c r="B565" s="196" t="s">
        <v>352</v>
      </c>
      <c r="C565" s="120">
        <v>4</v>
      </c>
      <c r="D565" s="116" t="s">
        <v>0</v>
      </c>
      <c r="E565" s="33">
        <v>1384.48</v>
      </c>
      <c r="F565" s="62">
        <f t="shared" si="36"/>
        <v>5537.92</v>
      </c>
      <c r="G565" s="13"/>
      <c r="H565" s="43"/>
      <c r="I565" s="43"/>
      <c r="J565" s="43"/>
      <c r="K565" s="43"/>
      <c r="L565" s="43"/>
      <c r="M565" s="43"/>
    </row>
    <row r="566" spans="1:13" s="44" customFormat="1" x14ac:dyDescent="0.2">
      <c r="A566" s="48" t="s">
        <v>474</v>
      </c>
      <c r="B566" s="196" t="s">
        <v>442</v>
      </c>
      <c r="C566" s="120">
        <v>2</v>
      </c>
      <c r="D566" s="116" t="s">
        <v>0</v>
      </c>
      <c r="E566" s="33">
        <v>1384.48</v>
      </c>
      <c r="F566" s="62">
        <f t="shared" si="36"/>
        <v>2768.96</v>
      </c>
      <c r="G566" s="13"/>
      <c r="H566" s="43"/>
      <c r="I566" s="43"/>
      <c r="J566" s="43"/>
      <c r="K566" s="43"/>
      <c r="L566" s="43"/>
      <c r="M566" s="43"/>
    </row>
    <row r="567" spans="1:13" s="44" customFormat="1" x14ac:dyDescent="0.2">
      <c r="A567" s="48" t="s">
        <v>475</v>
      </c>
      <c r="B567" s="196" t="s">
        <v>343</v>
      </c>
      <c r="C567" s="121">
        <v>84</v>
      </c>
      <c r="D567" s="116" t="s">
        <v>5</v>
      </c>
      <c r="E567" s="33">
        <v>310.39</v>
      </c>
      <c r="F567" s="62">
        <f t="shared" si="36"/>
        <v>26072.76</v>
      </c>
      <c r="G567" s="13"/>
      <c r="H567" s="43"/>
      <c r="I567" s="43"/>
      <c r="J567" s="43"/>
      <c r="K567" s="43"/>
      <c r="L567" s="43"/>
      <c r="M567" s="43"/>
    </row>
    <row r="568" spans="1:13" s="44" customFormat="1" x14ac:dyDescent="0.2">
      <c r="A568" s="48" t="s">
        <v>476</v>
      </c>
      <c r="B568" s="196" t="s">
        <v>266</v>
      </c>
      <c r="C568" s="121">
        <v>9</v>
      </c>
      <c r="D568" s="116" t="s">
        <v>0</v>
      </c>
      <c r="E568" s="33">
        <v>300</v>
      </c>
      <c r="F568" s="62">
        <f t="shared" si="36"/>
        <v>2700</v>
      </c>
      <c r="G568" s="13"/>
      <c r="H568" s="43"/>
      <c r="I568" s="43"/>
      <c r="J568" s="43"/>
      <c r="K568" s="43"/>
      <c r="L568" s="43"/>
      <c r="M568" s="43"/>
    </row>
    <row r="569" spans="1:13" s="44" customFormat="1" x14ac:dyDescent="0.2">
      <c r="A569" s="48"/>
      <c r="B569" s="196"/>
      <c r="C569" s="121"/>
      <c r="D569" s="116"/>
      <c r="E569" s="33"/>
      <c r="F569" s="62"/>
      <c r="G569" s="13"/>
      <c r="H569" s="43"/>
      <c r="I569" s="43"/>
      <c r="J569" s="43"/>
      <c r="K569" s="43"/>
      <c r="L569" s="43"/>
      <c r="M569" s="43"/>
    </row>
    <row r="570" spans="1:13" s="44" customFormat="1" ht="25.5" x14ac:dyDescent="0.2">
      <c r="A570" s="64">
        <v>2.11</v>
      </c>
      <c r="B570" s="154" t="s">
        <v>276</v>
      </c>
      <c r="C570" s="121"/>
      <c r="D570" s="116"/>
      <c r="E570" s="33"/>
      <c r="F570" s="62">
        <f t="shared" si="36"/>
        <v>0</v>
      </c>
      <c r="G570" s="13"/>
      <c r="H570" s="43"/>
      <c r="I570" s="43"/>
      <c r="J570" s="43"/>
      <c r="K570" s="43"/>
      <c r="L570" s="43"/>
      <c r="M570" s="43"/>
    </row>
    <row r="571" spans="1:13" s="44" customFormat="1" x14ac:dyDescent="0.2">
      <c r="A571" s="48" t="s">
        <v>477</v>
      </c>
      <c r="B571" s="196" t="s">
        <v>666</v>
      </c>
      <c r="C571" s="121">
        <v>6</v>
      </c>
      <c r="D571" s="116" t="s">
        <v>270</v>
      </c>
      <c r="E571" s="33">
        <v>252.79</v>
      </c>
      <c r="F571" s="62">
        <f t="shared" si="36"/>
        <v>1516.74</v>
      </c>
      <c r="G571" s="13"/>
      <c r="H571" s="43"/>
      <c r="I571" s="43"/>
      <c r="J571" s="43"/>
      <c r="K571" s="43"/>
      <c r="L571" s="43"/>
      <c r="M571" s="43"/>
    </row>
    <row r="572" spans="1:13" s="44" customFormat="1" x14ac:dyDescent="0.2">
      <c r="A572" s="48" t="s">
        <v>478</v>
      </c>
      <c r="B572" s="196" t="s">
        <v>352</v>
      </c>
      <c r="C572" s="121">
        <v>1</v>
      </c>
      <c r="D572" s="116" t="s">
        <v>0</v>
      </c>
      <c r="E572" s="33">
        <v>1384.48</v>
      </c>
      <c r="F572" s="62">
        <f t="shared" si="36"/>
        <v>1384.48</v>
      </c>
      <c r="G572" s="13"/>
      <c r="H572" s="43"/>
      <c r="I572" s="43"/>
      <c r="J572" s="43"/>
      <c r="K572" s="43"/>
      <c r="L572" s="43"/>
      <c r="M572" s="43"/>
    </row>
    <row r="573" spans="1:13" s="44" customFormat="1" x14ac:dyDescent="0.2">
      <c r="A573" s="48" t="s">
        <v>479</v>
      </c>
      <c r="B573" s="196" t="s">
        <v>377</v>
      </c>
      <c r="C573" s="121">
        <v>3</v>
      </c>
      <c r="D573" s="116" t="s">
        <v>0</v>
      </c>
      <c r="E573" s="33">
        <v>100</v>
      </c>
      <c r="F573" s="62">
        <f t="shared" si="36"/>
        <v>300</v>
      </c>
      <c r="G573" s="13"/>
      <c r="H573" s="43"/>
      <c r="I573" s="43"/>
      <c r="J573" s="43"/>
      <c r="K573" s="43"/>
      <c r="L573" s="43"/>
      <c r="M573" s="43"/>
    </row>
    <row r="574" spans="1:13" s="44" customFormat="1" x14ac:dyDescent="0.2">
      <c r="A574" s="48" t="s">
        <v>480</v>
      </c>
      <c r="B574" s="196" t="s">
        <v>343</v>
      </c>
      <c r="C574" s="121">
        <v>1.5</v>
      </c>
      <c r="D574" s="116" t="s">
        <v>5</v>
      </c>
      <c r="E574" s="33">
        <v>310.39</v>
      </c>
      <c r="F574" s="62">
        <f t="shared" si="36"/>
        <v>465.59</v>
      </c>
      <c r="G574" s="13"/>
      <c r="H574" s="43"/>
      <c r="I574" s="43"/>
      <c r="J574" s="43"/>
      <c r="K574" s="43"/>
      <c r="L574" s="43"/>
      <c r="M574" s="43"/>
    </row>
    <row r="575" spans="1:13" s="44" customFormat="1" x14ac:dyDescent="0.2">
      <c r="A575" s="48" t="s">
        <v>481</v>
      </c>
      <c r="B575" s="196" t="s">
        <v>266</v>
      </c>
      <c r="C575" s="121">
        <v>1</v>
      </c>
      <c r="D575" s="116" t="s">
        <v>0</v>
      </c>
      <c r="E575" s="33">
        <v>200</v>
      </c>
      <c r="F575" s="62">
        <f t="shared" si="36"/>
        <v>200</v>
      </c>
      <c r="G575" s="13"/>
      <c r="H575" s="43"/>
      <c r="I575" s="43"/>
      <c r="J575" s="43"/>
      <c r="K575" s="43"/>
      <c r="L575" s="43"/>
      <c r="M575" s="43"/>
    </row>
    <row r="576" spans="1:13" s="44" customFormat="1" x14ac:dyDescent="0.2">
      <c r="A576" s="5"/>
      <c r="B576" s="196"/>
      <c r="C576" s="120"/>
      <c r="D576" s="116"/>
      <c r="E576" s="33"/>
      <c r="F576" s="62">
        <f t="shared" si="36"/>
        <v>0</v>
      </c>
      <c r="G576" s="13"/>
      <c r="H576" s="43"/>
      <c r="I576" s="43"/>
      <c r="J576" s="43"/>
      <c r="K576" s="43"/>
      <c r="L576" s="43"/>
      <c r="M576" s="43"/>
    </row>
    <row r="577" spans="1:13" s="44" customFormat="1" x14ac:dyDescent="0.2">
      <c r="A577" s="144">
        <v>2.12</v>
      </c>
      <c r="B577" s="154" t="s">
        <v>277</v>
      </c>
      <c r="C577" s="121"/>
      <c r="D577" s="116"/>
      <c r="E577" s="33"/>
      <c r="F577" s="62">
        <f t="shared" si="36"/>
        <v>0</v>
      </c>
      <c r="G577" s="13"/>
      <c r="H577" s="43"/>
      <c r="I577" s="43"/>
      <c r="J577" s="43"/>
      <c r="K577" s="43"/>
      <c r="L577" s="43"/>
      <c r="M577" s="43"/>
    </row>
    <row r="578" spans="1:13" s="44" customFormat="1" x14ac:dyDescent="0.2">
      <c r="A578" s="137" t="s">
        <v>482</v>
      </c>
      <c r="B578" s="196" t="s">
        <v>667</v>
      </c>
      <c r="C578" s="120">
        <v>36</v>
      </c>
      <c r="D578" s="116" t="s">
        <v>270</v>
      </c>
      <c r="E578" s="33">
        <v>48.3</v>
      </c>
      <c r="F578" s="62">
        <f t="shared" si="36"/>
        <v>1738.8</v>
      </c>
      <c r="G578" s="13"/>
      <c r="H578" s="43"/>
      <c r="I578" s="43"/>
      <c r="J578" s="43"/>
      <c r="K578" s="43"/>
      <c r="L578" s="43"/>
      <c r="M578" s="43"/>
    </row>
    <row r="579" spans="1:13" s="44" customFormat="1" x14ac:dyDescent="0.2">
      <c r="A579" s="137" t="s">
        <v>483</v>
      </c>
      <c r="B579" s="196" t="s">
        <v>668</v>
      </c>
      <c r="C579" s="120">
        <v>18</v>
      </c>
      <c r="D579" s="116" t="s">
        <v>270</v>
      </c>
      <c r="E579" s="33">
        <v>35</v>
      </c>
      <c r="F579" s="62">
        <f t="shared" si="36"/>
        <v>630</v>
      </c>
      <c r="G579" s="13"/>
      <c r="H579" s="43"/>
      <c r="I579" s="43"/>
      <c r="J579" s="43"/>
      <c r="K579" s="43"/>
      <c r="L579" s="43"/>
      <c r="M579" s="43"/>
    </row>
    <row r="580" spans="1:13" s="44" customFormat="1" x14ac:dyDescent="0.2">
      <c r="A580" s="137" t="s">
        <v>484</v>
      </c>
      <c r="B580" s="196" t="s">
        <v>378</v>
      </c>
      <c r="C580" s="120">
        <v>6</v>
      </c>
      <c r="D580" s="116" t="s">
        <v>0</v>
      </c>
      <c r="E580" s="33">
        <v>15</v>
      </c>
      <c r="F580" s="62">
        <f t="shared" si="36"/>
        <v>90</v>
      </c>
      <c r="G580" s="13"/>
      <c r="H580" s="43"/>
      <c r="I580" s="43"/>
      <c r="J580" s="43"/>
      <c r="K580" s="43"/>
      <c r="L580" s="43"/>
      <c r="M580" s="43"/>
    </row>
    <row r="581" spans="1:13" s="44" customFormat="1" x14ac:dyDescent="0.2">
      <c r="A581" s="137" t="s">
        <v>485</v>
      </c>
      <c r="B581" s="196" t="s">
        <v>379</v>
      </c>
      <c r="C581" s="120">
        <v>2</v>
      </c>
      <c r="D581" s="116" t="s">
        <v>0</v>
      </c>
      <c r="E581" s="33">
        <v>12.5</v>
      </c>
      <c r="F581" s="62">
        <f t="shared" si="36"/>
        <v>25</v>
      </c>
      <c r="G581" s="13"/>
      <c r="H581" s="43"/>
      <c r="I581" s="43"/>
      <c r="J581" s="43"/>
      <c r="K581" s="43"/>
      <c r="L581" s="43"/>
      <c r="M581" s="43"/>
    </row>
    <row r="582" spans="1:13" s="44" customFormat="1" x14ac:dyDescent="0.2">
      <c r="A582" s="137" t="s">
        <v>486</v>
      </c>
      <c r="B582" s="196" t="s">
        <v>343</v>
      </c>
      <c r="C582" s="120">
        <v>13.5</v>
      </c>
      <c r="D582" s="116" t="s">
        <v>5</v>
      </c>
      <c r="E582" s="33">
        <v>310.39</v>
      </c>
      <c r="F582" s="62">
        <f t="shared" si="36"/>
        <v>4190.2700000000004</v>
      </c>
      <c r="G582" s="13"/>
      <c r="H582" s="43"/>
      <c r="I582" s="43"/>
      <c r="J582" s="43"/>
      <c r="K582" s="43"/>
      <c r="L582" s="43"/>
      <c r="M582" s="43"/>
    </row>
    <row r="583" spans="1:13" s="44" customFormat="1" x14ac:dyDescent="0.2">
      <c r="A583" s="137" t="s">
        <v>487</v>
      </c>
      <c r="B583" s="196" t="s">
        <v>266</v>
      </c>
      <c r="C583" s="120">
        <v>1</v>
      </c>
      <c r="D583" s="116" t="s">
        <v>0</v>
      </c>
      <c r="E583" s="33">
        <v>400</v>
      </c>
      <c r="F583" s="62">
        <f t="shared" si="36"/>
        <v>400</v>
      </c>
      <c r="G583" s="13"/>
      <c r="H583" s="43"/>
      <c r="I583" s="43"/>
      <c r="J583" s="43"/>
      <c r="K583" s="43"/>
      <c r="L583" s="43"/>
      <c r="M583" s="43"/>
    </row>
    <row r="584" spans="1:13" s="44" customFormat="1" x14ac:dyDescent="0.2">
      <c r="A584" s="5"/>
      <c r="B584" s="196"/>
      <c r="C584" s="120"/>
      <c r="D584" s="116"/>
      <c r="E584" s="33"/>
      <c r="F584" s="62">
        <f t="shared" si="36"/>
        <v>0</v>
      </c>
      <c r="G584" s="13"/>
      <c r="H584" s="43"/>
      <c r="I584" s="43"/>
      <c r="J584" s="43"/>
      <c r="K584" s="43"/>
      <c r="L584" s="43"/>
      <c r="M584" s="43"/>
    </row>
    <row r="585" spans="1:13" s="44" customFormat="1" x14ac:dyDescent="0.2">
      <c r="A585" s="144">
        <v>2.13</v>
      </c>
      <c r="B585" s="154" t="s">
        <v>278</v>
      </c>
      <c r="C585" s="121"/>
      <c r="D585" s="116"/>
      <c r="E585" s="33"/>
      <c r="F585" s="62">
        <f t="shared" si="36"/>
        <v>0</v>
      </c>
      <c r="G585" s="13"/>
      <c r="H585" s="43"/>
      <c r="I585" s="43"/>
      <c r="J585" s="43"/>
      <c r="K585" s="43"/>
      <c r="L585" s="43"/>
      <c r="M585" s="43"/>
    </row>
    <row r="586" spans="1:13" s="44" customFormat="1" x14ac:dyDescent="0.2">
      <c r="A586" s="137" t="s">
        <v>488</v>
      </c>
      <c r="B586" s="196" t="s">
        <v>661</v>
      </c>
      <c r="C586" s="120">
        <v>3</v>
      </c>
      <c r="D586" s="116" t="s">
        <v>270</v>
      </c>
      <c r="E586" s="33">
        <v>437.95</v>
      </c>
      <c r="F586" s="62">
        <f t="shared" si="36"/>
        <v>1313.85</v>
      </c>
      <c r="G586" s="13"/>
      <c r="H586" s="43"/>
      <c r="I586" s="43"/>
      <c r="J586" s="43"/>
      <c r="K586" s="43"/>
      <c r="L586" s="43"/>
      <c r="M586" s="43"/>
    </row>
    <row r="587" spans="1:13" s="44" customFormat="1" x14ac:dyDescent="0.2">
      <c r="A587" s="137" t="s">
        <v>489</v>
      </c>
      <c r="B587" s="196" t="s">
        <v>668</v>
      </c>
      <c r="C587" s="120">
        <v>24</v>
      </c>
      <c r="D587" s="116" t="s">
        <v>270</v>
      </c>
      <c r="E587" s="33">
        <v>35</v>
      </c>
      <c r="F587" s="62">
        <f t="shared" si="36"/>
        <v>840</v>
      </c>
      <c r="G587" s="13"/>
      <c r="H587" s="43"/>
      <c r="I587" s="43"/>
      <c r="J587" s="43"/>
      <c r="K587" s="43"/>
      <c r="L587" s="43"/>
      <c r="M587" s="43"/>
    </row>
    <row r="588" spans="1:13" s="44" customFormat="1" x14ac:dyDescent="0.2">
      <c r="A588" s="137" t="s">
        <v>490</v>
      </c>
      <c r="B588" s="196" t="s">
        <v>437</v>
      </c>
      <c r="C588" s="120">
        <v>1</v>
      </c>
      <c r="D588" s="116" t="s">
        <v>0</v>
      </c>
      <c r="E588" s="33">
        <v>1566.25</v>
      </c>
      <c r="F588" s="62">
        <f t="shared" si="36"/>
        <v>1566.25</v>
      </c>
      <c r="G588" s="13"/>
      <c r="H588" s="43"/>
      <c r="I588" s="43"/>
      <c r="J588" s="43"/>
      <c r="K588" s="43"/>
      <c r="L588" s="43"/>
      <c r="M588" s="43"/>
    </row>
    <row r="589" spans="1:13" s="44" customFormat="1" x14ac:dyDescent="0.2">
      <c r="A589" s="137" t="s">
        <v>491</v>
      </c>
      <c r="B589" s="196" t="s">
        <v>379</v>
      </c>
      <c r="C589" s="120">
        <v>6</v>
      </c>
      <c r="D589" s="116" t="s">
        <v>0</v>
      </c>
      <c r="E589" s="33">
        <v>12.5</v>
      </c>
      <c r="F589" s="62">
        <f t="shared" si="36"/>
        <v>75</v>
      </c>
      <c r="G589" s="13"/>
      <c r="H589" s="43"/>
      <c r="I589" s="43"/>
      <c r="J589" s="43"/>
      <c r="K589" s="43"/>
      <c r="L589" s="43"/>
      <c r="M589" s="43"/>
    </row>
    <row r="590" spans="1:13" s="44" customFormat="1" x14ac:dyDescent="0.2">
      <c r="A590" s="137" t="s">
        <v>492</v>
      </c>
      <c r="B590" s="196" t="s">
        <v>343</v>
      </c>
      <c r="C590" s="120">
        <v>6.75</v>
      </c>
      <c r="D590" s="116" t="s">
        <v>5</v>
      </c>
      <c r="E590" s="33">
        <v>310.39</v>
      </c>
      <c r="F590" s="62">
        <f t="shared" si="36"/>
        <v>2095.13</v>
      </c>
      <c r="G590" s="13"/>
      <c r="H590" s="43"/>
      <c r="I590" s="43"/>
      <c r="J590" s="43"/>
      <c r="K590" s="43"/>
      <c r="L590" s="43"/>
      <c r="M590" s="43"/>
    </row>
    <row r="591" spans="1:13" s="44" customFormat="1" x14ac:dyDescent="0.2">
      <c r="A591" s="137" t="s">
        <v>493</v>
      </c>
      <c r="B591" s="196" t="s">
        <v>266</v>
      </c>
      <c r="C591" s="120">
        <v>1</v>
      </c>
      <c r="D591" s="116" t="s">
        <v>0</v>
      </c>
      <c r="E591" s="33">
        <v>250</v>
      </c>
      <c r="F591" s="62">
        <f>ROUND(C591*E591,2)</f>
        <v>250</v>
      </c>
      <c r="G591" s="13"/>
      <c r="H591" s="43"/>
      <c r="I591" s="43"/>
      <c r="J591" s="43"/>
      <c r="K591" s="43"/>
      <c r="L591" s="43"/>
      <c r="M591" s="43"/>
    </row>
    <row r="592" spans="1:13" s="44" customFormat="1" x14ac:dyDescent="0.2">
      <c r="A592" s="5"/>
      <c r="B592" s="196"/>
      <c r="C592" s="120"/>
      <c r="D592" s="116"/>
      <c r="E592" s="33"/>
      <c r="F592" s="62"/>
      <c r="G592" s="13"/>
      <c r="H592" s="43"/>
      <c r="I592" s="43"/>
      <c r="J592" s="43"/>
      <c r="K592" s="43"/>
      <c r="L592" s="43"/>
      <c r="M592" s="43"/>
    </row>
    <row r="593" spans="1:13" s="44" customFormat="1" x14ac:dyDescent="0.2">
      <c r="A593" s="144">
        <v>2.14</v>
      </c>
      <c r="B593" s="154" t="s">
        <v>272</v>
      </c>
      <c r="C593" s="121"/>
      <c r="D593" s="116"/>
      <c r="E593" s="33"/>
      <c r="F593" s="62">
        <f t="shared" si="36"/>
        <v>0</v>
      </c>
      <c r="G593" s="13"/>
      <c r="H593" s="43"/>
      <c r="I593" s="43"/>
      <c r="J593" s="43"/>
      <c r="K593" s="43"/>
      <c r="L593" s="43"/>
      <c r="M593" s="43"/>
    </row>
    <row r="594" spans="1:13" s="44" customFormat="1" x14ac:dyDescent="0.2">
      <c r="A594" s="137" t="s">
        <v>494</v>
      </c>
      <c r="B594" s="196" t="s">
        <v>668</v>
      </c>
      <c r="C594" s="120">
        <v>30</v>
      </c>
      <c r="D594" s="116" t="s">
        <v>270</v>
      </c>
      <c r="E594" s="33">
        <v>35</v>
      </c>
      <c r="F594" s="62">
        <f t="shared" si="36"/>
        <v>1050</v>
      </c>
      <c r="G594" s="13"/>
      <c r="H594" s="43"/>
      <c r="I594" s="43"/>
      <c r="J594" s="43"/>
      <c r="K594" s="43"/>
      <c r="L594" s="43"/>
      <c r="M594" s="43"/>
    </row>
    <row r="595" spans="1:13" s="44" customFormat="1" x14ac:dyDescent="0.2">
      <c r="A595" s="137" t="s">
        <v>495</v>
      </c>
      <c r="B595" s="196" t="s">
        <v>669</v>
      </c>
      <c r="C595" s="120">
        <v>12</v>
      </c>
      <c r="D595" s="116" t="s">
        <v>270</v>
      </c>
      <c r="E595" s="33">
        <v>48.3</v>
      </c>
      <c r="F595" s="62">
        <f t="shared" si="36"/>
        <v>579.6</v>
      </c>
      <c r="G595" s="13"/>
      <c r="H595" s="43"/>
      <c r="I595" s="43"/>
      <c r="J595" s="43"/>
      <c r="K595" s="43"/>
      <c r="L595" s="43"/>
      <c r="M595" s="43"/>
    </row>
    <row r="596" spans="1:13" s="44" customFormat="1" x14ac:dyDescent="0.2">
      <c r="A596" s="137" t="s">
        <v>496</v>
      </c>
      <c r="B596" s="196" t="s">
        <v>438</v>
      </c>
      <c r="C596" s="120">
        <v>4</v>
      </c>
      <c r="D596" s="116" t="s">
        <v>0</v>
      </c>
      <c r="E596" s="33">
        <v>10</v>
      </c>
      <c r="F596" s="62">
        <f t="shared" si="36"/>
        <v>40</v>
      </c>
      <c r="G596" s="13"/>
      <c r="H596" s="43"/>
      <c r="I596" s="43"/>
      <c r="J596" s="43"/>
      <c r="K596" s="43"/>
      <c r="L596" s="43"/>
      <c r="M596" s="43"/>
    </row>
    <row r="597" spans="1:13" s="44" customFormat="1" x14ac:dyDescent="0.2">
      <c r="A597" s="137" t="s">
        <v>497</v>
      </c>
      <c r="B597" s="196" t="s">
        <v>439</v>
      </c>
      <c r="C597" s="120">
        <v>4</v>
      </c>
      <c r="D597" s="116" t="s">
        <v>0</v>
      </c>
      <c r="E597" s="33">
        <v>15</v>
      </c>
      <c r="F597" s="62">
        <f t="shared" si="36"/>
        <v>60</v>
      </c>
      <c r="G597" s="13"/>
      <c r="H597" s="43"/>
      <c r="I597" s="43"/>
      <c r="J597" s="43"/>
      <c r="K597" s="43"/>
      <c r="L597" s="43"/>
      <c r="M597" s="43"/>
    </row>
    <row r="598" spans="1:13" s="44" customFormat="1" x14ac:dyDescent="0.2">
      <c r="A598" s="137" t="s">
        <v>498</v>
      </c>
      <c r="B598" s="196" t="s">
        <v>440</v>
      </c>
      <c r="C598" s="120">
        <v>6</v>
      </c>
      <c r="D598" s="116" t="s">
        <v>0</v>
      </c>
      <c r="E598" s="33">
        <v>12.5</v>
      </c>
      <c r="F598" s="62">
        <f t="shared" si="36"/>
        <v>75</v>
      </c>
      <c r="G598" s="13"/>
      <c r="H598" s="43"/>
      <c r="I598" s="43"/>
      <c r="J598" s="43"/>
      <c r="K598" s="43"/>
      <c r="L598" s="43"/>
      <c r="M598" s="43"/>
    </row>
    <row r="599" spans="1:13" s="44" customFormat="1" x14ac:dyDescent="0.2">
      <c r="A599" s="137" t="s">
        <v>499</v>
      </c>
      <c r="B599" s="196" t="s">
        <v>343</v>
      </c>
      <c r="C599" s="120">
        <v>10.5</v>
      </c>
      <c r="D599" s="116" t="s">
        <v>5</v>
      </c>
      <c r="E599" s="33">
        <v>310.39</v>
      </c>
      <c r="F599" s="62">
        <f t="shared" si="36"/>
        <v>3259.1</v>
      </c>
      <c r="G599" s="13"/>
      <c r="H599" s="43"/>
      <c r="I599" s="43"/>
      <c r="J599" s="43"/>
      <c r="K599" s="43"/>
      <c r="L599" s="43"/>
      <c r="M599" s="43"/>
    </row>
    <row r="600" spans="1:13" s="44" customFormat="1" x14ac:dyDescent="0.2">
      <c r="A600" s="137" t="s">
        <v>500</v>
      </c>
      <c r="B600" s="196" t="s">
        <v>266</v>
      </c>
      <c r="C600" s="120">
        <v>1</v>
      </c>
      <c r="D600" s="116" t="s">
        <v>0</v>
      </c>
      <c r="E600" s="33">
        <v>400</v>
      </c>
      <c r="F600" s="62">
        <f>ROUND(C600*E600,2)</f>
        <v>400</v>
      </c>
      <c r="G600" s="13"/>
      <c r="H600" s="43"/>
      <c r="I600" s="43"/>
      <c r="J600" s="43"/>
      <c r="K600" s="43"/>
      <c r="L600" s="43"/>
      <c r="M600" s="43"/>
    </row>
    <row r="601" spans="1:13" s="44" customFormat="1" x14ac:dyDescent="0.2">
      <c r="A601" s="70"/>
      <c r="B601" s="213"/>
      <c r="C601" s="214"/>
      <c r="D601" s="215"/>
      <c r="E601" s="182"/>
      <c r="F601" s="89"/>
      <c r="G601" s="13"/>
      <c r="H601" s="43"/>
      <c r="I601" s="43"/>
      <c r="J601" s="43"/>
      <c r="K601" s="43"/>
      <c r="L601" s="43"/>
      <c r="M601" s="43"/>
    </row>
    <row r="602" spans="1:13" s="44" customFormat="1" x14ac:dyDescent="0.2">
      <c r="A602" s="144">
        <v>2.15</v>
      </c>
      <c r="B602" s="154" t="s">
        <v>279</v>
      </c>
      <c r="C602" s="121"/>
      <c r="D602" s="116"/>
      <c r="E602" s="33"/>
      <c r="F602" s="62">
        <f t="shared" ref="F602:F665" si="37">ROUND(C602*E602,2)</f>
        <v>0</v>
      </c>
      <c r="G602" s="13"/>
      <c r="H602" s="43"/>
      <c r="I602" s="43"/>
      <c r="J602" s="43"/>
      <c r="K602" s="43"/>
      <c r="L602" s="43"/>
      <c r="M602" s="43"/>
    </row>
    <row r="603" spans="1:13" s="44" customFormat="1" x14ac:dyDescent="0.2">
      <c r="A603" s="137" t="s">
        <v>501</v>
      </c>
      <c r="B603" s="196" t="s">
        <v>669</v>
      </c>
      <c r="C603" s="120">
        <v>12</v>
      </c>
      <c r="D603" s="116" t="s">
        <v>270</v>
      </c>
      <c r="E603" s="33">
        <v>48.3</v>
      </c>
      <c r="F603" s="62">
        <f t="shared" si="37"/>
        <v>579.6</v>
      </c>
      <c r="G603" s="13"/>
      <c r="H603" s="43"/>
      <c r="I603" s="43"/>
      <c r="J603" s="43"/>
      <c r="K603" s="43"/>
      <c r="L603" s="43"/>
      <c r="M603" s="43"/>
    </row>
    <row r="604" spans="1:13" s="44" customFormat="1" x14ac:dyDescent="0.2">
      <c r="A604" s="137" t="s">
        <v>502</v>
      </c>
      <c r="B604" s="196" t="s">
        <v>660</v>
      </c>
      <c r="C604" s="120">
        <v>12</v>
      </c>
      <c r="D604" s="116" t="s">
        <v>270</v>
      </c>
      <c r="E604" s="33">
        <v>35</v>
      </c>
      <c r="F604" s="62">
        <f t="shared" si="37"/>
        <v>420</v>
      </c>
      <c r="G604" s="13"/>
      <c r="H604" s="43"/>
      <c r="I604" s="43"/>
      <c r="J604" s="43"/>
      <c r="K604" s="43"/>
      <c r="L604" s="43"/>
      <c r="M604" s="43"/>
    </row>
    <row r="605" spans="1:13" s="44" customFormat="1" x14ac:dyDescent="0.2">
      <c r="A605" s="137" t="s">
        <v>503</v>
      </c>
      <c r="B605" s="196" t="s">
        <v>441</v>
      </c>
      <c r="C605" s="120">
        <v>2</v>
      </c>
      <c r="D605" s="116" t="s">
        <v>0</v>
      </c>
      <c r="E605" s="33">
        <v>100</v>
      </c>
      <c r="F605" s="62">
        <f t="shared" si="37"/>
        <v>200</v>
      </c>
      <c r="G605" s="13"/>
      <c r="H605" s="43"/>
      <c r="I605" s="43"/>
      <c r="J605" s="43"/>
      <c r="K605" s="43"/>
      <c r="L605" s="43"/>
      <c r="M605" s="43"/>
    </row>
    <row r="606" spans="1:13" s="44" customFormat="1" x14ac:dyDescent="0.2">
      <c r="A606" s="137" t="s">
        <v>504</v>
      </c>
      <c r="B606" s="196" t="s">
        <v>378</v>
      </c>
      <c r="C606" s="120">
        <v>2</v>
      </c>
      <c r="D606" s="116" t="s">
        <v>0</v>
      </c>
      <c r="E606" s="33">
        <v>15</v>
      </c>
      <c r="F606" s="62">
        <f t="shared" si="37"/>
        <v>30</v>
      </c>
      <c r="G606" s="13"/>
      <c r="H606" s="43"/>
      <c r="I606" s="43"/>
      <c r="J606" s="43"/>
      <c r="K606" s="43"/>
      <c r="L606" s="43"/>
      <c r="M606" s="43"/>
    </row>
    <row r="607" spans="1:13" s="44" customFormat="1" x14ac:dyDescent="0.2">
      <c r="A607" s="137" t="s">
        <v>505</v>
      </c>
      <c r="B607" s="196" t="s">
        <v>343</v>
      </c>
      <c r="C607" s="120">
        <v>6</v>
      </c>
      <c r="D607" s="116" t="s">
        <v>5</v>
      </c>
      <c r="E607" s="33">
        <v>310.39</v>
      </c>
      <c r="F607" s="62">
        <f t="shared" si="37"/>
        <v>1862.34</v>
      </c>
      <c r="G607" s="13"/>
      <c r="H607" s="43"/>
      <c r="I607" s="43"/>
      <c r="J607" s="43"/>
      <c r="K607" s="43"/>
      <c r="L607" s="43"/>
      <c r="M607" s="43"/>
    </row>
    <row r="608" spans="1:13" s="44" customFormat="1" x14ac:dyDescent="0.2">
      <c r="A608" s="137" t="s">
        <v>506</v>
      </c>
      <c r="B608" s="196" t="s">
        <v>266</v>
      </c>
      <c r="C608" s="120">
        <v>1</v>
      </c>
      <c r="D608" s="116" t="s">
        <v>0</v>
      </c>
      <c r="E608" s="33">
        <v>250</v>
      </c>
      <c r="F608" s="62">
        <f>ROUND(C608*E608,2)</f>
        <v>250</v>
      </c>
      <c r="G608" s="13"/>
      <c r="H608" s="43"/>
      <c r="I608" s="43"/>
      <c r="J608" s="43"/>
      <c r="K608" s="43"/>
      <c r="L608" s="43"/>
      <c r="M608" s="43"/>
    </row>
    <row r="609" spans="1:13" s="44" customFormat="1" x14ac:dyDescent="0.2">
      <c r="A609" s="5"/>
      <c r="B609" s="196"/>
      <c r="C609" s="120"/>
      <c r="D609" s="116"/>
      <c r="E609" s="33"/>
      <c r="F609" s="62"/>
      <c r="G609" s="13"/>
      <c r="H609" s="43"/>
      <c r="I609" s="43"/>
      <c r="J609" s="43"/>
      <c r="K609" s="43"/>
      <c r="L609" s="43"/>
      <c r="M609" s="43"/>
    </row>
    <row r="610" spans="1:13" s="44" customFormat="1" x14ac:dyDescent="0.2">
      <c r="A610" s="144">
        <v>2.16</v>
      </c>
      <c r="B610" s="154" t="s">
        <v>670</v>
      </c>
      <c r="C610" s="121"/>
      <c r="D610" s="116"/>
      <c r="E610" s="33"/>
      <c r="F610" s="62">
        <f t="shared" si="37"/>
        <v>0</v>
      </c>
      <c r="G610" s="13"/>
      <c r="H610" s="43"/>
      <c r="I610" s="43"/>
      <c r="J610" s="43"/>
      <c r="K610" s="43"/>
      <c r="L610" s="43"/>
      <c r="M610" s="43"/>
    </row>
    <row r="611" spans="1:13" s="44" customFormat="1" x14ac:dyDescent="0.2">
      <c r="A611" s="137" t="s">
        <v>507</v>
      </c>
      <c r="B611" s="196" t="s">
        <v>671</v>
      </c>
      <c r="C611" s="120">
        <v>3</v>
      </c>
      <c r="D611" s="116" t="s">
        <v>270</v>
      </c>
      <c r="E611" s="33">
        <v>929.25</v>
      </c>
      <c r="F611" s="62">
        <f t="shared" si="37"/>
        <v>2787.75</v>
      </c>
      <c r="G611" s="13"/>
      <c r="H611" s="43"/>
      <c r="I611" s="43"/>
      <c r="J611" s="43"/>
      <c r="K611" s="43"/>
      <c r="L611" s="43"/>
      <c r="M611" s="43"/>
    </row>
    <row r="612" spans="1:13" s="44" customFormat="1" x14ac:dyDescent="0.2">
      <c r="A612" s="137" t="s">
        <v>508</v>
      </c>
      <c r="B612" s="196" t="s">
        <v>442</v>
      </c>
      <c r="C612" s="120">
        <v>2</v>
      </c>
      <c r="D612" s="116" t="s">
        <v>0</v>
      </c>
      <c r="E612" s="33">
        <v>2390.48</v>
      </c>
      <c r="F612" s="62">
        <f t="shared" si="37"/>
        <v>4780.96</v>
      </c>
      <c r="G612" s="13"/>
      <c r="H612" s="43"/>
      <c r="I612" s="43"/>
      <c r="J612" s="43"/>
      <c r="K612" s="43"/>
      <c r="L612" s="43"/>
      <c r="M612" s="43"/>
    </row>
    <row r="613" spans="1:13" s="44" customFormat="1" x14ac:dyDescent="0.2">
      <c r="A613" s="137" t="s">
        <v>509</v>
      </c>
      <c r="B613" s="196" t="s">
        <v>443</v>
      </c>
      <c r="C613" s="120">
        <v>20</v>
      </c>
      <c r="D613" s="116" t="s">
        <v>5</v>
      </c>
      <c r="E613" s="33">
        <v>310.39</v>
      </c>
      <c r="F613" s="62">
        <f t="shared" si="37"/>
        <v>6207.8</v>
      </c>
      <c r="G613" s="13"/>
      <c r="H613" s="43"/>
      <c r="I613" s="43"/>
      <c r="J613" s="43"/>
      <c r="K613" s="43"/>
      <c r="L613" s="43"/>
      <c r="M613" s="43"/>
    </row>
    <row r="614" spans="1:13" s="44" customFormat="1" x14ac:dyDescent="0.2">
      <c r="A614" s="5"/>
      <c r="B614" s="196"/>
      <c r="C614" s="120"/>
      <c r="D614" s="116"/>
      <c r="E614" s="33"/>
      <c r="F614" s="62">
        <f t="shared" si="37"/>
        <v>0</v>
      </c>
      <c r="G614" s="13"/>
      <c r="H614" s="43"/>
      <c r="I614" s="43"/>
      <c r="J614" s="43"/>
      <c r="K614" s="43"/>
      <c r="L614" s="43"/>
      <c r="M614" s="43"/>
    </row>
    <row r="615" spans="1:13" s="44" customFormat="1" x14ac:dyDescent="0.2">
      <c r="A615" s="144">
        <v>2.17</v>
      </c>
      <c r="B615" s="154" t="s">
        <v>280</v>
      </c>
      <c r="C615" s="121"/>
      <c r="D615" s="116"/>
      <c r="E615" s="33"/>
      <c r="F615" s="62">
        <f t="shared" si="37"/>
        <v>0</v>
      </c>
      <c r="G615" s="13"/>
      <c r="H615" s="43"/>
      <c r="I615" s="43"/>
      <c r="J615" s="43"/>
      <c r="K615" s="43"/>
      <c r="L615" s="43"/>
      <c r="M615" s="43"/>
    </row>
    <row r="616" spans="1:13" s="44" customFormat="1" x14ac:dyDescent="0.2">
      <c r="A616" s="137" t="s">
        <v>510</v>
      </c>
      <c r="B616" s="196" t="s">
        <v>672</v>
      </c>
      <c r="C616" s="120">
        <v>30</v>
      </c>
      <c r="D616" s="116" t="s">
        <v>270</v>
      </c>
      <c r="E616" s="33">
        <v>35</v>
      </c>
      <c r="F616" s="62">
        <f t="shared" si="37"/>
        <v>1050</v>
      </c>
      <c r="G616" s="13"/>
      <c r="H616" s="43"/>
      <c r="I616" s="43"/>
      <c r="J616" s="43"/>
      <c r="K616" s="43"/>
      <c r="L616" s="43"/>
      <c r="M616" s="43"/>
    </row>
    <row r="617" spans="1:13" s="44" customFormat="1" x14ac:dyDescent="0.2">
      <c r="A617" s="137" t="s">
        <v>512</v>
      </c>
      <c r="B617" s="196" t="s">
        <v>673</v>
      </c>
      <c r="C617" s="120">
        <v>12</v>
      </c>
      <c r="D617" s="116" t="s">
        <v>270</v>
      </c>
      <c r="E617" s="33">
        <v>48.3</v>
      </c>
      <c r="F617" s="62">
        <f t="shared" si="37"/>
        <v>579.6</v>
      </c>
      <c r="G617" s="13"/>
      <c r="H617" s="43"/>
      <c r="I617" s="43"/>
      <c r="J617" s="43"/>
      <c r="K617" s="43"/>
      <c r="L617" s="43"/>
      <c r="M617" s="43"/>
    </row>
    <row r="618" spans="1:13" s="44" customFormat="1" x14ac:dyDescent="0.2">
      <c r="A618" s="137" t="s">
        <v>511</v>
      </c>
      <c r="B618" s="196" t="s">
        <v>343</v>
      </c>
      <c r="C618" s="120">
        <v>10.5</v>
      </c>
      <c r="D618" s="116" t="s">
        <v>5</v>
      </c>
      <c r="E618" s="33">
        <v>310.39</v>
      </c>
      <c r="F618" s="62">
        <f t="shared" si="37"/>
        <v>3259.1</v>
      </c>
      <c r="G618" s="13"/>
      <c r="H618" s="43"/>
      <c r="I618" s="43"/>
      <c r="J618" s="43"/>
      <c r="K618" s="43"/>
      <c r="L618" s="43"/>
      <c r="M618" s="43"/>
    </row>
    <row r="619" spans="1:13" s="44" customFormat="1" x14ac:dyDescent="0.2">
      <c r="A619" s="137" t="s">
        <v>513</v>
      </c>
      <c r="B619" s="196" t="s">
        <v>266</v>
      </c>
      <c r="C619" s="120">
        <v>1</v>
      </c>
      <c r="D619" s="116" t="s">
        <v>0</v>
      </c>
      <c r="E619" s="33">
        <v>250</v>
      </c>
      <c r="F619" s="62">
        <f t="shared" si="37"/>
        <v>250</v>
      </c>
      <c r="G619" s="13"/>
      <c r="H619" s="43"/>
      <c r="I619" s="43"/>
      <c r="J619" s="43"/>
      <c r="K619" s="43"/>
      <c r="L619" s="43"/>
      <c r="M619" s="43"/>
    </row>
    <row r="620" spans="1:13" s="44" customFormat="1" x14ac:dyDescent="0.2">
      <c r="A620" s="5"/>
      <c r="B620" s="196"/>
      <c r="C620" s="120"/>
      <c r="D620" s="116"/>
      <c r="E620" s="33"/>
      <c r="F620" s="62">
        <f t="shared" si="37"/>
        <v>0</v>
      </c>
      <c r="G620" s="13"/>
      <c r="H620" s="43"/>
      <c r="I620" s="43"/>
      <c r="J620" s="43"/>
      <c r="K620" s="43"/>
      <c r="L620" s="43"/>
      <c r="M620" s="43"/>
    </row>
    <row r="621" spans="1:13" s="44" customFormat="1" x14ac:dyDescent="0.2">
      <c r="A621" s="144">
        <v>2.1800000000000002</v>
      </c>
      <c r="B621" s="154" t="s">
        <v>271</v>
      </c>
      <c r="C621" s="121"/>
      <c r="D621" s="116"/>
      <c r="E621" s="33"/>
      <c r="F621" s="62">
        <f t="shared" si="37"/>
        <v>0</v>
      </c>
      <c r="G621" s="13"/>
      <c r="H621" s="43"/>
      <c r="I621" s="43"/>
      <c r="J621" s="43"/>
      <c r="K621" s="43"/>
      <c r="L621" s="43"/>
      <c r="M621" s="43"/>
    </row>
    <row r="622" spans="1:13" s="44" customFormat="1" x14ac:dyDescent="0.2">
      <c r="A622" s="137" t="s">
        <v>514</v>
      </c>
      <c r="B622" s="196" t="s">
        <v>673</v>
      </c>
      <c r="C622" s="120">
        <v>24</v>
      </c>
      <c r="D622" s="116" t="s">
        <v>270</v>
      </c>
      <c r="E622" s="33">
        <v>48.3</v>
      </c>
      <c r="F622" s="62">
        <f t="shared" si="37"/>
        <v>1159.2</v>
      </c>
      <c r="G622" s="13"/>
      <c r="H622" s="43"/>
      <c r="I622" s="43"/>
      <c r="J622" s="43"/>
      <c r="K622" s="43"/>
      <c r="L622" s="43"/>
      <c r="M622" s="43"/>
    </row>
    <row r="623" spans="1:13" s="44" customFormat="1" x14ac:dyDescent="0.2">
      <c r="A623" s="137" t="s">
        <v>515</v>
      </c>
      <c r="B623" s="196" t="s">
        <v>672</v>
      </c>
      <c r="C623" s="120">
        <v>12</v>
      </c>
      <c r="D623" s="116" t="s">
        <v>270</v>
      </c>
      <c r="E623" s="33">
        <v>35</v>
      </c>
      <c r="F623" s="62">
        <f t="shared" si="37"/>
        <v>420</v>
      </c>
      <c r="G623" s="13"/>
      <c r="H623" s="43"/>
      <c r="I623" s="43"/>
      <c r="J623" s="43"/>
      <c r="K623" s="43"/>
      <c r="L623" s="43"/>
      <c r="M623" s="43"/>
    </row>
    <row r="624" spans="1:13" s="44" customFormat="1" x14ac:dyDescent="0.2">
      <c r="A624" s="137" t="s">
        <v>516</v>
      </c>
      <c r="B624" s="196" t="s">
        <v>343</v>
      </c>
      <c r="C624" s="120">
        <v>9</v>
      </c>
      <c r="D624" s="116" t="s">
        <v>5</v>
      </c>
      <c r="E624" s="33">
        <v>310.39</v>
      </c>
      <c r="F624" s="62">
        <f t="shared" si="37"/>
        <v>2793.51</v>
      </c>
      <c r="G624" s="13"/>
      <c r="H624" s="43"/>
      <c r="I624" s="43"/>
      <c r="J624" s="43"/>
      <c r="K624" s="43"/>
      <c r="L624" s="43"/>
      <c r="M624" s="43"/>
    </row>
    <row r="625" spans="1:13" s="44" customFormat="1" x14ac:dyDescent="0.2">
      <c r="A625" s="137" t="s">
        <v>517</v>
      </c>
      <c r="B625" s="196" t="s">
        <v>266</v>
      </c>
      <c r="C625" s="120">
        <v>1</v>
      </c>
      <c r="D625" s="116" t="s">
        <v>0</v>
      </c>
      <c r="E625" s="33">
        <v>250</v>
      </c>
      <c r="F625" s="62">
        <f>ROUND(C625*E625,2)</f>
        <v>250</v>
      </c>
      <c r="G625" s="13"/>
      <c r="H625" s="43"/>
      <c r="I625" s="43"/>
      <c r="J625" s="43"/>
      <c r="K625" s="43"/>
      <c r="L625" s="43"/>
      <c r="M625" s="43"/>
    </row>
    <row r="626" spans="1:13" s="44" customFormat="1" x14ac:dyDescent="0.2">
      <c r="A626" s="5"/>
      <c r="B626" s="196"/>
      <c r="C626" s="120"/>
      <c r="D626" s="116"/>
      <c r="E626" s="33"/>
      <c r="F626" s="62"/>
      <c r="G626" s="13"/>
      <c r="H626" s="43"/>
      <c r="I626" s="43"/>
      <c r="J626" s="43"/>
      <c r="K626" s="43"/>
      <c r="L626" s="43"/>
      <c r="M626" s="43"/>
    </row>
    <row r="627" spans="1:13" s="44" customFormat="1" x14ac:dyDescent="0.2">
      <c r="A627" s="144">
        <v>2.19</v>
      </c>
      <c r="B627" s="154" t="s">
        <v>281</v>
      </c>
      <c r="C627" s="121"/>
      <c r="D627" s="116"/>
      <c r="E627" s="33"/>
      <c r="F627" s="62">
        <f t="shared" si="37"/>
        <v>0</v>
      </c>
      <c r="G627" s="13"/>
      <c r="H627" s="43"/>
      <c r="I627" s="43"/>
      <c r="J627" s="43"/>
      <c r="K627" s="43"/>
      <c r="L627" s="43"/>
      <c r="M627" s="43"/>
    </row>
    <row r="628" spans="1:13" s="44" customFormat="1" x14ac:dyDescent="0.2">
      <c r="A628" s="137" t="s">
        <v>518</v>
      </c>
      <c r="B628" s="196" t="s">
        <v>673</v>
      </c>
      <c r="C628" s="120">
        <v>24</v>
      </c>
      <c r="D628" s="116" t="s">
        <v>270</v>
      </c>
      <c r="E628" s="33">
        <v>48.3</v>
      </c>
      <c r="F628" s="62">
        <f t="shared" si="37"/>
        <v>1159.2</v>
      </c>
      <c r="G628" s="13"/>
      <c r="H628" s="43"/>
      <c r="I628" s="43"/>
      <c r="J628" s="43"/>
      <c r="K628" s="43"/>
      <c r="L628" s="43"/>
      <c r="M628" s="43"/>
    </row>
    <row r="629" spans="1:13" s="44" customFormat="1" x14ac:dyDescent="0.2">
      <c r="A629" s="137" t="s">
        <v>519</v>
      </c>
      <c r="B629" s="196" t="s">
        <v>672</v>
      </c>
      <c r="C629" s="120">
        <v>12</v>
      </c>
      <c r="D629" s="116" t="s">
        <v>270</v>
      </c>
      <c r="E629" s="33">
        <v>35</v>
      </c>
      <c r="F629" s="62">
        <f t="shared" si="37"/>
        <v>420</v>
      </c>
      <c r="G629" s="13"/>
      <c r="H629" s="43"/>
      <c r="I629" s="43"/>
      <c r="J629" s="43"/>
      <c r="K629" s="43"/>
      <c r="L629" s="43"/>
      <c r="M629" s="43"/>
    </row>
    <row r="630" spans="1:13" s="44" customFormat="1" x14ac:dyDescent="0.2">
      <c r="A630" s="137" t="s">
        <v>520</v>
      </c>
      <c r="B630" s="196" t="s">
        <v>444</v>
      </c>
      <c r="C630" s="120">
        <v>2</v>
      </c>
      <c r="D630" s="116" t="s">
        <v>0</v>
      </c>
      <c r="E630" s="33">
        <v>12.5</v>
      </c>
      <c r="F630" s="62">
        <f t="shared" si="37"/>
        <v>25</v>
      </c>
      <c r="G630" s="13"/>
      <c r="H630" s="43"/>
      <c r="I630" s="43"/>
      <c r="J630" s="43"/>
      <c r="K630" s="43"/>
      <c r="L630" s="43"/>
      <c r="M630" s="43"/>
    </row>
    <row r="631" spans="1:13" s="44" customFormat="1" x14ac:dyDescent="0.2">
      <c r="A631" s="137" t="s">
        <v>521</v>
      </c>
      <c r="B631" s="196" t="s">
        <v>343</v>
      </c>
      <c r="C631" s="120">
        <v>9</v>
      </c>
      <c r="D631" s="116" t="s">
        <v>5</v>
      </c>
      <c r="E631" s="33">
        <v>310.39</v>
      </c>
      <c r="F631" s="62">
        <f>ROUND(C631*E631,2)</f>
        <v>2793.51</v>
      </c>
      <c r="G631" s="13"/>
      <c r="H631" s="43"/>
      <c r="I631" s="43"/>
      <c r="J631" s="43"/>
      <c r="K631" s="43"/>
      <c r="L631" s="43"/>
      <c r="M631" s="43"/>
    </row>
    <row r="632" spans="1:13" s="44" customFormat="1" x14ac:dyDescent="0.2">
      <c r="A632" s="137" t="s">
        <v>522</v>
      </c>
      <c r="B632" s="196" t="s">
        <v>266</v>
      </c>
      <c r="C632" s="120">
        <v>1</v>
      </c>
      <c r="D632" s="116" t="s">
        <v>0</v>
      </c>
      <c r="E632" s="33">
        <v>300</v>
      </c>
      <c r="F632" s="62">
        <f t="shared" si="37"/>
        <v>300</v>
      </c>
      <c r="G632" s="13"/>
      <c r="H632" s="43"/>
      <c r="I632" s="43"/>
      <c r="J632" s="43"/>
      <c r="K632" s="43"/>
      <c r="L632" s="43"/>
      <c r="M632" s="43"/>
    </row>
    <row r="633" spans="1:13" s="44" customFormat="1" x14ac:dyDescent="0.2">
      <c r="A633" s="20"/>
      <c r="B633" s="20"/>
      <c r="C633" s="20"/>
      <c r="D633" s="20"/>
      <c r="E633" s="20"/>
      <c r="F633" s="20"/>
      <c r="G633" s="13"/>
      <c r="H633" s="43"/>
      <c r="I633" s="43"/>
      <c r="J633" s="43"/>
      <c r="K633" s="43"/>
      <c r="L633" s="43"/>
      <c r="M633" s="43"/>
    </row>
    <row r="634" spans="1:13" s="44" customFormat="1" x14ac:dyDescent="0.2">
      <c r="A634" s="144">
        <v>2.2000000000000002</v>
      </c>
      <c r="B634" s="154" t="s">
        <v>269</v>
      </c>
      <c r="C634" s="121"/>
      <c r="D634" s="116"/>
      <c r="E634" s="33"/>
      <c r="F634" s="62">
        <f t="shared" si="37"/>
        <v>0</v>
      </c>
      <c r="G634" s="13"/>
      <c r="H634" s="43"/>
      <c r="I634" s="43"/>
      <c r="J634" s="43"/>
      <c r="K634" s="43"/>
      <c r="L634" s="43"/>
      <c r="M634" s="43"/>
    </row>
    <row r="635" spans="1:13" s="44" customFormat="1" x14ac:dyDescent="0.2">
      <c r="A635" s="137" t="s">
        <v>523</v>
      </c>
      <c r="B635" s="196" t="s">
        <v>673</v>
      </c>
      <c r="C635" s="120">
        <v>24</v>
      </c>
      <c r="D635" s="116" t="s">
        <v>270</v>
      </c>
      <c r="E635" s="33">
        <v>48.3</v>
      </c>
      <c r="F635" s="62">
        <f t="shared" si="37"/>
        <v>1159.2</v>
      </c>
      <c r="G635" s="13"/>
      <c r="H635" s="43"/>
      <c r="I635" s="43"/>
      <c r="J635" s="43"/>
      <c r="K635" s="43"/>
      <c r="L635" s="43"/>
      <c r="M635" s="43"/>
    </row>
    <row r="636" spans="1:13" s="44" customFormat="1" x14ac:dyDescent="0.2">
      <c r="A636" s="137" t="s">
        <v>524</v>
      </c>
      <c r="B636" s="196" t="s">
        <v>445</v>
      </c>
      <c r="C636" s="120">
        <v>6</v>
      </c>
      <c r="D636" s="116" t="s">
        <v>270</v>
      </c>
      <c r="E636" s="33">
        <v>15</v>
      </c>
      <c r="F636" s="62">
        <f t="shared" si="37"/>
        <v>90</v>
      </c>
      <c r="G636" s="13"/>
      <c r="H636" s="43"/>
      <c r="I636" s="43"/>
      <c r="J636" s="43"/>
      <c r="K636" s="43"/>
      <c r="L636" s="43"/>
      <c r="M636" s="43"/>
    </row>
    <row r="637" spans="1:13" s="44" customFormat="1" x14ac:dyDescent="0.2">
      <c r="A637" s="137" t="s">
        <v>525</v>
      </c>
      <c r="B637" s="196" t="s">
        <v>446</v>
      </c>
      <c r="C637" s="120">
        <v>4</v>
      </c>
      <c r="D637" s="116" t="s">
        <v>0</v>
      </c>
      <c r="E637" s="33">
        <v>10</v>
      </c>
      <c r="F637" s="62">
        <f t="shared" si="37"/>
        <v>40</v>
      </c>
      <c r="G637" s="13"/>
      <c r="H637" s="43"/>
      <c r="I637" s="43"/>
      <c r="J637" s="43"/>
      <c r="K637" s="43"/>
      <c r="L637" s="43"/>
      <c r="M637" s="43"/>
    </row>
    <row r="638" spans="1:13" s="44" customFormat="1" x14ac:dyDescent="0.2">
      <c r="A638" s="137" t="s">
        <v>526</v>
      </c>
      <c r="B638" s="196" t="s">
        <v>343</v>
      </c>
      <c r="C638" s="120">
        <v>6</v>
      </c>
      <c r="D638" s="116" t="s">
        <v>5</v>
      </c>
      <c r="E638" s="33">
        <v>310.39</v>
      </c>
      <c r="F638" s="62">
        <f t="shared" si="37"/>
        <v>1862.34</v>
      </c>
      <c r="G638" s="13"/>
      <c r="H638" s="43"/>
      <c r="I638" s="43"/>
      <c r="J638" s="43"/>
      <c r="K638" s="43"/>
      <c r="L638" s="43"/>
      <c r="M638" s="43"/>
    </row>
    <row r="639" spans="1:13" s="44" customFormat="1" x14ac:dyDescent="0.2">
      <c r="A639" s="137" t="s">
        <v>527</v>
      </c>
      <c r="B639" s="196" t="s">
        <v>266</v>
      </c>
      <c r="C639" s="120">
        <v>1</v>
      </c>
      <c r="D639" s="116" t="s">
        <v>0</v>
      </c>
      <c r="E639" s="33">
        <v>250</v>
      </c>
      <c r="F639" s="62">
        <f>ROUND(C639*E639,2)</f>
        <v>250</v>
      </c>
      <c r="G639" s="13"/>
      <c r="H639" s="43"/>
      <c r="I639" s="43"/>
      <c r="J639" s="43"/>
      <c r="K639" s="43"/>
      <c r="L639" s="43"/>
      <c r="M639" s="43"/>
    </row>
    <row r="640" spans="1:13" s="44" customFormat="1" x14ac:dyDescent="0.2">
      <c r="A640" s="5"/>
      <c r="B640" s="196"/>
      <c r="C640" s="120"/>
      <c r="D640" s="116"/>
      <c r="E640" s="33"/>
      <c r="F640" s="62"/>
      <c r="G640" s="13"/>
      <c r="H640" s="43"/>
      <c r="I640" s="43"/>
      <c r="J640" s="43"/>
      <c r="K640" s="43"/>
      <c r="L640" s="43"/>
      <c r="M640" s="43"/>
    </row>
    <row r="641" spans="1:13" s="44" customFormat="1" x14ac:dyDescent="0.2">
      <c r="A641" s="144">
        <v>2.21</v>
      </c>
      <c r="B641" s="154" t="s">
        <v>282</v>
      </c>
      <c r="C641" s="121"/>
      <c r="D641" s="116"/>
      <c r="E641" s="33"/>
      <c r="F641" s="62">
        <f t="shared" si="37"/>
        <v>0</v>
      </c>
      <c r="G641" s="13"/>
      <c r="H641" s="43"/>
      <c r="I641" s="43"/>
      <c r="J641" s="43"/>
      <c r="K641" s="43"/>
      <c r="L641" s="43"/>
      <c r="M641" s="43"/>
    </row>
    <row r="642" spans="1:13" s="44" customFormat="1" x14ac:dyDescent="0.2">
      <c r="A642" s="137" t="s">
        <v>528</v>
      </c>
      <c r="B642" s="196" t="s">
        <v>672</v>
      </c>
      <c r="C642" s="120">
        <v>12</v>
      </c>
      <c r="D642" s="116" t="s">
        <v>270</v>
      </c>
      <c r="E642" s="33">
        <v>35</v>
      </c>
      <c r="F642" s="62">
        <f t="shared" si="37"/>
        <v>420</v>
      </c>
      <c r="G642" s="13"/>
      <c r="H642" s="43"/>
      <c r="I642" s="43"/>
      <c r="J642" s="43"/>
      <c r="K642" s="43"/>
      <c r="L642" s="43"/>
      <c r="M642" s="43"/>
    </row>
    <row r="643" spans="1:13" s="44" customFormat="1" x14ac:dyDescent="0.2">
      <c r="A643" s="137" t="s">
        <v>529</v>
      </c>
      <c r="B643" s="196" t="s">
        <v>343</v>
      </c>
      <c r="C643" s="120">
        <v>3</v>
      </c>
      <c r="D643" s="116" t="s">
        <v>5</v>
      </c>
      <c r="E643" s="33">
        <v>310.39</v>
      </c>
      <c r="F643" s="62">
        <f t="shared" si="37"/>
        <v>931.17</v>
      </c>
      <c r="G643" s="13"/>
      <c r="H643" s="43"/>
      <c r="I643" s="43"/>
      <c r="J643" s="43"/>
      <c r="K643" s="43"/>
      <c r="L643" s="43"/>
      <c r="M643" s="43"/>
    </row>
    <row r="644" spans="1:13" s="44" customFormat="1" x14ac:dyDescent="0.2">
      <c r="A644" s="5"/>
      <c r="B644" s="196"/>
      <c r="C644" s="120"/>
      <c r="D644" s="116"/>
      <c r="E644" s="33"/>
      <c r="F644" s="62">
        <f t="shared" si="37"/>
        <v>0</v>
      </c>
      <c r="G644" s="13"/>
      <c r="H644" s="43"/>
      <c r="I644" s="43"/>
      <c r="J644" s="43"/>
      <c r="K644" s="43"/>
      <c r="L644" s="43"/>
      <c r="M644" s="43"/>
    </row>
    <row r="645" spans="1:13" s="44" customFormat="1" x14ac:dyDescent="0.2">
      <c r="A645" s="144">
        <v>2.2200000000000002</v>
      </c>
      <c r="B645" s="154" t="s">
        <v>269</v>
      </c>
      <c r="C645" s="121"/>
      <c r="D645" s="116"/>
      <c r="E645" s="33"/>
      <c r="F645" s="62">
        <f t="shared" si="37"/>
        <v>0</v>
      </c>
      <c r="G645" s="13"/>
      <c r="H645" s="43"/>
      <c r="I645" s="43"/>
      <c r="J645" s="43"/>
      <c r="K645" s="43"/>
      <c r="L645" s="43"/>
      <c r="M645" s="43"/>
    </row>
    <row r="646" spans="1:13" s="44" customFormat="1" x14ac:dyDescent="0.2">
      <c r="A646" s="137" t="s">
        <v>530</v>
      </c>
      <c r="B646" s="196" t="s">
        <v>672</v>
      </c>
      <c r="C646" s="120">
        <v>18</v>
      </c>
      <c r="D646" s="116" t="s">
        <v>270</v>
      </c>
      <c r="E646" s="33">
        <v>35</v>
      </c>
      <c r="F646" s="62">
        <f t="shared" si="37"/>
        <v>630</v>
      </c>
      <c r="G646" s="13"/>
      <c r="H646" s="43"/>
      <c r="I646" s="43"/>
      <c r="J646" s="43"/>
      <c r="K646" s="43"/>
      <c r="L646" s="43"/>
      <c r="M646" s="43"/>
    </row>
    <row r="647" spans="1:13" s="44" customFormat="1" x14ac:dyDescent="0.2">
      <c r="A647" s="137" t="s">
        <v>531</v>
      </c>
      <c r="B647" s="196" t="s">
        <v>447</v>
      </c>
      <c r="C647" s="120">
        <v>2</v>
      </c>
      <c r="D647" s="116" t="s">
        <v>0</v>
      </c>
      <c r="E647" s="33">
        <v>200</v>
      </c>
      <c r="F647" s="62">
        <f t="shared" si="37"/>
        <v>400</v>
      </c>
      <c r="G647" s="13"/>
      <c r="H647" s="43"/>
      <c r="I647" s="43"/>
      <c r="J647" s="43"/>
      <c r="K647" s="43"/>
      <c r="L647" s="43"/>
      <c r="M647" s="43"/>
    </row>
    <row r="648" spans="1:13" s="44" customFormat="1" x14ac:dyDescent="0.2">
      <c r="A648" s="137" t="s">
        <v>532</v>
      </c>
      <c r="B648" s="196" t="s">
        <v>448</v>
      </c>
      <c r="C648" s="120">
        <v>2</v>
      </c>
      <c r="D648" s="116" t="s">
        <v>0</v>
      </c>
      <c r="E648" s="33">
        <v>100</v>
      </c>
      <c r="F648" s="62">
        <f t="shared" si="37"/>
        <v>200</v>
      </c>
      <c r="G648" s="13"/>
      <c r="H648" s="43"/>
      <c r="I648" s="43"/>
      <c r="J648" s="43"/>
      <c r="K648" s="43"/>
      <c r="L648" s="43"/>
      <c r="M648" s="43"/>
    </row>
    <row r="649" spans="1:13" s="44" customFormat="1" x14ac:dyDescent="0.2">
      <c r="A649" s="137" t="s">
        <v>533</v>
      </c>
      <c r="B649" s="196" t="s">
        <v>381</v>
      </c>
      <c r="C649" s="120">
        <v>1</v>
      </c>
      <c r="D649" s="116" t="s">
        <v>0</v>
      </c>
      <c r="E649" s="33">
        <v>150</v>
      </c>
      <c r="F649" s="62">
        <f t="shared" si="37"/>
        <v>150</v>
      </c>
      <c r="G649" s="13"/>
      <c r="H649" s="43"/>
      <c r="I649" s="43"/>
      <c r="J649" s="43"/>
      <c r="K649" s="43"/>
      <c r="L649" s="43"/>
      <c r="M649" s="43"/>
    </row>
    <row r="650" spans="1:13" s="44" customFormat="1" x14ac:dyDescent="0.2">
      <c r="A650" s="137" t="s">
        <v>534</v>
      </c>
      <c r="B650" s="196" t="s">
        <v>266</v>
      </c>
      <c r="C650" s="120">
        <v>1</v>
      </c>
      <c r="D650" s="116" t="s">
        <v>0</v>
      </c>
      <c r="E650" s="33">
        <v>200</v>
      </c>
      <c r="F650" s="62">
        <f t="shared" si="37"/>
        <v>200</v>
      </c>
      <c r="G650" s="13"/>
      <c r="H650" s="43"/>
      <c r="I650" s="43"/>
      <c r="J650" s="43"/>
      <c r="K650" s="43"/>
      <c r="L650" s="43"/>
      <c r="M650" s="43"/>
    </row>
    <row r="651" spans="1:13" s="44" customFormat="1" x14ac:dyDescent="0.2">
      <c r="A651" s="137" t="s">
        <v>535</v>
      </c>
      <c r="B651" s="196" t="s">
        <v>343</v>
      </c>
      <c r="C651" s="120">
        <v>4.5</v>
      </c>
      <c r="D651" s="116" t="s">
        <v>5</v>
      </c>
      <c r="E651" s="33">
        <v>310.39</v>
      </c>
      <c r="F651" s="62">
        <f t="shared" si="37"/>
        <v>1396.76</v>
      </c>
      <c r="G651" s="13"/>
      <c r="H651" s="43"/>
      <c r="I651" s="43"/>
      <c r="J651" s="43"/>
      <c r="K651" s="43"/>
      <c r="L651" s="43"/>
      <c r="M651" s="43"/>
    </row>
    <row r="652" spans="1:13" s="44" customFormat="1" ht="6.75" customHeight="1" x14ac:dyDescent="0.2">
      <c r="A652" s="5"/>
      <c r="B652" s="196"/>
      <c r="C652" s="120"/>
      <c r="D652" s="116"/>
      <c r="E652" s="33"/>
      <c r="F652" s="62">
        <f t="shared" si="37"/>
        <v>0</v>
      </c>
      <c r="G652" s="13"/>
      <c r="H652" s="43"/>
      <c r="I652" s="43"/>
      <c r="J652" s="43"/>
      <c r="K652" s="43"/>
      <c r="L652" s="43"/>
      <c r="M652" s="43"/>
    </row>
    <row r="653" spans="1:13" s="44" customFormat="1" x14ac:dyDescent="0.2">
      <c r="A653" s="144">
        <v>2.23</v>
      </c>
      <c r="B653" s="154" t="s">
        <v>271</v>
      </c>
      <c r="C653" s="121"/>
      <c r="D653" s="116"/>
      <c r="E653" s="33"/>
      <c r="F653" s="62">
        <f t="shared" si="37"/>
        <v>0</v>
      </c>
      <c r="G653" s="13"/>
      <c r="H653" s="43"/>
      <c r="I653" s="43"/>
      <c r="J653" s="43"/>
      <c r="K653" s="43"/>
      <c r="L653" s="43"/>
      <c r="M653" s="43"/>
    </row>
    <row r="654" spans="1:13" s="44" customFormat="1" x14ac:dyDescent="0.2">
      <c r="A654" s="137" t="s">
        <v>536</v>
      </c>
      <c r="B654" s="196" t="s">
        <v>672</v>
      </c>
      <c r="C654" s="120">
        <v>36</v>
      </c>
      <c r="D654" s="116" t="s">
        <v>270</v>
      </c>
      <c r="E654" s="33">
        <v>35</v>
      </c>
      <c r="F654" s="62">
        <f t="shared" si="37"/>
        <v>1260</v>
      </c>
      <c r="G654" s="13"/>
      <c r="H654" s="43"/>
      <c r="I654" s="43"/>
      <c r="J654" s="43"/>
      <c r="K654" s="43"/>
      <c r="L654" s="43"/>
      <c r="M654" s="43"/>
    </row>
    <row r="655" spans="1:13" s="44" customFormat="1" x14ac:dyDescent="0.2">
      <c r="A655" s="137" t="s">
        <v>538</v>
      </c>
      <c r="B655" s="196" t="s">
        <v>449</v>
      </c>
      <c r="C655" s="120">
        <v>4</v>
      </c>
      <c r="D655" s="116" t="s">
        <v>0</v>
      </c>
      <c r="E655" s="33">
        <v>10</v>
      </c>
      <c r="F655" s="62">
        <f t="shared" si="37"/>
        <v>40</v>
      </c>
      <c r="G655" s="13"/>
      <c r="H655" s="43"/>
      <c r="I655" s="43"/>
      <c r="J655" s="43"/>
      <c r="K655" s="43"/>
      <c r="L655" s="43"/>
      <c r="M655" s="43"/>
    </row>
    <row r="656" spans="1:13" s="44" customFormat="1" x14ac:dyDescent="0.2">
      <c r="A656" s="137" t="s">
        <v>539</v>
      </c>
      <c r="B656" s="196" t="s">
        <v>343</v>
      </c>
      <c r="C656" s="120">
        <v>9</v>
      </c>
      <c r="D656" s="116" t="s">
        <v>5</v>
      </c>
      <c r="E656" s="33">
        <v>310.39</v>
      </c>
      <c r="F656" s="62">
        <f t="shared" si="37"/>
        <v>2793.51</v>
      </c>
      <c r="G656" s="13"/>
      <c r="H656" s="43"/>
      <c r="I656" s="43"/>
      <c r="J656" s="43"/>
      <c r="K656" s="43"/>
      <c r="L656" s="43"/>
      <c r="M656" s="43"/>
    </row>
    <row r="657" spans="1:13" s="44" customFormat="1" x14ac:dyDescent="0.2">
      <c r="A657" s="137" t="s">
        <v>540</v>
      </c>
      <c r="B657" s="196" t="s">
        <v>266</v>
      </c>
      <c r="C657" s="120">
        <v>1</v>
      </c>
      <c r="D657" s="116" t="s">
        <v>0</v>
      </c>
      <c r="E657" s="33">
        <v>250</v>
      </c>
      <c r="F657" s="62">
        <f>ROUND(C657*E657,2)</f>
        <v>250</v>
      </c>
      <c r="G657" s="13"/>
      <c r="H657" s="43"/>
      <c r="I657" s="43"/>
      <c r="J657" s="43"/>
      <c r="K657" s="43"/>
      <c r="L657" s="43"/>
      <c r="M657" s="43"/>
    </row>
    <row r="658" spans="1:13" s="44" customFormat="1" ht="6" customHeight="1" x14ac:dyDescent="0.2">
      <c r="A658" s="5"/>
      <c r="B658" s="196"/>
      <c r="C658" s="120"/>
      <c r="D658" s="116"/>
      <c r="E658" s="33"/>
      <c r="F658" s="62"/>
      <c r="G658" s="13"/>
      <c r="H658" s="43"/>
      <c r="I658" s="43"/>
      <c r="J658" s="43"/>
      <c r="K658" s="43"/>
      <c r="L658" s="43"/>
      <c r="M658" s="43"/>
    </row>
    <row r="659" spans="1:13" s="44" customFormat="1" x14ac:dyDescent="0.2">
      <c r="A659" s="144">
        <v>2.2400000000000002</v>
      </c>
      <c r="B659" s="154" t="s">
        <v>283</v>
      </c>
      <c r="C659" s="121"/>
      <c r="D659" s="116"/>
      <c r="E659" s="33"/>
      <c r="F659" s="62">
        <f t="shared" si="37"/>
        <v>0</v>
      </c>
      <c r="G659" s="13"/>
      <c r="H659" s="43"/>
      <c r="I659" s="43"/>
      <c r="J659" s="43"/>
      <c r="K659" s="43"/>
      <c r="L659" s="43"/>
      <c r="M659" s="43"/>
    </row>
    <row r="660" spans="1:13" s="44" customFormat="1" x14ac:dyDescent="0.2">
      <c r="A660" s="212" t="s">
        <v>541</v>
      </c>
      <c r="B660" s="213" t="s">
        <v>669</v>
      </c>
      <c r="C660" s="214">
        <v>72</v>
      </c>
      <c r="D660" s="215" t="s">
        <v>270</v>
      </c>
      <c r="E660" s="182">
        <v>48.3</v>
      </c>
      <c r="F660" s="89">
        <f t="shared" si="37"/>
        <v>3477.6</v>
      </c>
      <c r="G660" s="13"/>
      <c r="H660" s="43"/>
      <c r="I660" s="43"/>
      <c r="J660" s="43"/>
      <c r="K660" s="43"/>
      <c r="L660" s="43"/>
      <c r="M660" s="43"/>
    </row>
    <row r="661" spans="1:13" s="44" customFormat="1" x14ac:dyDescent="0.2">
      <c r="A661" s="137" t="s">
        <v>542</v>
      </c>
      <c r="B661" s="196" t="s">
        <v>660</v>
      </c>
      <c r="C661" s="120">
        <v>24</v>
      </c>
      <c r="D661" s="116" t="s">
        <v>270</v>
      </c>
      <c r="E661" s="33">
        <v>35</v>
      </c>
      <c r="F661" s="62">
        <f t="shared" si="37"/>
        <v>840</v>
      </c>
      <c r="G661" s="13"/>
      <c r="H661" s="43"/>
      <c r="I661" s="43"/>
      <c r="J661" s="43"/>
      <c r="K661" s="43"/>
      <c r="L661" s="43"/>
      <c r="M661" s="43"/>
    </row>
    <row r="662" spans="1:13" s="44" customFormat="1" x14ac:dyDescent="0.2">
      <c r="A662" s="137" t="s">
        <v>543</v>
      </c>
      <c r="B662" s="196" t="s">
        <v>674</v>
      </c>
      <c r="C662" s="120">
        <v>3</v>
      </c>
      <c r="D662" s="116" t="s">
        <v>270</v>
      </c>
      <c r="E662" s="33">
        <v>63.3</v>
      </c>
      <c r="F662" s="62">
        <f t="shared" si="37"/>
        <v>189.9</v>
      </c>
      <c r="G662" s="13"/>
      <c r="H662" s="43"/>
      <c r="I662" s="43"/>
      <c r="J662" s="43"/>
      <c r="K662" s="43"/>
      <c r="L662" s="43"/>
      <c r="M662" s="43"/>
    </row>
    <row r="663" spans="1:13" s="44" customFormat="1" x14ac:dyDescent="0.2">
      <c r="A663" s="137" t="s">
        <v>544</v>
      </c>
      <c r="B663" s="196" t="s">
        <v>450</v>
      </c>
      <c r="C663" s="120">
        <v>2</v>
      </c>
      <c r="D663" s="116" t="s">
        <v>0</v>
      </c>
      <c r="E663" s="33">
        <v>125</v>
      </c>
      <c r="F663" s="62">
        <f t="shared" si="37"/>
        <v>250</v>
      </c>
      <c r="G663" s="13"/>
      <c r="H663" s="43"/>
      <c r="I663" s="43"/>
      <c r="J663" s="43"/>
      <c r="K663" s="43"/>
      <c r="L663" s="43"/>
      <c r="M663" s="43"/>
    </row>
    <row r="664" spans="1:13" s="44" customFormat="1" x14ac:dyDescent="0.2">
      <c r="A664" s="137" t="s">
        <v>545</v>
      </c>
      <c r="B664" s="196" t="s">
        <v>440</v>
      </c>
      <c r="C664" s="120">
        <v>6</v>
      </c>
      <c r="D664" s="116" t="s">
        <v>0</v>
      </c>
      <c r="E664" s="33">
        <v>12.5</v>
      </c>
      <c r="F664" s="62">
        <f t="shared" si="37"/>
        <v>75</v>
      </c>
      <c r="G664" s="13"/>
      <c r="H664" s="43"/>
      <c r="I664" s="43"/>
      <c r="J664" s="43"/>
      <c r="K664" s="43"/>
      <c r="L664" s="43"/>
      <c r="M664" s="43"/>
    </row>
    <row r="665" spans="1:13" s="44" customFormat="1" x14ac:dyDescent="0.2">
      <c r="A665" s="137" t="s">
        <v>546</v>
      </c>
      <c r="B665" s="196" t="s">
        <v>266</v>
      </c>
      <c r="C665" s="120">
        <v>1</v>
      </c>
      <c r="D665" s="116" t="s">
        <v>0</v>
      </c>
      <c r="E665" s="33">
        <v>500</v>
      </c>
      <c r="F665" s="62">
        <f t="shared" si="37"/>
        <v>500</v>
      </c>
      <c r="G665" s="13"/>
      <c r="H665" s="43"/>
      <c r="I665" s="43"/>
      <c r="J665" s="43"/>
      <c r="K665" s="43"/>
      <c r="L665" s="43"/>
      <c r="M665" s="43"/>
    </row>
    <row r="666" spans="1:13" s="44" customFormat="1" x14ac:dyDescent="0.2">
      <c r="A666" s="137" t="s">
        <v>547</v>
      </c>
      <c r="B666" s="196" t="s">
        <v>343</v>
      </c>
      <c r="C666" s="120">
        <v>24</v>
      </c>
      <c r="D666" s="116" t="s">
        <v>5</v>
      </c>
      <c r="E666" s="33">
        <v>310.39</v>
      </c>
      <c r="F666" s="62">
        <f t="shared" ref="F666:F727" si="38">ROUND(C666*E666,2)</f>
        <v>7449.36</v>
      </c>
      <c r="G666" s="13"/>
      <c r="H666" s="43"/>
      <c r="I666" s="43"/>
      <c r="J666" s="43"/>
      <c r="K666" s="43"/>
      <c r="L666" s="43"/>
      <c r="M666" s="43"/>
    </row>
    <row r="667" spans="1:13" s="44" customFormat="1" x14ac:dyDescent="0.2">
      <c r="A667" s="5"/>
      <c r="B667" s="196"/>
      <c r="C667" s="120"/>
      <c r="D667" s="116"/>
      <c r="E667" s="33"/>
      <c r="F667" s="62">
        <f t="shared" si="38"/>
        <v>0</v>
      </c>
      <c r="G667" s="13"/>
      <c r="H667" s="43"/>
      <c r="I667" s="43"/>
      <c r="J667" s="43"/>
      <c r="K667" s="43"/>
      <c r="L667" s="43"/>
      <c r="M667" s="43"/>
    </row>
    <row r="668" spans="1:13" s="44" customFormat="1" x14ac:dyDescent="0.2">
      <c r="A668" s="5">
        <v>2.25</v>
      </c>
      <c r="B668" s="154" t="s">
        <v>285</v>
      </c>
      <c r="C668" s="121"/>
      <c r="D668" s="116"/>
      <c r="E668" s="33"/>
      <c r="F668" s="62">
        <f t="shared" si="38"/>
        <v>0</v>
      </c>
      <c r="G668" s="13"/>
      <c r="H668" s="43"/>
      <c r="I668" s="43"/>
      <c r="J668" s="43"/>
      <c r="K668" s="43"/>
      <c r="L668" s="43"/>
      <c r="M668" s="43"/>
    </row>
    <row r="669" spans="1:13" s="44" customFormat="1" x14ac:dyDescent="0.2">
      <c r="A669" s="137" t="s">
        <v>548</v>
      </c>
      <c r="B669" s="196" t="s">
        <v>675</v>
      </c>
      <c r="C669" s="120">
        <v>12</v>
      </c>
      <c r="D669" s="116" t="s">
        <v>270</v>
      </c>
      <c r="E669" s="33">
        <v>35</v>
      </c>
      <c r="F669" s="62">
        <f t="shared" si="38"/>
        <v>420</v>
      </c>
      <c r="G669" s="13"/>
      <c r="H669" s="43"/>
      <c r="I669" s="43"/>
      <c r="J669" s="43"/>
      <c r="K669" s="43"/>
      <c r="L669" s="43"/>
      <c r="M669" s="43"/>
    </row>
    <row r="670" spans="1:13" s="44" customFormat="1" x14ac:dyDescent="0.2">
      <c r="A670" s="137" t="s">
        <v>549</v>
      </c>
      <c r="B670" s="196" t="s">
        <v>453</v>
      </c>
      <c r="C670" s="120">
        <v>3</v>
      </c>
      <c r="D670" s="116" t="s">
        <v>270</v>
      </c>
      <c r="E670" s="33">
        <v>35</v>
      </c>
      <c r="F670" s="62">
        <f t="shared" si="38"/>
        <v>105</v>
      </c>
      <c r="G670" s="13"/>
      <c r="H670" s="43"/>
      <c r="I670" s="43"/>
      <c r="J670" s="43"/>
      <c r="K670" s="43"/>
      <c r="L670" s="43"/>
      <c r="M670" s="43"/>
    </row>
    <row r="671" spans="1:13" s="44" customFormat="1" x14ac:dyDescent="0.2">
      <c r="A671" s="137" t="s">
        <v>550</v>
      </c>
      <c r="B671" s="196" t="s">
        <v>676</v>
      </c>
      <c r="C671" s="120">
        <v>12</v>
      </c>
      <c r="D671" s="116" t="s">
        <v>270</v>
      </c>
      <c r="E671" s="33">
        <v>48.3</v>
      </c>
      <c r="F671" s="62">
        <f t="shared" si="38"/>
        <v>579.6</v>
      </c>
      <c r="G671" s="13"/>
      <c r="H671" s="43"/>
      <c r="I671" s="43"/>
      <c r="J671" s="43"/>
      <c r="K671" s="43"/>
      <c r="L671" s="43"/>
      <c r="M671" s="43"/>
    </row>
    <row r="672" spans="1:13" s="44" customFormat="1" x14ac:dyDescent="0.2">
      <c r="A672" s="137" t="s">
        <v>551</v>
      </c>
      <c r="B672" s="196" t="s">
        <v>454</v>
      </c>
      <c r="C672" s="120">
        <v>3</v>
      </c>
      <c r="D672" s="116" t="s">
        <v>0</v>
      </c>
      <c r="E672" s="33">
        <v>12.5</v>
      </c>
      <c r="F672" s="62">
        <f t="shared" si="38"/>
        <v>37.5</v>
      </c>
      <c r="G672" s="13"/>
      <c r="H672" s="43"/>
      <c r="I672" s="43"/>
      <c r="J672" s="43"/>
      <c r="K672" s="43"/>
      <c r="L672" s="43"/>
      <c r="M672" s="43"/>
    </row>
    <row r="673" spans="1:13" s="44" customFormat="1" x14ac:dyDescent="0.2">
      <c r="A673" s="137" t="s">
        <v>552</v>
      </c>
      <c r="B673" s="196" t="s">
        <v>455</v>
      </c>
      <c r="C673" s="120">
        <v>1</v>
      </c>
      <c r="D673" s="116" t="s">
        <v>0</v>
      </c>
      <c r="E673" s="33">
        <v>70</v>
      </c>
      <c r="F673" s="62">
        <f t="shared" si="38"/>
        <v>70</v>
      </c>
      <c r="G673" s="13"/>
      <c r="H673" s="43"/>
      <c r="I673" s="43"/>
      <c r="J673" s="43"/>
      <c r="K673" s="43"/>
      <c r="L673" s="43"/>
      <c r="M673" s="43"/>
    </row>
    <row r="674" spans="1:13" s="44" customFormat="1" x14ac:dyDescent="0.2">
      <c r="A674" s="137" t="s">
        <v>553</v>
      </c>
      <c r="B674" s="196" t="s">
        <v>343</v>
      </c>
      <c r="C674" s="120">
        <v>8.6399999999999988</v>
      </c>
      <c r="D674" s="116" t="s">
        <v>5</v>
      </c>
      <c r="E674" s="33">
        <v>310.39</v>
      </c>
      <c r="F674" s="62">
        <f>ROUND(C674*E674,2)</f>
        <v>2681.77</v>
      </c>
      <c r="G674" s="13"/>
      <c r="H674" s="43"/>
      <c r="I674" s="43"/>
      <c r="J674" s="43"/>
      <c r="K674" s="43"/>
      <c r="L674" s="43"/>
      <c r="M674" s="43"/>
    </row>
    <row r="675" spans="1:13" s="44" customFormat="1" x14ac:dyDescent="0.2">
      <c r="A675" s="137" t="s">
        <v>554</v>
      </c>
      <c r="B675" s="196" t="s">
        <v>266</v>
      </c>
      <c r="C675" s="120">
        <v>1</v>
      </c>
      <c r="D675" s="116" t="s">
        <v>0</v>
      </c>
      <c r="E675" s="33">
        <v>250</v>
      </c>
      <c r="F675" s="62">
        <f t="shared" si="38"/>
        <v>250</v>
      </c>
      <c r="G675" s="13"/>
      <c r="H675" s="43"/>
      <c r="I675" s="43"/>
      <c r="J675" s="43"/>
      <c r="K675" s="43"/>
      <c r="L675" s="43"/>
      <c r="M675" s="43"/>
    </row>
    <row r="676" spans="1:13" s="44" customFormat="1" x14ac:dyDescent="0.2">
      <c r="A676" s="5"/>
      <c r="B676" s="196"/>
      <c r="C676" s="120"/>
      <c r="D676" s="116"/>
      <c r="E676" s="33"/>
      <c r="F676" s="62">
        <f t="shared" si="38"/>
        <v>0</v>
      </c>
      <c r="G676" s="13"/>
      <c r="H676" s="43"/>
      <c r="I676" s="43"/>
      <c r="J676" s="43"/>
      <c r="K676" s="43"/>
      <c r="L676" s="43"/>
      <c r="M676" s="43"/>
    </row>
    <row r="677" spans="1:13" s="44" customFormat="1" x14ac:dyDescent="0.2">
      <c r="A677" s="5">
        <v>2.2599999999999998</v>
      </c>
      <c r="B677" s="154" t="s">
        <v>286</v>
      </c>
      <c r="C677" s="121"/>
      <c r="D677" s="116"/>
      <c r="E677" s="33"/>
      <c r="F677" s="62">
        <f t="shared" si="38"/>
        <v>0</v>
      </c>
      <c r="G677" s="13"/>
      <c r="H677" s="43"/>
      <c r="I677" s="43"/>
      <c r="J677" s="43"/>
      <c r="K677" s="43"/>
      <c r="L677" s="43"/>
      <c r="M677" s="43"/>
    </row>
    <row r="678" spans="1:13" s="44" customFormat="1" x14ac:dyDescent="0.2">
      <c r="A678" s="137" t="s">
        <v>537</v>
      </c>
      <c r="B678" s="196" t="s">
        <v>677</v>
      </c>
      <c r="C678" s="120">
        <v>18</v>
      </c>
      <c r="D678" s="116" t="s">
        <v>270</v>
      </c>
      <c r="E678" s="33">
        <v>35</v>
      </c>
      <c r="F678" s="62">
        <f t="shared" si="38"/>
        <v>630</v>
      </c>
      <c r="G678" s="13"/>
      <c r="H678" s="43"/>
      <c r="I678" s="43"/>
      <c r="J678" s="43"/>
      <c r="K678" s="43"/>
      <c r="L678" s="43"/>
      <c r="M678" s="43"/>
    </row>
    <row r="679" spans="1:13" s="44" customFormat="1" x14ac:dyDescent="0.2">
      <c r="A679" s="137" t="s">
        <v>555</v>
      </c>
      <c r="B679" s="196" t="s">
        <v>558</v>
      </c>
      <c r="C679" s="120">
        <v>4</v>
      </c>
      <c r="D679" s="116" t="s">
        <v>0</v>
      </c>
      <c r="E679" s="33">
        <v>10</v>
      </c>
      <c r="F679" s="62">
        <f t="shared" si="38"/>
        <v>40</v>
      </c>
      <c r="G679" s="13"/>
      <c r="H679" s="43"/>
      <c r="I679" s="43"/>
      <c r="J679" s="43"/>
      <c r="K679" s="43"/>
      <c r="L679" s="43"/>
      <c r="M679" s="43"/>
    </row>
    <row r="680" spans="1:13" s="44" customFormat="1" x14ac:dyDescent="0.2">
      <c r="A680" s="137" t="s">
        <v>556</v>
      </c>
      <c r="B680" s="196" t="s">
        <v>343</v>
      </c>
      <c r="C680" s="120">
        <v>4.5</v>
      </c>
      <c r="D680" s="116" t="s">
        <v>5</v>
      </c>
      <c r="E680" s="33">
        <v>310.39</v>
      </c>
      <c r="F680" s="62">
        <f t="shared" si="38"/>
        <v>1396.76</v>
      </c>
      <c r="G680" s="13"/>
      <c r="H680" s="43"/>
      <c r="I680" s="43"/>
      <c r="J680" s="43"/>
      <c r="K680" s="43"/>
      <c r="L680" s="43"/>
      <c r="M680" s="43"/>
    </row>
    <row r="681" spans="1:13" s="44" customFormat="1" x14ac:dyDescent="0.2">
      <c r="A681" s="137" t="s">
        <v>557</v>
      </c>
      <c r="B681" s="196" t="s">
        <v>266</v>
      </c>
      <c r="C681" s="120">
        <v>1</v>
      </c>
      <c r="D681" s="116" t="s">
        <v>0</v>
      </c>
      <c r="E681" s="33">
        <v>150</v>
      </c>
      <c r="F681" s="62">
        <f t="shared" si="38"/>
        <v>150</v>
      </c>
      <c r="G681" s="13"/>
      <c r="H681" s="43"/>
      <c r="I681" s="43"/>
      <c r="J681" s="43"/>
      <c r="K681" s="43"/>
      <c r="L681" s="43"/>
      <c r="M681" s="43"/>
    </row>
    <row r="682" spans="1:13" s="44" customFormat="1" x14ac:dyDescent="0.2">
      <c r="A682" s="5"/>
      <c r="B682" s="196"/>
      <c r="C682" s="120"/>
      <c r="D682" s="116"/>
      <c r="E682" s="33"/>
      <c r="F682" s="62">
        <f t="shared" si="38"/>
        <v>0</v>
      </c>
      <c r="G682" s="13"/>
      <c r="H682" s="43"/>
      <c r="I682" s="43"/>
      <c r="J682" s="43"/>
      <c r="K682" s="43"/>
      <c r="L682" s="43"/>
      <c r="M682" s="43"/>
    </row>
    <row r="683" spans="1:13" s="44" customFormat="1" x14ac:dyDescent="0.2">
      <c r="A683" s="146">
        <v>3</v>
      </c>
      <c r="B683" s="154" t="s">
        <v>717</v>
      </c>
      <c r="C683" s="120"/>
      <c r="D683" s="116"/>
      <c r="E683" s="33"/>
      <c r="F683" s="62">
        <f t="shared" si="38"/>
        <v>0</v>
      </c>
      <c r="G683" s="13"/>
      <c r="H683" s="43"/>
      <c r="I683" s="43"/>
      <c r="J683" s="43"/>
      <c r="K683" s="43"/>
      <c r="L683" s="43"/>
      <c r="M683" s="43"/>
    </row>
    <row r="684" spans="1:13" s="44" customFormat="1" x14ac:dyDescent="0.2">
      <c r="A684" s="146"/>
      <c r="B684" s="154"/>
      <c r="C684" s="120"/>
      <c r="D684" s="116"/>
      <c r="E684" s="33"/>
      <c r="F684" s="62"/>
      <c r="G684" s="13"/>
      <c r="H684" s="43"/>
      <c r="I684" s="43"/>
      <c r="J684" s="43"/>
      <c r="K684" s="43"/>
      <c r="L684" s="43"/>
      <c r="M684" s="43"/>
    </row>
    <row r="685" spans="1:13" s="44" customFormat="1" x14ac:dyDescent="0.2">
      <c r="A685" s="145">
        <v>3.1</v>
      </c>
      <c r="B685" s="154" t="s">
        <v>284</v>
      </c>
      <c r="C685" s="120"/>
      <c r="D685" s="116"/>
      <c r="E685" s="33"/>
      <c r="F685" s="62">
        <f t="shared" si="38"/>
        <v>0</v>
      </c>
      <c r="G685" s="13"/>
      <c r="H685" s="43"/>
      <c r="I685" s="43"/>
      <c r="J685" s="43"/>
      <c r="K685" s="43"/>
      <c r="L685" s="43"/>
      <c r="M685" s="43"/>
    </row>
    <row r="686" spans="1:13" s="44" customFormat="1" x14ac:dyDescent="0.2">
      <c r="A686" s="137" t="s">
        <v>559</v>
      </c>
      <c r="B686" s="196" t="s">
        <v>678</v>
      </c>
      <c r="C686" s="120">
        <v>81</v>
      </c>
      <c r="D686" s="116" t="s">
        <v>270</v>
      </c>
      <c r="E686" s="33">
        <v>58.33</v>
      </c>
      <c r="F686" s="62">
        <f t="shared" si="38"/>
        <v>4724.7299999999996</v>
      </c>
      <c r="G686" s="13"/>
      <c r="H686" s="43"/>
      <c r="I686" s="43"/>
      <c r="J686" s="43"/>
      <c r="K686" s="43"/>
      <c r="L686" s="43"/>
      <c r="M686" s="43"/>
    </row>
    <row r="687" spans="1:13" s="44" customFormat="1" x14ac:dyDescent="0.2">
      <c r="A687" s="137" t="s">
        <v>560</v>
      </c>
      <c r="B687" s="196" t="s">
        <v>679</v>
      </c>
      <c r="C687" s="121">
        <v>27</v>
      </c>
      <c r="D687" s="116" t="s">
        <v>270</v>
      </c>
      <c r="E687" s="155">
        <v>75</v>
      </c>
      <c r="F687" s="62">
        <f t="shared" si="38"/>
        <v>2025</v>
      </c>
      <c r="G687" s="13"/>
      <c r="H687" s="43"/>
      <c r="I687" s="43"/>
      <c r="J687" s="43"/>
      <c r="K687" s="43"/>
      <c r="L687" s="43"/>
      <c r="M687" s="43"/>
    </row>
    <row r="688" spans="1:13" s="44" customFormat="1" x14ac:dyDescent="0.2">
      <c r="A688" s="137" t="s">
        <v>561</v>
      </c>
      <c r="B688" s="196" t="s">
        <v>680</v>
      </c>
      <c r="C688" s="121">
        <v>6</v>
      </c>
      <c r="D688" s="116" t="s">
        <v>270</v>
      </c>
      <c r="E688" s="155">
        <v>99.17</v>
      </c>
      <c r="F688" s="62">
        <f t="shared" si="38"/>
        <v>595.02</v>
      </c>
      <c r="G688" s="13"/>
      <c r="H688" s="43"/>
      <c r="I688" s="43"/>
      <c r="J688" s="43"/>
      <c r="K688" s="43"/>
      <c r="L688" s="43"/>
      <c r="M688" s="43"/>
    </row>
    <row r="689" spans="1:13" s="44" customFormat="1" x14ac:dyDescent="0.2">
      <c r="A689" s="137" t="s">
        <v>562</v>
      </c>
      <c r="B689" s="196" t="s">
        <v>681</v>
      </c>
      <c r="C689" s="121">
        <v>11.8</v>
      </c>
      <c r="D689" s="116" t="s">
        <v>270</v>
      </c>
      <c r="E689" s="155">
        <v>657.41</v>
      </c>
      <c r="F689" s="62">
        <f t="shared" si="38"/>
        <v>7757.44</v>
      </c>
      <c r="G689" s="13"/>
      <c r="H689" s="43"/>
      <c r="I689" s="43"/>
      <c r="J689" s="43"/>
      <c r="K689" s="43"/>
      <c r="L689" s="43"/>
      <c r="M689" s="43"/>
    </row>
    <row r="690" spans="1:13" s="44" customFormat="1" x14ac:dyDescent="0.2">
      <c r="A690" s="137" t="s">
        <v>563</v>
      </c>
      <c r="B690" s="196" t="s">
        <v>600</v>
      </c>
      <c r="C690" s="121">
        <v>3</v>
      </c>
      <c r="D690" s="116" t="s">
        <v>0</v>
      </c>
      <c r="E690" s="155">
        <v>15</v>
      </c>
      <c r="F690" s="62">
        <f t="shared" si="38"/>
        <v>45</v>
      </c>
      <c r="G690" s="13"/>
      <c r="H690" s="43"/>
      <c r="I690" s="43"/>
      <c r="J690" s="43"/>
      <c r="K690" s="43"/>
      <c r="L690" s="43"/>
      <c r="M690" s="43"/>
    </row>
    <row r="691" spans="1:13" s="44" customFormat="1" x14ac:dyDescent="0.2">
      <c r="A691" s="137" t="s">
        <v>592</v>
      </c>
      <c r="B691" s="196" t="s">
        <v>590</v>
      </c>
      <c r="C691" s="121">
        <v>2</v>
      </c>
      <c r="D691" s="116" t="s">
        <v>0</v>
      </c>
      <c r="E691" s="155">
        <v>70</v>
      </c>
      <c r="F691" s="62">
        <f t="shared" si="38"/>
        <v>140</v>
      </c>
      <c r="G691" s="13"/>
      <c r="H691" s="43"/>
      <c r="I691" s="43"/>
      <c r="J691" s="43"/>
      <c r="K691" s="43"/>
      <c r="L691" s="43"/>
      <c r="M691" s="43"/>
    </row>
    <row r="692" spans="1:13" s="44" customFormat="1" x14ac:dyDescent="0.2">
      <c r="A692" s="137" t="s">
        <v>593</v>
      </c>
      <c r="B692" s="196" t="s">
        <v>591</v>
      </c>
      <c r="C692" s="121">
        <v>1</v>
      </c>
      <c r="D692" s="116" t="s">
        <v>0</v>
      </c>
      <c r="E692" s="155">
        <v>200</v>
      </c>
      <c r="F692" s="62">
        <f t="shared" si="38"/>
        <v>200</v>
      </c>
      <c r="G692" s="13"/>
      <c r="H692" s="43"/>
      <c r="I692" s="43"/>
      <c r="J692" s="43"/>
      <c r="K692" s="43"/>
      <c r="L692" s="43"/>
      <c r="M692" s="43"/>
    </row>
    <row r="693" spans="1:13" s="44" customFormat="1" x14ac:dyDescent="0.2">
      <c r="A693" s="137" t="s">
        <v>594</v>
      </c>
      <c r="B693" s="196" t="s">
        <v>456</v>
      </c>
      <c r="C693" s="121">
        <v>4</v>
      </c>
      <c r="D693" s="116" t="s">
        <v>0</v>
      </c>
      <c r="E693" s="33">
        <v>1040.51</v>
      </c>
      <c r="F693" s="62">
        <f t="shared" si="38"/>
        <v>4162.04</v>
      </c>
      <c r="G693" s="13"/>
      <c r="H693" s="43"/>
      <c r="I693" s="43"/>
      <c r="J693" s="43"/>
      <c r="K693" s="43"/>
      <c r="L693" s="43"/>
      <c r="M693" s="43"/>
    </row>
    <row r="694" spans="1:13" s="44" customFormat="1" x14ac:dyDescent="0.2">
      <c r="A694" s="137" t="s">
        <v>595</v>
      </c>
      <c r="B694" s="196" t="s">
        <v>598</v>
      </c>
      <c r="C694" s="121">
        <v>1</v>
      </c>
      <c r="D694" s="116" t="s">
        <v>0</v>
      </c>
      <c r="E694" s="155">
        <v>1384.48</v>
      </c>
      <c r="F694" s="62">
        <f t="shared" si="38"/>
        <v>1384.48</v>
      </c>
      <c r="G694" s="13"/>
      <c r="H694" s="43"/>
      <c r="I694" s="43"/>
      <c r="J694" s="43"/>
      <c r="K694" s="43"/>
      <c r="L694" s="43"/>
      <c r="M694" s="43"/>
    </row>
    <row r="695" spans="1:13" s="44" customFormat="1" x14ac:dyDescent="0.2">
      <c r="A695" s="137" t="s">
        <v>596</v>
      </c>
      <c r="B695" s="196" t="s">
        <v>390</v>
      </c>
      <c r="C695" s="121">
        <v>4</v>
      </c>
      <c r="D695" s="116" t="s">
        <v>0</v>
      </c>
      <c r="E695" s="155">
        <v>1566.25</v>
      </c>
      <c r="F695" s="62">
        <f t="shared" si="38"/>
        <v>6265</v>
      </c>
      <c r="G695" s="13"/>
      <c r="H695" s="43"/>
      <c r="I695" s="43"/>
      <c r="J695" s="43"/>
      <c r="K695" s="43"/>
      <c r="L695" s="43"/>
      <c r="M695" s="43"/>
    </row>
    <row r="696" spans="1:13" s="44" customFormat="1" x14ac:dyDescent="0.2">
      <c r="A696" s="137" t="s">
        <v>597</v>
      </c>
      <c r="B696" s="196" t="s">
        <v>391</v>
      </c>
      <c r="C696" s="121">
        <v>28</v>
      </c>
      <c r="D696" s="116" t="s">
        <v>287</v>
      </c>
      <c r="E696" s="155">
        <v>20</v>
      </c>
      <c r="F696" s="62">
        <f t="shared" si="38"/>
        <v>560</v>
      </c>
      <c r="G696" s="13"/>
      <c r="H696" s="43"/>
      <c r="I696" s="43"/>
      <c r="J696" s="43"/>
      <c r="K696" s="43"/>
      <c r="L696" s="43"/>
      <c r="M696" s="43"/>
    </row>
    <row r="697" spans="1:13" s="44" customFormat="1" x14ac:dyDescent="0.2">
      <c r="A697" s="137" t="s">
        <v>599</v>
      </c>
      <c r="B697" s="196" t="s">
        <v>343</v>
      </c>
      <c r="C697" s="121">
        <v>199.2</v>
      </c>
      <c r="D697" s="116" t="s">
        <v>5</v>
      </c>
      <c r="E697" s="33">
        <v>310.39</v>
      </c>
      <c r="F697" s="62">
        <f t="shared" si="38"/>
        <v>61829.69</v>
      </c>
      <c r="G697" s="13"/>
      <c r="H697" s="43"/>
      <c r="I697" s="43"/>
      <c r="J697" s="43"/>
      <c r="K697" s="43"/>
      <c r="L697" s="43"/>
      <c r="M697" s="43"/>
    </row>
    <row r="698" spans="1:13" s="44" customFormat="1" x14ac:dyDescent="0.2">
      <c r="A698" s="137" t="s">
        <v>682</v>
      </c>
      <c r="B698" s="196" t="s">
        <v>266</v>
      </c>
      <c r="C698" s="121">
        <v>6</v>
      </c>
      <c r="D698" s="116" t="s">
        <v>0</v>
      </c>
      <c r="E698" s="33">
        <v>350</v>
      </c>
      <c r="F698" s="62">
        <f t="shared" si="38"/>
        <v>2100</v>
      </c>
      <c r="G698" s="13"/>
      <c r="H698" s="43"/>
      <c r="I698" s="43"/>
      <c r="J698" s="43"/>
      <c r="K698" s="43"/>
      <c r="L698" s="43"/>
      <c r="M698" s="43"/>
    </row>
    <row r="699" spans="1:13" s="44" customFormat="1" x14ac:dyDescent="0.2">
      <c r="A699" s="5"/>
      <c r="B699" s="196"/>
      <c r="C699" s="120"/>
      <c r="D699" s="116"/>
      <c r="E699" s="33"/>
      <c r="F699" s="62">
        <f t="shared" si="38"/>
        <v>0</v>
      </c>
      <c r="G699" s="13"/>
      <c r="H699" s="43"/>
      <c r="I699" s="43"/>
      <c r="J699" s="43"/>
      <c r="K699" s="43"/>
      <c r="L699" s="43"/>
      <c r="M699" s="43"/>
    </row>
    <row r="700" spans="1:13" s="44" customFormat="1" x14ac:dyDescent="0.2">
      <c r="A700" s="147">
        <v>3.2</v>
      </c>
      <c r="B700" s="154" t="s">
        <v>282</v>
      </c>
      <c r="C700" s="121"/>
      <c r="D700" s="116"/>
      <c r="E700" s="127"/>
      <c r="F700" s="62">
        <f t="shared" si="38"/>
        <v>0</v>
      </c>
      <c r="G700" s="13"/>
      <c r="H700" s="43"/>
      <c r="I700" s="43"/>
      <c r="J700" s="43"/>
      <c r="K700" s="43"/>
      <c r="L700" s="43"/>
      <c r="M700" s="43"/>
    </row>
    <row r="701" spans="1:13" s="44" customFormat="1" x14ac:dyDescent="0.2">
      <c r="A701" s="137" t="s">
        <v>564</v>
      </c>
      <c r="B701" s="196" t="s">
        <v>678</v>
      </c>
      <c r="C701" s="120">
        <v>12</v>
      </c>
      <c r="D701" s="116" t="s">
        <v>270</v>
      </c>
      <c r="E701" s="155">
        <v>58.33</v>
      </c>
      <c r="F701" s="62">
        <f t="shared" si="38"/>
        <v>699.96</v>
      </c>
      <c r="G701" s="13"/>
      <c r="H701" s="43"/>
      <c r="I701" s="43"/>
      <c r="J701" s="43"/>
      <c r="K701" s="43"/>
      <c r="L701" s="43"/>
      <c r="M701" s="43"/>
    </row>
    <row r="702" spans="1:13" s="44" customFormat="1" x14ac:dyDescent="0.2">
      <c r="A702" s="137" t="s">
        <v>568</v>
      </c>
      <c r="B702" s="196" t="s">
        <v>683</v>
      </c>
      <c r="C702" s="120">
        <v>24</v>
      </c>
      <c r="D702" s="116" t="s">
        <v>270</v>
      </c>
      <c r="E702" s="155">
        <v>163.33000000000001</v>
      </c>
      <c r="F702" s="62">
        <f t="shared" si="38"/>
        <v>3919.92</v>
      </c>
      <c r="G702" s="13"/>
      <c r="H702" s="43"/>
      <c r="I702" s="43"/>
      <c r="J702" s="43"/>
      <c r="K702" s="43"/>
      <c r="L702" s="43"/>
      <c r="M702" s="43"/>
    </row>
    <row r="703" spans="1:13" s="44" customFormat="1" x14ac:dyDescent="0.2">
      <c r="A703" s="137" t="s">
        <v>569</v>
      </c>
      <c r="B703" s="196" t="s">
        <v>567</v>
      </c>
      <c r="C703" s="120">
        <v>2</v>
      </c>
      <c r="D703" s="116" t="s">
        <v>0</v>
      </c>
      <c r="E703" s="155">
        <v>1384.48</v>
      </c>
      <c r="F703" s="62">
        <f t="shared" si="38"/>
        <v>2768.96</v>
      </c>
      <c r="G703" s="13"/>
      <c r="H703" s="43"/>
      <c r="I703" s="43"/>
      <c r="J703" s="43"/>
      <c r="K703" s="43"/>
      <c r="L703" s="43"/>
      <c r="M703" s="43"/>
    </row>
    <row r="704" spans="1:13" s="44" customFormat="1" x14ac:dyDescent="0.2">
      <c r="A704" s="137" t="s">
        <v>570</v>
      </c>
      <c r="B704" s="196" t="s">
        <v>565</v>
      </c>
      <c r="C704" s="120">
        <v>1</v>
      </c>
      <c r="D704" s="116" t="s">
        <v>0</v>
      </c>
      <c r="E704" s="155">
        <v>20</v>
      </c>
      <c r="F704" s="62">
        <f t="shared" si="38"/>
        <v>20</v>
      </c>
      <c r="G704" s="13"/>
      <c r="H704" s="43"/>
      <c r="I704" s="43"/>
      <c r="J704" s="43"/>
      <c r="K704" s="43"/>
      <c r="L704" s="43"/>
      <c r="M704" s="43"/>
    </row>
    <row r="705" spans="1:13" s="44" customFormat="1" x14ac:dyDescent="0.2">
      <c r="A705" s="137" t="s">
        <v>571</v>
      </c>
      <c r="B705" s="196" t="s">
        <v>566</v>
      </c>
      <c r="C705" s="120">
        <v>1</v>
      </c>
      <c r="D705" s="116" t="s">
        <v>0</v>
      </c>
      <c r="E705" s="155">
        <v>20</v>
      </c>
      <c r="F705" s="62">
        <f t="shared" si="38"/>
        <v>20</v>
      </c>
      <c r="G705" s="13"/>
      <c r="H705" s="43"/>
      <c r="I705" s="43"/>
      <c r="J705" s="43"/>
      <c r="K705" s="43"/>
      <c r="L705" s="43"/>
      <c r="M705" s="43"/>
    </row>
    <row r="706" spans="1:13" s="44" customFormat="1" x14ac:dyDescent="0.2">
      <c r="A706" s="137" t="s">
        <v>572</v>
      </c>
      <c r="B706" s="196" t="s">
        <v>389</v>
      </c>
      <c r="C706" s="120">
        <v>2</v>
      </c>
      <c r="D706" s="116" t="s">
        <v>0</v>
      </c>
      <c r="E706" s="155">
        <v>1040.51</v>
      </c>
      <c r="F706" s="62">
        <f t="shared" si="38"/>
        <v>2081.02</v>
      </c>
      <c r="G706" s="13"/>
      <c r="H706" s="43"/>
      <c r="I706" s="43"/>
      <c r="J706" s="43"/>
      <c r="K706" s="43"/>
      <c r="L706" s="43"/>
      <c r="M706" s="43"/>
    </row>
    <row r="707" spans="1:13" s="44" customFormat="1" x14ac:dyDescent="0.2">
      <c r="A707" s="137" t="s">
        <v>573</v>
      </c>
      <c r="B707" s="196" t="s">
        <v>684</v>
      </c>
      <c r="C707" s="120">
        <v>20</v>
      </c>
      <c r="D707" s="116" t="s">
        <v>270</v>
      </c>
      <c r="E707" s="155">
        <v>20</v>
      </c>
      <c r="F707" s="62">
        <f t="shared" si="38"/>
        <v>400</v>
      </c>
      <c r="G707" s="13"/>
      <c r="H707" s="43"/>
      <c r="I707" s="43"/>
      <c r="J707" s="43"/>
      <c r="K707" s="43"/>
      <c r="L707" s="43"/>
      <c r="M707" s="43"/>
    </row>
    <row r="708" spans="1:13" s="44" customFormat="1" x14ac:dyDescent="0.2">
      <c r="A708" s="137" t="s">
        <v>574</v>
      </c>
      <c r="B708" s="196" t="s">
        <v>343</v>
      </c>
      <c r="C708" s="120">
        <v>72</v>
      </c>
      <c r="D708" s="116" t="s">
        <v>5</v>
      </c>
      <c r="E708" s="155">
        <v>310.39</v>
      </c>
      <c r="F708" s="62">
        <f t="shared" si="38"/>
        <v>22348.080000000002</v>
      </c>
      <c r="G708" s="13"/>
      <c r="H708" s="43"/>
      <c r="I708" s="43"/>
      <c r="J708" s="43"/>
      <c r="K708" s="43"/>
      <c r="L708" s="43"/>
      <c r="M708" s="43"/>
    </row>
    <row r="709" spans="1:13" s="44" customFormat="1" x14ac:dyDescent="0.2">
      <c r="A709" s="137" t="s">
        <v>575</v>
      </c>
      <c r="B709" s="196" t="s">
        <v>266</v>
      </c>
      <c r="C709" s="120">
        <v>1</v>
      </c>
      <c r="D709" s="116" t="s">
        <v>129</v>
      </c>
      <c r="E709" s="155">
        <v>900</v>
      </c>
      <c r="F709" s="62">
        <f t="shared" si="38"/>
        <v>900</v>
      </c>
      <c r="G709" s="13"/>
      <c r="H709" s="43"/>
      <c r="I709" s="43"/>
      <c r="J709" s="43"/>
      <c r="K709" s="43"/>
      <c r="L709" s="43"/>
      <c r="M709" s="43"/>
    </row>
    <row r="710" spans="1:13" s="44" customFormat="1" x14ac:dyDescent="0.2">
      <c r="A710" s="5"/>
      <c r="B710" s="196"/>
      <c r="C710" s="120"/>
      <c r="D710" s="116"/>
      <c r="E710" s="155"/>
      <c r="F710" s="62">
        <f t="shared" si="38"/>
        <v>0</v>
      </c>
      <c r="G710" s="13"/>
      <c r="H710" s="43"/>
      <c r="I710" s="43"/>
      <c r="J710" s="43"/>
      <c r="K710" s="43"/>
      <c r="L710" s="43"/>
      <c r="M710" s="43"/>
    </row>
    <row r="711" spans="1:13" s="44" customFormat="1" x14ac:dyDescent="0.2">
      <c r="A711" s="147">
        <v>3.3</v>
      </c>
      <c r="B711" s="154" t="s">
        <v>269</v>
      </c>
      <c r="C711" s="121"/>
      <c r="D711" s="116"/>
      <c r="E711" s="155"/>
      <c r="F711" s="62">
        <f t="shared" si="38"/>
        <v>0</v>
      </c>
      <c r="G711" s="13"/>
      <c r="H711" s="43"/>
      <c r="I711" s="43"/>
      <c r="J711" s="43"/>
      <c r="K711" s="43"/>
      <c r="L711" s="43"/>
      <c r="M711" s="43"/>
    </row>
    <row r="712" spans="1:13" s="44" customFormat="1" x14ac:dyDescent="0.2">
      <c r="A712" s="137" t="s">
        <v>577</v>
      </c>
      <c r="B712" s="196" t="s">
        <v>685</v>
      </c>
      <c r="C712" s="120">
        <v>18</v>
      </c>
      <c r="D712" s="116" t="s">
        <v>270</v>
      </c>
      <c r="E712" s="155">
        <v>58.33</v>
      </c>
      <c r="F712" s="62">
        <f t="shared" si="38"/>
        <v>1049.94</v>
      </c>
      <c r="G712" s="13"/>
      <c r="H712" s="43"/>
      <c r="I712" s="43"/>
      <c r="J712" s="43"/>
      <c r="K712" s="43"/>
      <c r="L712" s="43"/>
      <c r="M712" s="43"/>
    </row>
    <row r="713" spans="1:13" s="44" customFormat="1" x14ac:dyDescent="0.2">
      <c r="A713" s="137" t="s">
        <v>578</v>
      </c>
      <c r="B713" s="196" t="s">
        <v>686</v>
      </c>
      <c r="C713" s="120">
        <v>6</v>
      </c>
      <c r="D713" s="116" t="s">
        <v>270</v>
      </c>
      <c r="E713" s="155">
        <v>99.17</v>
      </c>
      <c r="F713" s="62">
        <f t="shared" si="38"/>
        <v>595.02</v>
      </c>
      <c r="G713" s="13"/>
      <c r="H713" s="43"/>
      <c r="I713" s="43"/>
      <c r="J713" s="43"/>
      <c r="K713" s="43"/>
      <c r="L713" s="43"/>
      <c r="M713" s="43"/>
    </row>
    <row r="714" spans="1:13" s="44" customFormat="1" x14ac:dyDescent="0.2">
      <c r="A714" s="137" t="s">
        <v>579</v>
      </c>
      <c r="B714" s="196" t="s">
        <v>687</v>
      </c>
      <c r="C714" s="120">
        <v>3</v>
      </c>
      <c r="D714" s="116" t="s">
        <v>0</v>
      </c>
      <c r="E714" s="155">
        <v>20</v>
      </c>
      <c r="F714" s="62">
        <f t="shared" si="38"/>
        <v>60</v>
      </c>
      <c r="G714" s="13"/>
      <c r="H714" s="43"/>
      <c r="I714" s="43"/>
      <c r="J714" s="43"/>
      <c r="K714" s="43"/>
      <c r="L714" s="43"/>
      <c r="M714" s="43"/>
    </row>
    <row r="715" spans="1:13" s="44" customFormat="1" x14ac:dyDescent="0.2">
      <c r="A715" s="137" t="s">
        <v>580</v>
      </c>
      <c r="B715" s="196" t="s">
        <v>576</v>
      </c>
      <c r="C715" s="120">
        <v>3</v>
      </c>
      <c r="D715" s="116" t="s">
        <v>0</v>
      </c>
      <c r="E715" s="155">
        <v>10</v>
      </c>
      <c r="F715" s="62">
        <f t="shared" si="38"/>
        <v>30</v>
      </c>
      <c r="G715" s="13"/>
      <c r="H715" s="43"/>
      <c r="I715" s="43"/>
      <c r="J715" s="43"/>
      <c r="K715" s="43"/>
      <c r="L715" s="43"/>
      <c r="M715" s="43"/>
    </row>
    <row r="716" spans="1:13" s="44" customFormat="1" x14ac:dyDescent="0.2">
      <c r="A716" s="137" t="s">
        <v>581</v>
      </c>
      <c r="B716" s="196" t="s">
        <v>343</v>
      </c>
      <c r="C716" s="120">
        <v>48</v>
      </c>
      <c r="D716" s="116" t="s">
        <v>5</v>
      </c>
      <c r="E716" s="155">
        <v>310.39</v>
      </c>
      <c r="F716" s="62">
        <f t="shared" si="38"/>
        <v>14898.72</v>
      </c>
      <c r="G716" s="13"/>
      <c r="H716" s="43"/>
      <c r="I716" s="43"/>
      <c r="J716" s="43"/>
      <c r="K716" s="43"/>
      <c r="L716" s="43"/>
      <c r="M716" s="43"/>
    </row>
    <row r="717" spans="1:13" s="44" customFormat="1" x14ac:dyDescent="0.2">
      <c r="A717" s="212" t="s">
        <v>582</v>
      </c>
      <c r="B717" s="213" t="s">
        <v>266</v>
      </c>
      <c r="C717" s="214">
        <v>1</v>
      </c>
      <c r="D717" s="215" t="s">
        <v>129</v>
      </c>
      <c r="E717" s="216">
        <v>250</v>
      </c>
      <c r="F717" s="89">
        <f t="shared" si="38"/>
        <v>250</v>
      </c>
      <c r="G717" s="13"/>
      <c r="H717" s="43"/>
      <c r="I717" s="43"/>
      <c r="J717" s="43"/>
      <c r="K717" s="43"/>
      <c r="L717" s="43"/>
      <c r="M717" s="43"/>
    </row>
    <row r="718" spans="1:13" s="44" customFormat="1" x14ac:dyDescent="0.2">
      <c r="A718" s="5"/>
      <c r="B718" s="196"/>
      <c r="C718" s="120"/>
      <c r="D718" s="116"/>
      <c r="E718" s="127"/>
      <c r="F718" s="62">
        <f t="shared" si="38"/>
        <v>0</v>
      </c>
      <c r="G718" s="13"/>
      <c r="H718" s="43"/>
      <c r="I718" s="43"/>
      <c r="J718" s="43"/>
      <c r="K718" s="43"/>
      <c r="L718" s="43"/>
      <c r="M718" s="43"/>
    </row>
    <row r="719" spans="1:13" s="44" customFormat="1" ht="25.5" x14ac:dyDescent="0.2">
      <c r="A719" s="147">
        <v>3.4</v>
      </c>
      <c r="B719" s="154" t="s">
        <v>288</v>
      </c>
      <c r="C719" s="121"/>
      <c r="D719" s="116"/>
      <c r="E719" s="198"/>
      <c r="F719" s="62">
        <f t="shared" si="38"/>
        <v>0</v>
      </c>
      <c r="G719" s="13"/>
      <c r="H719" s="43"/>
      <c r="I719" s="43"/>
      <c r="J719" s="43"/>
      <c r="K719" s="43"/>
      <c r="L719" s="43"/>
      <c r="M719" s="43"/>
    </row>
    <row r="720" spans="1:13" s="44" customFormat="1" x14ac:dyDescent="0.2">
      <c r="A720" s="137" t="s">
        <v>583</v>
      </c>
      <c r="B720" s="196" t="s">
        <v>688</v>
      </c>
      <c r="C720" s="120">
        <v>18</v>
      </c>
      <c r="D720" s="116" t="s">
        <v>270</v>
      </c>
      <c r="E720" s="155">
        <v>58.33</v>
      </c>
      <c r="F720" s="62">
        <f t="shared" si="38"/>
        <v>1049.94</v>
      </c>
      <c r="G720" s="13"/>
      <c r="H720" s="43"/>
      <c r="I720" s="43"/>
      <c r="J720" s="43"/>
      <c r="K720" s="43"/>
      <c r="L720" s="43"/>
      <c r="M720" s="43"/>
    </row>
    <row r="721" spans="1:13" s="44" customFormat="1" x14ac:dyDescent="0.2">
      <c r="A721" s="137" t="s">
        <v>584</v>
      </c>
      <c r="B721" s="196" t="s">
        <v>653</v>
      </c>
      <c r="C721" s="120">
        <v>6</v>
      </c>
      <c r="D721" s="116" t="s">
        <v>270</v>
      </c>
      <c r="E721" s="155">
        <v>75</v>
      </c>
      <c r="F721" s="62">
        <f t="shared" si="38"/>
        <v>450</v>
      </c>
      <c r="G721" s="13"/>
      <c r="H721" s="43"/>
      <c r="I721" s="43"/>
      <c r="J721" s="43"/>
      <c r="K721" s="43"/>
      <c r="L721" s="43"/>
      <c r="M721" s="43"/>
    </row>
    <row r="722" spans="1:13" s="44" customFormat="1" x14ac:dyDescent="0.2">
      <c r="A722" s="137" t="s">
        <v>585</v>
      </c>
      <c r="B722" s="196" t="s">
        <v>606</v>
      </c>
      <c r="C722" s="120">
        <v>2</v>
      </c>
      <c r="D722" s="116" t="s">
        <v>0</v>
      </c>
      <c r="E722" s="155">
        <v>20</v>
      </c>
      <c r="F722" s="62">
        <f t="shared" si="38"/>
        <v>40</v>
      </c>
      <c r="G722" s="13"/>
      <c r="H722" s="43"/>
      <c r="I722" s="43"/>
      <c r="J722" s="43"/>
      <c r="K722" s="43"/>
      <c r="L722" s="43"/>
      <c r="M722" s="43"/>
    </row>
    <row r="723" spans="1:13" s="44" customFormat="1" x14ac:dyDescent="0.2">
      <c r="A723" s="137" t="s">
        <v>586</v>
      </c>
      <c r="B723" s="196" t="s">
        <v>454</v>
      </c>
      <c r="C723" s="120">
        <v>3</v>
      </c>
      <c r="D723" s="116" t="s">
        <v>0</v>
      </c>
      <c r="E723" s="155">
        <v>20</v>
      </c>
      <c r="F723" s="62">
        <f t="shared" si="38"/>
        <v>60</v>
      </c>
      <c r="G723" s="13"/>
      <c r="H723" s="43"/>
      <c r="I723" s="43"/>
      <c r="J723" s="43"/>
      <c r="K723" s="43"/>
      <c r="L723" s="43"/>
      <c r="M723" s="43"/>
    </row>
    <row r="724" spans="1:13" s="44" customFormat="1" x14ac:dyDescent="0.2">
      <c r="A724" s="137" t="s">
        <v>587</v>
      </c>
      <c r="B724" s="196" t="s">
        <v>392</v>
      </c>
      <c r="C724" s="120">
        <v>2</v>
      </c>
      <c r="D724" s="116" t="s">
        <v>0</v>
      </c>
      <c r="E724" s="155">
        <v>23</v>
      </c>
      <c r="F724" s="62">
        <f t="shared" si="38"/>
        <v>46</v>
      </c>
      <c r="G724" s="13"/>
      <c r="H724" s="43"/>
      <c r="I724" s="43"/>
      <c r="J724" s="43"/>
      <c r="K724" s="43"/>
      <c r="L724" s="43"/>
      <c r="M724" s="43"/>
    </row>
    <row r="725" spans="1:13" s="44" customFormat="1" x14ac:dyDescent="0.2">
      <c r="A725" s="137" t="s">
        <v>588</v>
      </c>
      <c r="B725" s="196" t="s">
        <v>343</v>
      </c>
      <c r="C725" s="120">
        <v>48</v>
      </c>
      <c r="D725" s="116" t="s">
        <v>5</v>
      </c>
      <c r="E725" s="155">
        <v>310.39</v>
      </c>
      <c r="F725" s="62">
        <f t="shared" si="38"/>
        <v>14898.72</v>
      </c>
      <c r="G725" s="13"/>
      <c r="H725" s="43"/>
      <c r="I725" s="43"/>
      <c r="J725" s="43"/>
      <c r="K725" s="43"/>
      <c r="L725" s="43"/>
      <c r="M725" s="43"/>
    </row>
    <row r="726" spans="1:13" s="44" customFormat="1" x14ac:dyDescent="0.2">
      <c r="A726" s="137" t="s">
        <v>589</v>
      </c>
      <c r="B726" s="196" t="s">
        <v>266</v>
      </c>
      <c r="C726" s="120">
        <v>1</v>
      </c>
      <c r="D726" s="116" t="s">
        <v>0</v>
      </c>
      <c r="E726" s="155">
        <v>600</v>
      </c>
      <c r="F726" s="62">
        <f t="shared" si="38"/>
        <v>600</v>
      </c>
      <c r="G726" s="13"/>
      <c r="H726" s="43"/>
      <c r="I726" s="43"/>
      <c r="J726" s="43"/>
      <c r="K726" s="43"/>
      <c r="L726" s="43"/>
      <c r="M726" s="43"/>
    </row>
    <row r="727" spans="1:13" s="44" customFormat="1" x14ac:dyDescent="0.2">
      <c r="A727" s="5"/>
      <c r="B727" s="196"/>
      <c r="C727" s="120"/>
      <c r="D727" s="116"/>
      <c r="E727" s="155"/>
      <c r="F727" s="62">
        <f t="shared" si="38"/>
        <v>0</v>
      </c>
      <c r="G727" s="13"/>
      <c r="H727" s="43"/>
      <c r="I727" s="43"/>
      <c r="J727" s="43"/>
      <c r="K727" s="43"/>
      <c r="L727" s="43"/>
      <c r="M727" s="43"/>
    </row>
    <row r="728" spans="1:13" s="44" customFormat="1" ht="15.75" customHeight="1" x14ac:dyDescent="0.2">
      <c r="A728" s="147">
        <v>3.5</v>
      </c>
      <c r="B728" s="154" t="s">
        <v>289</v>
      </c>
      <c r="C728" s="121"/>
      <c r="D728" s="116"/>
      <c r="E728" s="155"/>
      <c r="F728" s="62">
        <f t="shared" ref="F728:F787" si="39">ROUND(C728*E728,2)</f>
        <v>0</v>
      </c>
      <c r="G728" s="13"/>
      <c r="H728" s="43"/>
      <c r="I728" s="43"/>
      <c r="J728" s="43"/>
      <c r="K728" s="43"/>
      <c r="L728" s="43"/>
      <c r="M728" s="43"/>
    </row>
    <row r="729" spans="1:13" s="44" customFormat="1" x14ac:dyDescent="0.2">
      <c r="A729" s="137" t="s">
        <v>601</v>
      </c>
      <c r="B729" s="196" t="s">
        <v>659</v>
      </c>
      <c r="C729" s="120">
        <v>5.8</v>
      </c>
      <c r="D729" s="116" t="s">
        <v>270</v>
      </c>
      <c r="E729" s="155">
        <v>657.41</v>
      </c>
      <c r="F729" s="62">
        <f t="shared" si="39"/>
        <v>3812.98</v>
      </c>
      <c r="G729" s="13"/>
      <c r="H729" s="43"/>
      <c r="I729" s="43"/>
      <c r="J729" s="43"/>
      <c r="K729" s="43"/>
      <c r="L729" s="43"/>
      <c r="M729" s="43"/>
    </row>
    <row r="730" spans="1:13" s="44" customFormat="1" x14ac:dyDescent="0.2">
      <c r="A730" s="137" t="s">
        <v>602</v>
      </c>
      <c r="B730" s="196" t="s">
        <v>688</v>
      </c>
      <c r="C730" s="120">
        <v>6</v>
      </c>
      <c r="D730" s="116" t="s">
        <v>270</v>
      </c>
      <c r="E730" s="155">
        <v>58.33</v>
      </c>
      <c r="F730" s="62">
        <f t="shared" si="39"/>
        <v>349.98</v>
      </c>
      <c r="G730" s="13"/>
      <c r="H730" s="43"/>
      <c r="I730" s="43"/>
      <c r="J730" s="43"/>
      <c r="K730" s="43"/>
      <c r="L730" s="43"/>
      <c r="M730" s="43"/>
    </row>
    <row r="731" spans="1:13" s="44" customFormat="1" x14ac:dyDescent="0.2">
      <c r="A731" s="137" t="s">
        <v>603</v>
      </c>
      <c r="B731" s="196" t="s">
        <v>390</v>
      </c>
      <c r="C731" s="120">
        <v>2</v>
      </c>
      <c r="D731" s="116" t="s">
        <v>0</v>
      </c>
      <c r="E731" s="155">
        <v>1566.25</v>
      </c>
      <c r="F731" s="62">
        <f t="shared" si="39"/>
        <v>3132.5</v>
      </c>
      <c r="G731" s="13"/>
      <c r="H731" s="43"/>
      <c r="I731" s="43"/>
      <c r="J731" s="43"/>
      <c r="K731" s="43"/>
      <c r="L731" s="43"/>
      <c r="M731" s="43"/>
    </row>
    <row r="732" spans="1:13" s="44" customFormat="1" x14ac:dyDescent="0.2">
      <c r="A732" s="137" t="s">
        <v>604</v>
      </c>
      <c r="B732" s="196" t="s">
        <v>343</v>
      </c>
      <c r="C732" s="120">
        <v>23.6</v>
      </c>
      <c r="D732" s="116" t="s">
        <v>270</v>
      </c>
      <c r="E732" s="155">
        <v>310.39</v>
      </c>
      <c r="F732" s="62">
        <f t="shared" si="39"/>
        <v>7325.2</v>
      </c>
      <c r="G732" s="13"/>
      <c r="H732" s="43"/>
      <c r="I732" s="43"/>
      <c r="J732" s="43"/>
      <c r="K732" s="43"/>
      <c r="L732" s="43"/>
      <c r="M732" s="43"/>
    </row>
    <row r="733" spans="1:13" s="44" customFormat="1" x14ac:dyDescent="0.2">
      <c r="A733" s="137" t="s">
        <v>605</v>
      </c>
      <c r="B733" s="196" t="s">
        <v>266</v>
      </c>
      <c r="C733" s="120">
        <v>1</v>
      </c>
      <c r="D733" s="116" t="s">
        <v>5</v>
      </c>
      <c r="E733" s="155">
        <v>100</v>
      </c>
      <c r="F733" s="62">
        <f t="shared" si="39"/>
        <v>100</v>
      </c>
      <c r="G733" s="13"/>
      <c r="H733" s="43"/>
      <c r="I733" s="43"/>
      <c r="J733" s="43"/>
      <c r="K733" s="43"/>
      <c r="L733" s="43"/>
      <c r="M733" s="43"/>
    </row>
    <row r="734" spans="1:13" s="44" customFormat="1" x14ac:dyDescent="0.2">
      <c r="A734" s="5"/>
      <c r="B734" s="196"/>
      <c r="C734" s="120"/>
      <c r="D734" s="116"/>
      <c r="E734" s="155"/>
      <c r="F734" s="62">
        <f t="shared" si="39"/>
        <v>0</v>
      </c>
      <c r="G734" s="13"/>
      <c r="H734" s="43"/>
      <c r="I734" s="43"/>
      <c r="J734" s="43"/>
      <c r="K734" s="43"/>
      <c r="L734" s="43"/>
      <c r="M734" s="43"/>
    </row>
    <row r="735" spans="1:13" s="44" customFormat="1" x14ac:dyDescent="0.2">
      <c r="A735" s="147">
        <v>3.6</v>
      </c>
      <c r="B735" s="154" t="s">
        <v>290</v>
      </c>
      <c r="C735" s="121"/>
      <c r="D735" s="116"/>
      <c r="E735" s="155"/>
      <c r="F735" s="62">
        <f t="shared" si="39"/>
        <v>0</v>
      </c>
      <c r="G735" s="13"/>
      <c r="H735" s="43"/>
      <c r="I735" s="43"/>
      <c r="J735" s="43"/>
      <c r="K735" s="43"/>
      <c r="L735" s="43"/>
      <c r="M735" s="43"/>
    </row>
    <row r="736" spans="1:13" s="44" customFormat="1" x14ac:dyDescent="0.2">
      <c r="A736" s="137" t="s">
        <v>607</v>
      </c>
      <c r="B736" s="196" t="s">
        <v>689</v>
      </c>
      <c r="C736" s="120">
        <v>12</v>
      </c>
      <c r="D736" s="116" t="s">
        <v>270</v>
      </c>
      <c r="E736" s="155">
        <v>58.33</v>
      </c>
      <c r="F736" s="62">
        <f t="shared" si="39"/>
        <v>699.96</v>
      </c>
      <c r="G736" s="13"/>
      <c r="H736" s="43"/>
      <c r="I736" s="43"/>
      <c r="J736" s="43"/>
      <c r="K736" s="43"/>
      <c r="L736" s="43"/>
      <c r="M736" s="43"/>
    </row>
    <row r="737" spans="1:13" s="44" customFormat="1" x14ac:dyDescent="0.2">
      <c r="A737" s="137" t="s">
        <v>608</v>
      </c>
      <c r="B737" s="196" t="s">
        <v>690</v>
      </c>
      <c r="C737" s="120">
        <v>12</v>
      </c>
      <c r="D737" s="116" t="s">
        <v>270</v>
      </c>
      <c r="E737" s="155">
        <v>75</v>
      </c>
      <c r="F737" s="62">
        <f t="shared" si="39"/>
        <v>900</v>
      </c>
      <c r="G737" s="13"/>
      <c r="H737" s="43"/>
      <c r="I737" s="43"/>
      <c r="J737" s="43"/>
      <c r="K737" s="43"/>
      <c r="L737" s="43"/>
      <c r="M737" s="43"/>
    </row>
    <row r="738" spans="1:13" s="44" customFormat="1" x14ac:dyDescent="0.2">
      <c r="A738" s="137" t="s">
        <v>609</v>
      </c>
      <c r="B738" s="196" t="s">
        <v>617</v>
      </c>
      <c r="C738" s="120">
        <v>2</v>
      </c>
      <c r="D738" s="116" t="s">
        <v>0</v>
      </c>
      <c r="E738" s="155">
        <v>2682</v>
      </c>
      <c r="F738" s="62">
        <f t="shared" si="39"/>
        <v>5364</v>
      </c>
      <c r="G738" s="13"/>
      <c r="H738" s="43"/>
      <c r="I738" s="43"/>
      <c r="J738" s="43"/>
      <c r="K738" s="43"/>
      <c r="L738" s="43"/>
      <c r="M738" s="43"/>
    </row>
    <row r="739" spans="1:13" s="44" customFormat="1" x14ac:dyDescent="0.2">
      <c r="A739" s="137" t="s">
        <v>610</v>
      </c>
      <c r="B739" s="196" t="s">
        <v>618</v>
      </c>
      <c r="C739" s="120">
        <v>6</v>
      </c>
      <c r="D739" s="116" t="s">
        <v>0</v>
      </c>
      <c r="E739" s="155">
        <v>1384.48</v>
      </c>
      <c r="F739" s="62">
        <f t="shared" si="39"/>
        <v>8306.8799999999992</v>
      </c>
      <c r="G739" s="13"/>
      <c r="H739" s="43"/>
      <c r="I739" s="43"/>
      <c r="J739" s="43"/>
      <c r="K739" s="43"/>
      <c r="L739" s="43"/>
      <c r="M739" s="43"/>
    </row>
    <row r="740" spans="1:13" s="44" customFormat="1" x14ac:dyDescent="0.2">
      <c r="A740" s="137" t="s">
        <v>611</v>
      </c>
      <c r="B740" s="196" t="s">
        <v>343</v>
      </c>
      <c r="C740" s="120">
        <v>48</v>
      </c>
      <c r="D740" s="116" t="s">
        <v>5</v>
      </c>
      <c r="E740" s="155">
        <v>310.39</v>
      </c>
      <c r="F740" s="62">
        <f t="shared" si="39"/>
        <v>14898.72</v>
      </c>
      <c r="G740" s="13"/>
      <c r="H740" s="43"/>
      <c r="I740" s="43"/>
      <c r="J740" s="43"/>
      <c r="K740" s="43"/>
      <c r="L740" s="43"/>
      <c r="M740" s="43"/>
    </row>
    <row r="741" spans="1:13" s="44" customFormat="1" x14ac:dyDescent="0.2">
      <c r="A741" s="137" t="s">
        <v>691</v>
      </c>
      <c r="B741" s="196" t="s">
        <v>266</v>
      </c>
      <c r="C741" s="120">
        <v>1</v>
      </c>
      <c r="D741" s="116" t="s">
        <v>0</v>
      </c>
      <c r="E741" s="155">
        <v>300</v>
      </c>
      <c r="F741" s="62">
        <f t="shared" si="39"/>
        <v>300</v>
      </c>
      <c r="G741" s="13"/>
      <c r="H741" s="43"/>
      <c r="I741" s="43"/>
      <c r="J741" s="43"/>
      <c r="K741" s="43"/>
      <c r="L741" s="43"/>
      <c r="M741" s="43"/>
    </row>
    <row r="742" spans="1:13" s="46" customFormat="1" x14ac:dyDescent="0.2">
      <c r="A742" s="5"/>
      <c r="B742" s="196"/>
      <c r="C742" s="120"/>
      <c r="D742" s="116"/>
      <c r="E742" s="155"/>
      <c r="F742" s="62">
        <f t="shared" si="39"/>
        <v>0</v>
      </c>
      <c r="G742" s="13"/>
      <c r="H742" s="45"/>
      <c r="I742" s="45"/>
      <c r="J742" s="45"/>
      <c r="K742" s="45"/>
      <c r="L742" s="45"/>
      <c r="M742" s="45"/>
    </row>
    <row r="743" spans="1:13" s="51" customFormat="1" x14ac:dyDescent="0.2">
      <c r="A743" s="147">
        <v>3.7</v>
      </c>
      <c r="B743" s="154" t="s">
        <v>291</v>
      </c>
      <c r="C743" s="121"/>
      <c r="D743" s="116"/>
      <c r="E743" s="155"/>
      <c r="F743" s="62">
        <f t="shared" si="39"/>
        <v>0</v>
      </c>
      <c r="G743" s="13"/>
      <c r="H743" s="50"/>
      <c r="I743" s="50"/>
      <c r="J743" s="50"/>
      <c r="K743" s="50"/>
      <c r="L743" s="50"/>
      <c r="M743" s="50"/>
    </row>
    <row r="744" spans="1:13" s="46" customFormat="1" x14ac:dyDescent="0.2">
      <c r="A744" s="137" t="s">
        <v>612</v>
      </c>
      <c r="B744" s="196" t="s">
        <v>654</v>
      </c>
      <c r="C744" s="120">
        <v>18</v>
      </c>
      <c r="D744" s="116" t="s">
        <v>270</v>
      </c>
      <c r="E744" s="155">
        <v>58.33</v>
      </c>
      <c r="F744" s="62">
        <f t="shared" si="39"/>
        <v>1049.94</v>
      </c>
      <c r="G744" s="13"/>
      <c r="H744" s="45"/>
      <c r="I744" s="45"/>
      <c r="J744" s="45"/>
      <c r="K744" s="45"/>
      <c r="L744" s="45"/>
      <c r="M744" s="45"/>
    </row>
    <row r="745" spans="1:13" s="44" customFormat="1" x14ac:dyDescent="0.2">
      <c r="A745" s="137" t="s">
        <v>613</v>
      </c>
      <c r="B745" s="196" t="s">
        <v>624</v>
      </c>
      <c r="C745" s="120">
        <v>2</v>
      </c>
      <c r="D745" s="116" t="s">
        <v>0</v>
      </c>
      <c r="E745" s="155">
        <v>12.5</v>
      </c>
      <c r="F745" s="62">
        <f t="shared" si="39"/>
        <v>25</v>
      </c>
      <c r="G745" s="13"/>
      <c r="H745" s="43"/>
      <c r="I745" s="43"/>
      <c r="J745" s="43"/>
      <c r="K745" s="43"/>
      <c r="L745" s="43"/>
      <c r="M745" s="43"/>
    </row>
    <row r="746" spans="1:13" s="46" customFormat="1" x14ac:dyDescent="0.2">
      <c r="A746" s="137" t="s">
        <v>614</v>
      </c>
      <c r="B746" s="196" t="s">
        <v>454</v>
      </c>
      <c r="C746" s="120">
        <v>3</v>
      </c>
      <c r="D746" s="116" t="s">
        <v>0</v>
      </c>
      <c r="E746" s="155">
        <v>20</v>
      </c>
      <c r="F746" s="62">
        <f t="shared" si="39"/>
        <v>60</v>
      </c>
      <c r="G746" s="13"/>
      <c r="H746" s="45"/>
      <c r="I746" s="45"/>
      <c r="J746" s="45"/>
      <c r="K746" s="45"/>
      <c r="L746" s="45"/>
      <c r="M746" s="45"/>
    </row>
    <row r="747" spans="1:13" s="51" customFormat="1" x14ac:dyDescent="0.2">
      <c r="A747" s="137" t="s">
        <v>615</v>
      </c>
      <c r="B747" s="196" t="s">
        <v>343</v>
      </c>
      <c r="C747" s="120">
        <v>36</v>
      </c>
      <c r="D747" s="116" t="s">
        <v>5</v>
      </c>
      <c r="E747" s="155">
        <v>310.39</v>
      </c>
      <c r="F747" s="62">
        <f t="shared" si="39"/>
        <v>11174.04</v>
      </c>
      <c r="G747" s="13"/>
      <c r="H747" s="50"/>
      <c r="I747" s="50"/>
      <c r="J747" s="50"/>
      <c r="K747" s="50"/>
      <c r="L747" s="50"/>
      <c r="M747" s="50"/>
    </row>
    <row r="748" spans="1:13" s="51" customFormat="1" x14ac:dyDescent="0.2">
      <c r="A748" s="137" t="s">
        <v>616</v>
      </c>
      <c r="B748" s="196" t="s">
        <v>266</v>
      </c>
      <c r="C748" s="120">
        <v>1</v>
      </c>
      <c r="D748" s="116" t="s">
        <v>0</v>
      </c>
      <c r="E748" s="155">
        <v>300</v>
      </c>
      <c r="F748" s="62">
        <f t="shared" si="39"/>
        <v>300</v>
      </c>
      <c r="G748" s="13"/>
      <c r="H748" s="50"/>
      <c r="I748" s="50"/>
      <c r="J748" s="50"/>
      <c r="K748" s="50"/>
      <c r="L748" s="50"/>
      <c r="M748" s="50"/>
    </row>
    <row r="749" spans="1:13" s="51" customFormat="1" x14ac:dyDescent="0.2">
      <c r="A749" s="5"/>
      <c r="B749" s="196"/>
      <c r="C749" s="120"/>
      <c r="D749" s="116"/>
      <c r="E749" s="155"/>
      <c r="F749" s="62">
        <f t="shared" si="39"/>
        <v>0</v>
      </c>
      <c r="G749" s="13"/>
      <c r="H749" s="50"/>
      <c r="I749" s="50"/>
      <c r="J749" s="50"/>
      <c r="K749" s="50"/>
      <c r="L749" s="50"/>
      <c r="M749" s="50"/>
    </row>
    <row r="750" spans="1:13" s="51" customFormat="1" ht="21.75" customHeight="1" x14ac:dyDescent="0.2">
      <c r="A750" s="147">
        <v>3.8</v>
      </c>
      <c r="B750" s="154" t="s">
        <v>291</v>
      </c>
      <c r="C750" s="121"/>
      <c r="D750" s="116"/>
      <c r="E750" s="155"/>
      <c r="F750" s="62">
        <f t="shared" si="39"/>
        <v>0</v>
      </c>
      <c r="G750" s="13"/>
      <c r="H750" s="50"/>
      <c r="I750" s="50"/>
      <c r="J750" s="50"/>
      <c r="K750" s="50"/>
      <c r="L750" s="50"/>
      <c r="M750" s="50"/>
    </row>
    <row r="751" spans="1:13" s="51" customFormat="1" ht="10.5" customHeight="1" x14ac:dyDescent="0.2">
      <c r="A751" s="137" t="s">
        <v>619</v>
      </c>
      <c r="B751" s="196" t="s">
        <v>692</v>
      </c>
      <c r="C751" s="120">
        <v>18</v>
      </c>
      <c r="D751" s="116" t="s">
        <v>270</v>
      </c>
      <c r="E751" s="155">
        <v>58.33</v>
      </c>
      <c r="F751" s="62">
        <f t="shared" si="39"/>
        <v>1049.94</v>
      </c>
      <c r="G751" s="13"/>
      <c r="H751" s="50"/>
      <c r="I751" s="50"/>
      <c r="J751" s="50"/>
      <c r="K751" s="50"/>
      <c r="L751" s="50"/>
      <c r="M751" s="50"/>
    </row>
    <row r="752" spans="1:13" s="51" customFormat="1" x14ac:dyDescent="0.2">
      <c r="A752" s="137" t="s">
        <v>620</v>
      </c>
      <c r="B752" s="196" t="s">
        <v>393</v>
      </c>
      <c r="C752" s="120">
        <v>6</v>
      </c>
      <c r="D752" s="116" t="s">
        <v>0</v>
      </c>
      <c r="E752" s="155">
        <v>75</v>
      </c>
      <c r="F752" s="62">
        <f t="shared" si="39"/>
        <v>450</v>
      </c>
      <c r="G752" s="13"/>
      <c r="H752" s="50"/>
      <c r="I752" s="50"/>
      <c r="J752" s="50"/>
      <c r="K752" s="50"/>
      <c r="L752" s="50"/>
      <c r="M752" s="50"/>
    </row>
    <row r="753" spans="1:13" s="51" customFormat="1" x14ac:dyDescent="0.2">
      <c r="A753" s="137" t="s">
        <v>621</v>
      </c>
      <c r="B753" s="196" t="s">
        <v>394</v>
      </c>
      <c r="C753" s="120">
        <v>2</v>
      </c>
      <c r="D753" s="116" t="s">
        <v>0</v>
      </c>
      <c r="E753" s="155">
        <v>1449.38</v>
      </c>
      <c r="F753" s="62">
        <f t="shared" si="39"/>
        <v>2898.76</v>
      </c>
      <c r="G753" s="13"/>
      <c r="H753" s="50"/>
      <c r="I753" s="50"/>
      <c r="J753" s="50"/>
      <c r="K753" s="50"/>
      <c r="L753" s="50"/>
      <c r="M753" s="50"/>
    </row>
    <row r="754" spans="1:13" s="51" customFormat="1" x14ac:dyDescent="0.2">
      <c r="A754" s="137" t="s">
        <v>622</v>
      </c>
      <c r="B754" s="196" t="s">
        <v>395</v>
      </c>
      <c r="C754" s="120">
        <v>3</v>
      </c>
      <c r="D754" s="116" t="s">
        <v>0</v>
      </c>
      <c r="E754" s="155">
        <v>125</v>
      </c>
      <c r="F754" s="62">
        <f t="shared" si="39"/>
        <v>375</v>
      </c>
      <c r="G754" s="13"/>
      <c r="H754" s="50"/>
      <c r="I754" s="50"/>
      <c r="J754" s="50"/>
      <c r="K754" s="50"/>
      <c r="L754" s="50"/>
      <c r="M754" s="50"/>
    </row>
    <row r="755" spans="1:13" s="51" customFormat="1" x14ac:dyDescent="0.2">
      <c r="A755" s="137" t="s">
        <v>623</v>
      </c>
      <c r="B755" s="196" t="s">
        <v>343</v>
      </c>
      <c r="C755" s="120">
        <v>36</v>
      </c>
      <c r="D755" s="116" t="s">
        <v>0</v>
      </c>
      <c r="E755" s="155">
        <v>310.39</v>
      </c>
      <c r="F755" s="62">
        <f t="shared" si="39"/>
        <v>11174.04</v>
      </c>
      <c r="G755" s="13"/>
      <c r="H755" s="50"/>
      <c r="I755" s="50"/>
      <c r="J755" s="50"/>
      <c r="K755" s="50"/>
      <c r="L755" s="50"/>
      <c r="M755" s="50"/>
    </row>
    <row r="756" spans="1:13" s="51" customFormat="1" x14ac:dyDescent="0.2">
      <c r="A756" s="137" t="s">
        <v>693</v>
      </c>
      <c r="B756" s="196" t="s">
        <v>266</v>
      </c>
      <c r="C756" s="120">
        <v>1</v>
      </c>
      <c r="D756" s="116" t="s">
        <v>5</v>
      </c>
      <c r="E756" s="155">
        <v>250</v>
      </c>
      <c r="F756" s="62">
        <f t="shared" si="39"/>
        <v>250</v>
      </c>
      <c r="G756" s="13"/>
      <c r="H756" s="50"/>
      <c r="I756" s="50"/>
      <c r="J756" s="50"/>
      <c r="K756" s="50"/>
      <c r="L756" s="50"/>
      <c r="M756" s="50"/>
    </row>
    <row r="757" spans="1:13" s="51" customFormat="1" x14ac:dyDescent="0.2">
      <c r="A757" s="5"/>
      <c r="B757" s="196"/>
      <c r="C757" s="120"/>
      <c r="D757" s="116"/>
      <c r="E757" s="155"/>
      <c r="F757" s="62">
        <f t="shared" si="39"/>
        <v>0</v>
      </c>
      <c r="G757" s="13"/>
      <c r="H757" s="50"/>
      <c r="I757" s="50"/>
      <c r="J757" s="50"/>
      <c r="K757" s="50"/>
      <c r="L757" s="50"/>
      <c r="M757" s="50"/>
    </row>
    <row r="758" spans="1:13" s="50" customFormat="1" x14ac:dyDescent="0.2">
      <c r="A758" s="144">
        <v>3.9</v>
      </c>
      <c r="B758" s="154" t="s">
        <v>292</v>
      </c>
      <c r="C758" s="121"/>
      <c r="D758" s="116"/>
      <c r="E758" s="155"/>
      <c r="F758" s="62">
        <f t="shared" si="39"/>
        <v>0</v>
      </c>
      <c r="G758" s="13"/>
      <c r="H758" s="6"/>
      <c r="I758" s="243"/>
      <c r="J758" s="243"/>
      <c r="K758" s="243"/>
      <c r="L758" s="243"/>
      <c r="M758" s="243"/>
    </row>
    <row r="759" spans="1:13" s="50" customFormat="1" x14ac:dyDescent="0.2">
      <c r="A759" s="137" t="s">
        <v>625</v>
      </c>
      <c r="B759" s="196" t="s">
        <v>688</v>
      </c>
      <c r="C759" s="120">
        <v>12</v>
      </c>
      <c r="D759" s="116" t="s">
        <v>270</v>
      </c>
      <c r="E759" s="155">
        <v>58.33</v>
      </c>
      <c r="F759" s="62">
        <f t="shared" si="39"/>
        <v>699.96</v>
      </c>
      <c r="G759" s="13"/>
      <c r="H759" s="6"/>
      <c r="I759" s="243"/>
      <c r="J759" s="243"/>
      <c r="K759" s="243"/>
      <c r="L759" s="243"/>
      <c r="M759" s="243"/>
    </row>
    <row r="760" spans="1:13" s="53" customFormat="1" x14ac:dyDescent="0.2">
      <c r="A760" s="137" t="s">
        <v>626</v>
      </c>
      <c r="B760" s="196" t="s">
        <v>631</v>
      </c>
      <c r="C760" s="120">
        <v>2</v>
      </c>
      <c r="D760" s="116" t="s">
        <v>0</v>
      </c>
      <c r="E760" s="155">
        <v>138.86000000000001</v>
      </c>
      <c r="F760" s="62">
        <f t="shared" si="39"/>
        <v>277.72000000000003</v>
      </c>
      <c r="G760" s="13"/>
      <c r="H760" s="6"/>
      <c r="I760" s="243"/>
      <c r="J760" s="243"/>
      <c r="K760" s="243"/>
      <c r="L760" s="243"/>
      <c r="M760" s="243"/>
    </row>
    <row r="761" spans="1:13" s="3" customFormat="1" x14ac:dyDescent="0.2">
      <c r="A761" s="137" t="s">
        <v>627</v>
      </c>
      <c r="B761" s="196" t="s">
        <v>632</v>
      </c>
      <c r="C761" s="120">
        <v>4</v>
      </c>
      <c r="D761" s="116" t="s">
        <v>0</v>
      </c>
      <c r="E761" s="155">
        <v>125</v>
      </c>
      <c r="F761" s="62">
        <f t="shared" si="39"/>
        <v>500</v>
      </c>
      <c r="G761" s="13"/>
    </row>
    <row r="762" spans="1:13" s="3" customFormat="1" x14ac:dyDescent="0.2">
      <c r="A762" s="137" t="s">
        <v>628</v>
      </c>
      <c r="B762" s="196" t="s">
        <v>343</v>
      </c>
      <c r="C762" s="120">
        <v>28</v>
      </c>
      <c r="D762" s="116" t="s">
        <v>5</v>
      </c>
      <c r="E762" s="155">
        <v>310.39</v>
      </c>
      <c r="F762" s="62">
        <f t="shared" si="39"/>
        <v>8690.92</v>
      </c>
      <c r="G762" s="13"/>
    </row>
    <row r="763" spans="1:13" s="3" customFormat="1" x14ac:dyDescent="0.2">
      <c r="A763" s="137" t="s">
        <v>629</v>
      </c>
      <c r="B763" s="196" t="s">
        <v>266</v>
      </c>
      <c r="C763" s="120">
        <v>1</v>
      </c>
      <c r="D763" s="116" t="s">
        <v>0</v>
      </c>
      <c r="E763" s="155">
        <v>150</v>
      </c>
      <c r="F763" s="62">
        <f t="shared" si="39"/>
        <v>150</v>
      </c>
      <c r="G763" s="13"/>
    </row>
    <row r="764" spans="1:13" s="3" customFormat="1" x14ac:dyDescent="0.2">
      <c r="A764" s="5"/>
      <c r="B764" s="196"/>
      <c r="C764" s="120"/>
      <c r="D764" s="116"/>
      <c r="E764" s="155"/>
      <c r="F764" s="62">
        <f t="shared" si="39"/>
        <v>0</v>
      </c>
      <c r="G764" s="13"/>
    </row>
    <row r="765" spans="1:13" s="3" customFormat="1" ht="12.75" customHeight="1" x14ac:dyDescent="0.2">
      <c r="A765" s="144">
        <v>3.1</v>
      </c>
      <c r="B765" s="154" t="s">
        <v>293</v>
      </c>
      <c r="C765" s="121"/>
      <c r="D765" s="116"/>
      <c r="E765" s="155"/>
      <c r="F765" s="62">
        <f t="shared" si="39"/>
        <v>0</v>
      </c>
      <c r="G765" s="13"/>
    </row>
    <row r="766" spans="1:13" s="3" customFormat="1" x14ac:dyDescent="0.2">
      <c r="A766" s="137" t="s">
        <v>630</v>
      </c>
      <c r="B766" s="196" t="s">
        <v>633</v>
      </c>
      <c r="C766" s="120">
        <v>1</v>
      </c>
      <c r="D766" s="116" t="s">
        <v>0</v>
      </c>
      <c r="E766" s="155">
        <v>1384.48</v>
      </c>
      <c r="F766" s="62">
        <f t="shared" si="39"/>
        <v>1384.48</v>
      </c>
      <c r="G766" s="13"/>
    </row>
    <row r="767" spans="1:13" s="3" customFormat="1" x14ac:dyDescent="0.2">
      <c r="A767" s="5"/>
      <c r="B767" s="196"/>
      <c r="C767" s="120"/>
      <c r="D767" s="116"/>
      <c r="E767" s="155"/>
      <c r="F767" s="62">
        <f t="shared" si="39"/>
        <v>0</v>
      </c>
      <c r="G767" s="13"/>
    </row>
    <row r="768" spans="1:13" s="3" customFormat="1" ht="25.5" x14ac:dyDescent="0.2">
      <c r="A768" s="144">
        <v>3.11</v>
      </c>
      <c r="B768" s="154" t="s">
        <v>294</v>
      </c>
      <c r="C768" s="121"/>
      <c r="D768" s="116"/>
      <c r="E768" s="155"/>
      <c r="F768" s="62">
        <f t="shared" si="39"/>
        <v>0</v>
      </c>
      <c r="G768" s="13"/>
    </row>
    <row r="769" spans="1:7" s="3" customFormat="1" x14ac:dyDescent="0.2">
      <c r="A769" s="137" t="s">
        <v>634</v>
      </c>
      <c r="B769" s="196" t="s">
        <v>692</v>
      </c>
      <c r="C769" s="120">
        <v>12</v>
      </c>
      <c r="D769" s="116" t="s">
        <v>270</v>
      </c>
      <c r="E769" s="155">
        <v>58.33</v>
      </c>
      <c r="F769" s="62">
        <f t="shared" si="39"/>
        <v>699.96</v>
      </c>
      <c r="G769" s="13"/>
    </row>
    <row r="770" spans="1:7" s="3" customFormat="1" x14ac:dyDescent="0.2">
      <c r="A770" s="137" t="s">
        <v>694</v>
      </c>
      <c r="B770" s="196" t="s">
        <v>343</v>
      </c>
      <c r="C770" s="120">
        <v>24</v>
      </c>
      <c r="D770" s="116" t="s">
        <v>5</v>
      </c>
      <c r="E770" s="155">
        <v>310.39</v>
      </c>
      <c r="F770" s="62">
        <f t="shared" si="39"/>
        <v>7449.36</v>
      </c>
      <c r="G770" s="13"/>
    </row>
    <row r="771" spans="1:7" s="3" customFormat="1" x14ac:dyDescent="0.2">
      <c r="A771" s="137" t="s">
        <v>695</v>
      </c>
      <c r="B771" s="196" t="s">
        <v>266</v>
      </c>
      <c r="C771" s="120">
        <v>1</v>
      </c>
      <c r="D771" s="116" t="s">
        <v>0</v>
      </c>
      <c r="E771" s="155">
        <v>100</v>
      </c>
      <c r="F771" s="62">
        <f t="shared" si="39"/>
        <v>100</v>
      </c>
      <c r="G771" s="13"/>
    </row>
    <row r="772" spans="1:7" s="3" customFormat="1" x14ac:dyDescent="0.2">
      <c r="A772" s="5"/>
      <c r="B772" s="196"/>
      <c r="C772" s="120"/>
      <c r="D772" s="116"/>
      <c r="E772" s="155"/>
      <c r="F772" s="62">
        <f t="shared" si="39"/>
        <v>0</v>
      </c>
      <c r="G772" s="13"/>
    </row>
    <row r="773" spans="1:7" s="13" customFormat="1" x14ac:dyDescent="0.2">
      <c r="A773" s="144">
        <v>3.12</v>
      </c>
      <c r="B773" s="154" t="s">
        <v>291</v>
      </c>
      <c r="C773" s="121"/>
      <c r="D773" s="116"/>
      <c r="E773" s="155"/>
      <c r="F773" s="62">
        <f t="shared" si="39"/>
        <v>0</v>
      </c>
    </row>
    <row r="774" spans="1:7" s="13" customFormat="1" x14ac:dyDescent="0.2">
      <c r="A774" s="212" t="s">
        <v>635</v>
      </c>
      <c r="B774" s="213" t="s">
        <v>654</v>
      </c>
      <c r="C774" s="214">
        <v>12</v>
      </c>
      <c r="D774" s="215" t="s">
        <v>270</v>
      </c>
      <c r="E774" s="216">
        <v>58.33</v>
      </c>
      <c r="F774" s="89">
        <f t="shared" si="39"/>
        <v>699.96</v>
      </c>
    </row>
    <row r="775" spans="1:7" s="54" customFormat="1" x14ac:dyDescent="0.2">
      <c r="A775" s="137" t="s">
        <v>636</v>
      </c>
      <c r="B775" s="196" t="s">
        <v>680</v>
      </c>
      <c r="C775" s="120">
        <v>12</v>
      </c>
      <c r="D775" s="116" t="s">
        <v>0</v>
      </c>
      <c r="E775" s="155">
        <v>99.17</v>
      </c>
      <c r="F775" s="62">
        <f t="shared" si="39"/>
        <v>1190.04</v>
      </c>
      <c r="G775" s="13"/>
    </row>
    <row r="776" spans="1:7" x14ac:dyDescent="0.2">
      <c r="A776" s="137" t="s">
        <v>637</v>
      </c>
      <c r="B776" s="196" t="s">
        <v>643</v>
      </c>
      <c r="C776" s="120">
        <v>4</v>
      </c>
      <c r="D776" s="116" t="s">
        <v>0</v>
      </c>
      <c r="E776" s="155">
        <v>20</v>
      </c>
      <c r="F776" s="62">
        <f t="shared" si="39"/>
        <v>80</v>
      </c>
      <c r="G776" s="13"/>
    </row>
    <row r="777" spans="1:7" x14ac:dyDescent="0.2">
      <c r="A777" s="137" t="s">
        <v>696</v>
      </c>
      <c r="B777" s="196" t="s">
        <v>396</v>
      </c>
      <c r="C777" s="120">
        <v>4</v>
      </c>
      <c r="D777" s="116" t="s">
        <v>0</v>
      </c>
      <c r="E777" s="155">
        <v>25</v>
      </c>
      <c r="F777" s="62">
        <f t="shared" si="39"/>
        <v>100</v>
      </c>
      <c r="G777" s="13"/>
    </row>
    <row r="778" spans="1:7" x14ac:dyDescent="0.2">
      <c r="A778" s="137" t="s">
        <v>697</v>
      </c>
      <c r="B778" s="196" t="s">
        <v>343</v>
      </c>
      <c r="C778" s="120">
        <v>48</v>
      </c>
      <c r="D778" s="116" t="s">
        <v>5</v>
      </c>
      <c r="E778" s="155">
        <v>310.39</v>
      </c>
      <c r="F778" s="62">
        <f t="shared" si="39"/>
        <v>14898.72</v>
      </c>
      <c r="G778" s="13"/>
    </row>
    <row r="779" spans="1:7" x14ac:dyDescent="0.2">
      <c r="A779" s="137" t="s">
        <v>698</v>
      </c>
      <c r="B779" s="196" t="s">
        <v>266</v>
      </c>
      <c r="C779" s="120">
        <v>1</v>
      </c>
      <c r="D779" s="116" t="s">
        <v>0</v>
      </c>
      <c r="E779" s="155">
        <v>350</v>
      </c>
      <c r="F779" s="62">
        <f t="shared" si="39"/>
        <v>350</v>
      </c>
      <c r="G779" s="13"/>
    </row>
    <row r="780" spans="1:7" x14ac:dyDescent="0.2">
      <c r="A780" s="5"/>
      <c r="B780" s="196"/>
      <c r="C780" s="120"/>
      <c r="D780" s="116"/>
      <c r="E780" s="155"/>
      <c r="F780" s="62">
        <f t="shared" si="39"/>
        <v>0</v>
      </c>
      <c r="G780" s="13"/>
    </row>
    <row r="781" spans="1:7" x14ac:dyDescent="0.2">
      <c r="A781" s="144">
        <v>3.13</v>
      </c>
      <c r="B781" s="154" t="s">
        <v>645</v>
      </c>
      <c r="C781" s="121"/>
      <c r="D781" s="116"/>
      <c r="E781" s="155"/>
      <c r="F781" s="62">
        <f t="shared" si="39"/>
        <v>0</v>
      </c>
      <c r="G781" s="13"/>
    </row>
    <row r="782" spans="1:7" x14ac:dyDescent="0.2">
      <c r="A782" s="137" t="s">
        <v>638</v>
      </c>
      <c r="B782" s="196" t="s">
        <v>654</v>
      </c>
      <c r="C782" s="120">
        <v>6</v>
      </c>
      <c r="D782" s="116" t="s">
        <v>270</v>
      </c>
      <c r="E782" s="155">
        <v>99.17</v>
      </c>
      <c r="F782" s="62">
        <f t="shared" si="39"/>
        <v>595.02</v>
      </c>
      <c r="G782" s="13"/>
    </row>
    <row r="783" spans="1:7" x14ac:dyDescent="0.2">
      <c r="A783" s="137" t="s">
        <v>639</v>
      </c>
      <c r="B783" s="196" t="s">
        <v>393</v>
      </c>
      <c r="C783" s="120">
        <v>6</v>
      </c>
      <c r="D783" s="116" t="s">
        <v>0</v>
      </c>
      <c r="E783" s="155">
        <v>75</v>
      </c>
      <c r="F783" s="62">
        <f t="shared" si="39"/>
        <v>450</v>
      </c>
      <c r="G783" s="13"/>
    </row>
    <row r="784" spans="1:7" x14ac:dyDescent="0.2">
      <c r="A784" s="137" t="s">
        <v>640</v>
      </c>
      <c r="B784" s="196" t="s">
        <v>397</v>
      </c>
      <c r="C784" s="120">
        <v>4</v>
      </c>
      <c r="D784" s="116" t="s">
        <v>0</v>
      </c>
      <c r="E784" s="155">
        <v>70</v>
      </c>
      <c r="F784" s="62">
        <f t="shared" si="39"/>
        <v>280</v>
      </c>
      <c r="G784" s="13"/>
    </row>
    <row r="785" spans="1:7" x14ac:dyDescent="0.2">
      <c r="A785" s="137" t="s">
        <v>641</v>
      </c>
      <c r="B785" s="196" t="s">
        <v>387</v>
      </c>
      <c r="C785" s="120">
        <v>2</v>
      </c>
      <c r="D785" s="116" t="s">
        <v>0</v>
      </c>
      <c r="E785" s="155">
        <v>100</v>
      </c>
      <c r="F785" s="62">
        <f t="shared" si="39"/>
        <v>200</v>
      </c>
      <c r="G785" s="13"/>
    </row>
    <row r="786" spans="1:7" x14ac:dyDescent="0.2">
      <c r="A786" s="137" t="s">
        <v>642</v>
      </c>
      <c r="B786" s="196" t="s">
        <v>343</v>
      </c>
      <c r="C786" s="120">
        <v>12</v>
      </c>
      <c r="D786" s="116" t="s">
        <v>5</v>
      </c>
      <c r="E786" s="155">
        <v>310.39</v>
      </c>
      <c r="F786" s="62">
        <f t="shared" si="39"/>
        <v>3724.68</v>
      </c>
      <c r="G786" s="13"/>
    </row>
    <row r="787" spans="1:7" x14ac:dyDescent="0.2">
      <c r="A787" s="137" t="s">
        <v>644</v>
      </c>
      <c r="B787" s="196" t="s">
        <v>266</v>
      </c>
      <c r="C787" s="120">
        <v>1</v>
      </c>
      <c r="D787" s="116" t="s">
        <v>0</v>
      </c>
      <c r="E787" s="155">
        <v>500</v>
      </c>
      <c r="F787" s="62">
        <f t="shared" si="39"/>
        <v>500</v>
      </c>
      <c r="G787" s="13"/>
    </row>
    <row r="788" spans="1:7" x14ac:dyDescent="0.2">
      <c r="A788" s="174"/>
      <c r="B788" s="32" t="s">
        <v>648</v>
      </c>
      <c r="C788" s="175"/>
      <c r="D788" s="28"/>
      <c r="E788" s="176"/>
      <c r="F788" s="39">
        <f>SUM(F470:F787)</f>
        <v>557240.62</v>
      </c>
      <c r="G788" s="13"/>
    </row>
    <row r="789" spans="1:7" ht="6.75" customHeight="1" x14ac:dyDescent="0.2">
      <c r="A789" s="38"/>
      <c r="B789" s="64"/>
      <c r="C789" s="29"/>
      <c r="D789" s="28"/>
      <c r="E789" s="33"/>
      <c r="F789" s="39"/>
      <c r="G789" s="13"/>
    </row>
    <row r="790" spans="1:7" x14ac:dyDescent="0.2">
      <c r="A790" s="174"/>
      <c r="B790" s="32" t="s">
        <v>699</v>
      </c>
      <c r="C790" s="175"/>
      <c r="D790" s="28"/>
      <c r="E790" s="176"/>
      <c r="F790" s="37">
        <f>+F788+F466+F413+F373</f>
        <v>2159482.6800000002</v>
      </c>
      <c r="G790" s="13"/>
    </row>
    <row r="791" spans="1:7" x14ac:dyDescent="0.2">
      <c r="A791" s="38"/>
      <c r="B791" s="64"/>
      <c r="C791" s="29"/>
      <c r="D791" s="28"/>
      <c r="E791" s="33"/>
      <c r="F791" s="39"/>
      <c r="G791" s="13"/>
    </row>
    <row r="792" spans="1:7" x14ac:dyDescent="0.2">
      <c r="A792" s="38"/>
      <c r="B792" s="32" t="s">
        <v>700</v>
      </c>
      <c r="C792" s="29"/>
      <c r="D792" s="28"/>
      <c r="E792" s="33"/>
      <c r="F792" s="39">
        <f>+F790+F358+F317+F301</f>
        <v>4383047.7784000002</v>
      </c>
    </row>
    <row r="793" spans="1:7" x14ac:dyDescent="0.2">
      <c r="A793" s="38"/>
      <c r="B793" s="64"/>
      <c r="C793" s="29"/>
      <c r="D793" s="28"/>
      <c r="E793" s="33"/>
      <c r="F793" s="39"/>
    </row>
    <row r="794" spans="1:7" ht="25.5" x14ac:dyDescent="0.2">
      <c r="A794" s="184"/>
      <c r="B794" s="185" t="s">
        <v>704</v>
      </c>
      <c r="C794" s="186"/>
      <c r="D794" s="187"/>
      <c r="E794" s="188"/>
      <c r="F794" s="189">
        <f>+F792+F252</f>
        <v>20634163.410000004</v>
      </c>
    </row>
    <row r="795" spans="1:7" x14ac:dyDescent="0.2">
      <c r="A795" s="38"/>
      <c r="B795" s="64"/>
      <c r="C795" s="29"/>
      <c r="D795" s="28"/>
      <c r="E795" s="33"/>
      <c r="F795" s="39"/>
    </row>
    <row r="796" spans="1:7" x14ac:dyDescent="0.2">
      <c r="A796" s="38"/>
      <c r="B796" s="64" t="s">
        <v>191</v>
      </c>
      <c r="C796" s="199"/>
      <c r="D796" s="29"/>
      <c r="E796" s="59"/>
      <c r="F796" s="200"/>
    </row>
    <row r="797" spans="1:7" x14ac:dyDescent="0.2">
      <c r="A797" s="38"/>
      <c r="B797" s="48" t="s">
        <v>3</v>
      </c>
      <c r="C797" s="1">
        <v>0.1</v>
      </c>
      <c r="D797" s="16"/>
      <c r="E797" s="16"/>
      <c r="F797" s="200">
        <f>+ROUND($F$794*C797,2)</f>
        <v>2063416.34</v>
      </c>
    </row>
    <row r="798" spans="1:7" x14ac:dyDescent="0.2">
      <c r="A798" s="38"/>
      <c r="B798" s="48" t="s">
        <v>27</v>
      </c>
      <c r="C798" s="1">
        <v>0.03</v>
      </c>
      <c r="D798" s="16"/>
      <c r="E798" s="59"/>
      <c r="F798" s="200">
        <f>+ROUND($F$794*C798,2)</f>
        <v>619024.9</v>
      </c>
    </row>
    <row r="799" spans="1:7" x14ac:dyDescent="0.2">
      <c r="A799" s="38"/>
      <c r="B799" s="48" t="s">
        <v>164</v>
      </c>
      <c r="C799" s="1">
        <v>0.04</v>
      </c>
      <c r="D799" s="16"/>
      <c r="E799" s="59"/>
      <c r="F799" s="200">
        <f t="shared" ref="F799:F804" si="40">+ROUND($F$794*C799,2)</f>
        <v>825366.54</v>
      </c>
    </row>
    <row r="800" spans="1:7" x14ac:dyDescent="0.2">
      <c r="A800" s="38"/>
      <c r="B800" s="48" t="s">
        <v>165</v>
      </c>
      <c r="C800" s="1">
        <v>0.04</v>
      </c>
      <c r="D800" s="16"/>
      <c r="E800" s="16"/>
      <c r="F800" s="200">
        <f t="shared" si="40"/>
        <v>825366.54</v>
      </c>
    </row>
    <row r="801" spans="1:6" x14ac:dyDescent="0.2">
      <c r="A801" s="38"/>
      <c r="B801" s="48" t="s">
        <v>166</v>
      </c>
      <c r="C801" s="1">
        <v>0.05</v>
      </c>
      <c r="D801" s="16"/>
      <c r="E801" s="16"/>
      <c r="F801" s="200">
        <f>+ROUND($F$794*C801,2)</f>
        <v>1031708.17</v>
      </c>
    </row>
    <row r="802" spans="1:6" x14ac:dyDescent="0.2">
      <c r="A802" s="38"/>
      <c r="B802" s="48" t="s">
        <v>167</v>
      </c>
      <c r="C802" s="1">
        <v>0.01</v>
      </c>
      <c r="D802" s="16"/>
      <c r="E802" s="16"/>
      <c r="F802" s="200">
        <f t="shared" si="40"/>
        <v>206341.63</v>
      </c>
    </row>
    <row r="803" spans="1:6" x14ac:dyDescent="0.2">
      <c r="A803" s="38"/>
      <c r="B803" s="48" t="s">
        <v>168</v>
      </c>
      <c r="C803" s="1">
        <v>0.18</v>
      </c>
      <c r="D803" s="16"/>
      <c r="E803" s="16"/>
      <c r="F803" s="200">
        <f>+ROUND($F$797*C803,2)</f>
        <v>371414.94</v>
      </c>
    </row>
    <row r="804" spans="1:6" x14ac:dyDescent="0.2">
      <c r="A804" s="38"/>
      <c r="B804" s="48" t="s">
        <v>169</v>
      </c>
      <c r="C804" s="95">
        <v>1E-3</v>
      </c>
      <c r="D804" s="16"/>
      <c r="E804" s="16"/>
      <c r="F804" s="200">
        <f t="shared" si="40"/>
        <v>20634.16</v>
      </c>
    </row>
    <row r="805" spans="1:6" ht="25.5" x14ac:dyDescent="0.2">
      <c r="A805" s="157"/>
      <c r="B805" s="48" t="s">
        <v>170</v>
      </c>
      <c r="C805" s="1">
        <v>0.1</v>
      </c>
      <c r="D805" s="25"/>
      <c r="E805" s="158"/>
      <c r="F805" s="200">
        <v>1535068.74</v>
      </c>
    </row>
    <row r="806" spans="1:6" ht="25.5" x14ac:dyDescent="0.2">
      <c r="A806" s="201"/>
      <c r="B806" s="48" t="s">
        <v>701</v>
      </c>
      <c r="C806" s="161"/>
      <c r="D806" s="202"/>
      <c r="E806" s="203"/>
      <c r="F806" s="200">
        <v>-350000</v>
      </c>
    </row>
    <row r="807" spans="1:6" x14ac:dyDescent="0.2">
      <c r="A807" s="157"/>
      <c r="B807" s="64" t="s">
        <v>192</v>
      </c>
      <c r="C807" s="16"/>
      <c r="D807" s="25"/>
      <c r="E807" s="158"/>
      <c r="F807" s="159">
        <f>SUM(F797:F806)</f>
        <v>7148341.9600000009</v>
      </c>
    </row>
    <row r="808" spans="1:6" x14ac:dyDescent="0.2">
      <c r="A808" s="157"/>
      <c r="B808" s="204"/>
      <c r="C808" s="16"/>
      <c r="D808" s="25"/>
      <c r="E808" s="158"/>
      <c r="F808" s="205"/>
    </row>
    <row r="809" spans="1:6" x14ac:dyDescent="0.2">
      <c r="A809" s="96">
        <v>1</v>
      </c>
      <c r="B809" s="97" t="s">
        <v>171</v>
      </c>
      <c r="C809" s="62"/>
      <c r="D809" s="62"/>
      <c r="E809" s="62"/>
      <c r="F809" s="62"/>
    </row>
    <row r="810" spans="1:6" x14ac:dyDescent="0.2">
      <c r="A810" s="98">
        <f>A809+0.1</f>
        <v>1.1000000000000001</v>
      </c>
      <c r="B810" s="99" t="s">
        <v>172</v>
      </c>
      <c r="C810" s="62">
        <v>1</v>
      </c>
      <c r="D810" s="86" t="s">
        <v>0</v>
      </c>
      <c r="E810" s="62">
        <v>44900</v>
      </c>
      <c r="F810" s="173">
        <f>ROUND(C810*E810,2)</f>
        <v>44900</v>
      </c>
    </row>
    <row r="811" spans="1:6" x14ac:dyDescent="0.2">
      <c r="A811" s="98">
        <f>A810+0.1</f>
        <v>1.2000000000000002</v>
      </c>
      <c r="B811" s="99" t="s">
        <v>173</v>
      </c>
      <c r="C811" s="62">
        <v>1</v>
      </c>
      <c r="D811" s="86" t="s">
        <v>0</v>
      </c>
      <c r="E811" s="62">
        <v>92530</v>
      </c>
      <c r="F811" s="173">
        <f>ROUND(C811*E811,2)</f>
        <v>92530</v>
      </c>
    </row>
    <row r="812" spans="1:6" x14ac:dyDescent="0.2">
      <c r="A812" s="62"/>
      <c r="B812" s="99"/>
      <c r="C812" s="62"/>
      <c r="D812" s="62"/>
      <c r="E812" s="62"/>
      <c r="F812" s="173"/>
    </row>
    <row r="813" spans="1:6" x14ac:dyDescent="0.2">
      <c r="A813" s="157"/>
      <c r="B813" s="37" t="s">
        <v>174</v>
      </c>
      <c r="C813" s="16"/>
      <c r="D813" s="25"/>
      <c r="E813" s="158"/>
      <c r="F813" s="159">
        <f>SUM(F809:F811)</f>
        <v>137430</v>
      </c>
    </row>
    <row r="814" spans="1:6" x14ac:dyDescent="0.2">
      <c r="A814" s="62"/>
      <c r="B814" s="62"/>
      <c r="C814" s="62"/>
      <c r="D814" s="62"/>
      <c r="E814" s="62"/>
      <c r="F814" s="62"/>
    </row>
    <row r="815" spans="1:6" x14ac:dyDescent="0.2">
      <c r="A815" s="62"/>
      <c r="B815" s="156" t="s">
        <v>295</v>
      </c>
      <c r="C815" s="62"/>
      <c r="D815" s="62"/>
      <c r="E815" s="62"/>
      <c r="F815" s="62"/>
    </row>
    <row r="816" spans="1:6" x14ac:dyDescent="0.2">
      <c r="A816" s="62"/>
      <c r="B816" s="97"/>
      <c r="C816" s="62"/>
      <c r="D816" s="62"/>
      <c r="E816" s="62"/>
      <c r="F816" s="62"/>
    </row>
    <row r="817" spans="1:13" x14ac:dyDescent="0.2">
      <c r="A817" s="96">
        <v>1</v>
      </c>
      <c r="B817" s="97" t="s">
        <v>171</v>
      </c>
      <c r="C817" s="62"/>
      <c r="D817" s="62"/>
      <c r="E817" s="62"/>
      <c r="F817" s="62"/>
    </row>
    <row r="818" spans="1:13" x14ac:dyDescent="0.2">
      <c r="A818" s="98">
        <f>A817+0.1</f>
        <v>1.1000000000000001</v>
      </c>
      <c r="B818" s="99" t="s">
        <v>172</v>
      </c>
      <c r="C818" s="62">
        <v>-1</v>
      </c>
      <c r="D818" s="86" t="s">
        <v>0</v>
      </c>
      <c r="E818" s="62">
        <v>44900</v>
      </c>
      <c r="F818" s="173">
        <f>ROUND(C818*E818,2)</f>
        <v>-44900</v>
      </c>
    </row>
    <row r="819" spans="1:13" x14ac:dyDescent="0.2">
      <c r="A819" s="98">
        <f>A818+0.1</f>
        <v>1.2000000000000002</v>
      </c>
      <c r="B819" s="99" t="s">
        <v>173</v>
      </c>
      <c r="C819" s="62">
        <v>-1</v>
      </c>
      <c r="D819" s="86" t="s">
        <v>0</v>
      </c>
      <c r="E819" s="62">
        <v>92530</v>
      </c>
      <c r="F819" s="173">
        <f>ROUND(C819*E819,2)</f>
        <v>-92530</v>
      </c>
    </row>
    <row r="820" spans="1:13" x14ac:dyDescent="0.2">
      <c r="A820" s="62"/>
      <c r="B820" s="99"/>
      <c r="C820" s="62"/>
      <c r="D820" s="62"/>
      <c r="E820" s="62"/>
      <c r="F820" s="173"/>
    </row>
    <row r="821" spans="1:13" x14ac:dyDescent="0.2">
      <c r="A821" s="157"/>
      <c r="B821" s="37" t="s">
        <v>174</v>
      </c>
      <c r="C821" s="16"/>
      <c r="D821" s="25"/>
      <c r="E821" s="158"/>
      <c r="F821" s="159">
        <f>SUM(F817:F819)</f>
        <v>-137430</v>
      </c>
    </row>
    <row r="822" spans="1:13" x14ac:dyDescent="0.2">
      <c r="A822" s="232"/>
      <c r="B822" s="233"/>
      <c r="C822" s="234"/>
      <c r="D822" s="235"/>
      <c r="E822" s="236"/>
      <c r="F822" s="237"/>
    </row>
    <row r="823" spans="1:13" x14ac:dyDescent="0.2">
      <c r="A823" s="157"/>
      <c r="B823" s="37" t="s">
        <v>174</v>
      </c>
      <c r="C823" s="16"/>
      <c r="D823" s="25"/>
      <c r="E823" s="158"/>
      <c r="F823" s="159">
        <f>+F821+F813</f>
        <v>0</v>
      </c>
    </row>
    <row r="824" spans="1:13" x14ac:dyDescent="0.2">
      <c r="A824" s="157"/>
      <c r="B824" s="37"/>
      <c r="C824" s="16"/>
      <c r="D824" s="25"/>
      <c r="E824" s="158"/>
      <c r="F824" s="159"/>
    </row>
    <row r="825" spans="1:13" x14ac:dyDescent="0.2">
      <c r="A825" s="62"/>
      <c r="B825" s="76" t="s">
        <v>175</v>
      </c>
      <c r="C825" s="62"/>
      <c r="D825" s="62"/>
      <c r="E825" s="62"/>
      <c r="F825" s="62"/>
    </row>
    <row r="826" spans="1:13" x14ac:dyDescent="0.2">
      <c r="A826" s="62"/>
      <c r="B826" s="79" t="s">
        <v>3</v>
      </c>
      <c r="C826" s="1">
        <v>0.1</v>
      </c>
      <c r="D826" s="100"/>
      <c r="E826" s="62"/>
      <c r="F826" s="200">
        <f>+ROUND($F$823*C826,2)</f>
        <v>0</v>
      </c>
    </row>
    <row r="827" spans="1:13" x14ac:dyDescent="0.2">
      <c r="A827" s="62"/>
      <c r="B827" s="79" t="s">
        <v>176</v>
      </c>
      <c r="C827" s="1">
        <v>0.05</v>
      </c>
      <c r="D827" s="100"/>
      <c r="E827" s="62"/>
      <c r="F827" s="200">
        <f>+ROUND($F$823*C827,2)</f>
        <v>0</v>
      </c>
    </row>
    <row r="828" spans="1:13" x14ac:dyDescent="0.2">
      <c r="A828" s="62"/>
      <c r="B828" s="79" t="s">
        <v>167</v>
      </c>
      <c r="C828" s="1">
        <v>0.01</v>
      </c>
      <c r="D828" s="100"/>
      <c r="E828" s="62"/>
      <c r="F828" s="200">
        <f>+ROUND($F$823*C828,2)</f>
        <v>0</v>
      </c>
    </row>
    <row r="829" spans="1:13" x14ac:dyDescent="0.2">
      <c r="A829" s="62"/>
      <c r="B829" s="79" t="s">
        <v>168</v>
      </c>
      <c r="C829" s="1">
        <v>0.18</v>
      </c>
      <c r="D829" s="100"/>
      <c r="E829" s="62"/>
      <c r="F829" s="200">
        <f>+F826*C829</f>
        <v>0</v>
      </c>
    </row>
    <row r="830" spans="1:13" x14ac:dyDescent="0.2">
      <c r="A830" s="62"/>
      <c r="B830" s="79" t="s">
        <v>177</v>
      </c>
      <c r="C830" s="95">
        <v>1E-3</v>
      </c>
      <c r="D830" s="100"/>
      <c r="E830" s="62"/>
      <c r="F830" s="200">
        <f>+ROUND($F$823*C830,2)</f>
        <v>0</v>
      </c>
    </row>
    <row r="831" spans="1:13" x14ac:dyDescent="0.2">
      <c r="A831" s="157"/>
      <c r="B831" s="37" t="s">
        <v>178</v>
      </c>
      <c r="C831" s="16"/>
      <c r="D831" s="25"/>
      <c r="E831" s="158"/>
      <c r="F831" s="159">
        <f>SUM(F826:F830)</f>
        <v>0</v>
      </c>
    </row>
    <row r="832" spans="1:13" x14ac:dyDescent="0.2">
      <c r="A832" s="62"/>
      <c r="B832" s="86"/>
      <c r="C832" s="62"/>
      <c r="D832" s="62"/>
      <c r="E832" s="62"/>
      <c r="F832" s="62"/>
      <c r="I832" s="47"/>
      <c r="J832" s="47"/>
      <c r="K832" s="47"/>
      <c r="L832" s="47"/>
      <c r="M832" s="47"/>
    </row>
    <row r="833" spans="1:13" x14ac:dyDescent="0.2">
      <c r="A833" s="157"/>
      <c r="B833" s="37" t="s">
        <v>179</v>
      </c>
      <c r="C833" s="16"/>
      <c r="D833" s="25"/>
      <c r="E833" s="158"/>
      <c r="F833" s="159"/>
      <c r="I833" s="47"/>
      <c r="J833" s="47"/>
      <c r="K833" s="47"/>
      <c r="L833" s="47"/>
      <c r="M833" s="160"/>
    </row>
    <row r="834" spans="1:13" x14ac:dyDescent="0.2">
      <c r="A834" s="62"/>
      <c r="B834" s="79"/>
      <c r="C834" s="1"/>
      <c r="D834" s="100"/>
      <c r="E834" s="62"/>
      <c r="F834" s="200"/>
    </row>
    <row r="835" spans="1:13" x14ac:dyDescent="0.2">
      <c r="A835" s="206"/>
      <c r="B835" s="207" t="s">
        <v>718</v>
      </c>
      <c r="C835" s="208"/>
      <c r="D835" s="209"/>
      <c r="E835" s="210"/>
      <c r="F835" s="211">
        <f>+F821+F813+F807+F794</f>
        <v>27782505.370000005</v>
      </c>
    </row>
    <row r="836" spans="1:13" x14ac:dyDescent="0.2">
      <c r="A836" s="109"/>
      <c r="B836" s="102"/>
      <c r="C836" s="103"/>
      <c r="D836" s="104"/>
      <c r="E836" s="60"/>
      <c r="F836" s="52"/>
    </row>
    <row r="837" spans="1:13" x14ac:dyDescent="0.2">
      <c r="A837" s="109"/>
      <c r="B837" s="102"/>
      <c r="C837" s="103"/>
      <c r="D837" s="104"/>
      <c r="E837" s="60"/>
      <c r="F837" s="52"/>
    </row>
    <row r="838" spans="1:13" x14ac:dyDescent="0.2">
      <c r="A838" s="162" t="s">
        <v>713</v>
      </c>
      <c r="B838" s="163"/>
      <c r="C838" s="163"/>
      <c r="D838" s="163"/>
      <c r="E838" s="163"/>
      <c r="F838" s="163"/>
    </row>
    <row r="839" spans="1:13" ht="26.25" customHeight="1" x14ac:dyDescent="0.2">
      <c r="A839" s="244" t="s">
        <v>714</v>
      </c>
      <c r="B839" s="244"/>
      <c r="C839" s="244"/>
      <c r="D839" s="244"/>
      <c r="E839" s="244"/>
      <c r="F839" s="244"/>
    </row>
    <row r="840" spans="1:13" x14ac:dyDescent="0.2">
      <c r="A840" s="164"/>
      <c r="B840" s="165"/>
      <c r="C840" s="165"/>
      <c r="D840" s="165"/>
      <c r="E840" s="165"/>
      <c r="F840" s="165"/>
    </row>
    <row r="841" spans="1:13" x14ac:dyDescent="0.2">
      <c r="A841" s="164"/>
      <c r="B841" s="165"/>
      <c r="C841" s="165"/>
      <c r="D841" s="165"/>
      <c r="E841" s="165"/>
      <c r="F841" s="165"/>
    </row>
    <row r="842" spans="1:13" x14ac:dyDescent="0.2">
      <c r="A842" s="164"/>
      <c r="B842" s="165"/>
      <c r="C842" s="165"/>
      <c r="D842" s="165"/>
      <c r="E842" s="165"/>
      <c r="F842" s="165"/>
    </row>
    <row r="843" spans="1:13" x14ac:dyDescent="0.2">
      <c r="A843" s="166"/>
      <c r="B843" s="153" t="s">
        <v>705</v>
      </c>
      <c r="C843" s="245" t="s">
        <v>706</v>
      </c>
      <c r="D843" s="245"/>
      <c r="E843" s="245"/>
      <c r="F843" s="245"/>
    </row>
    <row r="844" spans="1:13" x14ac:dyDescent="0.2">
      <c r="A844" s="167"/>
      <c r="B844" s="167"/>
      <c r="C844" s="167"/>
      <c r="D844" s="167"/>
      <c r="E844" s="167"/>
      <c r="F844" s="167"/>
    </row>
    <row r="845" spans="1:13" x14ac:dyDescent="0.2">
      <c r="A845" s="167"/>
      <c r="B845" s="167"/>
      <c r="C845" s="167"/>
      <c r="D845" s="167"/>
      <c r="E845" s="167"/>
      <c r="F845" s="167"/>
    </row>
    <row r="846" spans="1:13" x14ac:dyDescent="0.2">
      <c r="A846" s="167"/>
      <c r="B846" s="168" t="s">
        <v>707</v>
      </c>
      <c r="C846" s="168" t="s">
        <v>715</v>
      </c>
      <c r="D846" s="162"/>
      <c r="E846" s="162"/>
      <c r="F846" s="167"/>
    </row>
    <row r="847" spans="1:13" x14ac:dyDescent="0.2">
      <c r="A847" s="167"/>
      <c r="B847" s="153" t="s">
        <v>708</v>
      </c>
      <c r="C847" s="153" t="s">
        <v>716</v>
      </c>
      <c r="D847" s="67"/>
      <c r="E847" s="67"/>
      <c r="F847" s="167"/>
    </row>
    <row r="848" spans="1:13" x14ac:dyDescent="0.2">
      <c r="A848" s="167"/>
      <c r="B848" s="152"/>
      <c r="C848" s="239"/>
      <c r="D848" s="239"/>
      <c r="E848" s="239"/>
      <c r="F848" s="239"/>
    </row>
    <row r="849" spans="1:6" x14ac:dyDescent="0.2">
      <c r="A849" s="167"/>
      <c r="B849" s="152"/>
      <c r="C849" s="152"/>
      <c r="D849" s="152"/>
      <c r="E849" s="152"/>
      <c r="F849" s="152"/>
    </row>
    <row r="850" spans="1:6" x14ac:dyDescent="0.2">
      <c r="A850" s="167"/>
      <c r="B850" s="105"/>
      <c r="C850" s="167"/>
      <c r="D850" s="167"/>
      <c r="E850" s="167"/>
      <c r="F850" s="167"/>
    </row>
    <row r="851" spans="1:6" x14ac:dyDescent="0.2">
      <c r="A851" s="167"/>
      <c r="B851" s="242"/>
      <c r="C851" s="242"/>
      <c r="D851" s="242"/>
      <c r="E851" s="167"/>
      <c r="F851" s="167"/>
    </row>
    <row r="852" spans="1:6" x14ac:dyDescent="0.2">
      <c r="A852" s="167"/>
      <c r="B852" s="242" t="s">
        <v>709</v>
      </c>
      <c r="C852" s="242"/>
      <c r="D852" s="242"/>
      <c r="E852" s="242"/>
      <c r="F852" s="167"/>
    </row>
    <row r="853" spans="1:6" x14ac:dyDescent="0.2">
      <c r="A853" s="167"/>
      <c r="B853" s="105"/>
      <c r="C853" s="167"/>
      <c r="D853" s="167"/>
      <c r="E853" s="167"/>
      <c r="F853" s="167"/>
    </row>
    <row r="854" spans="1:6" x14ac:dyDescent="0.2">
      <c r="A854" s="166"/>
      <c r="B854" s="241" t="s">
        <v>710</v>
      </c>
      <c r="C854" s="241"/>
      <c r="D854" s="241"/>
      <c r="E854" s="241"/>
      <c r="F854" s="167"/>
    </row>
    <row r="855" spans="1:6" x14ac:dyDescent="0.2">
      <c r="A855" s="167"/>
      <c r="B855" s="240" t="s">
        <v>711</v>
      </c>
      <c r="C855" s="240"/>
      <c r="D855" s="240"/>
      <c r="E855" s="240"/>
      <c r="F855" s="167"/>
    </row>
    <row r="856" spans="1:6" x14ac:dyDescent="0.2">
      <c r="A856" s="241" t="s">
        <v>712</v>
      </c>
      <c r="B856" s="241"/>
      <c r="C856" s="241"/>
      <c r="D856" s="241"/>
      <c r="E856" s="241"/>
      <c r="F856" s="241"/>
    </row>
    <row r="857" spans="1:6" x14ac:dyDescent="0.2">
      <c r="A857" s="67"/>
      <c r="B857" s="68"/>
      <c r="C857" s="67"/>
      <c r="D857" s="67"/>
      <c r="E857" s="67"/>
      <c r="F857" s="67"/>
    </row>
    <row r="858" spans="1:6" x14ac:dyDescent="0.2">
      <c r="A858" s="240"/>
      <c r="B858" s="240"/>
      <c r="C858" s="240"/>
      <c r="D858" s="240"/>
      <c r="E858" s="240"/>
      <c r="F858" s="240"/>
    </row>
    <row r="859" spans="1:6" x14ac:dyDescent="0.2">
      <c r="A859" s="241"/>
      <c r="B859" s="241"/>
      <c r="C859" s="241"/>
      <c r="D859" s="241"/>
      <c r="E859" s="241"/>
      <c r="F859" s="241"/>
    </row>
    <row r="860" spans="1:6" x14ac:dyDescent="0.2">
      <c r="A860" s="67"/>
      <c r="B860" s="68"/>
      <c r="C860" s="105"/>
      <c r="D860" s="105"/>
      <c r="E860" s="105"/>
      <c r="F860" s="68"/>
    </row>
    <row r="861" spans="1:6" x14ac:dyDescent="0.2">
      <c r="A861" s="67"/>
      <c r="B861" s="68"/>
      <c r="C861" s="105"/>
      <c r="D861" s="143"/>
      <c r="E861" s="105"/>
      <c r="F861" s="106"/>
    </row>
    <row r="862" spans="1:6" x14ac:dyDescent="0.2">
      <c r="A862" s="110"/>
      <c r="B862" s="107"/>
      <c r="C862" s="108"/>
      <c r="D862" s="108"/>
      <c r="E862" s="108"/>
      <c r="F862" s="108"/>
    </row>
    <row r="863" spans="1:6" x14ac:dyDescent="0.2">
      <c r="A863" s="110"/>
      <c r="B863" s="107"/>
      <c r="C863" s="108"/>
      <c r="D863" s="108"/>
      <c r="E863" s="108"/>
      <c r="F863" s="108"/>
    </row>
    <row r="864" spans="1:6" x14ac:dyDescent="0.2">
      <c r="A864" s="246"/>
      <c r="B864" s="246"/>
      <c r="C864" s="246"/>
      <c r="D864" s="246"/>
      <c r="E864" s="246"/>
      <c r="F864" s="246"/>
    </row>
    <row r="865" spans="1:6" x14ac:dyDescent="0.2">
      <c r="A865" s="102"/>
      <c r="B865" s="247"/>
      <c r="C865" s="247"/>
      <c r="D865" s="247"/>
      <c r="E865" s="247"/>
      <c r="F865" s="247"/>
    </row>
    <row r="866" spans="1:6" x14ac:dyDescent="0.2">
      <c r="A866" s="111"/>
      <c r="B866" s="247"/>
      <c r="C866" s="247"/>
      <c r="D866" s="247"/>
      <c r="E866" s="247"/>
      <c r="F866" s="247"/>
    </row>
    <row r="867" spans="1:6" x14ac:dyDescent="0.2">
      <c r="A867" s="64"/>
      <c r="B867" s="238"/>
      <c r="C867" s="238"/>
      <c r="D867" s="238"/>
      <c r="E867" s="238"/>
      <c r="F867" s="238"/>
    </row>
  </sheetData>
  <mergeCells count="26">
    <mergeCell ref="I758:M758"/>
    <mergeCell ref="I759:M759"/>
    <mergeCell ref="A1:F1"/>
    <mergeCell ref="A2:F2"/>
    <mergeCell ref="A3:F3"/>
    <mergeCell ref="A4:F4"/>
    <mergeCell ref="A7:F7"/>
    <mergeCell ref="A12:F12"/>
    <mergeCell ref="A77:A79"/>
    <mergeCell ref="B77:B79"/>
    <mergeCell ref="A266:A268"/>
    <mergeCell ref="B266:B268"/>
    <mergeCell ref="I760:M760"/>
    <mergeCell ref="A839:F839"/>
    <mergeCell ref="C843:F843"/>
    <mergeCell ref="A864:F864"/>
    <mergeCell ref="B865:F866"/>
    <mergeCell ref="B867:F867"/>
    <mergeCell ref="C848:F848"/>
    <mergeCell ref="A858:F858"/>
    <mergeCell ref="A859:F859"/>
    <mergeCell ref="B851:D851"/>
    <mergeCell ref="B852:E852"/>
    <mergeCell ref="B854:E854"/>
    <mergeCell ref="B855:E855"/>
    <mergeCell ref="A856:F856"/>
  </mergeCells>
  <pageMargins left="0.70866141732283472" right="0.70866141732283472" top="0.74803149606299213" bottom="0.74803149606299213" header="0.31496062992125984" footer="0.51181102362204722"/>
  <pageSetup paperSize="9" scale="77" orientation="portrait" horizontalDpi="1200" verticalDpi="1200" r:id="rId1"/>
  <headerFooter>
    <oddFooter>&amp;C&amp;P/&amp;N</oddFooter>
  </headerFooter>
  <rowBreaks count="16" manualBreakCount="16">
    <brk id="54" max="5" man="1"/>
    <brk id="128" max="5" man="1"/>
    <brk id="174" max="5" man="1"/>
    <brk id="220" max="5" man="1"/>
    <brk id="269" max="5" man="1"/>
    <brk id="317" max="5" man="1"/>
    <brk id="358" max="5" man="1"/>
    <brk id="397" max="5" man="1"/>
    <brk id="438" max="5" man="1"/>
    <brk id="486" max="5" man="1"/>
    <brk id="544" max="5" man="1"/>
    <brk id="601" max="5" man="1"/>
    <brk id="660" max="5" man="1"/>
    <brk id="717" max="5" man="1"/>
    <brk id="774" max="5" man="1"/>
    <brk id="82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 02) Revisado </vt:lpstr>
      <vt:lpstr>'ACT. NO. 02) Revisado '!Área_de_impresión</vt:lpstr>
      <vt:lpstr>'ACT. NO. 02) Revisado '!Títulos_a_imprimir</vt:lpstr>
    </vt:vector>
  </TitlesOfParts>
  <Company>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Franklin Xavier Morillo Duluc</cp:lastModifiedBy>
  <cp:lastPrinted>2022-11-16T16:35:01Z</cp:lastPrinted>
  <dcterms:created xsi:type="dcterms:W3CDTF">1999-08-09T07:38:44Z</dcterms:created>
  <dcterms:modified xsi:type="dcterms:W3CDTF">2023-03-30T13:57:17Z</dcterms:modified>
</cp:coreProperties>
</file>