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4-A\PERAVIA\2020\031-2020\"/>
    </mc:Choice>
  </mc:AlternateContent>
  <bookViews>
    <workbookView xWindow="0" yWindow="0" windowWidth="28800" windowHeight="11580" tabRatio="925"/>
  </bookViews>
  <sheets>
    <sheet name="PRESUPUESTO ACTUALIZADO CON E.E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">[1]M.O.!#REF!</definedName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MZ1155">[2]Mezcla!$F$37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hor280">[3]Analisis!$D$63</definedName>
    <definedName name="___pu5">[4]Sheet5!$E:$E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pu5">[5]Sheet5!$E:$E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Key1" hidden="1">#REF!</definedName>
    <definedName name="_Key2" hidden="1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P1AL">[6]MOJornal!$D$41</definedName>
    <definedName name="_OP2AL">[6]MOJornal!$D$51</definedName>
    <definedName name="_OP3AL">[6]MOJornal!$D$61</definedName>
    <definedName name="_Order1" hidden="1">255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VAR38">[9]Precio!$F$11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C2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[10]PVC!#REF!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[11]M.O.!#REF!</definedName>
    <definedName name="aa_3">"$#REF!.$B$109"</definedName>
    <definedName name="AAG">[9]Precio!$F$20</definedName>
    <definedName name="AC">[2]insumo!$D$4</definedName>
    <definedName name="AC38G40">'[12]LISTADO INSUMOS DEL 2000'!$I$29</definedName>
    <definedName name="acarreo">'[13]Listado Equipos a utilizar'!#REF!</definedName>
    <definedName name="acero">#REF!</definedName>
    <definedName name="Acero_1_2_____Grado_40">[14]Insumos!$B$6:$D$6</definedName>
    <definedName name="Acero_1_4______Grado_40">[14]Insumos!$B$7:$D$7</definedName>
    <definedName name="Acero_2">#N/A</definedName>
    <definedName name="Acero_3">#N/A</definedName>
    <definedName name="Acero_3_4__1_____Grado_40">[14]Insumos!$B$8:$D$8</definedName>
    <definedName name="Acero_3_8______Grado_40">[14]Insumos!$B$9:$D$9</definedName>
    <definedName name="acero_6">#REF!</definedName>
    <definedName name="acero_8">#REF!</definedName>
    <definedName name="Acero_QQ">[15]INSU!$D$9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60">#REF!</definedName>
    <definedName name="acero60_8">#REF!</definedName>
    <definedName name="acerog40">[16]MATERIALES!$G$7</definedName>
    <definedName name="aceroi">#REF!</definedName>
    <definedName name="aceroii">#REF!</definedName>
    <definedName name="aceromalla">#REF!</definedName>
    <definedName name="ACUEDUCTO">[17]INS!#REF!</definedName>
    <definedName name="ACUEDUCTO_8">#REF!</definedName>
    <definedName name="ADA">'[18]CUB-10181-3(Rescision)'!#REF!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dm">'[19]Resumen Precio Equipos'!$C$28</definedName>
    <definedName name="ADMINISTRATIVOS">#REF!</definedName>
    <definedName name="AG">[9]Precio!$F$21</definedName>
    <definedName name="Agregado_3">#N/A</definedName>
    <definedName name="agricola">'[13]Listado Equipos a utilizar'!#REF!</definedName>
    <definedName name="Agua">#REF!</definedName>
    <definedName name="Agua_10">#REF!</definedName>
    <definedName name="Agua_11">#REF!</definedName>
    <definedName name="Agua_3">#N/A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18">[9]Precio!$F$15</definedName>
    <definedName name="alambi">#REF!</definedName>
    <definedName name="alambii">#REF!</definedName>
    <definedName name="alambiii">#REF!</definedName>
    <definedName name="alambiiii">#REF!</definedName>
    <definedName name="Alambre_3">#N/A</definedName>
    <definedName name="Alambre_No._18">[14]Insumos!$B$20:$D$20</definedName>
    <definedName name="Alambre_No.18_3">#N/A</definedName>
    <definedName name="Alambre_Varilla">[15]INSU!$D$17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[20]M.O.!$C$12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q._Madera_P_Rampa_____Incl._M_O">[14]Insumos!$B$127:$D$127</definedName>
    <definedName name="Alq._Madera_P_Viga_____Incl._M_O">[14]Insumos!$B$128:$D$128</definedName>
    <definedName name="Alq._Madera_P_Vigas_y_Columnas_Amarre____Incl._M_O">[14]Insumos!$B$129:$D$129</definedName>
    <definedName name="altura">[21]presupuesto!#REF!</definedName>
    <definedName name="ana">#REF!</definedName>
    <definedName name="ana_6">#REF!</definedName>
    <definedName name="analiis">[20]M.O.!#REF!</definedName>
    <definedName name="analisis">#REF!</definedName>
    <definedName name="analisis2">#REF!</definedName>
    <definedName name="analisisI">#REF!</definedName>
    <definedName name="ANALISSSSS">#REF!</definedName>
    <definedName name="ANALISSSSS_6">#REF!</definedName>
    <definedName name="Anclaje_de_Pilotes_3">#N/A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3">"$#REF!.$B$246"</definedName>
    <definedName name="ANGULAR_8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[21]presupuesto!#REF!</definedName>
    <definedName name="_xlnm.Extract">#REF!</definedName>
    <definedName name="_xlnm.Print_Area" localSheetId="0">'PRESUPUESTO ACTUALIZADO CON E.E'!$A$1:$F$521</definedName>
    <definedName name="_xlnm.Print_Area">#REF!</definedName>
    <definedName name="Arena_Gruesa_Lavada">[14]Insumos!$B$16:$D$16</definedName>
    <definedName name="ARENA_LAV_CLASIF">'[22]MATERIALES LISTADO'!$D$9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bca">#REF!</definedName>
    <definedName name="arenafina">[16]MATERIALES!$G$11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vada">[16]MATERIALES!$G$13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'[13]Listado Equipos a utilizar'!#REF!</definedName>
    <definedName name="as">[23]M.O.!#REF!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>#REF!</definedName>
    <definedName name="AY">#REF!</definedName>
    <definedName name="AYAL">[6]MOJornal!$D$20</definedName>
    <definedName name="AYCARP">[17]INS!#REF!</definedName>
    <definedName name="AYCARP_6">#REF!</definedName>
    <definedName name="AYCARP_8">#REF!</definedName>
    <definedName name="ayoperador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ayudcadenero">[16]OBRAMANO!$F$67</definedName>
    <definedName name="b">[24]ADDENDA!#REF!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RANDILLA_3">#N/A</definedName>
    <definedName name="barra12">[7]analisis!$G$2860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>#REF!</definedName>
    <definedName name="BBBBBBBBBBBBBBBB">#REF!</definedName>
    <definedName name="BENEFICIOS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5M">[2]insumo!$D$9</definedName>
    <definedName name="BLOCK0.20M">[2]insumo!$D$10</definedName>
    <definedName name="bloque8">#REF!</definedName>
    <definedName name="bloque8_6">#REF!</definedName>
    <definedName name="bloque8_8">#REF!</definedName>
    <definedName name="Bloques_de_6">[14]Insumos!$B$22:$D$22</definedName>
    <definedName name="Bloques_de_8">[14]Insumos!$B$23:$D$23</definedName>
    <definedName name="bloques4">[16]MATERIALES!#REF!</definedName>
    <definedName name="bloques6">[16]MATERIALES!#REF!</definedName>
    <definedName name="bloques8">[16]MATERIALES!#REF!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[25]INSU!$B$42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'[27]Cotz.'!$F$23:$F$800,'[27]Cotz.'!$K$280:$K$800</definedName>
    <definedName name="Borrar_V.C1">[28]qqVgas!$J$9:$M$9,[28]qqVgas!$J$10:$R$10,[28]qqVgas!$AJ$11:$AK$11,[28]qqVgas!$AR$11:$AS$11,[28]qqVgas!$AG$13:$AH$13,[28]qqVgas!$AP$13:$AQ$13,[28]qqVgas!$D$16:$AC$195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[20]M.O.!$C$9</definedName>
    <definedName name="BRIGADATOPOGRAFICA_6">#REF!</definedName>
    <definedName name="brochas">#REF!</definedName>
    <definedName name="BVNBVNBV">[29]M.O.!#REF!</definedName>
    <definedName name="BVNBVNBV_6">#REF!</definedName>
    <definedName name="C._ADICIONAL">#N/A</definedName>
    <definedName name="C._ADICIONAL_6">NA()</definedName>
    <definedName name="caballeteasbecto">[30]precios!#REF!</definedName>
    <definedName name="caballeteasbecto_8">#REF!</definedName>
    <definedName name="caballeteasbeto">[30]precios!#REF!</definedName>
    <definedName name="caballeteasbeto_8">#REF!</definedName>
    <definedName name="Cable_de_Postensado_3">#N/A</definedName>
    <definedName name="CACERO">#REF!</definedName>
    <definedName name="cadeneros">'[19]O.M. y Salarios'!#REF!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mioncama">'[13]Listado Equipos a utilizar'!#REF!</definedName>
    <definedName name="camioneta">'[13]Listado Equipos a utilizar'!#REF!</definedName>
    <definedName name="CAMIONVOLTEO">[16]EQUIPOS!$I$19</definedName>
    <definedName name="canali">#REF!</definedName>
    <definedName name="canalii">#REF!</definedName>
    <definedName name="canaliii">#REF!</definedName>
    <definedName name="canaliiii">#REF!</definedName>
    <definedName name="Cant_3">"$#REF!.$D$1:$D$65534"</definedName>
    <definedName name="CANT1_3">"$#REF!.$D$1:$D$65534"</definedName>
    <definedName name="cant5">[4]Sheet5!$C:$C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parodadura">#REF!</definedName>
    <definedName name="Capatazequipo">[16]OBRAMANO!$F$81</definedName>
    <definedName name="CAR.SOC">'[31]Cargas Sociales'!$G$23</definedName>
    <definedName name="CARACOL">[20]M.O.!#REF!</definedName>
    <definedName name="CARANTEPECHO">[20]M.O.!#REF!</definedName>
    <definedName name="CARANTEPECHO_6">#REF!</definedName>
    <definedName name="CARANTEPECHO_8">#REF!</definedName>
    <definedName name="CARCOL30">[20]M.O.!#REF!</definedName>
    <definedName name="CARCOL30_6">#REF!</definedName>
    <definedName name="CARCOL30_8">#REF!</definedName>
    <definedName name="CARCOL50">[20]M.O.!#REF!</definedName>
    <definedName name="CARCOL50_6">#REF!</definedName>
    <definedName name="CARCOL50_8">#REF!</definedName>
    <definedName name="CARCOL51">[20]M.O.!#REF!</definedName>
    <definedName name="CARCOLAMARRE">[20]M.O.!#REF!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gador">'[13]Listado Equipos a utilizar'!#REF!</definedName>
    <definedName name="CARGADORB">[32]EQUIPOS!$D$13</definedName>
    <definedName name="CARLOSAPLA">[20]M.O.!#REF!</definedName>
    <definedName name="CARLOSAPLA_6">#REF!</definedName>
    <definedName name="CARLOSAPLA_8">#REF!</definedName>
    <definedName name="CARLOSAVARIASAGUAS">[20]M.O.!#REF!</definedName>
    <definedName name="CARLOSAVARIASAGUAS_6">#REF!</definedName>
    <definedName name="CARLOSAVARIASAGUAS_8">#REF!</definedName>
    <definedName name="CARMURO">[20]M.O.!#REF!</definedName>
    <definedName name="CARMURO_6">#REF!</definedName>
    <definedName name="CARMURO_8">#REF!</definedName>
    <definedName name="CARP1">[17]INS!#REF!</definedName>
    <definedName name="CARP1_6">#REF!</definedName>
    <definedName name="CARP1_8">#REF!</definedName>
    <definedName name="CARP2">[17]INS!#REF!</definedName>
    <definedName name="CARP2_6">#REF!</definedName>
    <definedName name="CARP2_8">#REF!</definedName>
    <definedName name="CARPDINTEL">[20]M.O.!#REF!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[20]M.O.!#REF!</definedName>
    <definedName name="CARPVIGA2040_6">#REF!</definedName>
    <definedName name="CARPVIGA2040_8">#REF!</definedName>
    <definedName name="CARPVIGA3050">[20]M.O.!#REF!</definedName>
    <definedName name="CARPVIGA3050_6">#REF!</definedName>
    <definedName name="CARPVIGA3050_8">#REF!</definedName>
    <definedName name="CARPVIGA3060">[20]M.O.!#REF!</definedName>
    <definedName name="CARPVIGA3060_6">#REF!</definedName>
    <definedName name="CARPVIGA3060_8">#REF!</definedName>
    <definedName name="CARPVIGA4080">[20]M.O.!#REF!</definedName>
    <definedName name="CARPVIGA4080_6">#REF!</definedName>
    <definedName name="CARPVIGA4080_8">#REF!</definedName>
    <definedName name="CARRAMPA">[20]M.O.!#REF!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[20]M.O.!#REF!</definedName>
    <definedName name="CASABE_8">#REF!</definedName>
    <definedName name="CASBESTO">[20]M.O.!#REF!</definedName>
    <definedName name="CASBESTO_6">#REF!</definedName>
    <definedName name="CASBESTO_8">#REF!</definedName>
    <definedName name="Casting_Bed_3">#N/A</definedName>
    <definedName name="CAT214BFT">[16]EQUIPOS!$I$15</definedName>
    <definedName name="Cat950B">[16]EQUIPOS!$I$14</definedName>
    <definedName name="CBLOCK10">[17]INS!#REF!</definedName>
    <definedName name="CBLOCK10_6">#REF!</definedName>
    <definedName name="CBLOCK10_8">#REF!</definedName>
    <definedName name="CBLOCKORN">[33]M.O.!$C$26</definedName>
    <definedName name="cell">'[34]LISTADO INSUMOS DEL 2000'!$I$29</definedName>
    <definedName name="cem">[9]Precio!$F$9</definedName>
    <definedName name="CEMENTO">#REF!</definedName>
    <definedName name="CEMENTO_10">#REF!</definedName>
    <definedName name="CEMENTO_11">#REF!</definedName>
    <definedName name="Cemento_3">#N/A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blanco">[16]MATERIALES!#REF!</definedName>
    <definedName name="cementogris">[16]MATERIALES!$G$17</definedName>
    <definedName name="CEMENTOP">[2]insumo!$D$13</definedName>
    <definedName name="CEN">#REF!</definedName>
    <definedName name="ceramcr33">[16]MATERIALES!#REF!</definedName>
    <definedName name="ceramcriolla">[16]MATERIALES!#REF!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italia">[16]MATERIALES!#REF!</definedName>
    <definedName name="ceramicaitaliapared">[16]MATERIALES!#REF!</definedName>
    <definedName name="ceramicaitalipared">[16]MATERIALES!#REF!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ESCHCH">[33]M.O.!$C$126</definedName>
    <definedName name="cfrontal">'[19]Resumen Precio Equipos'!$I$16</definedName>
    <definedName name="CHAZO">[25]INSU!$B$104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hilena">#REF!</definedName>
    <definedName name="Chofercisterna">[16]OBRAMANO!$F$79</definedName>
    <definedName name="cisterna">'[13]Listado Equipos a utilizar'!$I$11</definedName>
    <definedName name="CLAVO">[33]Ins!$E$811</definedName>
    <definedName name="CLAVO_ACERO">[15]INSU!$D$130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[15]INSU!$D$131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3">#N/A</definedName>
    <definedName name="clavos_6">#REF!</definedName>
    <definedName name="clavos_8">#REF!</definedName>
    <definedName name="CLAVOSCORRIENTES">[2]insumo!$D$19</definedName>
    <definedName name="CLAVOZINC">[35]INS!$D$767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Ceramica.Pisos">'[36]Costos Mano de Obra'!$O$46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resores">[16]EQUIPOS!$I$28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RATO2">#REF!</definedName>
    <definedName name="control_3">"$#REF!.$#REF!$#REF!:#REF!#REF!"</definedName>
    <definedName name="COPIA">[17]INS!#REF!</definedName>
    <definedName name="COPIA_8">#REF!</definedName>
    <definedName name="costocapataz">'[31]Analisis Unit. '!$G$3</definedName>
    <definedName name="costoobrero">'[31]Analisis Unit. '!$G$5</definedName>
    <definedName name="costotecesp">'[31]Analisis Unit. '!$G$4</definedName>
    <definedName name="cprestamo">[32]EQUIPOS!$D$27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[24]ADDENDA!#REF!</definedName>
    <definedName name="cuadro_6">#REF!</definedName>
    <definedName name="cuadro_8">#REF!</definedName>
    <definedName name="Cuadro_Resumen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_3">#N/A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netasi">#REF!</definedName>
    <definedName name="cunetasii">#REF!</definedName>
    <definedName name="cunetasiii">#REF!</definedName>
    <definedName name="cunetasiiii">#REF!</definedName>
    <definedName name="Curado_y_Aditivo_3">#N/A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>[20]M.O.!#REF!</definedName>
    <definedName name="CZINC_6">#REF!</definedName>
    <definedName name="CZINC_8">#REF!</definedName>
    <definedName name="D">#REF!</definedName>
    <definedName name="D_3">#N/A</definedName>
    <definedName name="D7H">[16]EQUIPOS!$I$9</definedName>
    <definedName name="D8K">[16]EQUIPOS!$I$8</definedName>
    <definedName name="d8r">'[13]Listado Equipos a utilizar'!#REF!</definedName>
    <definedName name="D8T">'[19]Resumen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_3">"$#REF!.$M$62"</definedName>
    <definedName name="derop">[23]M.O.!#REF!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[15]MO!$B$256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i">#REF!</definedName>
    <definedName name="desii">#REF!</definedName>
    <definedName name="desiii">#REF!</definedName>
    <definedName name="desiiii">#REF!</definedName>
    <definedName name="desvi">#REF!</definedName>
    <definedName name="desvii">#REF!</definedName>
    <definedName name="desviii">#REF!</definedName>
    <definedName name="desviiii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istribuidor">'[13]Listado Equipos a utilizar'!$I$12</definedName>
    <definedName name="donatelo">[37]INS!#REF!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'[19]Resumen Precio Equipos'!$C$27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lce">#REF!</definedName>
    <definedName name="DYNACA25">[16]EQUIPOS!$I$13</definedName>
    <definedName name="e">#REF!</definedName>
    <definedName name="e214bft">'[13]Listado Equipos a utilizar'!#REF!</definedName>
    <definedName name="e320b">'[13]Listado Equipos a utilizar'!#REF!</definedName>
    <definedName name="EEEEEEEEEEEEEEEEEEE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mpalme_de_Pilotes_3">#N/A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OF_COLS_1">[15]MO!$B$247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acero">'[13]Listado Equipos a utilizar'!#REF!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ri">#REF!</definedName>
    <definedName name="escarii">#REF!</definedName>
    <definedName name="escariii">#REF!</definedName>
    <definedName name="escariiii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obillones">'[13]Listado Equipos a utilizar'!#REF!</definedName>
    <definedName name="Eslingas_3">#N/A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320b">'[13]Listado Equipos a utilizar'!#REF!</definedName>
    <definedName name="EXC_NO_CLASIF">#REF!</definedName>
    <definedName name="EXCAVACION">#REF!</definedName>
    <definedName name="excavadora">'[13]Listado Equipos a utilizar'!#REF!</definedName>
    <definedName name="excavadora235">[16]EQUIPOS!$I$16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esi">#REF!</definedName>
    <definedName name="exesii">#REF!</definedName>
    <definedName name="exesiii">#REF!</definedName>
    <definedName name="exesiiii">#REF!</definedName>
    <definedName name="expl">[24]ADDENDA!#REF!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ac.optimi.obras.arte">'[38]ANALISIS A USAR'!$J$17</definedName>
    <definedName name="FF" hidden="1">#REF!</definedName>
    <definedName name="FFFFFFFFFFFFFFFFFFFF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UNCION">[39]FUNCION!$C$16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[17]INS!$D$561</definedName>
    <definedName name="GASOLINA_6">#REF!</definedName>
    <definedName name="GASTOSGENERALES_3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FGFF" hidden="1">#REF!</definedName>
    <definedName name="GFSG" hidden="1">#REF!</definedName>
    <definedName name="GGG">#REF!</definedName>
    <definedName name="glpintura">'[31]Analisis Unit. '!$F$49</definedName>
    <definedName name="GRADER12G">[16]EQUIPOS!$I$11</definedName>
    <definedName name="graderm">'[13]Listado Equipos a utilizar'!#REF!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rúa_Manitowoc_2900_3">#N/A</definedName>
    <definedName name="GT">#REF!</definedName>
    <definedName name="H">[11]M.O.!#REF!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i">#REF!</definedName>
    <definedName name="haii">#REF!</definedName>
    <definedName name="haiii">#REF!</definedName>
    <definedName name="haiiii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[2]insumo!$D$36</definedName>
    <definedName name="HORACIO_3">"$#REF!.$L$66:$W$66"</definedName>
    <definedName name="horm.1.3">'[31]Analisis Unit. '!$F$74</definedName>
    <definedName name="horm.1.3.5">'[31]Analisis Unit. '!$F$64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'[35]HORM. Y MORTEROS.'!$H$212</definedName>
    <definedName name="Hormigon">#REF!</definedName>
    <definedName name="Hormigón_Industrial_210_Kg_cm2">[40]Insumos!$B$71:$D$71</definedName>
    <definedName name="Hormigón_Industrial_210_Kg_cm2_1">[40]Insumos!$B$71:$D$71</definedName>
    <definedName name="Hormigón_Industrial_210_Kg_cm2_2">[40]Insumos!$B$71:$D$71</definedName>
    <definedName name="Hormigón_Industrial_210_Kg_cm2_3">[40]Insumos!$B$71:$D$71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40i">[16]MATERIALES!#REF!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simple">#REF!</definedName>
    <definedName name="ilma">[20]M.O.!#REF!</definedName>
    <definedName name="impresion_2">[41]Directos!#REF!</definedName>
    <definedName name="Imprimir_área_IM">#REF!</definedName>
    <definedName name="Imprimir_área_IM_6">#REF!</definedName>
    <definedName name="ingeniera">[23]M.O.!$C$10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gi">#REF!</definedName>
    <definedName name="ingii">#REF!</definedName>
    <definedName name="ingiii">#REF!</definedName>
    <definedName name="ingiiii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abo">#REF!</definedName>
    <definedName name="Izado_de_Tabletas_3">#N/A</definedName>
    <definedName name="IZAJE_3">"$#REF!.$#REF!$#REF!"</definedName>
    <definedName name="Izaje_de_Vigas_Postensadas_3">#N/A</definedName>
    <definedName name="J">#REF!</definedName>
    <definedName name="jminimo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[20]M.O.!#REF!</definedName>
    <definedName name="kerosene">#REF!</definedName>
    <definedName name="Kilometro">[16]EQUIPOS!$I$25</definedName>
    <definedName name="komatsu">'[13]Listado Equipos a utilizar'!#REF!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[25]INSU!$B$41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_y_vaciado_3">#N/A</definedName>
    <definedName name="Ligado_y_Vaciado_a_Mano">[14]Insumos!$B$136:$D$136</definedName>
    <definedName name="ligadohormigon">[16]OBRAMANO!#REF!</definedName>
    <definedName name="ligadora">'[13]Listado Equipos a utilizar'!#REF!</definedName>
    <definedName name="Ligadora_de_1_funda_3">#N/A</definedName>
    <definedName name="Ligadora_de_2_funda_3">#N/A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mpi">#REF!</definedName>
    <definedName name="limpii">#REF!</definedName>
    <definedName name="limpiii">#REF!</definedName>
    <definedName name="limpiiii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lubricantes">[42]Materiales!$K$15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'[36]Costos Mano de Obra'!$O$52</definedName>
    <definedName name="M_O_Armadura_Columna">[14]Insumos!$B$78:$D$78</definedName>
    <definedName name="M_O_Armadura_Dintel_y_Viga">[14]Insumos!$B$79:$D$79</definedName>
    <definedName name="M_O_Cantos">[14]Insumos!$B$99:$D$99</definedName>
    <definedName name="M_O_Carpintero_2da._Categoría">[14]Insumos!$B$96:$D$96</definedName>
    <definedName name="M_O_Cerámica_Italiana_en_Pared">[14]Insumos!$B$102:$D$102</definedName>
    <definedName name="M_O_Colocación_Adoquines">[14]Insumos!$B$104:$D$104</definedName>
    <definedName name="M_O_Colocación_de_Bloques_de_4">[14]Insumos!$B$105:$D$105</definedName>
    <definedName name="M_O_Colocación_de_Bloques_de_6">[14]Insumos!$B$106:$D$106</definedName>
    <definedName name="M_O_Colocación_de_Bloques_de_8">[14]Insumos!$B$107:$D$107</definedName>
    <definedName name="M_O_Colocación_Listelos">[14]Insumos!$B$114:$D$114</definedName>
    <definedName name="M_O_Colocación_Piso_Cerámica_Criolla">[14]Insumos!$B$108:$D$108</definedName>
    <definedName name="M_O_Colocación_Piso_de_Granito_40_X_40">[14]Insumos!$B$111:$D$111</definedName>
    <definedName name="M_O_Colocación_Zócalos_de_Cerámica">[14]Insumos!$B$113:$D$113</definedName>
    <definedName name="M_O_Confección_de_Andamios">[14]Insumos!$B$115:$D$115</definedName>
    <definedName name="M_O_Construcción_Acera_Frotada_y_Violinada">[14]Insumos!$B$116:$D$116</definedName>
    <definedName name="M_O_Corte_y_Amarre_de_Varilla">[14]Insumos!$B$119:$D$119</definedName>
    <definedName name="M_O_Elaboración_Trampa_de_Grasa">[14]Insumos!$B$121:$D$121</definedName>
    <definedName name="M_O_Fino_de_Techo_Inclinado">[14]Insumos!$B$83:$D$83</definedName>
    <definedName name="M_O_Fino_de_Techo_Plano">[14]Insumos!$B$84:$D$84</definedName>
    <definedName name="M_O_Llenado_de_huecos">[14]Insumos!$B$86:$D$86</definedName>
    <definedName name="M_O_Maestro">[14]Insumos!$B$87:$D$87</definedName>
    <definedName name="M_O_Pañete_Maestreado_Exterior">[14]Insumos!$B$91:$D$91</definedName>
    <definedName name="M_O_Pañete_Maestreado_Interior">[14]Insumos!$B$92:$D$92</definedName>
    <definedName name="M_O_Preparación_del_Terreno">[14]Insumos!$B$94:$D$94</definedName>
    <definedName name="M_O_Quintal_Trabajado">[14]Insumos!$B$77:$D$77</definedName>
    <definedName name="M_O_Regado__Compactación__Mojado__Trasl.Mat.__A_M">[14]Insumos!$B$132:$D$132</definedName>
    <definedName name="M_O_Subida_de_Materiales">[14]Insumos!$B$95:$D$95</definedName>
    <definedName name="M_O_Técnico_Calificado">[14]Insumos!$B$149:$D$149</definedName>
    <definedName name="M_O_Zabaletas">[14]Insumos!$B$98:$D$98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>[20]M.O.!$C$10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AL">[6]MOJornal!$D$31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3">#N/A</definedName>
    <definedName name="Madera_P2">[15]INSU!$D$132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[17]INS!#REF!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mi">#REF!</definedName>
    <definedName name="mamii">#REF!</definedName>
    <definedName name="mamiii">#REF!</definedName>
    <definedName name="mamiiii">#REF!</definedName>
    <definedName name="Mano_de_Obra_Acero_3">#N/A</definedName>
    <definedName name="Mano_de_Obra_Madera_3">#N/A</definedName>
    <definedName name="manti">#REF!</definedName>
    <definedName name="mantii">#REF!</definedName>
    <definedName name="mantiii">#REF!</definedName>
    <definedName name="mantiiii">#REF!</definedName>
    <definedName name="maquito">'[13]Listado Equipos a utilizar'!#REF!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tillo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BR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3">[2]Mezcla!$F$10</definedName>
    <definedName name="MEZCLA14">[2]Mezcla!$F$17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iscelaneos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[15]MO!$B$612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BASECON">[33]M.O.!$C$203</definedName>
    <definedName name="MOCONTEN553015">[33]M.O.!$C$216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[17]INS!#REF!</definedName>
    <definedName name="MOPISOCERAMICA_6">#REF!</definedName>
    <definedName name="MOPISOCERAMICA_8">#REF!</definedName>
    <definedName name="morpanete">'[31]Analisis Unit. '!$F$85</definedName>
    <definedName name="mortero.1.4.pañete">'[36]Ana. Horm mexc mort'!$D$85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vtierra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[43]Insumos!#REF!</definedName>
    <definedName name="NADA_6">#REF!</definedName>
    <definedName name="NADA_8">#REF!</definedName>
    <definedName name="NAMA">#REF!</definedName>
    <definedName name="NCLASI">#REF!</definedName>
    <definedName name="NCLASII">#REF!</definedName>
    <definedName name="NCLASIII">#REF!</definedName>
    <definedName name="NCLASIIII">#REF!</definedName>
    <definedName name="NINGUNA">[43]Insumos!#REF!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ssan">'[13]Listado Equipos a utilizar'!#REF!</definedName>
    <definedName name="NUEVA">#REF!</definedName>
    <definedName name="num_linhas">#REF!</definedName>
    <definedName name="o">#REF!</definedName>
    <definedName name="obi">#REF!</definedName>
    <definedName name="obii">#REF!</definedName>
    <definedName name="obiii">#REF!</definedName>
    <definedName name="obiiii">#REF!</definedName>
    <definedName name="ofi">#REF!</definedName>
    <definedName name="ofii">#REF!</definedName>
    <definedName name="ofiii">#REF!</definedName>
    <definedName name="ofiiii">#REF!</definedName>
    <definedName name="omencofrado">'[19]O.M. y Salarios'!#REF!</definedName>
    <definedName name="opala">[42]Salarios!$D$16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grader">[16]OBRAMANO!$F$74</definedName>
    <definedName name="operadorpala">[16]OBRAMANO!$F$72</definedName>
    <definedName name="operadorretro">[16]OBRAMANO!$F$77</definedName>
    <definedName name="operadorrodillo">[16]OBRAMANO!$F$75</definedName>
    <definedName name="operadortractor">[16]OBRAMANO!$F$76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[35]SALARIOS!$C$10</definedName>
    <definedName name="otractor">[42]Salarios!$D$14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[44]peso!#REF!</definedName>
    <definedName name="P.U.Amercoat_385ASA_2">#N/A</definedName>
    <definedName name="P.U.Amercoat_385ASA_3">#N/A</definedName>
    <definedName name="P.U.Dimecote9">[45]Insumos!$E$13</definedName>
    <definedName name="P.U.Dimecote9_2">#N/A</definedName>
    <definedName name="P.U.Dimecote9_3">#N/A</definedName>
    <definedName name="P.U.Thinner1000">[45]Insumos!$E$12</definedName>
    <definedName name="P.U.Thinner1000_2">#N/A</definedName>
    <definedName name="P.U.Thinner1000_3">#N/A</definedName>
    <definedName name="P.U.Urethane_Acrilico">[45]Insumos!$E$17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[15]MO!$B$11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[25]MO!$B$11</definedName>
    <definedName name="PEONCARP">[17]INS!#REF!</definedName>
    <definedName name="PEONCARP_6">#REF!</definedName>
    <definedName name="PEONCARP_8">#REF!</definedName>
    <definedName name="Peones_3">#N/A</definedName>
    <definedName name="PERFIL_CUADRADO_34">[25]INSU!$B$91</definedName>
    <definedName name="Pernos">#REF!</definedName>
    <definedName name="Pernos_3">"$#REF!.$B$68"</definedName>
    <definedName name="Pernos_6">#REF!</definedName>
    <definedName name="Pernos_8">#REF!</definedName>
    <definedName name="PHCH23BCO">[33]Ins!$E$627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[35]INS!$D$770</definedName>
    <definedName name="pino1x10bruto">[33]Ins!$E$816</definedName>
    <definedName name="pinobruto">[16]MATERIALES!$G$33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_3">#N/A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O_GRANITO_FONDO_BCO">[25]INSU!$B$103</definedName>
    <definedName name="Plancha_de_Plywood_4_x8_x3_4_3">#N/A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_3">#N/A</definedName>
    <definedName name="PLASTICO">[25]INSU!$B$90</definedName>
    <definedName name="PLIGADORA2">[17]INS!$D$563</definedName>
    <definedName name="PLIGADORA2_6">#REF!</definedName>
    <definedName name="PLOMERO">[17]INS!#REF!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[17]INS!#REF!</definedName>
    <definedName name="PLOMEROAYUDANTE_6">#REF!</definedName>
    <definedName name="PLOMEROAYUDANTE_8">#REF!</definedName>
    <definedName name="PLOMEROOFICIAL">[17]INS!#REF!</definedName>
    <definedName name="PLOMEROOFICIAL_6">#REF!</definedName>
    <definedName name="PLOMEROOFICIAL_8">#REF!</definedName>
    <definedName name="PLYWOOD_34_2CARAS">[15]INSU!$D$133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[30]precios!#REF!</definedName>
    <definedName name="pmadera2162_8">#REF!</definedName>
    <definedName name="po">[46]PRESUPUESTO!$O$9:$O$236</definedName>
    <definedName name="porcentaje_3">"$#REF!.$J$12"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s">[47]Precios!$A$4:$F$1576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modificado">#REF!</definedName>
    <definedName name="PRESUPUESTO">#N/A</definedName>
    <definedName name="PRESUPUESTO_6">NA()</definedName>
    <definedName name="presupuestoc1">#REF!</definedName>
    <definedName name="presupuestoc2">#REF!</definedName>
    <definedName name="PRESUPUESTRO23">#REF!</definedName>
    <definedName name="PRIMA_3">"$#REF!.$M$38"</definedName>
    <definedName name="PROMEDIO">#REF!</definedName>
    <definedName name="prticos_3">#N/A</definedName>
    <definedName name="pti">#REF!</definedName>
    <definedName name="ptii">#REF!</definedName>
    <definedName name="ptiii">#REF!</definedName>
    <definedName name="ptiiii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ESC">[33]M.O.!$C$970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ZAPATAMURORAMPA">'[14]Análisis de Precios'!$F$201</definedName>
    <definedName name="PWINCHE2000K">[17]INS!$D$568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[11]M.O.!#REF!</definedName>
    <definedName name="QQQQ">#REF!</definedName>
    <definedName name="QQQQQ">#REF!</definedName>
    <definedName name="qw">[46]PRESUPUESTO!$M$10:$AH$731</definedName>
    <definedName name="qwe">[49]INSU!$D$133</definedName>
    <definedName name="qwe_6">#REF!</definedName>
    <definedName name="rastra">'[13]Listado Equipos a utilizar'!#REF!</definedName>
    <definedName name="rastrapuas">'[13]Listado Equipos a utilizar'!#REF!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>[50]COF!$G$733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SISADO">[1]M.O.!#REF!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ISADO">#REF!</definedName>
    <definedName name="rodillo">'[13]Listado Equipos a utilizar'!#REF!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dneu">'[13]Listado Equipos a utilizar'!#REF!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vesti">#REF!</definedName>
    <definedName name="rvestii">#REF!</definedName>
    <definedName name="rvestiii">#REF!</definedName>
    <definedName name="rvestiiii">#REF!</definedName>
    <definedName name="SALARIO">#REF!</definedName>
    <definedName name="SALIDA">#N/A</definedName>
    <definedName name="SALIDA_6">NA()</definedName>
    <definedName name="SDFSDD">#REF!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olvente">#REF!</definedName>
    <definedName name="spm">#REF!</definedName>
    <definedName name="SS">[20]M.O.!$C$12</definedName>
    <definedName name="SSSSSSS">#REF!</definedName>
    <definedName name="SSSSSSSSSS">#REF!</definedName>
    <definedName name="SUB">[51]presupuesto!#REF!</definedName>
    <definedName name="SUB_3">#N/A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base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>#REF!</definedName>
    <definedName name="TABLETAS_3">#N/A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AL">[6]MOJornal!$D$63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tuii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>#N/A</definedName>
    <definedName name="tiza">#REF!</definedName>
    <definedName name="TNC">#REF!</definedName>
    <definedName name="TNCAL">[6]MOJornal!$D$73</definedName>
    <definedName name="Tolas">#REF!</definedName>
    <definedName name="Tolas_3">"$#REF!.$B$13"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IA_3">#N/A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3">"$#REF!.$B$#REF!"</definedName>
    <definedName name="Tornillos_5_x3_8_3">#N/A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si">#REF!</definedName>
    <definedName name="tosii">#REF!</definedName>
    <definedName name="tosiii">#REF!</definedName>
    <definedName name="tosiiii">#REF!</definedName>
    <definedName name="totalgeneral_3">"$#REF!.$M$56"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CTORD">[32]EQUIPOS!$D$14</definedName>
    <definedName name="tractorm">'[13]Listado Equipos a utilizar'!#REF!</definedName>
    <definedName name="TRANSESC">[33]Ins!$E$660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pasf">'[13]Listado Equipos a utilizar'!#REF!</definedName>
    <definedName name="transporte">'[19]Resumen Precio Equipos'!$C$30</definedName>
    <definedName name="Tratamiento_Moldes_para_Barandilla_3">#N/A</definedName>
    <definedName name="TRATARMADERA">'[52]Ins 2'!$E$51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ruct">[19]Materiales!#REF!</definedName>
    <definedName name="tub8x12">[7]analisis!$G$2313</definedName>
    <definedName name="tub8x516">[7]analisis!$G$2322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i">#REF!</definedName>
    <definedName name="tuboii">#REF!</definedName>
    <definedName name="tuboiii">#REF!</definedName>
    <definedName name="tuboiiii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so.vibrador">'[36]Costos Mano de Obra'!$O$42</definedName>
    <definedName name="VACC">[9]Precio!$F$31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_3">#N/A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3">"$#REF!.$B$109"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olteobote">'[13]Listado Equipos a utilizar'!#REF!</definedName>
    <definedName name="volteobotela">'[13]Listado Equipos a utilizar'!#REF!</definedName>
    <definedName name="volteobotelargo">'[13]Listado Equipos a utilizar'!#REF!</definedName>
    <definedName name="VUELO10">#REF!</definedName>
    <definedName name="VUELO10_6">#REF!</definedName>
    <definedName name="VXCSD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>#REF!</definedName>
    <definedName name="zapata">'[4]caseta de planta'!$C:$C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3" i="40" l="1"/>
  <c r="F198" i="40" l="1"/>
  <c r="F205" i="40"/>
  <c r="F107" i="40"/>
  <c r="F106" i="40"/>
  <c r="F103" i="40"/>
  <c r="F102" i="40"/>
  <c r="F101" i="40"/>
  <c r="F100" i="40"/>
  <c r="F70" i="40"/>
  <c r="F69" i="40"/>
  <c r="F68" i="40"/>
  <c r="F67" i="40"/>
  <c r="F64" i="40"/>
  <c r="F63" i="40"/>
  <c r="F62" i="40"/>
  <c r="F61" i="40"/>
  <c r="F60" i="40"/>
  <c r="F66" i="40"/>
  <c r="F231" i="40" l="1"/>
  <c r="F248" i="40"/>
  <c r="F230" i="40"/>
  <c r="F191" i="40"/>
  <c r="F155" i="40"/>
  <c r="F158" i="40"/>
  <c r="F206" i="40"/>
  <c r="F156" i="40"/>
  <c r="F194" i="40"/>
  <c r="F204" i="40"/>
  <c r="F225" i="40"/>
  <c r="F160" i="40"/>
  <c r="F226" i="40"/>
  <c r="F249" i="40"/>
  <c r="F233" i="40"/>
  <c r="F59" i="40"/>
  <c r="F195" i="40"/>
  <c r="F201" i="40"/>
  <c r="F242" i="40"/>
  <c r="F224" i="40"/>
  <c r="F251" i="40"/>
  <c r="F234" i="40"/>
  <c r="F222" i="40"/>
  <c r="F232" i="40"/>
  <c r="F154" i="40"/>
  <c r="F157" i="40"/>
  <c r="F202" i="40"/>
  <c r="F238" i="40"/>
  <c r="F58" i="40"/>
  <c r="F200" i="40"/>
  <c r="F152" i="40"/>
  <c r="F237" i="40"/>
  <c r="F250" i="40"/>
  <c r="F207" i="40"/>
  <c r="F253" i="40"/>
  <c r="F144" i="40"/>
  <c r="F159" i="40"/>
  <c r="F243" i="40"/>
  <c r="F221" i="40"/>
  <c r="F145" i="40"/>
  <c r="F241" i="40"/>
  <c r="F252" i="40"/>
  <c r="F153" i="40"/>
  <c r="F199" i="40"/>
  <c r="F229" i="40"/>
  <c r="F486" i="40"/>
  <c r="F484" i="40"/>
  <c r="F368" i="40"/>
  <c r="F367" i="40"/>
  <c r="F356" i="40"/>
  <c r="F271" i="40" l="1"/>
  <c r="F351" i="40"/>
  <c r="F462" i="40"/>
  <c r="F421" i="40"/>
  <c r="F463" i="40"/>
  <c r="F395" i="40"/>
  <c r="F445" i="40"/>
  <c r="F464" i="40"/>
  <c r="F309" i="40"/>
  <c r="F396" i="40"/>
  <c r="F427" i="40"/>
  <c r="F446" i="40"/>
  <c r="F465" i="40"/>
  <c r="F328" i="40"/>
  <c r="F381" i="40"/>
  <c r="F299" i="40"/>
  <c r="F454" i="40"/>
  <c r="F399" i="40"/>
  <c r="F470" i="40"/>
  <c r="F415" i="40"/>
  <c r="F455" i="40"/>
  <c r="F364" i="40"/>
  <c r="F456" i="40"/>
  <c r="F319" i="40"/>
  <c r="F471" i="40"/>
  <c r="F301" i="40"/>
  <c r="F334" i="40"/>
  <c r="F268" i="40"/>
  <c r="F419" i="40"/>
  <c r="F437" i="40"/>
  <c r="F459" i="40"/>
  <c r="F272" i="40"/>
  <c r="F408" i="40"/>
  <c r="F391" i="40"/>
  <c r="F439" i="40"/>
  <c r="F326" i="40"/>
  <c r="F363" i="40"/>
  <c r="F289" i="40"/>
  <c r="F302" i="40"/>
  <c r="F350" i="40"/>
  <c r="F432" i="40"/>
  <c r="F283" i="40"/>
  <c r="F346" i="40"/>
  <c r="F321" i="40"/>
  <c r="F352" i="40"/>
  <c r="F374" i="40"/>
  <c r="F416" i="40"/>
  <c r="F474" i="40"/>
  <c r="F305" i="40"/>
  <c r="F312" i="40"/>
  <c r="F318" i="40"/>
  <c r="F348" i="40"/>
  <c r="F366" i="40"/>
  <c r="F397" i="40"/>
  <c r="F431" i="40"/>
  <c r="F428" i="40"/>
  <c r="F436" i="40"/>
  <c r="F347" i="40"/>
  <c r="F476" i="40"/>
  <c r="F475" i="40"/>
  <c r="F458" i="40"/>
  <c r="F457" i="40"/>
  <c r="F424" i="40"/>
  <c r="F388" i="40"/>
  <c r="F336" i="40"/>
  <c r="F491" i="40"/>
  <c r="F490" i="40"/>
  <c r="F483" i="40"/>
  <c r="F482" i="40"/>
  <c r="F481" i="40"/>
  <c r="F480" i="40"/>
  <c r="F300" i="40"/>
  <c r="F296" i="40"/>
  <c r="F400" i="40"/>
  <c r="F398" i="40"/>
  <c r="F375" i="40"/>
  <c r="F380" i="40" l="1"/>
  <c r="F438" i="40"/>
  <c r="F273" i="40"/>
  <c r="F320" i="40"/>
  <c r="F276" i="40"/>
  <c r="F279" i="40"/>
  <c r="F285" i="40"/>
  <c r="F290" i="40"/>
  <c r="F324" i="40"/>
  <c r="F362" i="40"/>
  <c r="F392" i="40"/>
  <c r="F349" i="40"/>
  <c r="F354" i="40"/>
  <c r="F401" i="40"/>
  <c r="F420" i="40"/>
  <c r="F353" i="40"/>
  <c r="F379" i="40"/>
  <c r="F355" i="40"/>
  <c r="F345" i="40"/>
  <c r="F344" i="40"/>
  <c r="F492" i="40"/>
  <c r="F147" i="40"/>
  <c r="F149" i="40"/>
  <c r="F163" i="40"/>
  <c r="F164" i="40"/>
  <c r="F165" i="40"/>
  <c r="F166" i="40"/>
  <c r="F167" i="40"/>
  <c r="F168" i="40"/>
  <c r="F170" i="40"/>
  <c r="F176" i="40"/>
  <c r="F178" i="40"/>
  <c r="F179" i="40"/>
  <c r="F180" i="40"/>
  <c r="F182" i="40"/>
  <c r="F183" i="40"/>
  <c r="F184" i="40"/>
  <c r="F187" i="40"/>
  <c r="F188" i="40"/>
  <c r="F189" i="40"/>
  <c r="F214" i="40"/>
  <c r="F223" i="40"/>
  <c r="F280" i="40" l="1"/>
  <c r="G226" i="40"/>
  <c r="F330" i="40"/>
  <c r="F340" i="40"/>
  <c r="F433" i="40"/>
  <c r="F435" i="40" l="1"/>
  <c r="F308" i="40"/>
  <c r="F434" i="40"/>
  <c r="F257" i="40"/>
  <c r="F256" i="40"/>
  <c r="F247" i="40"/>
  <c r="F218" i="40"/>
  <c r="F217" i="40"/>
  <c r="F186" i="40"/>
  <c r="F185" i="40"/>
  <c r="F181" i="40"/>
  <c r="F177" i="40"/>
  <c r="F175" i="40"/>
  <c r="F215" i="40"/>
  <c r="F148" i="40"/>
  <c r="F141" i="40"/>
  <c r="F140" i="40"/>
  <c r="F134" i="40"/>
  <c r="F133" i="40"/>
  <c r="F132" i="40"/>
  <c r="F130" i="40"/>
  <c r="F129" i="40"/>
  <c r="F128" i="40"/>
  <c r="F125" i="40"/>
  <c r="F122" i="40"/>
  <c r="F121" i="40"/>
  <c r="F120" i="40"/>
  <c r="F119" i="40"/>
  <c r="F118" i="40"/>
  <c r="F117" i="40"/>
  <c r="F116" i="40"/>
  <c r="F115" i="40"/>
  <c r="F114" i="40"/>
  <c r="F113" i="40"/>
  <c r="F112" i="40"/>
  <c r="F111" i="40"/>
  <c r="F110" i="40"/>
  <c r="F97" i="40"/>
  <c r="F96" i="40"/>
  <c r="F94" i="40"/>
  <c r="F93" i="40"/>
  <c r="F92" i="40"/>
  <c r="F91" i="40"/>
  <c r="F90" i="40"/>
  <c r="F87" i="40"/>
  <c r="F86" i="40"/>
  <c r="F85" i="40"/>
  <c r="F84" i="40"/>
  <c r="F81" i="40"/>
  <c r="F80" i="40"/>
  <c r="F79" i="40"/>
  <c r="F78" i="40"/>
  <c r="F75" i="40"/>
  <c r="F74" i="40"/>
  <c r="F73" i="40"/>
  <c r="F65" i="40"/>
  <c r="F55" i="40"/>
  <c r="F54" i="40"/>
  <c r="F53" i="40"/>
  <c r="F50" i="40"/>
  <c r="F49" i="40"/>
  <c r="F48" i="40"/>
  <c r="F44" i="40"/>
  <c r="F43" i="40"/>
  <c r="F42" i="40"/>
  <c r="F41" i="40"/>
  <c r="F45" i="40"/>
  <c r="F37" i="40"/>
  <c r="F36" i="40"/>
  <c r="F33" i="40"/>
  <c r="G254" i="40" l="1"/>
  <c r="F254" i="40"/>
  <c r="G244" i="40"/>
  <c r="F244" i="40"/>
  <c r="F411" i="40"/>
  <c r="F412" i="40"/>
  <c r="F410" i="40"/>
  <c r="F174" i="40"/>
  <c r="F173" i="40"/>
  <c r="G208" i="40" s="1"/>
  <c r="F258" i="40"/>
  <c r="F95" i="40"/>
  <c r="F38" i="40"/>
  <c r="F208" i="40" l="1"/>
  <c r="F450" i="40"/>
  <c r="F449" i="40"/>
  <c r="F485" i="40"/>
  <c r="F487" i="40" s="1"/>
  <c r="F413" i="40" l="1"/>
  <c r="F338" i="40" l="1"/>
  <c r="F277" i="40"/>
  <c r="F414" i="40"/>
  <c r="F467" i="40"/>
  <c r="F337" i="40"/>
  <c r="F466" i="40"/>
  <c r="F307" i="40"/>
  <c r="F278" i="40"/>
  <c r="F477" i="40" l="1"/>
  <c r="F384" i="40" l="1"/>
  <c r="F385" i="40"/>
  <c r="F386" i="40"/>
  <c r="F387" i="40"/>
  <c r="F293" i="40"/>
  <c r="F298" i="40"/>
  <c r="F341" i="40"/>
  <c r="F288" i="40"/>
  <c r="F294" i="40"/>
  <c r="F359" i="40"/>
  <c r="F295" i="40"/>
  <c r="F331" i="40"/>
  <c r="F390" i="40" l="1"/>
  <c r="F303" i="40"/>
  <c r="F314" i="40"/>
  <c r="F327" i="40"/>
  <c r="F284" i="40"/>
  <c r="F304" i="40"/>
  <c r="F315" i="40"/>
  <c r="F335" i="40"/>
  <c r="F405" i="40"/>
  <c r="F417" i="40"/>
  <c r="F325" i="40"/>
  <c r="F407" i="40"/>
  <c r="F418" i="40"/>
  <c r="F297" i="40"/>
  <c r="F313" i="40"/>
  <c r="F329" i="40"/>
  <c r="F409" i="40"/>
  <c r="F389" i="40" l="1"/>
  <c r="F406" i="40"/>
  <c r="F440" i="40" l="1"/>
  <c r="F105" i="40"/>
  <c r="F104" i="40" l="1"/>
  <c r="G135" i="40" s="1"/>
  <c r="F135" i="40" l="1"/>
  <c r="F260" i="40" s="1"/>
  <c r="F261" i="40" s="1"/>
  <c r="F339" i="40"/>
  <c r="F369" i="40" s="1"/>
  <c r="F493" i="40" s="1"/>
  <c r="F494" i="40" l="1"/>
  <c r="F496" i="40" s="1"/>
  <c r="F498" i="40" l="1"/>
  <c r="F500" i="40"/>
  <c r="F502" i="40"/>
  <c r="F499" i="40"/>
  <c r="F509" i="40"/>
  <c r="F507" i="40"/>
  <c r="F506" i="40"/>
  <c r="F501" i="40"/>
  <c r="F503" i="40"/>
  <c r="F505" i="40"/>
  <c r="F508" i="40"/>
  <c r="E504" i="40" l="1"/>
  <c r="F504" i="40" s="1"/>
  <c r="F510" i="40" s="1"/>
  <c r="F512" i="40" s="1"/>
</calcChain>
</file>

<file path=xl/sharedStrings.xml><?xml version="1.0" encoding="utf-8"?>
<sst xmlns="http://schemas.openxmlformats.org/spreadsheetml/2006/main" count="792" uniqueCount="258">
  <si>
    <t>ZONA: IV</t>
  </si>
  <si>
    <t>No</t>
  </si>
  <si>
    <t>P A R T I D A S</t>
  </si>
  <si>
    <t>CANTIDAD</t>
  </si>
  <si>
    <t>U</t>
  </si>
  <si>
    <t>P.U. (RD$)</t>
  </si>
  <si>
    <t xml:space="preserve"> VALOR (RD$)</t>
  </si>
  <si>
    <t>A</t>
  </si>
  <si>
    <t>REPLANTEO</t>
  </si>
  <si>
    <t>M</t>
  </si>
  <si>
    <t>M3</t>
  </si>
  <si>
    <t>ASIENTO DE ARENA</t>
  </si>
  <si>
    <t>M2</t>
  </si>
  <si>
    <t>REPARACION DE SERVICIOS EXISTENTES</t>
  </si>
  <si>
    <t>B</t>
  </si>
  <si>
    <t>C</t>
  </si>
  <si>
    <t>D</t>
  </si>
  <si>
    <t>VARIOS</t>
  </si>
  <si>
    <t>GASTOS INDIRECTOS</t>
  </si>
  <si>
    <t>HONORARIOS PROFESIONALES</t>
  </si>
  <si>
    <t>GASTOS ADMINISTRATIVOS</t>
  </si>
  <si>
    <t>TRANSPORTE</t>
  </si>
  <si>
    <t>LEY 6-86</t>
  </si>
  <si>
    <t>IMPREVISTOS</t>
  </si>
  <si>
    <t>MOVIMIENTO DE TIERRA:</t>
  </si>
  <si>
    <t>EXCAVACION MATERIAL COMPACTADO</t>
  </si>
  <si>
    <t>SUMINISTRO DE TUBERIA:</t>
  </si>
  <si>
    <t>COLOCACIÓN DE TUBERIA:</t>
  </si>
  <si>
    <t>SUMINISTRO Y COLOCACIÓN DE PIEZAS ESPECIALES:</t>
  </si>
  <si>
    <t xml:space="preserve">CAJA TELESCOPICA </t>
  </si>
  <si>
    <t>MANO DE OBRA</t>
  </si>
  <si>
    <t xml:space="preserve">DE Ø6" PVC SDR-26 C/J.G.+ 3% PERD. </t>
  </si>
  <si>
    <t>PRUEBAS HIDROSTATICAS</t>
  </si>
  <si>
    <t>HR</t>
  </si>
  <si>
    <t>SUMINISTRO Y COLOCACIÓN DE VÁLVULAS EN LA LINEA</t>
  </si>
  <si>
    <t>SUMINISTRO Y COLOCACIÓN DE VÁLVULAS PARA CRUCES</t>
  </si>
  <si>
    <t xml:space="preserve">VALVULA DE AIRE  Ø 1" H.F, 200 PSI </t>
  </si>
  <si>
    <t>ANDAMIAJE</t>
  </si>
  <si>
    <t>CASETA P/MATERIALES</t>
  </si>
  <si>
    <t>TERMINACION DE SUPERFICIE</t>
  </si>
  <si>
    <t>PAÑETE EXTERIOR</t>
  </si>
  <si>
    <t>PAÑETE INTERIOR PULIDO</t>
  </si>
  <si>
    <t>FINO CUPULA SUPERIOR</t>
  </si>
  <si>
    <t>VENTILACION</t>
  </si>
  <si>
    <t>GLS</t>
  </si>
  <si>
    <t>LOGO INAPA</t>
  </si>
  <si>
    <t>MANO DE OBRA PLOMERO Y SOLDADOR</t>
  </si>
  <si>
    <t>SUB.TOTAL FASE A</t>
  </si>
  <si>
    <t>REPLANTEO Y CONTROL TOPOGRAFICO</t>
  </si>
  <si>
    <t>MOV. DE TIERRA</t>
  </si>
  <si>
    <t xml:space="preserve">CANTOS </t>
  </si>
  <si>
    <t xml:space="preserve">PINTURA EXTERIOR </t>
  </si>
  <si>
    <t>ABRAZADERAS Ø 6"</t>
  </si>
  <si>
    <t>APLICACION DE :</t>
  </si>
  <si>
    <t>VERJA DE MALLA CICLONICA</t>
  </si>
  <si>
    <t>COLUMNAS C1 0.15X0.15</t>
  </si>
  <si>
    <t>COLUMNAS C2 0.25X0.25</t>
  </si>
  <si>
    <t>PUERTA DE MALLA CICLONICA (L=4.00MTS)</t>
  </si>
  <si>
    <t>LIMPIEZA FINAL</t>
  </si>
  <si>
    <t xml:space="preserve">DE Ø3" PVC SDR-26 C/J.G.+ 2% PERD. </t>
  </si>
  <si>
    <t xml:space="preserve">DE Ø4" PVC SDR-26 C/J.G.+ 2% PERD. </t>
  </si>
  <si>
    <t>REDES DE DISTRIBUCION COMUNIDAD DE GALEON</t>
  </si>
  <si>
    <t>CAJA TELESCOPICA P/VALVULA</t>
  </si>
  <si>
    <t>DE Ø3" PVC SDR-26 C/J.G.</t>
  </si>
  <si>
    <t>DE Ø6" PVC SDR-26 C/J.G.</t>
  </si>
  <si>
    <t>DE Ø4" PVC SDR-26 C/J.G.</t>
  </si>
  <si>
    <t>SUB-TOTAL GENERAL</t>
  </si>
  <si>
    <t xml:space="preserve"> SUPERVISION</t>
  </si>
  <si>
    <t>SEGURO, POLIZAS Y FIANZAS</t>
  </si>
  <si>
    <t>ITEBIS ( LEY 07-2007)</t>
  </si>
  <si>
    <t>TOTAL INDIRECTOS</t>
  </si>
  <si>
    <t>TOTAL A CONTRATAR  RD$</t>
  </si>
  <si>
    <t>MANTENIMIENTO Y OPERACION DE SISTEMA INAPA</t>
  </si>
  <si>
    <t>DEPOSITO REGULADOR 150 M3 ELEV.A 15.00MTS. A CONSTRUIR PARA LA COMUNIDAD DE GALEON</t>
  </si>
  <si>
    <t>UD</t>
  </si>
  <si>
    <t>RELLENO COMPACTADO</t>
  </si>
  <si>
    <t xml:space="preserve">SUMINISTRO Y COLOCACIÓN </t>
  </si>
  <si>
    <t>JUNTAS MECANICAS TIPO DRESSER Ø4"</t>
  </si>
  <si>
    <t>JUNTAS MECANICAS TIPO DRESSER Ø3"</t>
  </si>
  <si>
    <t>ADAPTADOR  MACHO Ø1/2" ROSCADO A MANGUERA</t>
  </si>
  <si>
    <t>CEMENTO SOLVENTE Y TEFLON</t>
  </si>
  <si>
    <t>MANO DE OBRA PLOMERO</t>
  </si>
  <si>
    <t>TUBERIA DE POLIETILENO DE ALTA DENSIDAD Ø1/2" INTERNO L=6.00M (PROMEDIO)</t>
  </si>
  <si>
    <t>ADAPTADOR  HEMBRA Ø1/2" ROSCADO A MANGUERA</t>
  </si>
  <si>
    <t>LLAVE DE PASO DE 1/2"</t>
  </si>
  <si>
    <t>CAJA DE ACOMETIDA PLASTICA EN POLIETILENO 10"</t>
  </si>
  <si>
    <t>TUBERIA 1/2"  SCH-40  PVC LONGITUD PROMEDIO</t>
  </si>
  <si>
    <t>CHECK 1/2" HG</t>
  </si>
  <si>
    <t>TAPON HEMBRA 1/2" PVC</t>
  </si>
  <si>
    <t>EXCAVACION Y TAPADO (240.23+70.16)</t>
  </si>
  <si>
    <t>ACOMETIDAS  URBANAS  (293 U)</t>
  </si>
  <si>
    <t>SUMI. DE MATERIAL DE MINA PARA RELLENO (SUJETO APROBACION DE SUPERVISION)</t>
  </si>
  <si>
    <t>visita</t>
  </si>
  <si>
    <t>E</t>
  </si>
  <si>
    <t>CODO 4X90 ACERO SCH-80 CON PROTECCION ANTICORROSIVA</t>
  </si>
  <si>
    <t>CODO 4X45 ACERO SCH-80 CON PROTECCION ANTICORROSIVA</t>
  </si>
  <si>
    <r>
      <t xml:space="preserve">JUNTAS TAPON </t>
    </r>
    <r>
      <rPr>
        <sz val="10"/>
        <rFont val="Calibri"/>
        <family val="2"/>
      </rPr>
      <t>Ø</t>
    </r>
    <r>
      <rPr>
        <sz val="10"/>
        <rFont val="Arial"/>
        <family val="2"/>
      </rPr>
      <t>3"ACERO SCH-80 CON PROTECCION ANTICORROSIVA</t>
    </r>
  </si>
  <si>
    <r>
      <t xml:space="preserve">JUNTAS TAPON </t>
    </r>
    <r>
      <rPr>
        <sz val="10"/>
        <rFont val="Calibri"/>
        <family val="2"/>
      </rPr>
      <t>Ø</t>
    </r>
    <r>
      <rPr>
        <sz val="10"/>
        <rFont val="Arial"/>
        <family val="2"/>
      </rPr>
      <t>4"ACERO SCH-80 CON PROTECCION ANTICORROSIVA</t>
    </r>
  </si>
  <si>
    <t xml:space="preserve">MANO DE OBRA </t>
  </si>
  <si>
    <t>ANCLAJE DE H.A</t>
  </si>
  <si>
    <t xml:space="preserve">CRUCE POR DENTRO DE ALCANTARILLA EXISTENTE EN TUBERIA DE Ø4" ACERO L=6.40 M   ( INCLUYE 2.00 M DE LADOS ) ( 2U ) </t>
  </si>
  <si>
    <t>ZAPATAS 1.35 QQ/M3</t>
  </si>
  <si>
    <t>VIGA H.A ANILLO SUPERIOR 0.40X0.30-3.06-Q/M3</t>
  </si>
  <si>
    <t>COLUMNAS  0.45X0.70-8.00 QQ/M3</t>
  </si>
  <si>
    <t>VIGA H.A ANILLO INFERIOR 0.30X0.40-5.92-QQ/M3</t>
  </si>
  <si>
    <t>JUNTA HIDROFILICA</t>
  </si>
  <si>
    <t>PINTURA ANTICORROSIVA</t>
  </si>
  <si>
    <t xml:space="preserve">SUMI. TUBERIA DE Ø4" ACERO SCH-80 SIN COSTURA CON PROTECCION ANTICORROSIVA </t>
  </si>
  <si>
    <t>SUMI. TUBERIA DE Ø4" ACERO SCH-80 SIN COSTURA  CON PROTECCION ANTICORROSIVA</t>
  </si>
  <si>
    <t>CUPULA DE FONDO 3.11-QQ/M3</t>
  </si>
  <si>
    <t>MURO PARED- 2.20- QQ/M3</t>
  </si>
  <si>
    <t>CUPULA SUPERIOR- 1.20QQ/M3</t>
  </si>
  <si>
    <t>HORMIGON ARMADO FC' 280KG/CM2 (INDUSTRIAL)</t>
  </si>
  <si>
    <t xml:space="preserve">FINO PULIDO, LOSA DE FONDO </t>
  </si>
  <si>
    <t xml:space="preserve">IMPERMEABILIZANTE </t>
  </si>
  <si>
    <t xml:space="preserve">LBS </t>
  </si>
  <si>
    <t xml:space="preserve">SUMI. TUBERIA DE Ø3" ACERO SCH-80 SIN COSTURA CON PROTECCION ANTICORROSIVA </t>
  </si>
  <si>
    <t>CODO 4"X 45 ACERO SCH-40 CON PROTECCION ANTICORROSIVA</t>
  </si>
  <si>
    <t>CODO 3"X 45 ACERO SCH-40 CON PROTECCION ANTICORROSIVA</t>
  </si>
  <si>
    <t>VIGA RIOSTRA 0.30X0.60-3.65-QQ/M3</t>
  </si>
  <si>
    <t>VIGA RIOSTRA DE FUNDACION 0.30X0.60-3.65-QQ/M3</t>
  </si>
  <si>
    <t>TAPA, EN HIERRO FUNDIDO (0.70x0.70)</t>
  </si>
  <si>
    <t>ESCALERA EXTERIOR (MONACA) CON PROTECCION</t>
  </si>
  <si>
    <t>SUMI. TUBERIA DE Ø6" ACERO SCH-40 SIN COSTURA  CON PROTECCION ANTICORROSIVA AEREA</t>
  </si>
  <si>
    <t xml:space="preserve">MOV.DE TIERRA </t>
  </si>
  <si>
    <t>CODO 6"X 45" ACERO SCH-40 CON PROTECCION ANTICORROSIVA</t>
  </si>
  <si>
    <t xml:space="preserve">EXCAVACION MATERIAL COMPACTO C/EQUIPO </t>
  </si>
  <si>
    <t>SUMINISTRO DE MATERIAL BASE E=0.20M  DIST. 5KM A 10 KM</t>
  </si>
  <si>
    <t xml:space="preserve">IMPRIMACCION SENCILLA </t>
  </si>
  <si>
    <t>M3/KM</t>
  </si>
  <si>
    <t>CORTE DE ASFALTO E=2" (AMBOS LADOS)</t>
  </si>
  <si>
    <t>EXTRACCION DE ASFALTO C/EQUIPO E=2"</t>
  </si>
  <si>
    <t>TEE 6"X3 ACERO SCH-40 CON PROTECCION ANTICORROSIVA</t>
  </si>
  <si>
    <t>CODO 6"X45 ACERO SCH-40 CON PROTECCION ANTICORROSIVA</t>
  </si>
  <si>
    <t>USO DE EQUIPO EXCAVADORA 80 HP PARA MANEJO DE AGUAS, EXCAVACION MATERIAL GRANULAR EN PRESENCIA DE AGUA, TAPADO EXCAVACION Y BOTE EN SITIO</t>
  </si>
  <si>
    <t>DE Ø4" PVC SDR-26 C/J.G</t>
  </si>
  <si>
    <t>JUNTAS MECANICAS TIPO DRESSER Ø6" (150 PSI)</t>
  </si>
  <si>
    <t>JUNTAS MECANICAS TIPO DRESSER Ø4"(150 PSI)</t>
  </si>
  <si>
    <t>JUNTAS MECANICAS TIPO DRESSER Ø3"(150 PSI)</t>
  </si>
  <si>
    <t xml:space="preserve">PRELIMINALES </t>
  </si>
  <si>
    <t>VALLA ANUNCIANDO OBRA 16' X 10' IMPRESION FULL COLOR CONTENIENDO LOGO DE INAPA, NOMBRE DE PROYECTO Y CONTRATISTA. ESTRUCTURA EN TUBOS GALVANIZADOS 1 1/2"X 1 1/2" Y SOPORTES EN TUBO CUAD. 4" X 4"</t>
  </si>
  <si>
    <t xml:space="preserve">CAMPAMENTO ( INCLUYE ALQUILER DEL SOLAR CON O SIN CASA, BAÑOS MOVILES Y CASETA DE MATERIALES) </t>
  </si>
  <si>
    <t>MESES</t>
  </si>
  <si>
    <t xml:space="preserve">CODIA </t>
  </si>
  <si>
    <t>CODO 4"X 45"ACERO SCH-40 CON PROTECCION ANTICORROSIVA</t>
  </si>
  <si>
    <t>TEE 6"X4" ACERO SCH-40 CON PROTECCION ANTICORROSIVA</t>
  </si>
  <si>
    <r>
      <t xml:space="preserve">ESCALERA INTERIOR </t>
    </r>
    <r>
      <rPr>
        <sz val="10"/>
        <rFont val="Calibri"/>
        <family val="2"/>
      </rPr>
      <t>Ø 3/4"</t>
    </r>
  </si>
  <si>
    <t xml:space="preserve">ANCLAJE PARA PIEZAS (VER DETALLE Y ESPECIFICACIONES EN EL PLANO)  FC'= 210 KG/CM2 </t>
  </si>
  <si>
    <t>TEE 4"X3" ACERO SCH-80 CON PROTECCION ANTICORROSIVA</t>
  </si>
  <si>
    <t>TEE 3"X3" ACERO SCH-80 CON PROTECCION ANTICORROSIVA</t>
  </si>
  <si>
    <t>YEE 3"X3"  ACERO SCH-80 CON PROTECCION ANTICORROSIVA</t>
  </si>
  <si>
    <t>1.1.1</t>
  </si>
  <si>
    <t xml:space="preserve">DEMOLICION: </t>
  </si>
  <si>
    <t>DE CONTENES Y ACERAS</t>
  </si>
  <si>
    <t>1.1.2</t>
  </si>
  <si>
    <t>REPOSICION DE:</t>
  </si>
  <si>
    <t>ACERA PERIMETRAL 0.80 M</t>
  </si>
  <si>
    <t>CONTENES</t>
  </si>
  <si>
    <t>REPARACION DE AVERIAS EN TUBERIAS EXIST.</t>
  </si>
  <si>
    <t>1.2.1</t>
  </si>
  <si>
    <t>SUMINISTRO TUBERIAS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</si>
  <si>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</si>
  <si>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</si>
  <si>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</si>
  <si>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</si>
  <si>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</si>
  <si>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DE Ø4" PVC SDR-26 C/ JG</t>
  </si>
  <si>
    <t>1.2.2</t>
  </si>
  <si>
    <t>SUMINISTRO DE:</t>
  </si>
  <si>
    <t>COUPLING  Ø1/2" PVC</t>
  </si>
  <si>
    <t>COUPLING 3/4" PVC</t>
  </si>
  <si>
    <t>COUPLING 1" PVC</t>
  </si>
  <si>
    <t>COUPLING Ø2" PVC</t>
  </si>
  <si>
    <t>JUNTA MECANICA TIPO DRESSER 3" 150 PSI</t>
  </si>
  <si>
    <t>JUNTA MECANICA TIPO DRESSER 4" 150 PSI</t>
  </si>
  <si>
    <t>MAESTRO PLOMERO (1H)</t>
  </si>
  <si>
    <t>PEON (2H)</t>
  </si>
  <si>
    <t>BOMBA DE ACHIQUE</t>
  </si>
  <si>
    <t>BOMBA DE ACHIQUE Ø3" (5,5 HP)</t>
  </si>
  <si>
    <t>BOMBA DE ACHIQUE DE 4" (HP 9 )</t>
  </si>
  <si>
    <t>BOMBA DE ACHIQUE DE 6" (HP 18 )</t>
  </si>
  <si>
    <t xml:space="preserve">TRANSPORTE DE ASFALTO </t>
  </si>
  <si>
    <t>CONTROL Y MANEJO DE TRANSITO</t>
  </si>
  <si>
    <t xml:space="preserve">SEÑALIZACION, CONTROL Y SEGURIDAD EN LA OBRA </t>
  </si>
  <si>
    <t>V. COMPUERTA Ø 6" (INCLUYE: CUERPO DE LA VALVULA, TORNILLOS 5/8" X 3", JUNTA DE GOMA, NIPLE PLATILLADO DE Ø X 12", JUNTA DRESSER Ø,  MOVIMIENTO DE TIERRA Y MANO DE OBRA) 150 PSI PLATILLADA COMPLETA</t>
  </si>
  <si>
    <t>V. COMPUERTA Ø 4" H.F.  (INCLUYE: CUERPO DE LA VALVULA, TORNILLOS 5/8" X 3", JUNTA DE GOMA, NIPLE PLATILLADO DE Ø X 12", JUNTA DRESSER Ø,  MOVIMIENTO DE TIERRA Y MANO DE OBRA) 150 PSI PLATILLADA COMPLETA</t>
  </si>
  <si>
    <t>V. COMPUERTA Ø 3" H.F.  (INCLUYE: CUERPO DE LA VALVULA, TORNILLOS 5/8" X 3", JUNTA DE GOMA, NIPLE PLATILLADO DE Ø X 12", JUNTA DRESSER Ø,  MOVIMIENTO DE TIERRA Y MANO DE OBRA) 150 PSI PLATILLADA COMPLETA</t>
  </si>
  <si>
    <t>REGISTRO P/VALVULAS DE AIRE( SEGÚN DISEÑO)</t>
  </si>
  <si>
    <t xml:space="preserve">SUMINISTRO Y COLOCACION DE HIDRANTE (INCLUYE HIDRANTE, JUNTAS DRESSER, VALVULA DE COMPUERTA, NIPLE, TEE, CODO, MOVIMIENTO DE TIERRA, ANCLAJE Y MANO DE OBRA) </t>
  </si>
  <si>
    <t>HIDRANTE H.F EN TUBERIA DE Ø3"</t>
  </si>
  <si>
    <t xml:space="preserve">CRUCE DE ALCANTARILLA EN TUBERIA DE Ø3" ACERO L=6.00 M   (INCLUYE 2.00 M DE LADOS) (2U) </t>
  </si>
  <si>
    <t xml:space="preserve">SUMINISTRO Y COLOCACION DE ASFALTO e=2"              ( INCLUYE RIEGO DE ADHERENCIA) </t>
  </si>
  <si>
    <t>YEE 4"X3" ACERO SCH-80 CON PROTECCION ANTICORROSIVA</t>
  </si>
  <si>
    <t>CODO 3"X45 ACERO SCH-80 CON PROTECCION ANTICORROSIVA</t>
  </si>
  <si>
    <t xml:space="preserve">VALVULA DE DESAGÜE Ø 3" H.F, COMPLETA  </t>
  </si>
  <si>
    <t>SUM Y COLOC. DE PIEZAS ESPECIALES (REBOSE Y DESAGÜE, ENTRADA SALIDA, BY PASS</t>
  </si>
  <si>
    <t>CARPETA ASFALTICA L=21,079.71 ML</t>
  </si>
  <si>
    <t>1.3.1</t>
  </si>
  <si>
    <t>1.3.2</t>
  </si>
  <si>
    <t>1.3.3</t>
  </si>
  <si>
    <t>1.3.4</t>
  </si>
  <si>
    <t>1.3.5</t>
  </si>
  <si>
    <t>1.3.6</t>
  </si>
  <si>
    <t>1.3.7</t>
  </si>
  <si>
    <t>1.4.1</t>
  </si>
  <si>
    <t>1.4.2</t>
  </si>
  <si>
    <t>1.4.3</t>
  </si>
  <si>
    <t>1.4.4</t>
  </si>
  <si>
    <t>1.4.5</t>
  </si>
  <si>
    <t>1.4.6</t>
  </si>
  <si>
    <t>1.5.1</t>
  </si>
  <si>
    <t>1.5.2</t>
  </si>
  <si>
    <t>1.6.1</t>
  </si>
  <si>
    <t>1.6.2</t>
  </si>
  <si>
    <t>1.6.3</t>
  </si>
  <si>
    <t>COLLARIN EN POLIETILENO Ø3" (ABRAZADERA)</t>
  </si>
  <si>
    <t xml:space="preserve">LIMPIEZA FINAL Y CONTINUA </t>
  </si>
  <si>
    <t>JUNTAS MECANICAS TIPO DRESSER Ø4" (150 PSI)</t>
  </si>
  <si>
    <t xml:space="preserve">NIPLE 6"X3' </t>
  </si>
  <si>
    <t>CODO 6"X90" ACERO ACERO SCH-40 CON PROTECCION ANTICORROSIVA</t>
  </si>
  <si>
    <t>BOTE DE MATERIAL C/CAMON (D= 5 KM) INCL. ESPARCIMIENTO EN BOTADERO</t>
  </si>
  <si>
    <t>BOTE DE MATERIAL  C/CAMION (D= 5 KM) INCL. ESPARCIMIENTO EN BOTADERO</t>
  </si>
  <si>
    <t>BOTE  DE ESCOMBROS C/CAMION (D= 5 KM) INCL. ESPARCIMIENTO EN BOTADERO</t>
  </si>
  <si>
    <t>BOTE DE MATERIAL C/CAMION (D= 5 KM) INCL. ESPARCIMIENTO EN BOTADERO</t>
  </si>
  <si>
    <t>CORTE Y EXTRACCION DE ASFALTO L=4,211.14 M</t>
  </si>
  <si>
    <t>cuerpo mes</t>
  </si>
  <si>
    <t>ALQUILER ANDAMIOS TUBULARES, (INCL. 6 PUNTOS DE ESCALERA INTERNA), TODO COSTO:ALQUILER, TRANSPORTE, ARMADO Y DESARMADO</t>
  </si>
  <si>
    <t xml:space="preserve">SUMI. TUBERIA DE Ø6" ACERO SCH-40 SIN COSTURA  CON PROTECCION ANTICORROSIVA </t>
  </si>
  <si>
    <t xml:space="preserve">SUMI. TUBERIA DE Ø6" PVC SDR-26 REBOSE Y DESAGÜE, ENTRADA Y SALIDA  </t>
  </si>
  <si>
    <t>ANCLAJES PIEZAS, SEGUN DISEÑO</t>
  </si>
  <si>
    <t xml:space="preserve">PUNTALES P/CUPULAS </t>
  </si>
  <si>
    <t>ANCLAJE SEGUN DISEÑO</t>
  </si>
  <si>
    <t>ANCLAJES, SEGUN DISEÑO</t>
  </si>
  <si>
    <t xml:space="preserve">MEDIDA DE COMPENSACION AMBIENTAL </t>
  </si>
  <si>
    <t>RELLENO COMPACTADO C/COMPACTADOR MECANICO EN CAPAS DE 0.20M</t>
  </si>
  <si>
    <t>COLOCACION Y COMPACTADO MATERIAL DE BASE EN CAPAS DE 0.20M CON COMPACTADOR MECANICO</t>
  </si>
  <si>
    <t>ESTUDIOS (SOCIALES, AMBIENTALES, GEOTECNICO, TOPOGRAFICO,DE CALIDAD, ECT)</t>
  </si>
  <si>
    <t>SUB TOTAL FASE E</t>
  </si>
  <si>
    <t>SUB-TOTAL C</t>
  </si>
  <si>
    <t>SUB-TOTAL B</t>
  </si>
  <si>
    <t>`</t>
  </si>
  <si>
    <t>A: Instituto Nacional de Aguas Potable y Alcantarillado.</t>
  </si>
  <si>
    <t>PROPUESTA ECONOMICA PARA LA RECONSTRUCCION DEL SISTEMA DE ABASTECIMIENTO LAS TABLAS-GALEON (PARTE GALEÓN), ACUEDUCTO PERAVIA, PROV. PERAVIA, R.D</t>
  </si>
  <si>
    <t>GALEON), ACUEDUCTO PERAVIA.PROV. PERAVIA, R.D.</t>
  </si>
  <si>
    <t>03 DE JUNIO 2020</t>
  </si>
  <si>
    <t>SANTO DOMINGO, D.N.</t>
  </si>
  <si>
    <t>Joaquin Olivo Mendez…..Gerente.</t>
  </si>
  <si>
    <t>De: Constructora J.Olivo M.                                                                 RNC: 1 - 3134177 - 2</t>
  </si>
  <si>
    <t>SUB TOTAL FASE D</t>
  </si>
  <si>
    <t>PRELIMINARES</t>
  </si>
  <si>
    <t>U.</t>
  </si>
  <si>
    <r>
      <t>TEE 6"X3</t>
    </r>
    <r>
      <rPr>
        <sz val="10"/>
        <rFont val="Calibri"/>
        <family val="2"/>
      </rPr>
      <t>ʺ</t>
    </r>
    <r>
      <rPr>
        <sz val="10"/>
        <rFont val="Arial"/>
        <family val="2"/>
      </rPr>
      <t xml:space="preserve"> ACERO SCH-40 CON PROTECCION ANTICORROSIVA</t>
    </r>
  </si>
  <si>
    <r>
      <t>CODO 4</t>
    </r>
    <r>
      <rPr>
        <sz val="10"/>
        <rFont val="Calibri"/>
        <family val="2"/>
      </rPr>
      <t>ʺ</t>
    </r>
    <r>
      <rPr>
        <sz val="10"/>
        <rFont val="Arial"/>
        <family val="2"/>
      </rPr>
      <t>X 45 ACERO SCH-80 CON PROTECCION ANTICORROSIVA</t>
    </r>
  </si>
  <si>
    <r>
      <t>CODO 4</t>
    </r>
    <r>
      <rPr>
        <sz val="10"/>
        <rFont val="Calibri"/>
        <family val="2"/>
      </rPr>
      <t>ʺ</t>
    </r>
    <r>
      <rPr>
        <sz val="10"/>
        <rFont val="Arial"/>
        <family val="2"/>
      </rPr>
      <t>X90 ACERO SCH-80 CON PROTECCION ANTICORROSIVA</t>
    </r>
  </si>
  <si>
    <t>PRESUPUESTO ACTUALIZADO #1 SEPTIEMBRE 2022</t>
  </si>
  <si>
    <t>SUB-TOTAL GENERAL EQUILIBRIO ECONOMICO</t>
  </si>
  <si>
    <t>EQUILIBRIO ECONOMICO</t>
  </si>
  <si>
    <t xml:space="preserve">SUB-TOTAL GENERAL PREUPUESTO ADJUDICADO + ACTUALIZADO #1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</si>
</sst>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#,##0.00\ &quot;€&quot;;\-#,##0.00\ &quot;€&quot;"/>
    <numFmt numFmtId="168" formatCode="#,##0.00\ &quot;€&quot;;[Red]\-#,##0.00\ &quot;€&quot;"/>
    <numFmt numFmtId="169" formatCode="_-* #,##0\ &quot;€&quot;_-;\-* #,##0\ &quot;€&quot;_-;_-* &quot;-&quot;\ &quot;€&quot;_-;_-@_-"/>
    <numFmt numFmtId="170" formatCode="_-* #,##0\ _€_-;\-* #,##0\ _€_-;_-* &quot;-&quot;\ _€_-;_-@_-"/>
    <numFmt numFmtId="171" formatCode="_-* #,##0.00\ &quot;€&quot;_-;\-* #,##0.00\ &quot;€&quot;_-;_-* &quot;-&quot;??\ &quot;€&quot;_-;_-@_-"/>
    <numFmt numFmtId="172" formatCode="_-* #,##0.00\ _€_-;\-* #,##0.00\ _€_-;_-* &quot;-&quot;??\ _€_-;_-@_-"/>
    <numFmt numFmtId="173" formatCode="General_)"/>
    <numFmt numFmtId="174" formatCode="#,##0.0;\-#,##0.0"/>
    <numFmt numFmtId="175" formatCode="#,##0.00;[Red]#,##0.00"/>
    <numFmt numFmtId="176" formatCode="0.00_)"/>
    <numFmt numFmtId="177" formatCode="_-* #,##0.00\ _P_t_s_-;\-* #,##0.00\ _P_t_s_-;_-* &quot;-&quot;??\ _P_t_s_-;_-@_-"/>
    <numFmt numFmtId="178" formatCode="0.0%"/>
    <numFmt numFmtId="179" formatCode="#,##0.0_);\(#,##0.0\)"/>
    <numFmt numFmtId="180" formatCode="_-* #,##0.00\ _R_D_$_-;\-* #,##0.00\ _R_D_$_-;_-* &quot;-&quot;??\ _R_D_$_-;_-@_-"/>
    <numFmt numFmtId="181" formatCode="_-[$€]* #,##0.00_-;\-[$€]* #,##0.00_-;_-[$€]* &quot;-&quot;??_-;_-@_-"/>
    <numFmt numFmtId="182" formatCode="#."/>
    <numFmt numFmtId="183" formatCode="_-* #,##0.00\ &quot;Pts&quot;_-;\-* #,##0.00\ &quot;Pts&quot;_-;_-* &quot;-&quot;??\ &quot;Pts&quot;_-;_-@_-"/>
    <numFmt numFmtId="184" formatCode="#,##0.0"/>
    <numFmt numFmtId="185" formatCode="&quot;Sí&quot;;&quot;Sí&quot;;&quot;No&quot;"/>
    <numFmt numFmtId="186" formatCode="#.0"/>
    <numFmt numFmtId="187" formatCode="#.00"/>
    <numFmt numFmtId="188" formatCode="_([$€]* #,##0.00_);_([$€]* \(#,##0.00\);_([$€]* &quot;-&quot;??_);_(@_)"/>
    <numFmt numFmtId="189" formatCode="[$€]#,##0.00;[Red]\-[$€]#,##0.00"/>
    <numFmt numFmtId="190" formatCode="&quot;RD$ &quot;#,#00.00"/>
    <numFmt numFmtId="191" formatCode="_-[$€-2]* #,##0.00_-;\-[$€-2]* #,##0.00_-;_-[$€-2]* &quot;-&quot;??_-"/>
    <numFmt numFmtId="192" formatCode="0.000"/>
    <numFmt numFmtId="193" formatCode="#,##0.00_ ;\-#,##0.00\ "/>
    <numFmt numFmtId="194" formatCode="0.0"/>
    <numFmt numFmtId="195" formatCode="0.00000"/>
    <numFmt numFmtId="196" formatCode="[$$-409]#,##0.00"/>
    <numFmt numFmtId="197" formatCode="0_)"/>
    <numFmt numFmtId="198" formatCode="#,##0.00\ _€"/>
    <numFmt numFmtId="199" formatCode="#,##0.00\ &quot;/m3&quot;"/>
    <numFmt numFmtId="200" formatCode="&quot; &quot;#,##0.00&quot; &quot;;&quot; (&quot;#,##0.00&quot;)&quot;;&quot; -&quot;#&quot; &quot;;&quot; &quot;@&quot; &quot;"/>
    <numFmt numFmtId="201" formatCode="[$-409]General"/>
    <numFmt numFmtId="202" formatCode="_-* #,##0.0000_-;\-* #,##0.0000_-;_-* &quot;-&quot;??_-;_-@_-"/>
    <numFmt numFmtId="203" formatCode="#,##0.00\ &quot;M³S&quot;"/>
    <numFmt numFmtId="204" formatCode="#,##0.00\ &quot;KM&quot;"/>
    <numFmt numFmtId="205" formatCode="#,##0.00&quot; pta &quot;;\-#,##0.00&quot; pta &quot;;&quot; -&quot;#&quot; pta &quot;;@\ "/>
    <numFmt numFmtId="206" formatCode="_-&quot;RD$&quot;* #,##0.00_-;\-&quot;RD$&quot;* #,##0.00_-;_-&quot;RD$&quot;* &quot;-&quot;??_-;_-@_-"/>
    <numFmt numFmtId="207" formatCode="_(* #,##0\ &quot;pta&quot;_);_(* \(#,##0\ &quot;pta&quot;\);_(* &quot;-&quot;??\ &quot;pta&quot;_);_(@_)"/>
    <numFmt numFmtId="208" formatCode="&quot;$&quot;#,##0.00"/>
    <numFmt numFmtId="209" formatCode="0.000%"/>
    <numFmt numFmtId="210" formatCode="_ * #,##0.00_ ;_ * \-#,##0.00_ ;_ * &quot;-&quot;??_ ;_ @_ "/>
    <numFmt numFmtId="211" formatCode="_(* #,##0.0_);_(* \(#,##0.0\);_(* &quot;-&quot;??_);_(@_)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b/>
      <sz val="11"/>
      <color indexed="19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0"/>
      <color indexed="64"/>
      <name val="Arial"/>
      <family val="2"/>
    </font>
    <font>
      <sz val="11"/>
      <color rgb="FF000000"/>
      <name val="Calibri"/>
      <family val="2"/>
      <charset val="204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mediumGray">
        <fgColor indexed="9"/>
        <bgColor theme="0" tint="-4.9989318521683403E-2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14">
    <xf numFmtId="0" fontId="0" fillId="0" borderId="0"/>
    <xf numFmtId="172" fontId="8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3" fontId="12" fillId="0" borderId="0"/>
    <xf numFmtId="0" fontId="5" fillId="0" borderId="0"/>
    <xf numFmtId="39" fontId="13" fillId="0" borderId="0"/>
    <xf numFmtId="43" fontId="5" fillId="0" borderId="0" applyFont="0" applyFill="0" applyBorder="0" applyAlignment="0" applyProtection="0"/>
    <xf numFmtId="0" fontId="5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7" applyNumberFormat="0" applyAlignment="0" applyProtection="0"/>
    <xf numFmtId="0" fontId="19" fillId="18" borderId="8" applyNumberFormat="0" applyAlignment="0" applyProtection="0"/>
    <xf numFmtId="43" fontId="1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82" fontId="2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23" fillId="7" borderId="0" applyNumberFormat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2" applyNumberFormat="0" applyFill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8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9" fillId="0" borderId="0"/>
    <xf numFmtId="176" fontId="30" fillId="0" borderId="0"/>
    <xf numFmtId="0" fontId="5" fillId="0" borderId="0"/>
    <xf numFmtId="0" fontId="5" fillId="0" borderId="0"/>
    <xf numFmtId="173" fontId="12" fillId="0" borderId="0"/>
    <xf numFmtId="186" fontId="29" fillId="0" borderId="0"/>
    <xf numFmtId="178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6" fontId="29" fillId="0" borderId="0"/>
    <xf numFmtId="187" fontId="29" fillId="0" borderId="0"/>
    <xf numFmtId="0" fontId="5" fillId="5" borderId="13" applyNumberFormat="0" applyFont="0" applyAlignment="0" applyProtection="0"/>
    <xf numFmtId="0" fontId="31" fillId="17" borderId="14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9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23" borderId="0" applyNumberFormat="0" applyBorder="0" applyAlignment="0" applyProtection="0"/>
    <xf numFmtId="0" fontId="16" fillId="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25" borderId="0" applyNumberFormat="0" applyBorder="0" applyAlignment="0" applyProtection="0"/>
    <xf numFmtId="0" fontId="23" fillId="21" borderId="0" applyNumberFormat="0" applyBorder="0" applyAlignment="0" applyProtection="0"/>
    <xf numFmtId="0" fontId="35" fillId="26" borderId="7" applyNumberFormat="0" applyAlignment="0" applyProtection="0"/>
    <xf numFmtId="0" fontId="19" fillId="18" borderId="8" applyNumberFormat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6" fillId="27" borderId="0" applyNumberFormat="0" applyBorder="0" applyAlignment="0" applyProtection="0"/>
    <xf numFmtId="0" fontId="16" fillId="15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10" borderId="0" applyNumberFormat="0" applyBorder="0" applyAlignment="0" applyProtection="0"/>
    <xf numFmtId="0" fontId="27" fillId="6" borderId="7" applyNumberFormat="0" applyAlignment="0" applyProtection="0"/>
    <xf numFmtId="188" fontId="5" fillId="0" borderId="0" applyFont="0" applyFill="0" applyBorder="0" applyAlignment="0" applyProtection="0"/>
    <xf numFmtId="182" fontId="21" fillId="0" borderId="0">
      <protection locked="0"/>
    </xf>
    <xf numFmtId="182" fontId="2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17" fillId="9" borderId="0" applyNumberFormat="0" applyBorder="0" applyAlignment="0" applyProtection="0"/>
    <xf numFmtId="19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39" fillId="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5" borderId="13" applyNumberFormat="0" applyFont="0" applyAlignment="0" applyProtection="0"/>
    <xf numFmtId="9" fontId="5" fillId="0" borderId="0" applyFont="0" applyFill="0" applyBorder="0" applyAlignment="0" applyProtection="0"/>
    <xf numFmtId="0" fontId="31" fillId="26" borderId="14" applyNumberFormat="0" applyAlignment="0" applyProtection="0"/>
    <xf numFmtId="0" fontId="2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37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20" applyNumberFormat="0" applyFill="0" applyAlignment="0" applyProtection="0"/>
    <xf numFmtId="6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15" fillId="20" borderId="0" applyNumberFormat="0" applyBorder="0" applyAlignment="0" applyProtection="0"/>
    <xf numFmtId="0" fontId="15" fillId="9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23" borderId="0" applyNumberFormat="0" applyBorder="0" applyAlignment="0" applyProtection="0"/>
    <xf numFmtId="0" fontId="16" fillId="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15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10" borderId="0" applyNumberFormat="0" applyBorder="0" applyAlignment="0" applyProtection="0"/>
    <xf numFmtId="0" fontId="17" fillId="9" borderId="0" applyNumberFormat="0" applyBorder="0" applyAlignment="0" applyProtection="0"/>
    <xf numFmtId="0" fontId="35" fillId="26" borderId="7" applyNumberFormat="0" applyAlignment="0" applyProtection="0"/>
    <xf numFmtId="0" fontId="19" fillId="18" borderId="8" applyNumberFormat="0" applyAlignment="0" applyProtection="0"/>
    <xf numFmtId="17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3" fillId="21" borderId="0" applyNumberFormat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37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27" fillId="6" borderId="7" applyNumberFormat="0" applyAlignment="0" applyProtection="0"/>
    <xf numFmtId="0" fontId="36" fillId="0" borderId="16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13" applyNumberFormat="0" applyFont="0" applyAlignment="0" applyProtection="0"/>
    <xf numFmtId="0" fontId="5" fillId="5" borderId="13" applyNumberFormat="0" applyFont="0" applyAlignment="0" applyProtection="0"/>
    <xf numFmtId="0" fontId="31" fillId="26" borderId="1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5" fillId="0" borderId="0"/>
    <xf numFmtId="43" fontId="5" fillId="0" borderId="0" applyFont="0" applyFill="0" applyBorder="0" applyAlignment="0" applyProtection="0"/>
    <xf numFmtId="0" fontId="5" fillId="0" borderId="0"/>
    <xf numFmtId="0" fontId="34" fillId="0" borderId="0"/>
    <xf numFmtId="0" fontId="5" fillId="0" borderId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196" fontId="15" fillId="3" borderId="0" applyNumberFormat="0" applyBorder="0" applyAlignment="0" applyProtection="0"/>
    <xf numFmtId="196" fontId="15" fillId="3" borderId="0" applyNumberFormat="0" applyBorder="0" applyAlignment="0" applyProtection="0"/>
    <xf numFmtId="196" fontId="15" fillId="4" borderId="0" applyNumberFormat="0" applyBorder="0" applyAlignment="0" applyProtection="0"/>
    <xf numFmtId="196" fontId="15" fillId="4" borderId="0" applyNumberFormat="0" applyBorder="0" applyAlignment="0" applyProtection="0"/>
    <xf numFmtId="196" fontId="15" fillId="5" borderId="0" applyNumberFormat="0" applyBorder="0" applyAlignment="0" applyProtection="0"/>
    <xf numFmtId="196" fontId="15" fillId="5" borderId="0" applyNumberFormat="0" applyBorder="0" applyAlignment="0" applyProtection="0"/>
    <xf numFmtId="196" fontId="15" fillId="6" borderId="0" applyNumberFormat="0" applyBorder="0" applyAlignment="0" applyProtection="0"/>
    <xf numFmtId="196" fontId="15" fillId="6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5" borderId="0" applyNumberFormat="0" applyBorder="0" applyAlignment="0" applyProtection="0"/>
    <xf numFmtId="196" fontId="15" fillId="5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4" borderId="0" applyNumberFormat="0" applyBorder="0" applyAlignment="0" applyProtection="0"/>
    <xf numFmtId="196" fontId="15" fillId="4" borderId="0" applyNumberFormat="0" applyBorder="0" applyAlignment="0" applyProtection="0"/>
    <xf numFmtId="196" fontId="15" fillId="8" borderId="0" applyNumberFormat="0" applyBorder="0" applyAlignment="0" applyProtection="0"/>
    <xf numFmtId="196" fontId="15" fillId="8" borderId="0" applyNumberFormat="0" applyBorder="0" applyAlignment="0" applyProtection="0"/>
    <xf numFmtId="196" fontId="15" fillId="9" borderId="0" applyNumberFormat="0" applyBorder="0" applyAlignment="0" applyProtection="0"/>
    <xf numFmtId="196" fontId="15" fillId="9" borderId="0" applyNumberFormat="0" applyBorder="0" applyAlignment="0" applyProtection="0"/>
    <xf numFmtId="196" fontId="15" fillId="7" borderId="0" applyNumberFormat="0" applyBorder="0" applyAlignment="0" applyProtection="0"/>
    <xf numFmtId="196" fontId="15" fillId="7" borderId="0" applyNumberFormat="0" applyBorder="0" applyAlignment="0" applyProtection="0"/>
    <xf numFmtId="196" fontId="15" fillId="5" borderId="0" applyNumberFormat="0" applyBorder="0" applyAlignment="0" applyProtection="0"/>
    <xf numFmtId="196" fontId="15" fillId="5" borderId="0" applyNumberFormat="0" applyBorder="0" applyAlignment="0" applyProtection="0"/>
    <xf numFmtId="196" fontId="16" fillId="7" borderId="0" applyNumberFormat="0" applyBorder="0" applyAlignment="0" applyProtection="0"/>
    <xf numFmtId="196" fontId="16" fillId="7" borderId="0" applyNumberFormat="0" applyBorder="0" applyAlignment="0" applyProtection="0"/>
    <xf numFmtId="196" fontId="16" fillId="10" borderId="0" applyNumberFormat="0" applyBorder="0" applyAlignment="0" applyProtection="0"/>
    <xf numFmtId="196" fontId="16" fillId="10" borderId="0" applyNumberFormat="0" applyBorder="0" applyAlignment="0" applyProtection="0"/>
    <xf numFmtId="196" fontId="16" fillId="11" borderId="0" applyNumberFormat="0" applyBorder="0" applyAlignment="0" applyProtection="0"/>
    <xf numFmtId="196" fontId="16" fillId="11" borderId="0" applyNumberFormat="0" applyBorder="0" applyAlignment="0" applyProtection="0"/>
    <xf numFmtId="196" fontId="16" fillId="9" borderId="0" applyNumberFormat="0" applyBorder="0" applyAlignment="0" applyProtection="0"/>
    <xf numFmtId="196" fontId="16" fillId="9" borderId="0" applyNumberFormat="0" applyBorder="0" applyAlignment="0" applyProtection="0"/>
    <xf numFmtId="196" fontId="16" fillId="7" borderId="0" applyNumberFormat="0" applyBorder="0" applyAlignment="0" applyProtection="0"/>
    <xf numFmtId="196" fontId="16" fillId="7" borderId="0" applyNumberFormat="0" applyBorder="0" applyAlignment="0" applyProtection="0"/>
    <xf numFmtId="196" fontId="16" fillId="4" borderId="0" applyNumberFormat="0" applyBorder="0" applyAlignment="0" applyProtection="0"/>
    <xf numFmtId="196" fontId="16" fillId="4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7" fillId="31" borderId="0" applyNumberFormat="0" applyBorder="0" applyAlignment="0" applyProtection="0"/>
    <xf numFmtId="0" fontId="16" fillId="27" borderId="0" applyNumberFormat="0" applyBorder="0" applyAlignment="0" applyProtection="0"/>
    <xf numFmtId="0" fontId="46" fillId="29" borderId="0" applyNumberFormat="0" applyBorder="0" applyAlignment="0" applyProtection="0"/>
    <xf numFmtId="0" fontId="46" fillId="32" borderId="0" applyNumberFormat="0" applyBorder="0" applyAlignment="0" applyProtection="0"/>
    <xf numFmtId="0" fontId="47" fillId="33" borderId="0" applyNumberFormat="0" applyBorder="0" applyAlignment="0" applyProtection="0"/>
    <xf numFmtId="0" fontId="16" fillId="15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7" fillId="32" borderId="0" applyNumberFormat="0" applyBorder="0" applyAlignment="0" applyProtection="0"/>
    <xf numFmtId="0" fontId="1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2" borderId="0" applyNumberFormat="0" applyBorder="0" applyAlignment="0" applyProtection="0"/>
    <xf numFmtId="0" fontId="47" fillId="34" borderId="0" applyNumberFormat="0" applyBorder="0" applyAlignment="0" applyProtection="0"/>
    <xf numFmtId="0" fontId="16" fillId="24" borderId="0" applyNumberFormat="0" applyBorder="0" applyAlignment="0" applyProtection="0"/>
    <xf numFmtId="0" fontId="46" fillId="29" borderId="0" applyNumberFormat="0" applyBorder="0" applyAlignment="0" applyProtection="0"/>
    <xf numFmtId="0" fontId="46" fillId="31" borderId="0" applyNumberFormat="0" applyBorder="0" applyAlignment="0" applyProtection="0"/>
    <xf numFmtId="0" fontId="47" fillId="31" borderId="0" applyNumberFormat="0" applyBorder="0" applyAlignment="0" applyProtection="0"/>
    <xf numFmtId="0" fontId="16" fillId="14" borderId="0" applyNumberFormat="0" applyBorder="0" applyAlignment="0" applyProtection="0"/>
    <xf numFmtId="0" fontId="46" fillId="29" borderId="0" applyNumberFormat="0" applyBorder="0" applyAlignment="0" applyProtection="0"/>
    <xf numFmtId="0" fontId="46" fillId="35" borderId="0" applyNumberFormat="0" applyBorder="0" applyAlignment="0" applyProtection="0"/>
    <xf numFmtId="0" fontId="47" fillId="36" borderId="0" applyNumberFormat="0" applyBorder="0" applyAlignment="0" applyProtection="0"/>
    <xf numFmtId="0" fontId="16" fillId="10" borderId="0" applyNumberFormat="0" applyBorder="0" applyAlignment="0" applyProtection="0"/>
    <xf numFmtId="196" fontId="23" fillId="7" borderId="0" applyNumberFormat="0" applyBorder="0" applyAlignment="0" applyProtection="0"/>
    <xf numFmtId="196" fontId="23" fillId="7" borderId="0" applyNumberFormat="0" applyBorder="0" applyAlignment="0" applyProtection="0"/>
    <xf numFmtId="196" fontId="18" fillId="17" borderId="24" applyNumberFormat="0" applyAlignment="0" applyProtection="0"/>
    <xf numFmtId="196" fontId="18" fillId="17" borderId="24" applyNumberFormat="0" applyAlignment="0" applyProtection="0"/>
    <xf numFmtId="196" fontId="19" fillId="18" borderId="25" applyNumberFormat="0" applyAlignment="0" applyProtection="0"/>
    <xf numFmtId="196" fontId="19" fillId="18" borderId="25" applyNumberFormat="0" applyAlignment="0" applyProtection="0"/>
    <xf numFmtId="196" fontId="28" fillId="0" borderId="26" applyNumberFormat="0" applyFill="0" applyAlignment="0" applyProtection="0"/>
    <xf numFmtId="196" fontId="28" fillId="0" borderId="26" applyNumberFormat="0" applyFill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4" fontId="5" fillId="0" borderId="0" applyFont="0" applyFill="0" applyAlignment="0" applyProtection="0"/>
    <xf numFmtId="19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Alignment="0" applyProtection="0"/>
    <xf numFmtId="44" fontId="5" fillId="0" borderId="0" applyFont="0" applyFill="0" applyAlignment="0" applyProtection="0"/>
    <xf numFmtId="195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76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196" fontId="26" fillId="0" borderId="0" applyNumberFormat="0" applyFill="0" applyBorder="0" applyAlignment="0" applyProtection="0"/>
    <xf numFmtId="196" fontId="26" fillId="0" borderId="0" applyNumberFormat="0" applyFill="0" applyBorder="0" applyAlignment="0" applyProtection="0"/>
    <xf numFmtId="0" fontId="43" fillId="37" borderId="0" applyNumberFormat="0" applyBorder="0" applyAlignment="0" applyProtection="0"/>
    <xf numFmtId="0" fontId="43" fillId="40" borderId="0" applyNumberFormat="0" applyBorder="0" applyAlignment="0" applyProtection="0"/>
    <xf numFmtId="0" fontId="43" fillId="39" borderId="0" applyNumberFormat="0" applyBorder="0" applyAlignment="0" applyProtection="0"/>
    <xf numFmtId="0" fontId="15" fillId="41" borderId="0" applyNumberFormat="0" applyBorder="0" applyAlignment="0" applyProtection="0"/>
    <xf numFmtId="0" fontId="15" fillId="41" borderId="0" applyNumberFormat="0" applyBorder="0" applyAlignment="0" applyProtection="0"/>
    <xf numFmtId="0" fontId="16" fillId="30" borderId="0" applyNumberFormat="0" applyBorder="0" applyAlignment="0" applyProtection="0"/>
    <xf numFmtId="196" fontId="16" fillId="12" borderId="0" applyNumberFormat="0" applyBorder="0" applyAlignment="0" applyProtection="0"/>
    <xf numFmtId="196" fontId="16" fillId="12" borderId="0" applyNumberFormat="0" applyBorder="0" applyAlignment="0" applyProtection="0"/>
    <xf numFmtId="0" fontId="15" fillId="35" borderId="0" applyNumberFormat="0" applyBorder="0" applyAlignment="0" applyProtection="0"/>
    <xf numFmtId="0" fontId="15" fillId="32" borderId="0" applyNumberFormat="0" applyBorder="0" applyAlignment="0" applyProtection="0"/>
    <xf numFmtId="0" fontId="16" fillId="33" borderId="0" applyNumberFormat="0" applyBorder="0" applyAlignment="0" applyProtection="0"/>
    <xf numFmtId="196" fontId="16" fillId="10" borderId="0" applyNumberFormat="0" applyBorder="0" applyAlignment="0" applyProtection="0"/>
    <xf numFmtId="196" fontId="16" fillId="10" borderId="0" applyNumberFormat="0" applyBorder="0" applyAlignment="0" applyProtection="0"/>
    <xf numFmtId="0" fontId="15" fillId="35" borderId="0" applyNumberFormat="0" applyBorder="0" applyAlignment="0" applyProtection="0"/>
    <xf numFmtId="0" fontId="15" fillId="42" borderId="0" applyNumberFormat="0" applyBorder="0" applyAlignment="0" applyProtection="0"/>
    <xf numFmtId="0" fontId="16" fillId="32" borderId="0" applyNumberFormat="0" applyBorder="0" applyAlignment="0" applyProtection="0"/>
    <xf numFmtId="196" fontId="16" fillId="11" borderId="0" applyNumberFormat="0" applyBorder="0" applyAlignment="0" applyProtection="0"/>
    <xf numFmtId="196" fontId="16" fillId="11" borderId="0" applyNumberFormat="0" applyBorder="0" applyAlignment="0" applyProtection="0"/>
    <xf numFmtId="0" fontId="15" fillId="41" borderId="0" applyNumberFormat="0" applyBorder="0" applyAlignment="0" applyProtection="0"/>
    <xf numFmtId="0" fontId="15" fillId="32" borderId="0" applyNumberFormat="0" applyBorder="0" applyAlignment="0" applyProtection="0"/>
    <xf numFmtId="0" fontId="16" fillId="32" borderId="0" applyNumberFormat="0" applyBorder="0" applyAlignment="0" applyProtection="0"/>
    <xf numFmtId="196" fontId="16" fillId="13" borderId="0" applyNumberFormat="0" applyBorder="0" applyAlignment="0" applyProtection="0"/>
    <xf numFmtId="196" fontId="16" fillId="13" borderId="0" applyNumberFormat="0" applyBorder="0" applyAlignment="0" applyProtection="0"/>
    <xf numFmtId="0" fontId="15" fillId="31" borderId="0" applyNumberFormat="0" applyBorder="0" applyAlignment="0" applyProtection="0"/>
    <xf numFmtId="0" fontId="15" fillId="41" borderId="0" applyNumberFormat="0" applyBorder="0" applyAlignment="0" applyProtection="0"/>
    <xf numFmtId="0" fontId="16" fillId="30" borderId="0" applyNumberFormat="0" applyBorder="0" applyAlignment="0" applyProtection="0"/>
    <xf numFmtId="196" fontId="16" fillId="14" borderId="0" applyNumberFormat="0" applyBorder="0" applyAlignment="0" applyProtection="0"/>
    <xf numFmtId="196" fontId="16" fillId="14" borderId="0" applyNumberFormat="0" applyBorder="0" applyAlignment="0" applyProtection="0"/>
    <xf numFmtId="0" fontId="15" fillId="35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196" fontId="16" fillId="15" borderId="0" applyNumberFormat="0" applyBorder="0" applyAlignment="0" applyProtection="0"/>
    <xf numFmtId="196" fontId="16" fillId="15" borderId="0" applyNumberFormat="0" applyBorder="0" applyAlignment="0" applyProtection="0"/>
    <xf numFmtId="196" fontId="27" fillId="8" borderId="24" applyNumberFormat="0" applyAlignment="0" applyProtection="0"/>
    <xf numFmtId="196" fontId="27" fillId="8" borderId="24" applyNumberFormat="0" applyAlignment="0" applyProtection="0"/>
    <xf numFmtId="166" fontId="5" fillId="0" borderId="0" applyFont="0" applyFill="0" applyBorder="0" applyAlignment="0" applyProtection="0"/>
    <xf numFmtId="200" fontId="49" fillId="0" borderId="0"/>
    <xf numFmtId="201" fontId="49" fillId="0" borderId="0"/>
    <xf numFmtId="0" fontId="50" fillId="0" borderId="0" applyNumberFormat="0" applyFill="0" applyBorder="0" applyAlignment="0" applyProtection="0">
      <alignment vertical="top"/>
      <protection locked="0"/>
    </xf>
    <xf numFmtId="196" fontId="51" fillId="0" borderId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96" fontId="17" fillId="16" borderId="0" applyNumberFormat="0" applyBorder="0" applyAlignment="0" applyProtection="0"/>
    <xf numFmtId="196" fontId="17" fillId="16" borderId="0" applyNumberFormat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0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5" fillId="0" borderId="0" applyFont="0" applyFill="0" applyBorder="0" applyAlignment="0" applyProtection="0"/>
    <xf numFmtId="203" fontId="38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204" fontId="38" fillId="0" borderId="0" applyFont="0" applyFill="0" applyBorder="0" applyAlignment="0" applyProtection="0"/>
    <xf numFmtId="204" fontId="38" fillId="0" borderId="0" applyFont="0" applyFill="0" applyBorder="0" applyAlignment="0" applyProtection="0"/>
    <xf numFmtId="205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207" fontId="5" fillId="0" borderId="0" applyFont="0" applyFill="0" applyBorder="0" applyAlignment="0" applyProtection="0"/>
    <xf numFmtId="196" fontId="53" fillId="8" borderId="0" applyNumberFormat="0" applyBorder="0" applyAlignment="0" applyProtection="0"/>
    <xf numFmtId="196" fontId="53" fillId="8" borderId="0" applyNumberFormat="0" applyBorder="0" applyAlignment="0" applyProtection="0"/>
    <xf numFmtId="196" fontId="15" fillId="0" borderId="0"/>
    <xf numFmtId="196" fontId="15" fillId="0" borderId="0"/>
    <xf numFmtId="196" fontId="15" fillId="0" borderId="0"/>
    <xf numFmtId="0" fontId="38" fillId="0" borderId="0"/>
    <xf numFmtId="196" fontId="15" fillId="0" borderId="0"/>
    <xf numFmtId="0" fontId="3" fillId="0" borderId="0"/>
    <xf numFmtId="0" fontId="5" fillId="0" borderId="0"/>
    <xf numFmtId="0" fontId="5" fillId="0" borderId="0"/>
    <xf numFmtId="196" fontId="3" fillId="0" borderId="0"/>
    <xf numFmtId="196" fontId="5" fillId="0" borderId="0"/>
    <xf numFmtId="0" fontId="5" fillId="0" borderId="0"/>
    <xf numFmtId="0" fontId="5" fillId="0" borderId="0"/>
    <xf numFmtId="0" fontId="38" fillId="0" borderId="0"/>
    <xf numFmtId="0" fontId="3" fillId="0" borderId="0"/>
    <xf numFmtId="0" fontId="3" fillId="0" borderId="0"/>
    <xf numFmtId="176" fontId="12" fillId="0" borderId="0"/>
    <xf numFmtId="0" fontId="34" fillId="0" borderId="0"/>
    <xf numFmtId="0" fontId="5" fillId="0" borderId="0"/>
    <xf numFmtId="0" fontId="3" fillId="0" borderId="0"/>
    <xf numFmtId="0" fontId="3" fillId="0" borderId="0"/>
    <xf numFmtId="0" fontId="5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0" fontId="5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0" fontId="5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202" fontId="12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0" borderId="0"/>
    <xf numFmtId="196" fontId="38" fillId="5" borderId="27" applyNumberFormat="0" applyFont="0" applyAlignment="0" applyProtection="0"/>
    <xf numFmtId="196" fontId="38" fillId="5" borderId="27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196" fontId="31" fillId="17" borderId="28" applyNumberFormat="0" applyAlignment="0" applyProtection="0"/>
    <xf numFmtId="196" fontId="31" fillId="17" borderId="28" applyNumberFormat="0" applyAlignment="0" applyProtection="0"/>
    <xf numFmtId="0" fontId="32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8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24" fillId="0" borderId="9" applyNumberFormat="0" applyFill="0" applyAlignment="0" applyProtection="0"/>
    <xf numFmtId="196" fontId="24" fillId="0" borderId="9" applyNumberFormat="0" applyFill="0" applyAlignment="0" applyProtection="0"/>
    <xf numFmtId="196" fontId="25" fillId="0" borderId="10" applyNumberFormat="0" applyFill="0" applyAlignment="0" applyProtection="0"/>
    <xf numFmtId="196" fontId="25" fillId="0" borderId="10" applyNumberFormat="0" applyFill="0" applyAlignment="0" applyProtection="0"/>
    <xf numFmtId="196" fontId="26" fillId="0" borderId="11" applyNumberFormat="0" applyFill="0" applyAlignment="0" applyProtection="0"/>
    <xf numFmtId="196" fontId="26" fillId="0" borderId="11" applyNumberFormat="0" applyFill="0" applyAlignment="0" applyProtection="0"/>
    <xf numFmtId="196" fontId="32" fillId="0" borderId="0" applyNumberFormat="0" applyFill="0" applyBorder="0" applyAlignment="0" applyProtection="0"/>
    <xf numFmtId="196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96" fontId="43" fillId="0" borderId="29" applyNumberFormat="0" applyFill="0" applyAlignment="0" applyProtection="0"/>
    <xf numFmtId="196" fontId="43" fillId="0" borderId="29" applyNumberFormat="0" applyFill="0" applyAlignment="0" applyProtection="0"/>
    <xf numFmtId="207" fontId="5" fillId="0" borderId="0" applyFont="0" applyFill="0" applyBorder="0" applyAlignment="0" applyProtection="0"/>
    <xf numFmtId="0" fontId="15" fillId="20" borderId="0" applyNumberFormat="0" applyBorder="0" applyAlignment="0" applyProtection="0"/>
    <xf numFmtId="0" fontId="15" fillId="9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20" borderId="0" applyNumberFormat="0" applyBorder="0" applyAlignment="0" applyProtection="0"/>
    <xf numFmtId="0" fontId="15" fillId="9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3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23" borderId="0" applyNumberFormat="0" applyBorder="0" applyAlignment="0" applyProtection="0"/>
    <xf numFmtId="0" fontId="16" fillId="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4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15" borderId="0" applyNumberFormat="0" applyBorder="0" applyAlignment="0" applyProtection="0"/>
    <xf numFmtId="0" fontId="16" fillId="28" borderId="0" applyNumberFormat="0" applyBorder="0" applyAlignment="0" applyProtection="0"/>
    <xf numFmtId="0" fontId="16" fillId="24" borderId="0" applyNumberFormat="0" applyBorder="0" applyAlignment="0" applyProtection="0"/>
    <xf numFmtId="0" fontId="16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35" fillId="26" borderId="32" applyNumberFormat="0" applyAlignment="0" applyProtection="0"/>
    <xf numFmtId="0" fontId="35" fillId="26" borderId="32" applyNumberFormat="0" applyAlignment="0" applyProtection="0"/>
    <xf numFmtId="0" fontId="35" fillId="26" borderId="32" applyNumberFormat="0" applyAlignment="0" applyProtection="0"/>
    <xf numFmtId="0" fontId="54" fillId="43" borderId="32" applyNumberFormat="0" applyAlignment="0" applyProtection="0"/>
    <xf numFmtId="0" fontId="54" fillId="43" borderId="32" applyNumberFormat="0" applyAlignment="0" applyProtection="0"/>
    <xf numFmtId="0" fontId="35" fillId="26" borderId="32" applyNumberFormat="0" applyAlignment="0" applyProtection="0"/>
    <xf numFmtId="0" fontId="35" fillId="26" borderId="32" applyNumberFormat="0" applyAlignment="0" applyProtection="0"/>
    <xf numFmtId="0" fontId="35" fillId="26" borderId="32" applyNumberFormat="0" applyAlignment="0" applyProtection="0"/>
    <xf numFmtId="0" fontId="18" fillId="17" borderId="32" applyNumberFormat="0" applyAlignment="0" applyProtection="0"/>
    <xf numFmtId="0" fontId="18" fillId="17" borderId="32" applyNumberFormat="0" applyAlignment="0" applyProtection="0"/>
    <xf numFmtId="0" fontId="35" fillId="26" borderId="32" applyNumberFormat="0" applyAlignment="0" applyProtection="0"/>
    <xf numFmtId="0" fontId="35" fillId="26" borderId="32" applyNumberFormat="0" applyAlignment="0" applyProtection="0"/>
    <xf numFmtId="0" fontId="35" fillId="26" borderId="32" applyNumberFormat="0" applyAlignment="0" applyProtection="0"/>
    <xf numFmtId="0" fontId="35" fillId="26" borderId="32" applyNumberFormat="0" applyAlignment="0" applyProtection="0"/>
    <xf numFmtId="0" fontId="18" fillId="17" borderId="32" applyNumberFormat="0" applyAlignment="0" applyProtection="0"/>
    <xf numFmtId="0" fontId="18" fillId="17" borderId="32" applyNumberFormat="0" applyAlignment="0" applyProtection="0"/>
    <xf numFmtId="0" fontId="36" fillId="0" borderId="33" applyNumberFormat="0" applyFill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15" fillId="5" borderId="34" applyNumberFormat="0" applyFont="0" applyAlignment="0" applyProtection="0"/>
    <xf numFmtId="0" fontId="15" fillId="5" borderId="34" applyNumberFormat="0" applyFont="0" applyAlignment="0" applyProtection="0"/>
    <xf numFmtId="0" fontId="15" fillId="5" borderId="34" applyNumberFormat="0" applyFont="0" applyAlignment="0" applyProtection="0"/>
    <xf numFmtId="20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208" fontId="15" fillId="0" borderId="0" applyFont="0" applyFill="0" applyBorder="0" applyAlignment="0" applyProtection="0"/>
    <xf numFmtId="206" fontId="5" fillId="0" borderId="0" applyFont="0" applyFill="0" applyBorder="0" applyAlignment="0" applyProtection="0"/>
    <xf numFmtId="164" fontId="38" fillId="0" borderId="0" applyFont="0" applyFill="0" applyBorder="0" applyAlignment="0" applyProtection="0"/>
    <xf numFmtId="206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27" fillId="6" borderId="32" applyNumberFormat="0" applyAlignment="0" applyProtection="0"/>
    <xf numFmtId="0" fontId="27" fillId="6" borderId="32" applyNumberFormat="0" applyAlignment="0" applyProtection="0"/>
    <xf numFmtId="0" fontId="27" fillId="6" borderId="32" applyNumberFormat="0" applyAlignment="0" applyProtection="0"/>
    <xf numFmtId="0" fontId="27" fillId="6" borderId="32" applyNumberFormat="0" applyAlignment="0" applyProtection="0"/>
    <xf numFmtId="0" fontId="27" fillId="8" borderId="32" applyNumberFormat="0" applyAlignment="0" applyProtection="0"/>
    <xf numFmtId="0" fontId="27" fillId="8" borderId="32" applyNumberFormat="0" applyAlignment="0" applyProtection="0"/>
    <xf numFmtId="0" fontId="27" fillId="6" borderId="32" applyNumberFormat="0" applyAlignment="0" applyProtection="0"/>
    <xf numFmtId="0" fontId="27" fillId="6" borderId="32" applyNumberFormat="0" applyAlignment="0" applyProtection="0"/>
    <xf numFmtId="0" fontId="27" fillId="6" borderId="32" applyNumberFormat="0" applyAlignment="0" applyProtection="0"/>
    <xf numFmtId="17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37" fillId="0" borderId="19" applyNumberFormat="0" applyFill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36" borderId="32" applyNumberFormat="0" applyAlignment="0" applyProtection="0"/>
    <xf numFmtId="0" fontId="56" fillId="36" borderId="32" applyNumberFormat="0" applyAlignment="0" applyProtection="0"/>
    <xf numFmtId="0" fontId="27" fillId="8" borderId="32" applyNumberFormat="0" applyAlignment="0" applyProtection="0"/>
    <xf numFmtId="0" fontId="27" fillId="8" borderId="32" applyNumberFormat="0" applyAlignment="0" applyProtection="0"/>
    <xf numFmtId="0" fontId="17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9" fillId="8" borderId="0" applyNumberFormat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39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186" fontId="29" fillId="0" borderId="0"/>
    <xf numFmtId="0" fontId="5" fillId="5" borderId="34" applyNumberFormat="0" applyFont="0" applyAlignment="0" applyProtection="0"/>
    <xf numFmtId="0" fontId="5" fillId="5" borderId="34" applyNumberFormat="0" applyFont="0" applyAlignment="0" applyProtection="0"/>
    <xf numFmtId="0" fontId="5" fillId="5" borderId="34" applyNumberFormat="0" applyFont="0" applyAlignment="0" applyProtection="0"/>
    <xf numFmtId="0" fontId="5" fillId="5" borderId="34" applyNumberFormat="0" applyFont="0" applyAlignment="0" applyProtection="0"/>
    <xf numFmtId="0" fontId="13" fillId="5" borderId="34" applyNumberFormat="0" applyFont="0" applyAlignment="0" applyProtection="0"/>
    <xf numFmtId="0" fontId="13" fillId="5" borderId="34" applyNumberFormat="0" applyFont="0" applyAlignment="0" applyProtection="0"/>
    <xf numFmtId="0" fontId="5" fillId="35" borderId="34" applyNumberFormat="0" applyFont="0" applyAlignment="0" applyProtection="0"/>
    <xf numFmtId="0" fontId="5" fillId="35" borderId="34" applyNumberFormat="0" applyFont="0" applyAlignment="0" applyProtection="0"/>
    <xf numFmtId="0" fontId="5" fillId="5" borderId="34" applyNumberFormat="0" applyFont="0" applyAlignment="0" applyProtection="0"/>
    <xf numFmtId="0" fontId="31" fillId="43" borderId="35" applyNumberFormat="0" applyAlignment="0" applyProtection="0"/>
    <xf numFmtId="0" fontId="31" fillId="43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17" borderId="35" applyNumberFormat="0" applyAlignment="0" applyProtection="0"/>
    <xf numFmtId="0" fontId="31" fillId="17" borderId="3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17" borderId="35" applyNumberFormat="0" applyAlignment="0" applyProtection="0"/>
    <xf numFmtId="0" fontId="31" fillId="17" borderId="35" applyNumberFormat="0" applyAlignment="0" applyProtection="0"/>
    <xf numFmtId="0" fontId="23" fillId="21" borderId="0" applyNumberFormat="0" applyBorder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31" fillId="26" borderId="35" applyNumberFormat="0" applyAlignment="0" applyProtection="0"/>
    <xf numFmtId="0" fontId="2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37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3" fillId="0" borderId="37" applyNumberFormat="0" applyFill="0" applyAlignment="0" applyProtection="0"/>
    <xf numFmtId="0" fontId="43" fillId="0" borderId="37" applyNumberFormat="0" applyFill="0" applyAlignment="0" applyProtection="0"/>
    <xf numFmtId="0" fontId="19" fillId="18" borderId="25" applyNumberFormat="0" applyAlignment="0" applyProtection="0"/>
    <xf numFmtId="0" fontId="5" fillId="0" borderId="0" applyFont="0" applyFill="0" applyBorder="0" applyAlignment="0" applyProtection="0"/>
    <xf numFmtId="39" fontId="1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7" fillId="0" borderId="0"/>
    <xf numFmtId="0" fontId="58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4" fillId="0" borderId="0" applyFont="0" applyFill="0" applyBorder="0" applyAlignment="0" applyProtection="0"/>
  </cellStyleXfs>
  <cellXfs count="534">
    <xf numFmtId="0" fontId="0" fillId="0" borderId="0" xfId="0"/>
    <xf numFmtId="1" fontId="5" fillId="2" borderId="5" xfId="225" applyNumberFormat="1" applyFont="1" applyFill="1" applyBorder="1" applyAlignment="1">
      <alignment horizontal="right" vertical="center"/>
    </xf>
    <xf numFmtId="0" fontId="5" fillId="2" borderId="3" xfId="226" applyFont="1" applyFill="1" applyBorder="1" applyAlignment="1">
      <alignment horizontal="right" vertical="center"/>
    </xf>
    <xf numFmtId="4" fontId="5" fillId="2" borderId="0" xfId="226" applyNumberFormat="1" applyFont="1" applyFill="1" applyBorder="1" applyAlignment="1">
      <alignment horizontal="right" vertical="center"/>
    </xf>
    <xf numFmtId="0" fontId="5" fillId="2" borderId="3" xfId="226" applyFont="1" applyFill="1" applyBorder="1" applyAlignment="1">
      <alignment horizontal="center" vertical="center"/>
    </xf>
    <xf numFmtId="175" fontId="5" fillId="2" borderId="31" xfId="0" applyNumberFormat="1" applyFont="1" applyFill="1" applyBorder="1" applyAlignment="1">
      <alignment horizontal="right" vertical="center"/>
    </xf>
    <xf numFmtId="4" fontId="5" fillId="2" borderId="31" xfId="0" applyNumberFormat="1" applyFont="1" applyFill="1" applyBorder="1" applyAlignment="1">
      <alignment vertical="center"/>
    </xf>
    <xf numFmtId="173" fontId="5" fillId="2" borderId="31" xfId="0" applyNumberFormat="1" applyFont="1" applyFill="1" applyBorder="1" applyAlignment="1">
      <alignment horizontal="center" vertical="center"/>
    </xf>
    <xf numFmtId="0" fontId="6" fillId="44" borderId="6" xfId="0" applyFont="1" applyFill="1" applyBorder="1" applyAlignment="1">
      <alignment vertical="center" wrapText="1"/>
    </xf>
    <xf numFmtId="0" fontId="6" fillId="44" borderId="6" xfId="0" applyFont="1" applyFill="1" applyBorder="1" applyAlignment="1">
      <alignment horizontal="right" vertical="center" wrapText="1"/>
    </xf>
    <xf numFmtId="1" fontId="6" fillId="19" borderId="21" xfId="225" applyNumberFormat="1" applyFont="1" applyFill="1" applyBorder="1" applyAlignment="1">
      <alignment horizontal="right" vertical="center"/>
    </xf>
    <xf numFmtId="0" fontId="6" fillId="19" borderId="1" xfId="226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175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75" fontId="5" fillId="2" borderId="6" xfId="10" applyNumberFormat="1" applyFont="1" applyFill="1" applyBorder="1" applyAlignment="1">
      <alignment vertical="center"/>
    </xf>
    <xf numFmtId="0" fontId="5" fillId="2" borderId="31" xfId="0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left" vertical="center" wrapText="1"/>
    </xf>
    <xf numFmtId="175" fontId="5" fillId="2" borderId="31" xfId="0" applyNumberFormat="1" applyFont="1" applyFill="1" applyBorder="1" applyAlignment="1">
      <alignment horizontal="right" vertical="center" wrapText="1"/>
    </xf>
    <xf numFmtId="175" fontId="5" fillId="2" borderId="31" xfId="0" applyNumberFormat="1" applyFont="1" applyFill="1" applyBorder="1" applyAlignment="1">
      <alignment horizontal="center" vertical="center" wrapText="1"/>
    </xf>
    <xf numFmtId="175" fontId="5" fillId="2" borderId="31" xfId="10" applyNumberFormat="1" applyFont="1" applyFill="1" applyBorder="1" applyAlignment="1">
      <alignment vertical="center"/>
    </xf>
    <xf numFmtId="175" fontId="5" fillId="2" borderId="31" xfId="0" applyNumberFormat="1" applyFont="1" applyFill="1" applyBorder="1" applyAlignment="1">
      <alignment horizontal="center" vertical="center"/>
    </xf>
    <xf numFmtId="175" fontId="5" fillId="2" borderId="6" xfId="0" applyNumberFormat="1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right" vertical="center" wrapText="1"/>
    </xf>
    <xf numFmtId="0" fontId="6" fillId="2" borderId="31" xfId="0" applyFont="1" applyFill="1" applyBorder="1" applyAlignment="1">
      <alignment horizontal="left" vertical="center" wrapText="1"/>
    </xf>
    <xf numFmtId="175" fontId="7" fillId="2" borderId="31" xfId="0" applyNumberFormat="1" applyFont="1" applyFill="1" applyBorder="1" applyAlignment="1">
      <alignment horizontal="right" vertical="center"/>
    </xf>
    <xf numFmtId="175" fontId="7" fillId="2" borderId="31" xfId="0" applyNumberFormat="1" applyFont="1" applyFill="1" applyBorder="1" applyAlignment="1">
      <alignment horizontal="center" vertical="center"/>
    </xf>
    <xf numFmtId="175" fontId="33" fillId="2" borderId="31" xfId="10" applyNumberFormat="1" applyFont="1" applyFill="1" applyBorder="1" applyAlignment="1">
      <alignment vertical="center"/>
    </xf>
    <xf numFmtId="0" fontId="5" fillId="2" borderId="31" xfId="0" applyFont="1" applyFill="1" applyBorder="1" applyAlignment="1">
      <alignment horizontal="right" vertical="center" wrapText="1"/>
    </xf>
    <xf numFmtId="175" fontId="5" fillId="2" borderId="31" xfId="10" applyNumberFormat="1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left" vertical="center"/>
    </xf>
    <xf numFmtId="175" fontId="5" fillId="2" borderId="6" xfId="0" applyNumberFormat="1" applyFont="1" applyFill="1" applyBorder="1" applyAlignment="1">
      <alignment horizontal="center" vertical="center"/>
    </xf>
    <xf numFmtId="4" fontId="5" fillId="2" borderId="31" xfId="0" applyNumberFormat="1" applyFont="1" applyFill="1" applyBorder="1" applyAlignment="1">
      <alignment horizontal="center" vertical="center"/>
    </xf>
    <xf numFmtId="175" fontId="5" fillId="2" borderId="31" xfId="208" applyNumberFormat="1" applyFont="1" applyFill="1" applyBorder="1" applyAlignment="1">
      <alignment vertical="center"/>
    </xf>
    <xf numFmtId="4" fontId="5" fillId="2" borderId="31" xfId="0" applyNumberFormat="1" applyFont="1" applyFill="1" applyBorder="1" applyAlignment="1">
      <alignment horizontal="right" vertical="center" wrapText="1"/>
    </xf>
    <xf numFmtId="43" fontId="5" fillId="2" borderId="31" xfId="0" applyNumberFormat="1" applyFont="1" applyFill="1" applyBorder="1" applyAlignment="1">
      <alignment horizontal="center" vertical="center" wrapText="1"/>
    </xf>
    <xf numFmtId="175" fontId="5" fillId="2" borderId="31" xfId="3" applyNumberFormat="1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/>
    </xf>
    <xf numFmtId="4" fontId="5" fillId="2" borderId="31" xfId="0" applyNumberFormat="1" applyFont="1" applyFill="1" applyBorder="1" applyAlignment="1">
      <alignment horizontal="center" vertical="center" wrapText="1"/>
    </xf>
    <xf numFmtId="175" fontId="6" fillId="2" borderId="31" xfId="0" applyNumberFormat="1" applyFont="1" applyFill="1" applyBorder="1" applyAlignment="1">
      <alignment horizontal="right" vertical="center"/>
    </xf>
    <xf numFmtId="175" fontId="6" fillId="2" borderId="31" xfId="0" applyNumberFormat="1" applyFont="1" applyFill="1" applyBorder="1" applyAlignment="1">
      <alignment horizontal="center" vertical="center"/>
    </xf>
    <xf numFmtId="4" fontId="5" fillId="2" borderId="31" xfId="10" applyNumberFormat="1" applyFont="1" applyFill="1" applyBorder="1" applyAlignment="1">
      <alignment vertical="center" wrapText="1"/>
    </xf>
    <xf numFmtId="4" fontId="5" fillId="2" borderId="31" xfId="10" applyNumberFormat="1" applyFont="1" applyFill="1" applyBorder="1" applyAlignment="1">
      <alignment horizontal="right" vertical="center" wrapText="1"/>
    </xf>
    <xf numFmtId="4" fontId="5" fillId="2" borderId="31" xfId="10" applyNumberFormat="1" applyFont="1" applyFill="1" applyBorder="1" applyAlignment="1">
      <alignment vertical="center"/>
    </xf>
    <xf numFmtId="0" fontId="45" fillId="2" borderId="3" xfId="0" applyFont="1" applyFill="1" applyBorder="1" applyAlignment="1" applyProtection="1">
      <alignment horizontal="right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right" vertical="center"/>
    </xf>
    <xf numFmtId="194" fontId="5" fillId="2" borderId="31" xfId="0" applyNumberFormat="1" applyFont="1" applyFill="1" applyBorder="1" applyAlignment="1">
      <alignment horizontal="right" vertical="center" wrapText="1"/>
    </xf>
    <xf numFmtId="2" fontId="5" fillId="2" borderId="31" xfId="0" applyNumberFormat="1" applyFont="1" applyFill="1" applyBorder="1" applyAlignment="1">
      <alignment horizontal="right" vertical="center"/>
    </xf>
    <xf numFmtId="179" fontId="5" fillId="2" borderId="31" xfId="0" applyNumberFormat="1" applyFont="1" applyFill="1" applyBorder="1" applyAlignment="1">
      <alignment horizontal="right" vertical="center"/>
    </xf>
    <xf numFmtId="175" fontId="5" fillId="2" borderId="3" xfId="0" applyNumberFormat="1" applyFont="1" applyFill="1" applyBorder="1" applyAlignment="1">
      <alignment vertical="center" wrapText="1"/>
    </xf>
    <xf numFmtId="2" fontId="5" fillId="2" borderId="31" xfId="0" applyNumberFormat="1" applyFont="1" applyFill="1" applyBorder="1" applyAlignment="1">
      <alignment horizontal="right" vertical="center" wrapText="1"/>
    </xf>
    <xf numFmtId="194" fontId="6" fillId="2" borderId="31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right" vertical="center" wrapText="1"/>
    </xf>
    <xf numFmtId="1" fontId="6" fillId="2" borderId="31" xfId="0" applyNumberFormat="1" applyFont="1" applyFill="1" applyBorder="1" applyAlignment="1">
      <alignment horizontal="right" vertical="center" wrapText="1"/>
    </xf>
    <xf numFmtId="194" fontId="5" fillId="19" borderId="31" xfId="0" applyNumberFormat="1" applyFont="1" applyFill="1" applyBorder="1" applyAlignment="1">
      <alignment horizontal="right" vertical="center" wrapText="1"/>
    </xf>
    <xf numFmtId="0" fontId="5" fillId="2" borderId="31" xfId="0" applyFont="1" applyFill="1" applyBorder="1" applyAlignment="1">
      <alignment horizontal="center" vertical="center" wrapText="1"/>
    </xf>
    <xf numFmtId="43" fontId="5" fillId="2" borderId="31" xfId="6" applyFont="1" applyFill="1" applyBorder="1" applyAlignment="1">
      <alignment horizontal="right" vertical="center" wrapText="1"/>
    </xf>
    <xf numFmtId="43" fontId="5" fillId="2" borderId="31" xfId="196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 wrapText="1"/>
    </xf>
    <xf numFmtId="0" fontId="5" fillId="2" borderId="0" xfId="4" applyFont="1" applyFill="1" applyAlignment="1">
      <alignment vertical="center" wrapText="1"/>
    </xf>
    <xf numFmtId="193" fontId="11" fillId="2" borderId="31" xfId="0" applyNumberFormat="1" applyFont="1" applyFill="1" applyBorder="1" applyAlignment="1">
      <alignment vertical="center" wrapText="1"/>
    </xf>
    <xf numFmtId="4" fontId="11" fillId="2" borderId="31" xfId="0" applyNumberFormat="1" applyFont="1" applyFill="1" applyBorder="1" applyAlignment="1">
      <alignment horizontal="center" vertical="center" wrapText="1"/>
    </xf>
    <xf numFmtId="4" fontId="5" fillId="2" borderId="31" xfId="64" applyNumberFormat="1" applyFont="1" applyFill="1" applyBorder="1" applyAlignment="1" applyProtection="1">
      <alignment vertical="center" wrapText="1"/>
    </xf>
    <xf numFmtId="4" fontId="5" fillId="2" borderId="31" xfId="0" applyNumberFormat="1" applyFont="1" applyFill="1" applyBorder="1" applyAlignment="1">
      <alignment vertical="center" wrapText="1"/>
    </xf>
    <xf numFmtId="4" fontId="5" fillId="2" borderId="31" xfId="141" applyNumberFormat="1" applyFont="1" applyFill="1" applyBorder="1" applyAlignment="1" applyProtection="1">
      <alignment horizontal="right" vertical="center" wrapText="1"/>
    </xf>
    <xf numFmtId="4" fontId="5" fillId="2" borderId="31" xfId="141" applyNumberFormat="1" applyFont="1" applyFill="1" applyBorder="1" applyAlignment="1" applyProtection="1">
      <alignment horizontal="right" vertical="center" wrapText="1"/>
      <protection locked="0"/>
    </xf>
    <xf numFmtId="193" fontId="5" fillId="2" borderId="31" xfId="0" applyNumberFormat="1" applyFont="1" applyFill="1" applyBorder="1" applyAlignment="1">
      <alignment vertical="center" wrapText="1"/>
    </xf>
    <xf numFmtId="4" fontId="33" fillId="2" borderId="31" xfId="141" applyNumberFormat="1" applyFont="1" applyFill="1" applyBorder="1" applyAlignment="1">
      <alignment horizontal="right" vertical="center" wrapText="1"/>
    </xf>
    <xf numFmtId="4" fontId="33" fillId="2" borderId="31" xfId="0" applyNumberFormat="1" applyFont="1" applyFill="1" applyBorder="1" applyAlignment="1">
      <alignment vertical="center" wrapText="1"/>
    </xf>
    <xf numFmtId="4" fontId="5" fillId="2" borderId="31" xfId="196" applyNumberFormat="1" applyFont="1" applyFill="1" applyBorder="1" applyAlignment="1">
      <alignment horizontal="right" vertical="center" wrapText="1"/>
    </xf>
    <xf numFmtId="4" fontId="5" fillId="2" borderId="3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31" xfId="0" applyNumberFormat="1" applyFont="1" applyFill="1" applyBorder="1" applyAlignment="1" applyProtection="1">
      <alignment horizontal="right" vertical="center"/>
      <protection locked="0"/>
    </xf>
    <xf numFmtId="0" fontId="5" fillId="2" borderId="31" xfId="0" applyFont="1" applyFill="1" applyBorder="1" applyAlignment="1" applyProtection="1">
      <alignment horizontal="right" vertical="center" wrapText="1"/>
    </xf>
    <xf numFmtId="4" fontId="5" fillId="2" borderId="31" xfId="231" applyNumberFormat="1" applyFont="1" applyFill="1" applyBorder="1" applyAlignment="1">
      <alignment vertical="center"/>
    </xf>
    <xf numFmtId="0" fontId="5" fillId="2" borderId="31" xfId="0" applyFont="1" applyFill="1" applyBorder="1" applyAlignment="1" applyProtection="1">
      <alignment horizontal="center" vertical="center"/>
    </xf>
    <xf numFmtId="4" fontId="5" fillId="2" borderId="31" xfId="208" applyNumberFormat="1" applyFont="1" applyFill="1" applyBorder="1" applyAlignment="1">
      <alignment horizontal="right" vertical="center"/>
    </xf>
    <xf numFmtId="4" fontId="5" fillId="2" borderId="31" xfId="208" applyNumberFormat="1" applyFont="1" applyFill="1" applyBorder="1" applyAlignment="1">
      <alignment horizontal="center" vertical="center"/>
    </xf>
    <xf numFmtId="43" fontId="5" fillId="2" borderId="31" xfId="196" applyFont="1" applyFill="1" applyBorder="1" applyAlignment="1">
      <alignment horizontal="right" vertical="center"/>
    </xf>
    <xf numFmtId="174" fontId="5" fillId="2" borderId="31" xfId="704" applyNumberFormat="1" applyFont="1" applyFill="1" applyBorder="1" applyAlignment="1" applyProtection="1">
      <alignment horizontal="right" vertical="center"/>
    </xf>
    <xf numFmtId="4" fontId="33" fillId="2" borderId="31" xfId="141" applyNumberFormat="1" applyFont="1" applyFill="1" applyBorder="1" applyAlignment="1">
      <alignment horizontal="center" vertical="center"/>
    </xf>
    <xf numFmtId="4" fontId="33" fillId="2" borderId="31" xfId="0" applyNumberFormat="1" applyFont="1" applyFill="1" applyBorder="1" applyAlignment="1">
      <alignment vertical="center"/>
    </xf>
    <xf numFmtId="4" fontId="33" fillId="2" borderId="31" xfId="0" applyNumberFormat="1" applyFont="1" applyFill="1" applyBorder="1" applyAlignment="1">
      <alignment horizontal="center" vertical="center"/>
    </xf>
    <xf numFmtId="4" fontId="33" fillId="2" borderId="31" xfId="141" applyNumberFormat="1" applyFont="1" applyFill="1" applyBorder="1" applyAlignment="1" applyProtection="1">
      <alignment horizontal="right" vertical="center" wrapText="1"/>
      <protection locked="0"/>
    </xf>
    <xf numFmtId="37" fontId="10" fillId="2" borderId="31" xfId="0" applyNumberFormat="1" applyFont="1" applyFill="1" applyBorder="1" applyAlignment="1" applyProtection="1">
      <alignment horizontal="right" vertical="center" wrapText="1"/>
    </xf>
    <xf numFmtId="179" fontId="5" fillId="2" borderId="31" xfId="0" applyNumberFormat="1" applyFont="1" applyFill="1" applyBorder="1" applyAlignment="1">
      <alignment horizontal="right" vertical="center" wrapText="1"/>
    </xf>
    <xf numFmtId="194" fontId="5" fillId="2" borderId="3" xfId="0" applyNumberFormat="1" applyFont="1" applyFill="1" applyBorder="1" applyAlignment="1">
      <alignment horizontal="right" vertical="center" wrapText="1"/>
    </xf>
    <xf numFmtId="174" fontId="5" fillId="2" borderId="31" xfId="0" applyNumberFormat="1" applyFont="1" applyFill="1" applyBorder="1" applyAlignment="1">
      <alignment horizontal="right" vertical="center" wrapText="1"/>
    </xf>
    <xf numFmtId="0" fontId="45" fillId="2" borderId="31" xfId="0" applyFont="1" applyFill="1" applyBorder="1" applyAlignment="1" applyProtection="1">
      <alignment horizontal="right" vertical="center" wrapText="1"/>
    </xf>
    <xf numFmtId="2" fontId="5" fillId="2" borderId="6" xfId="0" applyNumberFormat="1" applyFont="1" applyFill="1" applyBorder="1" applyAlignment="1">
      <alignment horizontal="right" vertical="center" wrapText="1"/>
    </xf>
    <xf numFmtId="211" fontId="6" fillId="2" borderId="31" xfId="6" applyNumberFormat="1" applyFont="1" applyFill="1" applyBorder="1" applyAlignment="1" applyProtection="1">
      <alignment horizontal="center" vertical="center"/>
    </xf>
    <xf numFmtId="0" fontId="6" fillId="2" borderId="31" xfId="5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vertical="center" wrapText="1"/>
    </xf>
    <xf numFmtId="0" fontId="5" fillId="2" borderId="0" xfId="4" applyFont="1" applyFill="1" applyAlignment="1">
      <alignment horizontal="right" vertical="center" wrapText="1"/>
    </xf>
    <xf numFmtId="4" fontId="5" fillId="2" borderId="0" xfId="1" applyNumberFormat="1" applyFont="1" applyFill="1" applyAlignment="1">
      <alignment vertical="center" wrapText="1"/>
    </xf>
    <xf numFmtId="4" fontId="5" fillId="2" borderId="0" xfId="1" applyNumberFormat="1" applyFont="1" applyFill="1" applyAlignment="1">
      <alignment horizontal="center" vertical="center" wrapText="1"/>
    </xf>
    <xf numFmtId="4" fontId="5" fillId="2" borderId="0" xfId="3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59" fillId="2" borderId="0" xfId="0" quotePrefix="1" applyFont="1" applyFill="1" applyBorder="1" applyAlignment="1">
      <alignment vertical="center"/>
    </xf>
    <xf numFmtId="0" fontId="59" fillId="2" borderId="0" xfId="0" applyFont="1" applyFill="1" applyBorder="1" applyAlignment="1">
      <alignment vertical="center"/>
    </xf>
    <xf numFmtId="4" fontId="59" fillId="2" borderId="0" xfId="10" applyNumberFormat="1" applyFont="1" applyFill="1" applyBorder="1" applyAlignment="1">
      <alignment horizontal="right" vertical="center"/>
    </xf>
    <xf numFmtId="14" fontId="59" fillId="2" borderId="0" xfId="10" applyNumberFormat="1" applyFont="1" applyFill="1" applyBorder="1" applyAlignment="1">
      <alignment horizontal="left" vertical="center"/>
    </xf>
    <xf numFmtId="4" fontId="59" fillId="2" borderId="0" xfId="10" quotePrefix="1" applyNumberFormat="1" applyFont="1" applyFill="1" applyBorder="1" applyAlignment="1">
      <alignment horizontal="right" vertical="center"/>
    </xf>
    <xf numFmtId="4" fontId="59" fillId="2" borderId="0" xfId="10" applyNumberFormat="1" applyFont="1" applyFill="1" applyBorder="1" applyAlignment="1">
      <alignment vertical="center"/>
    </xf>
    <xf numFmtId="173" fontId="9" fillId="45" borderId="1" xfId="4" applyNumberFormat="1" applyFont="1" applyFill="1" applyBorder="1" applyAlignment="1">
      <alignment horizontal="right" vertical="center"/>
    </xf>
    <xf numFmtId="173" fontId="9" fillId="45" borderId="1" xfId="4" applyNumberFormat="1" applyFont="1" applyFill="1" applyBorder="1" applyAlignment="1">
      <alignment horizontal="center" vertical="center" wrapText="1"/>
    </xf>
    <xf numFmtId="4" fontId="9" fillId="45" borderId="1" xfId="1" applyNumberFormat="1" applyFont="1" applyFill="1" applyBorder="1" applyAlignment="1">
      <alignment vertical="center"/>
    </xf>
    <xf numFmtId="4" fontId="9" fillId="45" borderId="1" xfId="1" applyNumberFormat="1" applyFont="1" applyFill="1" applyBorder="1" applyAlignment="1">
      <alignment horizontal="center" vertical="center"/>
    </xf>
    <xf numFmtId="4" fontId="9" fillId="45" borderId="1" xfId="3" applyNumberFormat="1" applyFont="1" applyFill="1" applyBorder="1" applyAlignment="1">
      <alignment horizontal="center" vertical="center" wrapText="1"/>
    </xf>
    <xf numFmtId="173" fontId="10" fillId="2" borderId="2" xfId="4" applyNumberFormat="1" applyFont="1" applyFill="1" applyBorder="1" applyAlignment="1">
      <alignment horizontal="right" vertical="center" wrapText="1"/>
    </xf>
    <xf numFmtId="0" fontId="5" fillId="2" borderId="2" xfId="4" applyFont="1" applyFill="1" applyBorder="1" applyAlignment="1">
      <alignment vertical="center" wrapText="1"/>
    </xf>
    <xf numFmtId="4" fontId="10" fillId="2" borderId="2" xfId="1" applyNumberFormat="1" applyFont="1" applyFill="1" applyBorder="1" applyAlignment="1">
      <alignment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2" borderId="30" xfId="3" applyNumberFormat="1" applyFont="1" applyFill="1" applyBorder="1" applyAlignment="1">
      <alignment horizontal="right" vertical="center" wrapText="1"/>
    </xf>
    <xf numFmtId="175" fontId="5" fillId="2" borderId="31" xfId="0" applyNumberFormat="1" applyFont="1" applyFill="1" applyBorder="1" applyAlignment="1">
      <alignment vertical="center"/>
    </xf>
    <xf numFmtId="4" fontId="5" fillId="2" borderId="31" xfId="10" applyNumberFormat="1" applyFont="1" applyFill="1" applyBorder="1" applyAlignment="1">
      <alignment horizontal="right" vertical="center"/>
    </xf>
    <xf numFmtId="4" fontId="6" fillId="2" borderId="31" xfId="10" applyNumberFormat="1" applyFont="1" applyFill="1" applyBorder="1" applyAlignment="1">
      <alignment vertical="center"/>
    </xf>
    <xf numFmtId="0" fontId="5" fillId="2" borderId="31" xfId="5" applyFont="1" applyFill="1" applyBorder="1" applyAlignment="1">
      <alignment vertical="center"/>
    </xf>
    <xf numFmtId="0" fontId="5" fillId="2" borderId="31" xfId="0" applyNumberFormat="1" applyFont="1" applyFill="1" applyBorder="1" applyAlignment="1">
      <alignment horizontal="left" vertical="center" wrapText="1"/>
    </xf>
    <xf numFmtId="0" fontId="5" fillId="2" borderId="31" xfId="0" applyNumberFormat="1" applyFont="1" applyFill="1" applyBorder="1" applyAlignment="1">
      <alignment horizontal="left" vertical="center"/>
    </xf>
    <xf numFmtId="0" fontId="11" fillId="2" borderId="31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" fontId="5" fillId="2" borderId="3" xfId="1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3" xfId="1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4" fontId="5" fillId="2" borderId="6" xfId="10" applyNumberFormat="1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6" xfId="10" applyNumberFormat="1" applyFont="1" applyFill="1" applyBorder="1" applyAlignment="1">
      <alignment horizontal="right" vertical="center"/>
    </xf>
    <xf numFmtId="49" fontId="5" fillId="2" borderId="31" xfId="9" applyNumberFormat="1" applyFont="1" applyFill="1" applyBorder="1" applyAlignment="1">
      <alignment vertical="center" wrapText="1"/>
    </xf>
    <xf numFmtId="0" fontId="33" fillId="2" borderId="31" xfId="0" applyFont="1" applyFill="1" applyBorder="1" applyAlignment="1">
      <alignment horizontal="right" vertical="center"/>
    </xf>
    <xf numFmtId="0" fontId="33" fillId="2" borderId="31" xfId="0" applyFont="1" applyFill="1" applyBorder="1" applyAlignment="1">
      <alignment vertical="center" wrapText="1"/>
    </xf>
    <xf numFmtId="4" fontId="33" fillId="2" borderId="31" xfId="10" applyNumberFormat="1" applyFont="1" applyFill="1" applyBorder="1" applyAlignment="1">
      <alignment vertical="center"/>
    </xf>
    <xf numFmtId="4" fontId="33" fillId="2" borderId="31" xfId="10" applyNumberFormat="1" applyFont="1" applyFill="1" applyBorder="1" applyAlignment="1">
      <alignment horizontal="right" vertical="center"/>
    </xf>
    <xf numFmtId="0" fontId="5" fillId="2" borderId="31" xfId="0" applyNumberFormat="1" applyFont="1" applyFill="1" applyBorder="1" applyAlignment="1">
      <alignment vertical="center" wrapText="1"/>
    </xf>
    <xf numFmtId="39" fontId="5" fillId="2" borderId="31" xfId="0" applyNumberFormat="1" applyFont="1" applyFill="1" applyBorder="1" applyAlignment="1">
      <alignment horizontal="right" vertical="center"/>
    </xf>
    <xf numFmtId="0" fontId="5" fillId="2" borderId="31" xfId="0" applyFont="1" applyFill="1" applyBorder="1" applyAlignment="1">
      <alignment vertical="center"/>
    </xf>
    <xf numFmtId="39" fontId="5" fillId="2" borderId="31" xfId="0" applyNumberFormat="1" applyFont="1" applyFill="1" applyBorder="1" applyAlignment="1" applyProtection="1">
      <alignment vertical="center"/>
      <protection locked="0"/>
    </xf>
    <xf numFmtId="37" fontId="6" fillId="2" borderId="31" xfId="0" applyNumberFormat="1" applyFont="1" applyFill="1" applyBorder="1" applyAlignment="1">
      <alignment horizontal="right" vertical="center"/>
    </xf>
    <xf numFmtId="0" fontId="6" fillId="2" borderId="31" xfId="5" applyFont="1" applyFill="1" applyBorder="1" applyAlignment="1">
      <alignment vertical="center" wrapText="1"/>
    </xf>
    <xf numFmtId="4" fontId="5" fillId="2" borderId="31" xfId="156" applyNumberFormat="1" applyFont="1" applyFill="1" applyBorder="1" applyAlignment="1">
      <alignment vertical="center" wrapText="1"/>
    </xf>
    <xf numFmtId="4" fontId="5" fillId="2" borderId="31" xfId="0" applyNumberFormat="1" applyFont="1" applyFill="1" applyBorder="1" applyAlignment="1">
      <alignment horizontal="right" vertical="center"/>
    </xf>
    <xf numFmtId="43" fontId="5" fillId="2" borderId="31" xfId="196" applyFont="1" applyFill="1" applyBorder="1" applyAlignment="1">
      <alignment horizontal="center" vertical="center"/>
    </xf>
    <xf numFmtId="0" fontId="45" fillId="2" borderId="31" xfId="0" applyFont="1" applyFill="1" applyBorder="1" applyAlignment="1">
      <alignment vertical="center"/>
    </xf>
    <xf numFmtId="0" fontId="10" fillId="2" borderId="31" xfId="0" applyNumberFormat="1" applyFont="1" applyFill="1" applyBorder="1" applyAlignment="1">
      <alignment vertical="center" wrapText="1"/>
    </xf>
    <xf numFmtId="4" fontId="11" fillId="2" borderId="31" xfId="0" applyNumberFormat="1" applyFont="1" applyFill="1" applyBorder="1" applyAlignment="1">
      <alignment vertical="center"/>
    </xf>
    <xf numFmtId="4" fontId="11" fillId="2" borderId="31" xfId="0" applyNumberFormat="1" applyFont="1" applyFill="1" applyBorder="1" applyAlignment="1">
      <alignment horizontal="center" vertical="center"/>
    </xf>
    <xf numFmtId="175" fontId="11" fillId="2" borderId="31" xfId="0" applyNumberFormat="1" applyFont="1" applyFill="1" applyBorder="1" applyAlignment="1">
      <alignment horizontal="right" vertical="center"/>
    </xf>
    <xf numFmtId="0" fontId="11" fillId="2" borderId="31" xfId="0" applyFont="1" applyFill="1" applyBorder="1" applyAlignment="1">
      <alignment horizontal="right" vertical="center" wrapText="1"/>
    </xf>
    <xf numFmtId="0" fontId="6" fillId="2" borderId="31" xfId="0" applyFont="1" applyFill="1" applyBorder="1" applyAlignment="1">
      <alignment horizontal="left" vertical="center"/>
    </xf>
    <xf numFmtId="175" fontId="5" fillId="2" borderId="5" xfId="0" applyNumberFormat="1" applyFont="1" applyFill="1" applyBorder="1" applyAlignment="1">
      <alignment horizontal="right" vertical="center"/>
    </xf>
    <xf numFmtId="175" fontId="5" fillId="2" borderId="31" xfId="199" applyNumberFormat="1" applyFont="1" applyFill="1" applyBorder="1" applyAlignment="1">
      <alignment horizontal="right" vertical="center"/>
    </xf>
    <xf numFmtId="37" fontId="6" fillId="2" borderId="31" xfId="0" applyNumberFormat="1" applyFont="1" applyFill="1" applyBorder="1" applyAlignment="1" applyProtection="1">
      <alignment horizontal="right" vertical="center" wrapText="1"/>
    </xf>
    <xf numFmtId="4" fontId="11" fillId="2" borderId="5" xfId="0" applyNumberFormat="1" applyFont="1" applyFill="1" applyBorder="1" applyAlignment="1">
      <alignment vertical="center"/>
    </xf>
    <xf numFmtId="4" fontId="5" fillId="2" borderId="31" xfId="64" applyNumberFormat="1" applyFont="1" applyFill="1" applyBorder="1" applyAlignment="1" applyProtection="1">
      <alignment vertical="center"/>
    </xf>
    <xf numFmtId="0" fontId="5" fillId="2" borderId="6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5" fillId="19" borderId="31" xfId="0" applyFont="1" applyFill="1" applyBorder="1" applyAlignment="1">
      <alignment horizontal="right" vertical="center"/>
    </xf>
    <xf numFmtId="0" fontId="6" fillId="19" borderId="31" xfId="0" applyFont="1" applyFill="1" applyBorder="1" applyAlignment="1">
      <alignment horizontal="center" vertical="center" wrapText="1"/>
    </xf>
    <xf numFmtId="175" fontId="5" fillId="19" borderId="31" xfId="0" applyNumberFormat="1" applyFont="1" applyFill="1" applyBorder="1" applyAlignment="1">
      <alignment vertical="center"/>
    </xf>
    <xf numFmtId="175" fontId="5" fillId="19" borderId="31" xfId="0" applyNumberFormat="1" applyFont="1" applyFill="1" applyBorder="1" applyAlignment="1">
      <alignment horizontal="center" vertical="center"/>
    </xf>
    <xf numFmtId="174" fontId="10" fillId="2" borderId="31" xfId="0" applyNumberFormat="1" applyFont="1" applyFill="1" applyBorder="1" applyAlignment="1" applyProtection="1">
      <alignment horizontal="right" vertical="center"/>
    </xf>
    <xf numFmtId="4" fontId="6" fillId="2" borderId="31" xfId="1" applyNumberFormat="1" applyFont="1" applyFill="1" applyBorder="1" applyAlignment="1">
      <alignment vertical="center"/>
    </xf>
    <xf numFmtId="4" fontId="6" fillId="2" borderId="31" xfId="1" applyNumberFormat="1" applyFont="1" applyFill="1" applyBorder="1" applyAlignment="1">
      <alignment horizontal="center" vertical="center"/>
    </xf>
    <xf numFmtId="4" fontId="6" fillId="2" borderId="31" xfId="5" applyNumberFormat="1" applyFont="1" applyFill="1" applyBorder="1" applyAlignment="1">
      <alignment horizontal="center" vertical="center"/>
    </xf>
    <xf numFmtId="175" fontId="33" fillId="2" borderId="31" xfId="0" applyNumberFormat="1" applyFont="1" applyFill="1" applyBorder="1" applyAlignment="1">
      <alignment vertical="center"/>
    </xf>
    <xf numFmtId="175" fontId="33" fillId="2" borderId="31" xfId="0" applyNumberFormat="1" applyFont="1" applyFill="1" applyBorder="1" applyAlignment="1">
      <alignment horizontal="center" vertical="center"/>
    </xf>
    <xf numFmtId="0" fontId="5" fillId="2" borderId="31" xfId="4" applyFont="1" applyFill="1" applyBorder="1" applyAlignment="1">
      <alignment vertical="center" wrapText="1"/>
    </xf>
    <xf numFmtId="194" fontId="33" fillId="2" borderId="31" xfId="0" applyNumberFormat="1" applyFont="1" applyFill="1" applyBorder="1" applyAlignment="1">
      <alignment horizontal="right" vertical="center"/>
    </xf>
    <xf numFmtId="0" fontId="5" fillId="2" borderId="0" xfId="4" applyFont="1" applyFill="1" applyBorder="1" applyAlignment="1">
      <alignment vertical="center" wrapText="1"/>
    </xf>
    <xf numFmtId="1" fontId="6" fillId="2" borderId="31" xfId="0" applyNumberFormat="1" applyFont="1" applyFill="1" applyBorder="1" applyAlignment="1">
      <alignment horizontal="right" vertical="center"/>
    </xf>
    <xf numFmtId="175" fontId="33" fillId="2" borderId="15" xfId="0" applyNumberFormat="1" applyFont="1" applyFill="1" applyBorder="1" applyAlignment="1">
      <alignment vertical="center"/>
    </xf>
    <xf numFmtId="194" fontId="5" fillId="2" borderId="31" xfId="0" applyNumberFormat="1" applyFont="1" applyFill="1" applyBorder="1" applyAlignment="1">
      <alignment horizontal="right" vertical="center"/>
    </xf>
    <xf numFmtId="175" fontId="5" fillId="2" borderId="15" xfId="0" applyNumberFormat="1" applyFont="1" applyFill="1" applyBorder="1" applyAlignment="1">
      <alignment vertical="center"/>
    </xf>
    <xf numFmtId="1" fontId="5" fillId="2" borderId="6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vertical="center"/>
    </xf>
    <xf numFmtId="175" fontId="5" fillId="2" borderId="6" xfId="0" applyNumberFormat="1" applyFont="1" applyFill="1" applyBorder="1" applyAlignment="1">
      <alignment vertical="center"/>
    </xf>
    <xf numFmtId="175" fontId="5" fillId="2" borderId="4" xfId="0" applyNumberFormat="1" applyFont="1" applyFill="1" applyBorder="1" applyAlignment="1">
      <alignment vertical="center"/>
    </xf>
    <xf numFmtId="1" fontId="6" fillId="2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75" fontId="5" fillId="2" borderId="3" xfId="0" applyNumberFormat="1" applyFont="1" applyFill="1" applyBorder="1" applyAlignment="1">
      <alignment vertical="center"/>
    </xf>
    <xf numFmtId="175" fontId="5" fillId="2" borderId="3" xfId="0" applyNumberFormat="1" applyFont="1" applyFill="1" applyBorder="1" applyAlignment="1">
      <alignment horizontal="center" vertical="center"/>
    </xf>
    <xf numFmtId="194" fontId="33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175" fontId="33" fillId="2" borderId="3" xfId="0" applyNumberFormat="1" applyFont="1" applyFill="1" applyBorder="1" applyAlignment="1">
      <alignment vertical="center"/>
    </xf>
    <xf numFmtId="175" fontId="33" fillId="2" borderId="3" xfId="0" applyNumberFormat="1" applyFont="1" applyFill="1" applyBorder="1" applyAlignment="1">
      <alignment horizontal="center" vertical="center"/>
    </xf>
    <xf numFmtId="175" fontId="5" fillId="2" borderId="31" xfId="0" applyNumberFormat="1" applyFont="1" applyFill="1" applyBorder="1" applyAlignment="1">
      <alignment vertical="center" wrapText="1"/>
    </xf>
    <xf numFmtId="1" fontId="5" fillId="2" borderId="31" xfId="0" applyNumberFormat="1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center" vertical="center"/>
    </xf>
    <xf numFmtId="175" fontId="34" fillId="2" borderId="31" xfId="0" applyNumberFormat="1" applyFont="1" applyFill="1" applyBorder="1" applyAlignment="1">
      <alignment horizontal="center" vertical="center"/>
    </xf>
    <xf numFmtId="0" fontId="6" fillId="19" borderId="31" xfId="0" applyFont="1" applyFill="1" applyBorder="1" applyAlignment="1">
      <alignment horizontal="center" vertical="center"/>
    </xf>
    <xf numFmtId="174" fontId="5" fillId="2" borderId="31" xfId="0" applyNumberFormat="1" applyFont="1" applyFill="1" applyBorder="1" applyAlignment="1" applyProtection="1">
      <alignment horizontal="right" vertical="center" wrapText="1"/>
    </xf>
    <xf numFmtId="211" fontId="6" fillId="2" borderId="31" xfId="6" applyNumberFormat="1" applyFont="1" applyFill="1" applyBorder="1" applyAlignment="1" applyProtection="1">
      <alignment horizontal="right" vertical="center"/>
    </xf>
    <xf numFmtId="0" fontId="6" fillId="2" borderId="31" xfId="0" applyNumberFormat="1" applyFont="1" applyFill="1" applyBorder="1" applyAlignment="1">
      <alignment horizontal="left" vertical="center" wrapText="1"/>
    </xf>
    <xf numFmtId="4" fontId="6" fillId="2" borderId="31" xfId="141" applyNumberFormat="1" applyFont="1" applyFill="1" applyBorder="1" applyAlignment="1" applyProtection="1">
      <alignment horizontal="right" vertical="center" wrapText="1"/>
    </xf>
    <xf numFmtId="4" fontId="6" fillId="2" borderId="31" xfId="0" applyNumberFormat="1" applyFont="1" applyFill="1" applyBorder="1" applyAlignment="1">
      <alignment horizontal="center" vertical="center"/>
    </xf>
    <xf numFmtId="4" fontId="6" fillId="2" borderId="31" xfId="141" applyNumberFormat="1" applyFont="1" applyFill="1" applyBorder="1" applyAlignment="1" applyProtection="1">
      <alignment horizontal="right" vertical="center" wrapText="1"/>
      <protection locked="0"/>
    </xf>
    <xf numFmtId="174" fontId="6" fillId="2" borderId="31" xfId="0" applyNumberFormat="1" applyFont="1" applyFill="1" applyBorder="1" applyAlignment="1">
      <alignment horizontal="right" vertical="center"/>
    </xf>
    <xf numFmtId="0" fontId="6" fillId="2" borderId="31" xfId="225" applyFont="1" applyFill="1" applyBorder="1" applyAlignment="1">
      <alignment horizontal="center" vertical="center" wrapText="1"/>
    </xf>
    <xf numFmtId="0" fontId="6" fillId="2" borderId="31" xfId="225" applyFont="1" applyFill="1" applyBorder="1" applyAlignment="1">
      <alignment vertical="center" wrapText="1"/>
    </xf>
    <xf numFmtId="4" fontId="5" fillId="2" borderId="31" xfId="713" applyNumberFormat="1" applyFont="1" applyFill="1" applyBorder="1" applyAlignment="1">
      <alignment vertical="center"/>
    </xf>
    <xf numFmtId="4" fontId="5" fillId="2" borderId="31" xfId="225" applyNumberFormat="1" applyFont="1" applyFill="1" applyBorder="1" applyAlignment="1">
      <alignment horizontal="center" vertical="center"/>
    </xf>
    <xf numFmtId="175" fontId="5" fillId="2" borderId="31" xfId="225" applyNumberFormat="1" applyFont="1" applyFill="1" applyBorder="1" applyAlignment="1">
      <alignment vertical="center"/>
    </xf>
    <xf numFmtId="4" fontId="5" fillId="2" borderId="31" xfId="141" applyNumberFormat="1" applyFont="1" applyFill="1" applyBorder="1" applyAlignment="1">
      <alignment horizontal="right" vertical="center" wrapText="1"/>
    </xf>
    <xf numFmtId="4" fontId="5" fillId="2" borderId="31" xfId="141" applyNumberFormat="1" applyFont="1" applyFill="1" applyBorder="1" applyAlignment="1">
      <alignment horizontal="center" vertical="center"/>
    </xf>
    <xf numFmtId="175" fontId="5" fillId="2" borderId="31" xfId="141" applyNumberFormat="1" applyFont="1" applyFill="1" applyBorder="1" applyAlignment="1">
      <alignment horizontal="right" vertical="center" wrapText="1"/>
    </xf>
    <xf numFmtId="4" fontId="5" fillId="2" borderId="31" xfId="6" applyNumberFormat="1" applyFont="1" applyFill="1" applyBorder="1" applyAlignment="1">
      <alignment horizontal="right" vertical="center" wrapText="1"/>
    </xf>
    <xf numFmtId="174" fontId="5" fillId="2" borderId="31" xfId="0" applyNumberFormat="1" applyFont="1" applyFill="1" applyBorder="1" applyAlignment="1">
      <alignment horizontal="right" vertical="center"/>
    </xf>
    <xf numFmtId="175" fontId="5" fillId="2" borderId="31" xfId="141" applyNumberFormat="1" applyFont="1" applyFill="1" applyBorder="1" applyAlignment="1" applyProtection="1">
      <alignment horizontal="right" vertical="center" wrapText="1"/>
      <protection locked="0"/>
    </xf>
    <xf numFmtId="0" fontId="6" fillId="2" borderId="31" xfId="0" applyNumberFormat="1" applyFont="1" applyFill="1" applyBorder="1" applyAlignment="1">
      <alignment vertical="center" wrapText="1"/>
    </xf>
    <xf numFmtId="175" fontId="6" fillId="2" borderId="31" xfId="141" applyNumberFormat="1" applyFont="1" applyFill="1" applyBorder="1" applyAlignment="1" applyProtection="1">
      <alignment horizontal="right" vertical="center" wrapText="1"/>
      <protection locked="0"/>
    </xf>
    <xf numFmtId="174" fontId="5" fillId="2" borderId="6" xfId="0" applyNumberFormat="1" applyFont="1" applyFill="1" applyBorder="1" applyAlignment="1">
      <alignment horizontal="right" vertical="center"/>
    </xf>
    <xf numFmtId="0" fontId="5" fillId="2" borderId="6" xfId="0" applyNumberFormat="1" applyFont="1" applyFill="1" applyBorder="1" applyAlignment="1">
      <alignment vertical="center" wrapText="1"/>
    </xf>
    <xf numFmtId="175" fontId="5" fillId="2" borderId="6" xfId="141" applyNumberFormat="1" applyFont="1" applyFill="1" applyBorder="1" applyAlignment="1" applyProtection="1">
      <alignment horizontal="right" vertical="center" wrapText="1"/>
      <protection locked="0"/>
    </xf>
    <xf numFmtId="39" fontId="5" fillId="2" borderId="6" xfId="0" applyNumberFormat="1" applyFont="1" applyFill="1" applyBorder="1" applyAlignment="1" applyProtection="1">
      <alignment vertical="center"/>
      <protection locked="0"/>
    </xf>
    <xf numFmtId="37" fontId="6" fillId="2" borderId="31" xfId="0" applyNumberFormat="1" applyFont="1" applyFill="1" applyBorder="1" applyAlignment="1" applyProtection="1">
      <alignment horizontal="center" vertical="center" wrapText="1"/>
    </xf>
    <xf numFmtId="4" fontId="6" fillId="2" borderId="31" xfId="0" applyNumberFormat="1" applyFont="1" applyFill="1" applyBorder="1" applyAlignment="1">
      <alignment vertical="center"/>
    </xf>
    <xf numFmtId="4" fontId="5" fillId="2" borderId="31" xfId="158" applyNumberFormat="1" applyFont="1" applyFill="1" applyBorder="1" applyAlignment="1" applyProtection="1">
      <alignment vertical="center"/>
    </xf>
    <xf numFmtId="0" fontId="5" fillId="2" borderId="31" xfId="0" applyFont="1" applyFill="1" applyBorder="1" applyAlignment="1" applyProtection="1">
      <alignment horizontal="right" vertical="center"/>
    </xf>
    <xf numFmtId="4" fontId="5" fillId="2" borderId="31" xfId="156" applyNumberFormat="1" applyFont="1" applyFill="1" applyBorder="1" applyAlignment="1">
      <alignment horizontal="right" vertical="center" wrapText="1"/>
    </xf>
    <xf numFmtId="0" fontId="5" fillId="2" borderId="31" xfId="208" applyFont="1" applyFill="1" applyBorder="1" applyAlignment="1">
      <alignment vertical="center" wrapText="1"/>
    </xf>
    <xf numFmtId="0" fontId="45" fillId="2" borderId="31" xfId="0" applyFont="1" applyFill="1" applyBorder="1" applyAlignment="1" applyProtection="1">
      <alignment horizontal="right" vertical="center"/>
    </xf>
    <xf numFmtId="0" fontId="45" fillId="2" borderId="31" xfId="208" applyFont="1" applyFill="1" applyBorder="1" applyAlignment="1">
      <alignment vertical="center" wrapText="1"/>
    </xf>
    <xf numFmtId="4" fontId="45" fillId="2" borderId="31" xfId="0" applyNumberFormat="1" applyFont="1" applyFill="1" applyBorder="1" applyAlignment="1">
      <alignment horizontal="right" vertical="center"/>
    </xf>
    <xf numFmtId="4" fontId="45" fillId="2" borderId="31" xfId="208" applyNumberFormat="1" applyFont="1" applyFill="1" applyBorder="1" applyAlignment="1">
      <alignment horizontal="center" vertical="center"/>
    </xf>
    <xf numFmtId="43" fontId="45" fillId="2" borderId="31" xfId="196" applyFont="1" applyFill="1" applyBorder="1" applyAlignment="1">
      <alignment horizontal="right" vertical="center"/>
    </xf>
    <xf numFmtId="175" fontId="45" fillId="2" borderId="31" xfId="208" applyNumberFormat="1" applyFont="1" applyFill="1" applyBorder="1" applyAlignment="1">
      <alignment vertical="center"/>
    </xf>
    <xf numFmtId="0" fontId="5" fillId="19" borderId="3" xfId="0" applyFont="1" applyFill="1" applyBorder="1" applyAlignment="1">
      <alignment horizontal="right" vertical="center" wrapText="1"/>
    </xf>
    <xf numFmtId="49" fontId="6" fillId="19" borderId="3" xfId="9" applyNumberFormat="1" applyFont="1" applyFill="1" applyBorder="1" applyAlignment="1">
      <alignment horizontal="center" vertical="center" wrapText="1"/>
    </xf>
    <xf numFmtId="175" fontId="5" fillId="19" borderId="0" xfId="0" applyNumberFormat="1" applyFont="1" applyFill="1" applyBorder="1" applyAlignment="1">
      <alignment vertical="center" wrapText="1"/>
    </xf>
    <xf numFmtId="175" fontId="5" fillId="19" borderId="3" xfId="0" applyNumberFormat="1" applyFont="1" applyFill="1" applyBorder="1" applyAlignment="1">
      <alignment horizontal="center" vertical="center" wrapText="1"/>
    </xf>
    <xf numFmtId="175" fontId="5" fillId="19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175" fontId="5" fillId="2" borderId="0" xfId="0" applyNumberFormat="1" applyFont="1" applyFill="1" applyBorder="1" applyAlignment="1">
      <alignment vertical="center" wrapText="1"/>
    </xf>
    <xf numFmtId="4" fontId="5" fillId="44" borderId="6" xfId="0" applyNumberFormat="1" applyFont="1" applyFill="1" applyBorder="1" applyAlignment="1">
      <alignment vertical="center"/>
    </xf>
    <xf numFmtId="0" fontId="5" fillId="44" borderId="6" xfId="0" applyFont="1" applyFill="1" applyBorder="1" applyAlignment="1">
      <alignment horizontal="center" vertical="center"/>
    </xf>
    <xf numFmtId="175" fontId="6" fillId="44" borderId="6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3" fontId="5" fillId="2" borderId="15" xfId="0" applyNumberFormat="1" applyFont="1" applyFill="1" applyBorder="1" applyAlignment="1">
      <alignment vertical="center"/>
    </xf>
    <xf numFmtId="10" fontId="5" fillId="2" borderId="3" xfId="218" applyNumberFormat="1" applyFont="1" applyFill="1" applyBorder="1" applyAlignment="1">
      <alignment vertical="center"/>
    </xf>
    <xf numFmtId="39" fontId="5" fillId="2" borderId="15" xfId="0" applyNumberFormat="1" applyFont="1" applyFill="1" applyBorder="1" applyAlignment="1">
      <alignment vertical="center" wrapText="1"/>
    </xf>
    <xf numFmtId="10" fontId="5" fillId="2" borderId="3" xfId="0" applyNumberFormat="1" applyFont="1" applyFill="1" applyBorder="1" applyAlignment="1">
      <alignment vertical="center"/>
    </xf>
    <xf numFmtId="43" fontId="5" fillId="2" borderId="3" xfId="224" applyFont="1" applyFill="1" applyBorder="1" applyAlignment="1">
      <alignment horizontal="center" vertical="center"/>
    </xf>
    <xf numFmtId="10" fontId="11" fillId="2" borderId="3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right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39" fontId="5" fillId="2" borderId="3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39" fontId="11" fillId="2" borderId="3" xfId="0" applyNumberFormat="1" applyFont="1" applyFill="1" applyBorder="1" applyAlignment="1" applyProtection="1">
      <alignment horizontal="right" vertical="center"/>
      <protection locked="0"/>
    </xf>
    <xf numFmtId="10" fontId="45" fillId="2" borderId="3" xfId="88" applyNumberFormat="1" applyFont="1" applyFill="1" applyBorder="1" applyAlignment="1">
      <alignment horizontal="right" vertical="center"/>
    </xf>
    <xf numFmtId="175" fontId="45" fillId="2" borderId="0" xfId="0" applyNumberFormat="1" applyFont="1" applyFill="1" applyBorder="1" applyAlignment="1">
      <alignment horizontal="center" vertical="center" wrapText="1"/>
    </xf>
    <xf numFmtId="175" fontId="45" fillId="2" borderId="3" xfId="0" applyNumberFormat="1" applyFont="1" applyFill="1" applyBorder="1" applyAlignment="1">
      <alignment vertical="center" wrapText="1"/>
    </xf>
    <xf numFmtId="10" fontId="45" fillId="2" borderId="31" xfId="88" applyNumberFormat="1" applyFont="1" applyFill="1" applyBorder="1" applyAlignment="1">
      <alignment horizontal="right" vertical="center"/>
    </xf>
    <xf numFmtId="175" fontId="45" fillId="2" borderId="31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horizontal="right" vertical="center"/>
    </xf>
    <xf numFmtId="178" fontId="5" fillId="2" borderId="3" xfId="0" applyNumberFormat="1" applyFont="1" applyFill="1" applyBorder="1" applyAlignment="1">
      <alignment vertical="center"/>
    </xf>
    <xf numFmtId="0" fontId="10" fillId="19" borderId="1" xfId="0" applyFont="1" applyFill="1" applyBorder="1" applyAlignment="1" applyProtection="1">
      <alignment horizontal="right" vertical="center"/>
      <protection locked="0"/>
    </xf>
    <xf numFmtId="10" fontId="10" fillId="19" borderId="22" xfId="0" applyNumberFormat="1" applyFont="1" applyFill="1" applyBorder="1" applyAlignment="1" applyProtection="1">
      <alignment vertical="center"/>
      <protection locked="0"/>
    </xf>
    <xf numFmtId="175" fontId="6" fillId="19" borderId="1" xfId="227" applyNumberFormat="1" applyFont="1" applyFill="1" applyBorder="1" applyAlignment="1">
      <alignment horizontal="right" vertical="center" wrapText="1"/>
    </xf>
    <xf numFmtId="175" fontId="6" fillId="19" borderId="23" xfId="227" applyNumberFormat="1" applyFont="1" applyFill="1" applyBorder="1" applyAlignment="1">
      <alignment horizontal="right" vertical="center" wrapText="1"/>
    </xf>
    <xf numFmtId="175" fontId="5" fillId="2" borderId="3" xfId="227" applyNumberFormat="1" applyFont="1" applyFill="1" applyBorder="1" applyAlignment="1">
      <alignment horizontal="right" vertical="center" wrapText="1"/>
    </xf>
    <xf numFmtId="175" fontId="6" fillId="2" borderId="15" xfId="227" applyNumberFormat="1" applyFont="1" applyFill="1" applyBorder="1" applyAlignment="1">
      <alignment horizontal="right" vertical="center" wrapText="1"/>
    </xf>
    <xf numFmtId="0" fontId="61" fillId="2" borderId="0" xfId="0" quotePrefix="1" applyFont="1" applyFill="1" applyBorder="1" applyAlignment="1">
      <alignment vertical="center"/>
    </xf>
    <xf numFmtId="0" fontId="0" fillId="0" borderId="0" xfId="0" applyBorder="1"/>
    <xf numFmtId="4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/>
    <xf numFmtId="4" fontId="0" fillId="0" borderId="0" xfId="0" applyNumberFormat="1"/>
    <xf numFmtId="175" fontId="0" fillId="0" borderId="0" xfId="0" applyNumberFormat="1"/>
    <xf numFmtId="175" fontId="64" fillId="19" borderId="31" xfId="0" applyNumberFormat="1" applyFont="1" applyFill="1" applyBorder="1" applyAlignment="1">
      <alignment vertical="center"/>
    </xf>
    <xf numFmtId="175" fontId="64" fillId="19" borderId="15" xfId="0" applyNumberFormat="1" applyFont="1" applyFill="1" applyBorder="1" applyAlignment="1">
      <alignment vertical="center"/>
    </xf>
    <xf numFmtId="175" fontId="64" fillId="19" borderId="3" xfId="0" applyNumberFormat="1" applyFont="1" applyFill="1" applyBorder="1" applyAlignment="1">
      <alignment vertical="center" wrapText="1"/>
    </xf>
    <xf numFmtId="0" fontId="0" fillId="0" borderId="0" xfId="0"/>
    <xf numFmtId="4" fontId="64" fillId="2" borderId="15" xfId="0" applyNumberFormat="1" applyFont="1" applyFill="1" applyBorder="1" applyAlignment="1">
      <alignment vertical="center"/>
    </xf>
    <xf numFmtId="4" fontId="64" fillId="44" borderId="23" xfId="0" applyNumberFormat="1" applyFont="1" applyFill="1" applyBorder="1" applyAlignment="1">
      <alignment vertical="center" wrapText="1"/>
    </xf>
    <xf numFmtId="175" fontId="5" fillId="2" borderId="39" xfId="0" applyNumberFormat="1" applyFont="1" applyFill="1" applyBorder="1" applyAlignment="1">
      <alignment vertical="center" wrapText="1"/>
    </xf>
    <xf numFmtId="175" fontId="5" fillId="2" borderId="6" xfId="0" applyNumberFormat="1" applyFont="1" applyFill="1" applyBorder="1" applyAlignment="1">
      <alignment horizontal="center" vertical="center" wrapText="1"/>
    </xf>
    <xf numFmtId="175" fontId="5" fillId="2" borderId="6" xfId="0" applyNumberFormat="1" applyFont="1" applyFill="1" applyBorder="1" applyAlignment="1">
      <alignment vertical="center" wrapText="1"/>
    </xf>
    <xf numFmtId="0" fontId="6" fillId="2" borderId="31" xfId="0" applyFont="1" applyFill="1" applyBorder="1" applyAlignment="1">
      <alignment vertical="center"/>
    </xf>
    <xf numFmtId="4" fontId="64" fillId="19" borderId="31" xfId="0" applyNumberFormat="1" applyFont="1" applyFill="1" applyBorder="1" applyAlignment="1" applyProtection="1">
      <alignment horizontal="right" vertical="center"/>
      <protection locked="0"/>
    </xf>
    <xf numFmtId="4" fontId="64" fillId="0" borderId="0" xfId="0" applyNumberFormat="1" applyFont="1" applyAlignment="1">
      <alignment vertical="center"/>
    </xf>
    <xf numFmtId="0" fontId="6" fillId="2" borderId="5" xfId="0" applyFont="1" applyFill="1" applyBorder="1" applyAlignment="1">
      <alignment horizontal="left" vertical="center" wrapText="1"/>
    </xf>
    <xf numFmtId="175" fontId="33" fillId="2" borderId="5" xfId="0" applyNumberFormat="1" applyFont="1" applyFill="1" applyBorder="1" applyAlignment="1">
      <alignment vertical="center"/>
    </xf>
    <xf numFmtId="4" fontId="5" fillId="2" borderId="6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/>
    <xf numFmtId="4" fontId="5" fillId="2" borderId="31" xfId="5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63" fillId="2" borderId="3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175" fontId="6" fillId="19" borderId="31" xfId="0" applyNumberFormat="1" applyFont="1" applyFill="1" applyBorder="1" applyAlignment="1">
      <alignment vertical="center"/>
    </xf>
    <xf numFmtId="4" fontId="5" fillId="0" borderId="31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4" fontId="0" fillId="0" borderId="0" xfId="0" applyNumberFormat="1" applyFill="1" applyBorder="1"/>
    <xf numFmtId="0" fontId="5" fillId="19" borderId="31" xfId="0" applyFont="1" applyFill="1" applyBorder="1" applyAlignment="1">
      <alignment horizontal="right" vertical="center" wrapText="1"/>
    </xf>
    <xf numFmtId="10" fontId="11" fillId="2" borderId="31" xfId="0" applyNumberFormat="1" applyFont="1" applyFill="1" applyBorder="1" applyAlignment="1" applyProtection="1">
      <alignment vertical="center"/>
      <protection locked="0"/>
    </xf>
    <xf numFmtId="10" fontId="45" fillId="2" borderId="31" xfId="0" applyNumberFormat="1" applyFont="1" applyFill="1" applyBorder="1" applyAlignment="1" applyProtection="1">
      <alignment vertical="center"/>
      <protection locked="0"/>
    </xf>
    <xf numFmtId="0" fontId="5" fillId="2" borderId="31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right" vertical="center" wrapText="1"/>
    </xf>
    <xf numFmtId="175" fontId="64" fillId="2" borderId="0" xfId="0" applyNumberFormat="1" applyFont="1" applyFill="1" applyBorder="1" applyAlignment="1">
      <alignment vertical="center"/>
    </xf>
    <xf numFmtId="175" fontId="5" fillId="19" borderId="5" xfId="0" applyNumberFormat="1" applyFont="1" applyFill="1" applyBorder="1" applyAlignment="1">
      <alignment vertical="center"/>
    </xf>
    <xf numFmtId="172" fontId="0" fillId="0" borderId="0" xfId="1" applyFont="1" applyAlignment="1">
      <alignment vertical="center"/>
    </xf>
    <xf numFmtId="43" fontId="5" fillId="2" borderId="31" xfId="196" applyNumberFormat="1" applyFont="1" applyFill="1" applyBorder="1" applyAlignment="1">
      <alignment horizontal="right" vertical="center"/>
    </xf>
    <xf numFmtId="4" fontId="65" fillId="2" borderId="31" xfId="0" applyNumberFormat="1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0" fillId="0" borderId="38" xfId="0" applyFont="1" applyBorder="1" applyAlignment="1">
      <alignment vertical="center"/>
    </xf>
    <xf numFmtId="175" fontId="5" fillId="2" borderId="5" xfId="141" applyNumberFormat="1" applyFont="1" applyFill="1" applyBorder="1" applyAlignment="1" applyProtection="1">
      <alignment horizontal="right" vertical="center" wrapText="1"/>
      <protection locked="0"/>
    </xf>
    <xf numFmtId="43" fontId="5" fillId="2" borderId="5" xfId="224" applyFont="1" applyFill="1" applyBorder="1" applyAlignment="1">
      <alignment horizontal="right" vertical="center"/>
    </xf>
    <xf numFmtId="39" fontId="5" fillId="2" borderId="31" xfId="0" applyNumberFormat="1" applyFont="1" applyFill="1" applyBorder="1" applyAlignment="1">
      <alignment vertical="center" wrapText="1"/>
    </xf>
    <xf numFmtId="175" fontId="6" fillId="19" borderId="31" xfId="208" applyNumberFormat="1" applyFont="1" applyFill="1" applyBorder="1" applyAlignment="1">
      <alignment vertical="center"/>
    </xf>
    <xf numFmtId="175" fontId="0" fillId="0" borderId="0" xfId="0" applyNumberFormat="1" applyAlignment="1">
      <alignment vertical="center"/>
    </xf>
    <xf numFmtId="0" fontId="0" fillId="0" borderId="0" xfId="0"/>
    <xf numFmtId="4" fontId="0" fillId="2" borderId="0" xfId="0" applyNumberFormat="1" applyFill="1" applyAlignment="1">
      <alignment vertical="center"/>
    </xf>
    <xf numFmtId="194" fontId="5" fillId="0" borderId="31" xfId="0" applyNumberFormat="1" applyFont="1" applyFill="1" applyBorder="1" applyAlignment="1">
      <alignment horizontal="right" vertical="center" wrapText="1"/>
    </xf>
    <xf numFmtId="0" fontId="6" fillId="0" borderId="31" xfId="0" applyFont="1" applyFill="1" applyBorder="1" applyAlignment="1">
      <alignment horizontal="center" vertical="center"/>
    </xf>
    <xf numFmtId="175" fontId="5" fillId="0" borderId="31" xfId="0" applyNumberFormat="1" applyFont="1" applyFill="1" applyBorder="1" applyAlignment="1">
      <alignment vertical="center"/>
    </xf>
    <xf numFmtId="175" fontId="5" fillId="0" borderId="31" xfId="0" applyNumberFormat="1" applyFont="1" applyFill="1" applyBorder="1" applyAlignment="1">
      <alignment horizontal="center" vertical="center"/>
    </xf>
    <xf numFmtId="175" fontId="64" fillId="0" borderId="31" xfId="0" applyNumberFormat="1" applyFont="1" applyFill="1" applyBorder="1" applyAlignment="1">
      <alignment vertical="center"/>
    </xf>
    <xf numFmtId="0" fontId="0" fillId="0" borderId="0" xfId="0" applyFill="1"/>
    <xf numFmtId="175" fontId="64" fillId="0" borderId="0" xfId="0" applyNumberFormat="1" applyFont="1" applyFill="1" applyBorder="1" applyAlignment="1">
      <alignment vertical="center"/>
    </xf>
    <xf numFmtId="0" fontId="6" fillId="0" borderId="3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63" fillId="0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right" vertical="center" wrapText="1"/>
    </xf>
    <xf numFmtId="0" fontId="6" fillId="0" borderId="31" xfId="0" applyFont="1" applyFill="1" applyBorder="1" applyAlignment="1">
      <alignment vertical="center" wrapText="1"/>
    </xf>
    <xf numFmtId="4" fontId="5" fillId="2" borderId="30" xfId="0" applyNumberFormat="1" applyFont="1" applyFill="1" applyBorder="1" applyAlignment="1">
      <alignment vertical="center"/>
    </xf>
    <xf numFmtId="0" fontId="63" fillId="0" borderId="31" xfId="0" applyFont="1" applyFill="1" applyBorder="1" applyAlignment="1">
      <alignment vertical="center" wrapText="1"/>
    </xf>
    <xf numFmtId="4" fontId="5" fillId="2" borderId="40" xfId="0" applyNumberFormat="1" applyFont="1" applyFill="1" applyBorder="1" applyAlignment="1">
      <alignment vertical="center"/>
    </xf>
    <xf numFmtId="0" fontId="63" fillId="0" borderId="5" xfId="0" applyFont="1" applyFill="1" applyBorder="1" applyAlignment="1">
      <alignment vertical="center" wrapText="1"/>
    </xf>
    <xf numFmtId="4" fontId="6" fillId="2" borderId="30" xfId="0" applyNumberFormat="1" applyFont="1" applyFill="1" applyBorder="1" applyAlignment="1">
      <alignment vertical="center"/>
    </xf>
    <xf numFmtId="4" fontId="64" fillId="2" borderId="6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4" fontId="64" fillId="2" borderId="23" xfId="0" applyNumberFormat="1" applyFont="1" applyFill="1" applyBorder="1" applyAlignment="1">
      <alignment vertical="center"/>
    </xf>
    <xf numFmtId="0" fontId="5" fillId="0" borderId="31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left" vertical="center"/>
    </xf>
    <xf numFmtId="175" fontId="5" fillId="0" borderId="31" xfId="0" applyNumberFormat="1" applyFont="1" applyFill="1" applyBorder="1" applyAlignment="1">
      <alignment horizontal="right" vertical="center"/>
    </xf>
    <xf numFmtId="175" fontId="5" fillId="0" borderId="31" xfId="1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175" fontId="5" fillId="0" borderId="5" xfId="0" applyNumberFormat="1" applyFont="1" applyFill="1" applyBorder="1" applyAlignment="1">
      <alignment vertical="center"/>
    </xf>
    <xf numFmtId="175" fontId="64" fillId="0" borderId="15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4" fontId="6" fillId="2" borderId="15" xfId="5" applyNumberFormat="1" applyFont="1" applyFill="1" applyBorder="1" applyAlignment="1">
      <alignment horizontal="center" vertical="center"/>
    </xf>
    <xf numFmtId="175" fontId="6" fillId="0" borderId="31" xfId="0" applyNumberFormat="1" applyFont="1" applyFill="1" applyBorder="1" applyAlignment="1">
      <alignment vertical="center"/>
    </xf>
    <xf numFmtId="175" fontId="0" fillId="0" borderId="0" xfId="0" applyNumberFormat="1" applyFill="1"/>
    <xf numFmtId="4" fontId="5" fillId="2" borderId="5" xfId="158" applyNumberFormat="1" applyFont="1" applyFill="1" applyBorder="1" applyAlignment="1" applyProtection="1">
      <alignment vertical="center"/>
    </xf>
    <xf numFmtId="4" fontId="5" fillId="2" borderId="5" xfId="231" applyNumberFormat="1" applyFont="1" applyFill="1" applyBorder="1" applyAlignment="1">
      <alignment vertical="center"/>
    </xf>
    <xf numFmtId="0" fontId="5" fillId="0" borderId="31" xfId="0" applyFont="1" applyFill="1" applyBorder="1" applyAlignment="1">
      <alignment horizontal="right" vertical="center" wrapText="1"/>
    </xf>
    <xf numFmtId="49" fontId="6" fillId="0" borderId="31" xfId="9" applyNumberFormat="1" applyFont="1" applyFill="1" applyBorder="1" applyAlignment="1">
      <alignment horizontal="center" vertical="center" wrapText="1"/>
    </xf>
    <xf numFmtId="175" fontId="5" fillId="0" borderId="0" xfId="0" applyNumberFormat="1" applyFont="1" applyFill="1" applyBorder="1" applyAlignment="1">
      <alignment vertical="center" wrapText="1"/>
    </xf>
    <xf numFmtId="175" fontId="5" fillId="0" borderId="31" xfId="0" applyNumberFormat="1" applyFont="1" applyFill="1" applyBorder="1" applyAlignment="1">
      <alignment horizontal="center" vertical="center" wrapText="1"/>
    </xf>
    <xf numFmtId="175" fontId="5" fillId="0" borderId="31" xfId="0" applyNumberFormat="1" applyFont="1" applyFill="1" applyBorder="1" applyAlignment="1">
      <alignment vertical="center" wrapText="1"/>
    </xf>
    <xf numFmtId="175" fontId="6" fillId="0" borderId="31" xfId="208" applyNumberFormat="1" applyFont="1" applyFill="1" applyBorder="1" applyAlignment="1">
      <alignment vertical="center"/>
    </xf>
    <xf numFmtId="1" fontId="6" fillId="0" borderId="31" xfId="0" applyNumberFormat="1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left" vertical="center"/>
    </xf>
    <xf numFmtId="175" fontId="33" fillId="0" borderId="31" xfId="0" applyNumberFormat="1" applyFont="1" applyFill="1" applyBorder="1" applyAlignment="1">
      <alignment vertical="center"/>
    </xf>
    <xf numFmtId="175" fontId="33" fillId="0" borderId="15" xfId="0" applyNumberFormat="1" applyFont="1" applyFill="1" applyBorder="1" applyAlignment="1">
      <alignment vertical="center"/>
    </xf>
    <xf numFmtId="0" fontId="6" fillId="0" borderId="31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/>
    </xf>
    <xf numFmtId="175" fontId="5" fillId="0" borderId="3" xfId="0" applyNumberFormat="1" applyFont="1" applyFill="1" applyBorder="1" applyAlignment="1">
      <alignment vertical="center"/>
    </xf>
    <xf numFmtId="175" fontId="5" fillId="0" borderId="3" xfId="0" applyNumberFormat="1" applyFont="1" applyFill="1" applyBorder="1" applyAlignment="1">
      <alignment horizontal="center" vertical="center"/>
    </xf>
    <xf numFmtId="4" fontId="5" fillId="0" borderId="31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>
      <alignment vertical="center" wrapText="1"/>
    </xf>
    <xf numFmtId="0" fontId="11" fillId="0" borderId="31" xfId="0" applyNumberFormat="1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horizontal="left" vertical="center" wrapText="1"/>
    </xf>
    <xf numFmtId="37" fontId="10" fillId="0" borderId="31" xfId="0" applyNumberFormat="1" applyFont="1" applyFill="1" applyBorder="1" applyAlignment="1" applyProtection="1">
      <alignment horizontal="right" vertical="center" wrapText="1"/>
    </xf>
    <xf numFmtId="0" fontId="6" fillId="0" borderId="31" xfId="5" applyFont="1" applyFill="1" applyBorder="1" applyAlignment="1">
      <alignment horizontal="left" vertical="center" wrapText="1"/>
    </xf>
    <xf numFmtId="0" fontId="0" fillId="0" borderId="31" xfId="0" applyFill="1" applyBorder="1"/>
    <xf numFmtId="174" fontId="5" fillId="0" borderId="31" xfId="704" applyNumberFormat="1" applyFont="1" applyFill="1" applyBorder="1" applyAlignment="1" applyProtection="1">
      <alignment horizontal="right" vertical="center"/>
    </xf>
    <xf numFmtId="0" fontId="5" fillId="0" borderId="31" xfId="0" applyNumberFormat="1" applyFont="1" applyFill="1" applyBorder="1" applyAlignment="1">
      <alignment horizontal="left" vertical="center" wrapText="1"/>
    </xf>
    <xf numFmtId="4" fontId="5" fillId="0" borderId="31" xfId="141" applyNumberFormat="1" applyFont="1" applyFill="1" applyBorder="1" applyAlignment="1" applyProtection="1">
      <alignment horizontal="right" vertical="center" wrapText="1"/>
    </xf>
    <xf numFmtId="4" fontId="5" fillId="0" borderId="31" xfId="0" applyNumberFormat="1" applyFont="1" applyFill="1" applyBorder="1" applyAlignment="1">
      <alignment horizontal="center" vertical="center"/>
    </xf>
    <xf numFmtId="4" fontId="5" fillId="0" borderId="31" xfId="141" applyNumberFormat="1" applyFont="1" applyFill="1" applyBorder="1" applyAlignment="1" applyProtection="1">
      <alignment horizontal="right" vertical="center" wrapText="1"/>
      <protection locked="0"/>
    </xf>
    <xf numFmtId="4" fontId="5" fillId="0" borderId="31" xfId="0" applyNumberFormat="1" applyFont="1" applyFill="1" applyBorder="1" applyAlignment="1">
      <alignment vertical="center" wrapText="1"/>
    </xf>
    <xf numFmtId="174" fontId="5" fillId="0" borderId="31" xfId="0" applyNumberFormat="1" applyFont="1" applyFill="1" applyBorder="1" applyAlignment="1">
      <alignment horizontal="right" vertical="center" wrapText="1"/>
    </xf>
    <xf numFmtId="0" fontId="5" fillId="0" borderId="31" xfId="0" applyNumberFormat="1" applyFont="1" applyFill="1" applyBorder="1" applyAlignment="1">
      <alignment horizontal="left" vertical="center"/>
    </xf>
    <xf numFmtId="4" fontId="5" fillId="0" borderId="31" xfId="0" applyNumberFormat="1" applyFont="1" applyFill="1" applyBorder="1" applyAlignment="1">
      <alignment vertical="center"/>
    </xf>
    <xf numFmtId="0" fontId="6" fillId="0" borderId="31" xfId="0" applyFont="1" applyFill="1" applyBorder="1" applyAlignment="1">
      <alignment horizontal="right" vertical="center"/>
    </xf>
    <xf numFmtId="4" fontId="5" fillId="0" borderId="31" xfId="10" applyNumberFormat="1" applyFont="1" applyFill="1" applyBorder="1" applyAlignment="1">
      <alignment vertical="center"/>
    </xf>
    <xf numFmtId="4" fontId="5" fillId="0" borderId="31" xfId="10" applyNumberFormat="1" applyFont="1" applyFill="1" applyBorder="1" applyAlignment="1">
      <alignment horizontal="right" vertical="center"/>
    </xf>
    <xf numFmtId="4" fontId="5" fillId="0" borderId="31" xfId="10" applyNumberFormat="1" applyFont="1" applyFill="1" applyBorder="1" applyAlignment="1">
      <alignment vertical="center" wrapText="1"/>
    </xf>
    <xf numFmtId="4" fontId="5" fillId="0" borderId="31" xfId="0" applyNumberFormat="1" applyFont="1" applyFill="1" applyBorder="1" applyAlignment="1">
      <alignment horizontal="center" vertical="center" wrapText="1"/>
    </xf>
    <xf numFmtId="4" fontId="5" fillId="0" borderId="31" xfId="10" applyNumberFormat="1" applyFont="1" applyFill="1" applyBorder="1" applyAlignment="1">
      <alignment horizontal="right" vertical="center" wrapText="1"/>
    </xf>
    <xf numFmtId="193" fontId="11" fillId="0" borderId="31" xfId="0" applyNumberFormat="1" applyFont="1" applyFill="1" applyBorder="1" applyAlignment="1">
      <alignment vertical="center" wrapText="1"/>
    </xf>
    <xf numFmtId="4" fontId="11" fillId="0" borderId="31" xfId="0" applyNumberFormat="1" applyFont="1" applyFill="1" applyBorder="1" applyAlignment="1">
      <alignment horizontal="center" vertical="center" wrapText="1"/>
    </xf>
    <xf numFmtId="4" fontId="5" fillId="0" borderId="31" xfId="64" applyNumberFormat="1" applyFont="1" applyFill="1" applyBorder="1" applyAlignment="1" applyProtection="1">
      <alignment vertical="center" wrapText="1"/>
    </xf>
    <xf numFmtId="175" fontId="5" fillId="0" borderId="31" xfId="3" applyNumberFormat="1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vertical="center"/>
    </xf>
    <xf numFmtId="4" fontId="5" fillId="0" borderId="3" xfId="1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3" xfId="1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 wrapText="1"/>
    </xf>
    <xf numFmtId="4" fontId="5" fillId="0" borderId="6" xfId="10" applyNumberFormat="1" applyFont="1" applyFill="1" applyBorder="1" applyAlignment="1">
      <alignment vertical="center"/>
    </xf>
    <xf numFmtId="4" fontId="5" fillId="0" borderId="6" xfId="0" applyNumberFormat="1" applyFont="1" applyFill="1" applyBorder="1" applyAlignment="1">
      <alignment horizontal="center" vertical="center"/>
    </xf>
    <xf numFmtId="4" fontId="5" fillId="0" borderId="6" xfId="10" applyNumberFormat="1" applyFont="1" applyFill="1" applyBorder="1" applyAlignment="1">
      <alignment horizontal="right" vertical="center"/>
    </xf>
    <xf numFmtId="2" fontId="5" fillId="0" borderId="31" xfId="0" applyNumberFormat="1" applyFont="1" applyFill="1" applyBorder="1" applyAlignment="1">
      <alignment horizontal="right" vertical="center"/>
    </xf>
    <xf numFmtId="49" fontId="5" fillId="0" borderId="31" xfId="9" applyNumberFormat="1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left" vertical="center" wrapText="1"/>
    </xf>
    <xf numFmtId="175" fontId="7" fillId="0" borderId="31" xfId="0" applyNumberFormat="1" applyFont="1" applyFill="1" applyBorder="1" applyAlignment="1">
      <alignment horizontal="right" vertical="center"/>
    </xf>
    <xf numFmtId="175" fontId="7" fillId="0" borderId="31" xfId="0" applyNumberFormat="1" applyFont="1" applyFill="1" applyBorder="1" applyAlignment="1">
      <alignment horizontal="center" vertical="center"/>
    </xf>
    <xf numFmtId="175" fontId="33" fillId="0" borderId="31" xfId="10" applyNumberFormat="1" applyFont="1" applyFill="1" applyBorder="1" applyAlignment="1">
      <alignment vertical="center"/>
    </xf>
    <xf numFmtId="175" fontId="5" fillId="0" borderId="31" xfId="0" applyNumberFormat="1" applyFont="1" applyFill="1" applyBorder="1" applyAlignment="1">
      <alignment horizontal="right" vertical="center" wrapText="1"/>
    </xf>
    <xf numFmtId="175" fontId="5" fillId="0" borderId="31" xfId="1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175" fontId="5" fillId="0" borderId="6" xfId="0" applyNumberFormat="1" applyFont="1" applyFill="1" applyBorder="1" applyAlignment="1">
      <alignment horizontal="right" vertical="center"/>
    </xf>
    <xf numFmtId="175" fontId="5" fillId="0" borderId="6" xfId="0" applyNumberFormat="1" applyFont="1" applyFill="1" applyBorder="1" applyAlignment="1">
      <alignment horizontal="center" vertical="center"/>
    </xf>
    <xf numFmtId="175" fontId="5" fillId="0" borderId="6" xfId="10" applyNumberFormat="1" applyFont="1" applyFill="1" applyBorder="1" applyAlignment="1">
      <alignment vertical="center"/>
    </xf>
    <xf numFmtId="0" fontId="5" fillId="0" borderId="31" xfId="0" applyNumberFormat="1" applyFont="1" applyFill="1" applyBorder="1" applyAlignment="1">
      <alignment vertical="center" wrapText="1"/>
    </xf>
    <xf numFmtId="43" fontId="5" fillId="0" borderId="31" xfId="0" applyNumberFormat="1" applyFont="1" applyFill="1" applyBorder="1" applyAlignment="1">
      <alignment horizontal="center" vertical="center" wrapText="1"/>
    </xf>
    <xf numFmtId="4" fontId="5" fillId="0" borderId="31" xfId="5" applyNumberFormat="1" applyFont="1" applyFill="1" applyBorder="1" applyAlignment="1">
      <alignment vertical="center"/>
    </xf>
    <xf numFmtId="175" fontId="6" fillId="0" borderId="31" xfId="0" applyNumberFormat="1" applyFont="1" applyFill="1" applyBorder="1" applyAlignment="1">
      <alignment horizontal="right" vertical="center"/>
    </xf>
    <xf numFmtId="175" fontId="6" fillId="0" borderId="31" xfId="0" applyNumberFormat="1" applyFont="1" applyFill="1" applyBorder="1" applyAlignment="1">
      <alignment horizontal="center" vertical="center"/>
    </xf>
    <xf numFmtId="37" fontId="6" fillId="0" borderId="31" xfId="0" applyNumberFormat="1" applyFont="1" applyFill="1" applyBorder="1" applyAlignment="1">
      <alignment horizontal="right" vertical="center"/>
    </xf>
    <xf numFmtId="0" fontId="6" fillId="0" borderId="31" xfId="5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/>
    </xf>
    <xf numFmtId="39" fontId="5" fillId="0" borderId="31" xfId="0" applyNumberFormat="1" applyFont="1" applyFill="1" applyBorder="1" applyAlignment="1" applyProtection="1">
      <alignment vertical="center"/>
      <protection locked="0"/>
    </xf>
    <xf numFmtId="179" fontId="5" fillId="0" borderId="31" xfId="0" applyNumberFormat="1" applyFont="1" applyFill="1" applyBorder="1" applyAlignment="1">
      <alignment horizontal="right" vertical="center"/>
    </xf>
    <xf numFmtId="4" fontId="5" fillId="0" borderId="31" xfId="156" applyNumberFormat="1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center" vertical="center" wrapText="1"/>
    </xf>
    <xf numFmtId="179" fontId="5" fillId="0" borderId="31" xfId="0" applyNumberFormat="1" applyFont="1" applyFill="1" applyBorder="1" applyAlignment="1">
      <alignment horizontal="right" vertical="center" wrapText="1"/>
    </xf>
    <xf numFmtId="43" fontId="5" fillId="0" borderId="31" xfId="196" applyFont="1" applyFill="1" applyBorder="1" applyAlignment="1">
      <alignment horizontal="center" vertical="center" wrapText="1"/>
    </xf>
    <xf numFmtId="4" fontId="5" fillId="0" borderId="31" xfId="0" applyNumberFormat="1" applyFont="1" applyFill="1" applyBorder="1" applyAlignment="1">
      <alignment horizontal="right" vertical="center"/>
    </xf>
    <xf numFmtId="43" fontId="5" fillId="0" borderId="31" xfId="196" applyFont="1" applyFill="1" applyBorder="1" applyAlignment="1">
      <alignment horizontal="center" vertical="center"/>
    </xf>
    <xf numFmtId="39" fontId="5" fillId="0" borderId="31" xfId="0" applyNumberFormat="1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right" vertical="center" wrapText="1"/>
    </xf>
    <xf numFmtId="0" fontId="10" fillId="0" borderId="31" xfId="0" applyNumberFormat="1" applyFont="1" applyFill="1" applyBorder="1" applyAlignment="1">
      <alignment vertical="center" wrapText="1"/>
    </xf>
    <xf numFmtId="4" fontId="11" fillId="0" borderId="31" xfId="0" applyNumberFormat="1" applyFont="1" applyFill="1" applyBorder="1" applyAlignment="1">
      <alignment vertical="center"/>
    </xf>
    <xf numFmtId="4" fontId="11" fillId="0" borderId="31" xfId="0" applyNumberFormat="1" applyFont="1" applyFill="1" applyBorder="1" applyAlignment="1">
      <alignment horizontal="center" vertical="center"/>
    </xf>
    <xf numFmtId="175" fontId="11" fillId="0" borderId="31" xfId="0" applyNumberFormat="1" applyFont="1" applyFill="1" applyBorder="1" applyAlignment="1">
      <alignment horizontal="right" vertical="center"/>
    </xf>
    <xf numFmtId="0" fontId="11" fillId="0" borderId="31" xfId="0" applyFont="1" applyFill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vertical="center"/>
    </xf>
    <xf numFmtId="37" fontId="6" fillId="0" borderId="31" xfId="0" applyNumberFormat="1" applyFont="1" applyFill="1" applyBorder="1" applyAlignment="1" applyProtection="1">
      <alignment horizontal="right" vertical="center" wrapText="1"/>
    </xf>
    <xf numFmtId="4" fontId="5" fillId="0" borderId="31" xfId="64" applyNumberFormat="1" applyFont="1" applyFill="1" applyBorder="1" applyAlignment="1" applyProtection="1">
      <alignment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15" xfId="10" applyNumberFormat="1" applyFont="1" applyFill="1" applyBorder="1" applyAlignment="1">
      <alignment vertical="center" wrapText="1"/>
    </xf>
    <xf numFmtId="4" fontId="5" fillId="0" borderId="15" xfId="1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5" fillId="46" borderId="31" xfId="0" applyFont="1" applyFill="1" applyBorder="1" applyAlignment="1">
      <alignment horizontal="right" vertical="center"/>
    </xf>
    <xf numFmtId="0" fontId="5" fillId="46" borderId="31" xfId="0" applyFont="1" applyFill="1" applyBorder="1" applyAlignment="1">
      <alignment vertical="center" wrapText="1"/>
    </xf>
    <xf numFmtId="4" fontId="5" fillId="46" borderId="31" xfId="10" applyNumberFormat="1" applyFont="1" applyFill="1" applyBorder="1" applyAlignment="1">
      <alignment vertical="center"/>
    </xf>
    <xf numFmtId="4" fontId="5" fillId="46" borderId="31" xfId="0" applyNumberFormat="1" applyFont="1" applyFill="1" applyBorder="1" applyAlignment="1">
      <alignment horizontal="center" vertical="center"/>
    </xf>
    <xf numFmtId="4" fontId="5" fillId="46" borderId="31" xfId="10" applyNumberFormat="1" applyFont="1" applyFill="1" applyBorder="1" applyAlignment="1">
      <alignment horizontal="right" vertical="center"/>
    </xf>
    <xf numFmtId="2" fontId="5" fillId="46" borderId="31" xfId="0" applyNumberFormat="1" applyFont="1" applyFill="1" applyBorder="1" applyAlignment="1">
      <alignment horizontal="right" vertical="center"/>
    </xf>
    <xf numFmtId="0" fontId="5" fillId="46" borderId="31" xfId="0" applyFont="1" applyFill="1" applyBorder="1" applyAlignment="1">
      <alignment horizontal="left" vertical="center" wrapText="1"/>
    </xf>
    <xf numFmtId="175" fontId="5" fillId="46" borderId="31" xfId="0" applyNumberFormat="1" applyFont="1" applyFill="1" applyBorder="1" applyAlignment="1">
      <alignment horizontal="right" vertical="center" wrapText="1"/>
    </xf>
    <xf numFmtId="175" fontId="5" fillId="46" borderId="31" xfId="0" applyNumberFormat="1" applyFont="1" applyFill="1" applyBorder="1" applyAlignment="1">
      <alignment horizontal="center" vertical="center" wrapText="1"/>
    </xf>
    <xf numFmtId="175" fontId="5" fillId="46" borderId="31" xfId="10" applyNumberFormat="1" applyFont="1" applyFill="1" applyBorder="1" applyAlignment="1">
      <alignment vertical="center"/>
    </xf>
    <xf numFmtId="175" fontId="5" fillId="46" borderId="31" xfId="10" applyNumberFormat="1" applyFont="1" applyFill="1" applyBorder="1" applyAlignment="1">
      <alignment vertical="center" wrapText="1"/>
    </xf>
    <xf numFmtId="175" fontId="5" fillId="46" borderId="31" xfId="0" applyNumberFormat="1" applyFont="1" applyFill="1" applyBorder="1" applyAlignment="1">
      <alignment horizontal="right" vertical="center"/>
    </xf>
    <xf numFmtId="175" fontId="5" fillId="46" borderId="31" xfId="0" applyNumberFormat="1" applyFont="1" applyFill="1" applyBorder="1" applyAlignment="1">
      <alignment horizontal="center" vertical="center"/>
    </xf>
    <xf numFmtId="0" fontId="5" fillId="46" borderId="31" xfId="0" applyNumberFormat="1" applyFont="1" applyFill="1" applyBorder="1" applyAlignment="1">
      <alignment vertical="center" wrapText="1"/>
    </xf>
    <xf numFmtId="4" fontId="5" fillId="46" borderId="31" xfId="0" applyNumberFormat="1" applyFont="1" applyFill="1" applyBorder="1" applyAlignment="1">
      <alignment horizontal="right" vertical="center" wrapText="1"/>
    </xf>
    <xf numFmtId="43" fontId="5" fillId="46" borderId="31" xfId="0" applyNumberFormat="1" applyFont="1" applyFill="1" applyBorder="1" applyAlignment="1">
      <alignment horizontal="center" vertical="center" wrapText="1"/>
    </xf>
    <xf numFmtId="175" fontId="5" fillId="46" borderId="31" xfId="3" applyNumberFormat="1" applyFont="1" applyFill="1" applyBorder="1" applyAlignment="1">
      <alignment vertical="center" wrapText="1"/>
    </xf>
    <xf numFmtId="179" fontId="5" fillId="46" borderId="31" xfId="0" applyNumberFormat="1" applyFont="1" applyFill="1" applyBorder="1" applyAlignment="1">
      <alignment horizontal="right" vertical="center"/>
    </xf>
    <xf numFmtId="0" fontId="5" fillId="46" borderId="31" xfId="0" applyFont="1" applyFill="1" applyBorder="1" applyAlignment="1">
      <alignment horizontal="left" vertical="center"/>
    </xf>
    <xf numFmtId="43" fontId="5" fillId="46" borderId="31" xfId="6" applyFont="1" applyFill="1" applyBorder="1" applyAlignment="1">
      <alignment horizontal="right" vertical="center" wrapText="1"/>
    </xf>
    <xf numFmtId="4" fontId="5" fillId="46" borderId="31" xfId="156" applyNumberFormat="1" applyFont="1" applyFill="1" applyBorder="1" applyAlignment="1">
      <alignment vertical="center" wrapText="1"/>
    </xf>
    <xf numFmtId="0" fontId="5" fillId="46" borderId="31" xfId="0" applyFont="1" applyFill="1" applyBorder="1" applyAlignment="1">
      <alignment horizontal="center" vertical="center" wrapText="1"/>
    </xf>
    <xf numFmtId="43" fontId="5" fillId="46" borderId="31" xfId="196" applyFont="1" applyFill="1" applyBorder="1" applyAlignment="1">
      <alignment horizontal="center" vertical="center" wrapText="1"/>
    </xf>
    <xf numFmtId="39" fontId="5" fillId="46" borderId="31" xfId="0" applyNumberFormat="1" applyFont="1" applyFill="1" applyBorder="1" applyAlignment="1">
      <alignment horizontal="right" vertical="center"/>
    </xf>
    <xf numFmtId="0" fontId="45" fillId="46" borderId="31" xfId="0" applyFont="1" applyFill="1" applyBorder="1" applyAlignment="1">
      <alignment vertical="center"/>
    </xf>
    <xf numFmtId="4" fontId="5" fillId="46" borderId="31" xfId="0" applyNumberFormat="1" applyFont="1" applyFill="1" applyBorder="1" applyAlignment="1">
      <alignment horizontal="right" vertical="center"/>
    </xf>
    <xf numFmtId="0" fontId="5" fillId="46" borderId="31" xfId="0" applyFont="1" applyFill="1" applyBorder="1" applyAlignment="1">
      <alignment horizontal="center" vertical="center"/>
    </xf>
    <xf numFmtId="43" fontId="5" fillId="46" borderId="31" xfId="196" applyFont="1" applyFill="1" applyBorder="1" applyAlignment="1">
      <alignment horizontal="center" vertical="center"/>
    </xf>
    <xf numFmtId="0" fontId="5" fillId="46" borderId="31" xfId="0" applyFont="1" applyFill="1" applyBorder="1" applyAlignment="1" applyProtection="1">
      <alignment horizontal="right" vertical="center" wrapText="1"/>
    </xf>
    <xf numFmtId="4" fontId="5" fillId="46" borderId="31" xfId="0" applyNumberFormat="1" applyFont="1" applyFill="1" applyBorder="1" applyAlignment="1">
      <alignment vertical="center" wrapText="1"/>
    </xf>
    <xf numFmtId="4" fontId="5" fillId="46" borderId="31" xfId="0" applyNumberFormat="1" applyFont="1" applyFill="1" applyBorder="1" applyAlignment="1">
      <alignment vertical="center"/>
    </xf>
    <xf numFmtId="175" fontId="5" fillId="46" borderId="31" xfId="208" applyNumberFormat="1" applyFont="1" applyFill="1" applyBorder="1" applyAlignment="1">
      <alignment vertical="center"/>
    </xf>
    <xf numFmtId="0" fontId="5" fillId="46" borderId="31" xfId="208" applyFont="1" applyFill="1" applyBorder="1" applyAlignment="1">
      <alignment vertical="center" wrapText="1"/>
    </xf>
    <xf numFmtId="4" fontId="5" fillId="46" borderId="31" xfId="208" applyNumberFormat="1" applyFont="1" applyFill="1" applyBorder="1" applyAlignment="1">
      <alignment horizontal="right" vertical="center"/>
    </xf>
    <xf numFmtId="4" fontId="5" fillId="46" borderId="31" xfId="208" applyNumberFormat="1" applyFont="1" applyFill="1" applyBorder="1" applyAlignment="1">
      <alignment horizontal="center" vertical="center"/>
    </xf>
    <xf numFmtId="43" fontId="5" fillId="46" borderId="31" xfId="196" applyFont="1" applyFill="1" applyBorder="1" applyAlignment="1">
      <alignment horizontal="right" vertical="center"/>
    </xf>
    <xf numFmtId="0" fontId="5" fillId="46" borderId="31" xfId="0" applyFont="1" applyFill="1" applyBorder="1" applyAlignment="1" applyProtection="1">
      <alignment horizontal="right" vertical="center"/>
    </xf>
    <xf numFmtId="4" fontId="5" fillId="46" borderId="31" xfId="231" applyNumberFormat="1" applyFont="1" applyFill="1" applyBorder="1" applyAlignment="1">
      <alignment vertical="center"/>
    </xf>
    <xf numFmtId="0" fontId="45" fillId="46" borderId="31" xfId="0" applyFont="1" applyFill="1" applyBorder="1" applyAlignment="1" applyProtection="1">
      <alignment horizontal="right" vertical="center"/>
    </xf>
    <xf numFmtId="0" fontId="45" fillId="46" borderId="31" xfId="208" applyFont="1" applyFill="1" applyBorder="1" applyAlignment="1">
      <alignment vertical="center" wrapText="1"/>
    </xf>
    <xf numFmtId="4" fontId="45" fillId="46" borderId="31" xfId="0" applyNumberFormat="1" applyFont="1" applyFill="1" applyBorder="1" applyAlignment="1">
      <alignment horizontal="right" vertical="center"/>
    </xf>
    <xf numFmtId="4" fontId="45" fillId="46" borderId="31" xfId="208" applyNumberFormat="1" applyFont="1" applyFill="1" applyBorder="1" applyAlignment="1">
      <alignment horizontal="center" vertical="center"/>
    </xf>
    <xf numFmtId="43" fontId="45" fillId="46" borderId="31" xfId="196" applyFont="1" applyFill="1" applyBorder="1" applyAlignment="1">
      <alignment horizontal="right" vertical="center"/>
    </xf>
    <xf numFmtId="0" fontId="5" fillId="46" borderId="31" xfId="0" applyFont="1" applyFill="1" applyBorder="1" applyAlignment="1" applyProtection="1">
      <alignment horizontal="center" vertical="center"/>
    </xf>
    <xf numFmtId="194" fontId="5" fillId="46" borderId="31" xfId="0" applyNumberFormat="1" applyFont="1" applyFill="1" applyBorder="1" applyAlignment="1">
      <alignment horizontal="right" vertical="center"/>
    </xf>
    <xf numFmtId="0" fontId="5" fillId="46" borderId="31" xfId="0" applyFont="1" applyFill="1" applyBorder="1" applyAlignment="1">
      <alignment vertical="center"/>
    </xf>
    <xf numFmtId="175" fontId="5" fillId="46" borderId="31" xfId="0" applyNumberFormat="1" applyFont="1" applyFill="1" applyBorder="1" applyAlignment="1">
      <alignment vertical="center"/>
    </xf>
    <xf numFmtId="4" fontId="5" fillId="46" borderId="31" xfId="0" applyNumberFormat="1" applyFont="1" applyFill="1" applyBorder="1" applyAlignment="1" applyProtection="1">
      <alignment horizontal="right" vertical="center"/>
      <protection locked="0"/>
    </xf>
    <xf numFmtId="194" fontId="5" fillId="46" borderId="3" xfId="0" applyNumberFormat="1" applyFont="1" applyFill="1" applyBorder="1" applyAlignment="1">
      <alignment horizontal="right" vertical="center"/>
    </xf>
    <xf numFmtId="0" fontId="5" fillId="46" borderId="3" xfId="0" applyFont="1" applyFill="1" applyBorder="1" applyAlignment="1">
      <alignment vertical="center" wrapText="1"/>
    </xf>
    <xf numFmtId="175" fontId="5" fillId="46" borderId="3" xfId="0" applyNumberFormat="1" applyFont="1" applyFill="1" applyBorder="1" applyAlignment="1">
      <alignment vertical="center"/>
    </xf>
    <xf numFmtId="175" fontId="5" fillId="46" borderId="3" xfId="0" applyNumberFormat="1" applyFont="1" applyFill="1" applyBorder="1" applyAlignment="1">
      <alignment horizontal="center" vertical="center"/>
    </xf>
    <xf numFmtId="194" fontId="5" fillId="46" borderId="3" xfId="0" applyNumberFormat="1" applyFont="1" applyFill="1" applyBorder="1" applyAlignment="1">
      <alignment horizontal="right" vertical="center" wrapText="1"/>
    </xf>
    <xf numFmtId="175" fontId="5" fillId="46" borderId="3" xfId="0" applyNumberFormat="1" applyFont="1" applyFill="1" applyBorder="1" applyAlignment="1">
      <alignment vertical="center" wrapText="1"/>
    </xf>
    <xf numFmtId="175" fontId="5" fillId="46" borderId="3" xfId="0" applyNumberFormat="1" applyFont="1" applyFill="1" applyBorder="1" applyAlignment="1">
      <alignment horizontal="center" vertical="center" wrapText="1"/>
    </xf>
    <xf numFmtId="0" fontId="5" fillId="46" borderId="31" xfId="0" applyFont="1" applyFill="1" applyBorder="1" applyAlignment="1">
      <alignment horizontal="right" vertical="center" wrapText="1"/>
    </xf>
    <xf numFmtId="175" fontId="5" fillId="46" borderId="31" xfId="0" applyNumberFormat="1" applyFont="1" applyFill="1" applyBorder="1" applyAlignment="1">
      <alignment vertical="center" wrapText="1"/>
    </xf>
    <xf numFmtId="0" fontId="33" fillId="46" borderId="31" xfId="0" applyFont="1" applyFill="1" applyBorder="1" applyAlignment="1">
      <alignment horizontal="right" vertical="center" wrapText="1"/>
    </xf>
    <xf numFmtId="0" fontId="33" fillId="46" borderId="31" xfId="0" applyFont="1" applyFill="1" applyBorder="1" applyAlignment="1">
      <alignment vertical="center" wrapText="1"/>
    </xf>
    <xf numFmtId="175" fontId="33" fillId="46" borderId="31" xfId="0" applyNumberFormat="1" applyFont="1" applyFill="1" applyBorder="1" applyAlignment="1">
      <alignment vertical="center" wrapText="1"/>
    </xf>
    <xf numFmtId="175" fontId="33" fillId="46" borderId="31" xfId="0" applyNumberFormat="1" applyFont="1" applyFill="1" applyBorder="1" applyAlignment="1">
      <alignment horizontal="center" vertical="center" wrapText="1"/>
    </xf>
    <xf numFmtId="4" fontId="33" fillId="46" borderId="31" xfId="0" applyNumberFormat="1" applyFont="1" applyFill="1" applyBorder="1" applyAlignment="1" applyProtection="1">
      <alignment horizontal="right" vertical="center"/>
      <protection locked="0"/>
    </xf>
    <xf numFmtId="0" fontId="33" fillId="46" borderId="0" xfId="0" applyFont="1" applyFill="1" applyAlignment="1">
      <alignment vertical="center"/>
    </xf>
    <xf numFmtId="194" fontId="5" fillId="46" borderId="31" xfId="0" applyNumberFormat="1" applyFont="1" applyFill="1" applyBorder="1" applyAlignment="1">
      <alignment horizontal="right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2" fillId="2" borderId="0" xfId="2" applyFont="1" applyFill="1" applyBorder="1" applyAlignment="1">
      <alignment horizontal="left" vertical="center" wrapText="1"/>
    </xf>
    <xf numFmtId="0" fontId="61" fillId="2" borderId="0" xfId="0" quotePrefix="1" applyFont="1" applyFill="1" applyBorder="1" applyAlignment="1">
      <alignment horizontal="left" vertical="center" wrapText="1"/>
    </xf>
    <xf numFmtId="0" fontId="59" fillId="2" borderId="0" xfId="0" quotePrefix="1" applyFont="1" applyFill="1" applyBorder="1" applyAlignment="1">
      <alignment horizontal="left" vertical="center" wrapText="1"/>
    </xf>
    <xf numFmtId="0" fontId="64" fillId="44" borderId="21" xfId="0" applyFont="1" applyFill="1" applyBorder="1" applyAlignment="1">
      <alignment horizontal="right" vertical="center" wrapText="1"/>
    </xf>
    <xf numFmtId="0" fontId="64" fillId="44" borderId="22" xfId="0" applyFont="1" applyFill="1" applyBorder="1" applyAlignment="1">
      <alignment horizontal="right" vertical="center" wrapText="1"/>
    </xf>
    <xf numFmtId="0" fontId="64" fillId="44" borderId="23" xfId="0" applyFont="1" applyFill="1" applyBorder="1" applyAlignment="1">
      <alignment horizontal="right" vertical="center" wrapText="1"/>
    </xf>
  </cellXfs>
  <cellStyles count="714">
    <cellStyle name="_x000d__x000a_JournalTemplate=C:\COMFO\CTALK\JOURSTD.TPL_x000d__x000a_LbStateAddress=3 3 0 251 1 89 2 311_x000d__x000a_LbStateJou" xfId="237"/>
    <cellStyle name="20 % - Accent1" xfId="508"/>
    <cellStyle name="20 % - Accent2" xfId="509"/>
    <cellStyle name="20 % - Accent3" xfId="510"/>
    <cellStyle name="20 % - Accent4" xfId="511"/>
    <cellStyle name="20 % - Accent5" xfId="512"/>
    <cellStyle name="20 % - Accent6" xfId="513"/>
    <cellStyle name="20% - Accent1" xfId="12"/>
    <cellStyle name="20% - Accent1 2" xfId="159"/>
    <cellStyle name="20% - Accent1 3" xfId="514"/>
    <cellStyle name="20% - Accent2" xfId="13"/>
    <cellStyle name="20% - Accent2 2" xfId="160"/>
    <cellStyle name="20% - Accent2 3" xfId="515"/>
    <cellStyle name="20% - Accent3" xfId="14"/>
    <cellStyle name="20% - Accent3 2" xfId="161"/>
    <cellStyle name="20% - Accent3 3" xfId="516"/>
    <cellStyle name="20% - Accent4" xfId="15"/>
    <cellStyle name="20% - Accent4 2" xfId="162"/>
    <cellStyle name="20% - Accent4 3" xfId="517"/>
    <cellStyle name="20% - Accent5" xfId="16"/>
    <cellStyle name="20% - Accent5 2" xfId="163"/>
    <cellStyle name="20% - Accent6" xfId="17"/>
    <cellStyle name="20% - Accent6 2" xfId="164"/>
    <cellStyle name="20% - Accent6 3" xfId="518"/>
    <cellStyle name="20% - Énfasis1 2" xfId="93"/>
    <cellStyle name="20% - Énfasis1 3" xfId="238"/>
    <cellStyle name="20% - Énfasis1 4" xfId="239"/>
    <cellStyle name="20% - Énfasis2 2" xfId="94"/>
    <cellStyle name="20% - Énfasis2 3" xfId="240"/>
    <cellStyle name="20% - Énfasis2 4" xfId="241"/>
    <cellStyle name="20% - Énfasis3 2" xfId="95"/>
    <cellStyle name="20% - Énfasis3 3" xfId="242"/>
    <cellStyle name="20% - Énfasis3 4" xfId="243"/>
    <cellStyle name="20% - Énfasis4 2" xfId="96"/>
    <cellStyle name="20% - Énfasis4 3" xfId="244"/>
    <cellStyle name="20% - Énfasis4 4" xfId="245"/>
    <cellStyle name="20% - Énfasis5 2" xfId="97"/>
    <cellStyle name="20% - Énfasis5 3" xfId="246"/>
    <cellStyle name="20% - Énfasis5 4" xfId="247"/>
    <cellStyle name="20% - Énfasis6 2" xfId="98"/>
    <cellStyle name="20% - Énfasis6 3" xfId="248"/>
    <cellStyle name="20% - Énfasis6 4" xfId="249"/>
    <cellStyle name="40 % - Accent1" xfId="519"/>
    <cellStyle name="40 % - Accent2" xfId="520"/>
    <cellStyle name="40 % - Accent3" xfId="521"/>
    <cellStyle name="40 % - Accent4" xfId="522"/>
    <cellStyle name="40 % - Accent5" xfId="523"/>
    <cellStyle name="40 % - Accent6" xfId="524"/>
    <cellStyle name="40% - Accent1" xfId="18"/>
    <cellStyle name="40% - Accent1 2" xfId="165"/>
    <cellStyle name="40% - Accent1 3" xfId="525"/>
    <cellStyle name="40% - Accent2" xfId="19"/>
    <cellStyle name="40% - Accent2 2" xfId="166"/>
    <cellStyle name="40% - Accent3" xfId="20"/>
    <cellStyle name="40% - Accent3 2" xfId="167"/>
    <cellStyle name="40% - Accent3 3" xfId="526"/>
    <cellStyle name="40% - Accent4" xfId="21"/>
    <cellStyle name="40% - Accent4 2" xfId="168"/>
    <cellStyle name="40% - Accent4 3" xfId="527"/>
    <cellStyle name="40% - Accent5" xfId="22"/>
    <cellStyle name="40% - Accent5 2" xfId="169"/>
    <cellStyle name="40% - Accent5 3" xfId="528"/>
    <cellStyle name="40% - Accent6" xfId="23"/>
    <cellStyle name="40% - Accent6 2" xfId="170"/>
    <cellStyle name="40% - Accent6 3" xfId="529"/>
    <cellStyle name="40% - Énfasis1 2" xfId="99"/>
    <cellStyle name="40% - Énfasis1 3" xfId="250"/>
    <cellStyle name="40% - Énfasis1 4" xfId="251"/>
    <cellStyle name="40% - Énfasis2 2" xfId="100"/>
    <cellStyle name="40% - Énfasis2 3" xfId="252"/>
    <cellStyle name="40% - Énfasis2 4" xfId="253"/>
    <cellStyle name="40% - Énfasis3 2" xfId="101"/>
    <cellStyle name="40% - Énfasis3 3" xfId="254"/>
    <cellStyle name="40% - Énfasis3 4" xfId="255"/>
    <cellStyle name="40% - Énfasis4 2" xfId="102"/>
    <cellStyle name="40% - Énfasis4 3" xfId="256"/>
    <cellStyle name="40% - Énfasis4 4" xfId="257"/>
    <cellStyle name="40% - Énfasis5 2" xfId="103"/>
    <cellStyle name="40% - Énfasis5 3" xfId="258"/>
    <cellStyle name="40% - Énfasis5 4" xfId="259"/>
    <cellStyle name="40% - Énfasis6 2" xfId="104"/>
    <cellStyle name="40% - Énfasis6 3" xfId="260"/>
    <cellStyle name="40% - Énfasis6 4" xfId="261"/>
    <cellStyle name="60 % - Accent1" xfId="530"/>
    <cellStyle name="60 % - Accent2" xfId="531"/>
    <cellStyle name="60 % - Accent3" xfId="532"/>
    <cellStyle name="60 % - Accent4" xfId="533"/>
    <cellStyle name="60 % - Accent5" xfId="534"/>
    <cellStyle name="60 % - Accent6" xfId="535"/>
    <cellStyle name="60% - Accent1" xfId="24"/>
    <cellStyle name="60% - Accent1 2" xfId="171"/>
    <cellStyle name="60% - Accent1 3" xfId="536"/>
    <cellStyle name="60% - Accent2" xfId="25"/>
    <cellStyle name="60% - Accent2 2" xfId="172"/>
    <cellStyle name="60% - Accent2 3" xfId="537"/>
    <cellStyle name="60% - Accent3" xfId="26"/>
    <cellStyle name="60% - Accent3 2" xfId="173"/>
    <cellStyle name="60% - Accent3 3" xfId="538"/>
    <cellStyle name="60% - Accent4" xfId="27"/>
    <cellStyle name="60% - Accent4 2" xfId="174"/>
    <cellStyle name="60% - Accent4 3" xfId="539"/>
    <cellStyle name="60% - Accent5" xfId="28"/>
    <cellStyle name="60% - Accent5 2" xfId="175"/>
    <cellStyle name="60% - Accent5 3" xfId="540"/>
    <cellStyle name="60% - Accent6" xfId="29"/>
    <cellStyle name="60% - Accent6 2" xfId="176"/>
    <cellStyle name="60% - Accent6 3" xfId="541"/>
    <cellStyle name="60% - Énfasis1 2" xfId="105"/>
    <cellStyle name="60% - Énfasis1 3" xfId="262"/>
    <cellStyle name="60% - Énfasis1 4" xfId="263"/>
    <cellStyle name="60% - Énfasis2 2" xfId="106"/>
    <cellStyle name="60% - Énfasis2 3" xfId="264"/>
    <cellStyle name="60% - Énfasis2 4" xfId="265"/>
    <cellStyle name="60% - Énfasis3 2" xfId="107"/>
    <cellStyle name="60% - Énfasis3 3" xfId="266"/>
    <cellStyle name="60% - Énfasis3 4" xfId="267"/>
    <cellStyle name="60% - Énfasis4 2" xfId="108"/>
    <cellStyle name="60% - Énfasis4 3" xfId="268"/>
    <cellStyle name="60% - Énfasis4 4" xfId="269"/>
    <cellStyle name="60% - Énfasis5 2" xfId="109"/>
    <cellStyle name="60% - Énfasis5 3" xfId="270"/>
    <cellStyle name="60% - Énfasis5 4" xfId="271"/>
    <cellStyle name="60% - Énfasis6 2" xfId="110"/>
    <cellStyle name="60% - Énfasis6 3" xfId="272"/>
    <cellStyle name="60% - Énfasis6 4" xfId="273"/>
    <cellStyle name="Accent1" xfId="30"/>
    <cellStyle name="Accent1 - 20%" xfId="274"/>
    <cellStyle name="Accent1 - 40%" xfId="275"/>
    <cellStyle name="Accent1 - 60%" xfId="276"/>
    <cellStyle name="Accent1 2" xfId="177"/>
    <cellStyle name="Accent1 3" xfId="542"/>
    <cellStyle name="Accent1_ANALISIS PARA PRESENTAR OPRET" xfId="277"/>
    <cellStyle name="Accent2" xfId="31"/>
    <cellStyle name="Accent2 - 20%" xfId="278"/>
    <cellStyle name="Accent2 - 40%" xfId="279"/>
    <cellStyle name="Accent2 - 60%" xfId="280"/>
    <cellStyle name="Accent2 2" xfId="178"/>
    <cellStyle name="Accent2 3" xfId="543"/>
    <cellStyle name="Accent2_ANALISIS PARA PRESENTAR OPRET" xfId="281"/>
    <cellStyle name="Accent3" xfId="32"/>
    <cellStyle name="Accent3 - 20%" xfId="282"/>
    <cellStyle name="Accent3 - 40%" xfId="283"/>
    <cellStyle name="Accent3 - 60%" xfId="284"/>
    <cellStyle name="Accent3 2" xfId="179"/>
    <cellStyle name="Accent3 3" xfId="544"/>
    <cellStyle name="Accent3_ANALISIS PARA PRESENTAR OPRET" xfId="285"/>
    <cellStyle name="Accent4" xfId="33"/>
    <cellStyle name="Accent4 - 20%" xfId="286"/>
    <cellStyle name="Accent4 - 40%" xfId="287"/>
    <cellStyle name="Accent4 - 60%" xfId="288"/>
    <cellStyle name="Accent4 2" xfId="180"/>
    <cellStyle name="Accent4 3" xfId="545"/>
    <cellStyle name="Accent4_ANALISIS PARA PRESENTAR OPRET" xfId="289"/>
    <cellStyle name="Accent5" xfId="34"/>
    <cellStyle name="Accent5 - 20%" xfId="290"/>
    <cellStyle name="Accent5 - 40%" xfId="291"/>
    <cellStyle name="Accent5 - 60%" xfId="292"/>
    <cellStyle name="Accent5 2" xfId="181"/>
    <cellStyle name="Accent5_ANALISIS PARA PRESENTAR OPRET" xfId="293"/>
    <cellStyle name="Accent6" xfId="35"/>
    <cellStyle name="Accent6 - 20%" xfId="294"/>
    <cellStyle name="Accent6 - 40%" xfId="295"/>
    <cellStyle name="Accent6 - 60%" xfId="296"/>
    <cellStyle name="Accent6 2" xfId="182"/>
    <cellStyle name="Accent6 3" xfId="546"/>
    <cellStyle name="Accent6_ANALISIS PARA PRESENTAR OPRET" xfId="297"/>
    <cellStyle name="Avertissement" xfId="547"/>
    <cellStyle name="Bad" xfId="36"/>
    <cellStyle name="Bad 2" xfId="183"/>
    <cellStyle name="Bad 3" xfId="548"/>
    <cellStyle name="Buena 2" xfId="111"/>
    <cellStyle name="Buena 3" xfId="298"/>
    <cellStyle name="Buena 4" xfId="299"/>
    <cellStyle name="Calcul" xfId="549"/>
    <cellStyle name="Calcul 2" xfId="550"/>
    <cellStyle name="Calcul 3" xfId="551"/>
    <cellStyle name="Calculation" xfId="37"/>
    <cellStyle name="Calculation 2" xfId="184"/>
    <cellStyle name="Calculation 2 2" xfId="552"/>
    <cellStyle name="Calculation 2 3" xfId="553"/>
    <cellStyle name="Calculation 3" xfId="554"/>
    <cellStyle name="Calculation 3 2" xfId="555"/>
    <cellStyle name="Calculation 3 3" xfId="556"/>
    <cellStyle name="Calculation 4" xfId="557"/>
    <cellStyle name="Calculation 5" xfId="558"/>
    <cellStyle name="Cálculo 2" xfId="112"/>
    <cellStyle name="Cálculo 2 2" xfId="559"/>
    <cellStyle name="Cálculo 2 3" xfId="560"/>
    <cellStyle name="Cálculo 3" xfId="300"/>
    <cellStyle name="Cálculo 3 2" xfId="561"/>
    <cellStyle name="Cálculo 3 3" xfId="562"/>
    <cellStyle name="Cálculo 4" xfId="301"/>
    <cellStyle name="Cálculo 4 2" xfId="563"/>
    <cellStyle name="Cálculo 4 3" xfId="564"/>
    <cellStyle name="Celda de comprobación 2" xfId="113"/>
    <cellStyle name="Celda de comprobación 3" xfId="302"/>
    <cellStyle name="Celda de comprobación 4" xfId="303"/>
    <cellStyle name="Celda vinculada 2" xfId="114"/>
    <cellStyle name="Celda vinculada 3" xfId="304"/>
    <cellStyle name="Celda vinculada 4" xfId="305"/>
    <cellStyle name="Cellule liée" xfId="565"/>
    <cellStyle name="Check Cell" xfId="38"/>
    <cellStyle name="Check Cell 2" xfId="185"/>
    <cellStyle name="Comma 10" xfId="306"/>
    <cellStyle name="Comma 11" xfId="307"/>
    <cellStyle name="Comma 12" xfId="308"/>
    <cellStyle name="Comma 13" xfId="309"/>
    <cellStyle name="Comma 2" xfId="39"/>
    <cellStyle name="Comma 2 2" xfId="186"/>
    <cellStyle name="Comma 2 2 3" xfId="711"/>
    <cellStyle name="Comma 2 3" xfId="566"/>
    <cellStyle name="Comma 3" xfId="40"/>
    <cellStyle name="Comma 3 2" xfId="228"/>
    <cellStyle name="Comma 3_Adicional No. 1  Edificio Biblioteca y Verja y parqueos  Universidad ITECO" xfId="310"/>
    <cellStyle name="Comma 4" xfId="311"/>
    <cellStyle name="Comma 4 2" xfId="312"/>
    <cellStyle name="Comma 4_Presupuesto_remodelacion vivienda en cancino pe" xfId="313"/>
    <cellStyle name="Comma 5" xfId="314"/>
    <cellStyle name="Comma 5 2" xfId="567"/>
    <cellStyle name="Comma 6" xfId="315"/>
    <cellStyle name="Comma 6 2" xfId="568"/>
    <cellStyle name="Comma 7" xfId="316"/>
    <cellStyle name="Comma 7 2" xfId="569"/>
    <cellStyle name="Comma 8" xfId="317"/>
    <cellStyle name="Comma 9" xfId="318"/>
    <cellStyle name="Comma_ACUEDUCTO DE  PADRE LAS CASAS" xfId="41"/>
    <cellStyle name="Commentaire" xfId="570"/>
    <cellStyle name="Commentaire 2" xfId="571"/>
    <cellStyle name="Commentaire 3" xfId="572"/>
    <cellStyle name="Currency 2" xfId="319"/>
    <cellStyle name="Currency 2 2" xfId="573"/>
    <cellStyle name="Currency 3" xfId="574"/>
    <cellStyle name="Currency 3 2" xfId="575"/>
    <cellStyle name="Currency 3 3" xfId="576"/>
    <cellStyle name="Currency 3_APU CIVIL WORKS ACUEDUCTO PERAVIA_source" xfId="577"/>
    <cellStyle name="Currency 4" xfId="578"/>
    <cellStyle name="Currency 4 2" xfId="579"/>
    <cellStyle name="Currency_Construccion Edificio Aulas No.1 Centroa Regional UASD, Mao" xfId="320"/>
    <cellStyle name="Emphasis 1" xfId="321"/>
    <cellStyle name="Emphasis 2" xfId="322"/>
    <cellStyle name="Emphasis 3" xfId="323"/>
    <cellStyle name="Encabezado 4 2" xfId="115"/>
    <cellStyle name="Encabezado 4 3" xfId="324"/>
    <cellStyle name="Encabezado 4 4" xfId="325"/>
    <cellStyle name="Énfasis 1" xfId="326"/>
    <cellStyle name="Énfasis 2" xfId="327"/>
    <cellStyle name="Énfasis 3" xfId="328"/>
    <cellStyle name="Énfasis1 - 20%" xfId="329"/>
    <cellStyle name="Énfasis1 - 40%" xfId="330"/>
    <cellStyle name="Énfasis1 - 60%" xfId="331"/>
    <cellStyle name="Énfasis1 2" xfId="116"/>
    <cellStyle name="Énfasis1 3" xfId="332"/>
    <cellStyle name="Énfasis1 4" xfId="333"/>
    <cellStyle name="Énfasis2 - 20%" xfId="334"/>
    <cellStyle name="Énfasis2 - 40%" xfId="335"/>
    <cellStyle name="Énfasis2 - 60%" xfId="336"/>
    <cellStyle name="Énfasis2 2" xfId="117"/>
    <cellStyle name="Énfasis2 3" xfId="337"/>
    <cellStyle name="Énfasis2 4" xfId="338"/>
    <cellStyle name="Énfasis3 - 20%" xfId="339"/>
    <cellStyle name="Énfasis3 - 40%" xfId="340"/>
    <cellStyle name="Énfasis3 - 60%" xfId="341"/>
    <cellStyle name="Énfasis3 2" xfId="118"/>
    <cellStyle name="Énfasis3 3" xfId="342"/>
    <cellStyle name="Énfasis3 4" xfId="343"/>
    <cellStyle name="Énfasis4 - 20%" xfId="344"/>
    <cellStyle name="Énfasis4 - 40%" xfId="345"/>
    <cellStyle name="Énfasis4 - 60%" xfId="346"/>
    <cellStyle name="Énfasis4 2" xfId="119"/>
    <cellStyle name="Énfasis4 3" xfId="347"/>
    <cellStyle name="Énfasis4 4" xfId="348"/>
    <cellStyle name="Énfasis5 - 20%" xfId="349"/>
    <cellStyle name="Énfasis5 - 40%" xfId="350"/>
    <cellStyle name="Énfasis5 - 60%" xfId="351"/>
    <cellStyle name="Énfasis5 2" xfId="120"/>
    <cellStyle name="Énfasis5 3" xfId="352"/>
    <cellStyle name="Énfasis5 4" xfId="353"/>
    <cellStyle name="Énfasis6 - 20%" xfId="354"/>
    <cellStyle name="Énfasis6 - 40%" xfId="355"/>
    <cellStyle name="Énfasis6 - 60%" xfId="356"/>
    <cellStyle name="Énfasis6 2" xfId="121"/>
    <cellStyle name="Énfasis6 3" xfId="357"/>
    <cellStyle name="Énfasis6 4" xfId="358"/>
    <cellStyle name="Entrada 2" xfId="122"/>
    <cellStyle name="Entrada 2 2" xfId="580"/>
    <cellStyle name="Entrada 2 3" xfId="581"/>
    <cellStyle name="Entrada 3" xfId="359"/>
    <cellStyle name="Entrada 3 2" xfId="582"/>
    <cellStyle name="Entrada 3 3" xfId="583"/>
    <cellStyle name="Entrada 4" xfId="360"/>
    <cellStyle name="Entrada 4 2" xfId="584"/>
    <cellStyle name="Entrada 4 3" xfId="585"/>
    <cellStyle name="Entrée" xfId="586"/>
    <cellStyle name="Entrée 2" xfId="587"/>
    <cellStyle name="Entrée 3" xfId="588"/>
    <cellStyle name="Euro" xfId="42"/>
    <cellStyle name="Euro 2" xfId="123"/>
    <cellStyle name="Euro 2 2" xfId="361"/>
    <cellStyle name="Euro 3" xfId="187"/>
    <cellStyle name="Euro 3 2" xfId="589"/>
    <cellStyle name="Euro 4" xfId="229"/>
    <cellStyle name="Euro 4 2" xfId="590"/>
    <cellStyle name="Euro 5" xfId="591"/>
    <cellStyle name="Euro 6" xfId="592"/>
    <cellStyle name="Euro_09 red distribucion ondina y las malvinas y correccion averias, ac. hato mayor" xfId="593"/>
    <cellStyle name="Excel Built-in Comma" xfId="362"/>
    <cellStyle name="Excel Built-in Normal" xfId="363"/>
    <cellStyle name="Explanatory Text" xfId="43"/>
    <cellStyle name="Explanatory Text 2" xfId="188"/>
    <cellStyle name="F2" xfId="44"/>
    <cellStyle name="F2 2" xfId="124"/>
    <cellStyle name="F2_act 102-11 al 46-11 REH OT, EST BOM, PT Y DR AC CASTILLO LOS CAFES" xfId="125"/>
    <cellStyle name="F3" xfId="45"/>
    <cellStyle name="F3 2" xfId="126"/>
    <cellStyle name="F3_act 102-11 al 46-11 REH OT, EST BOM, PT Y DR AC CASTILLO LOS CAFES" xfId="127"/>
    <cellStyle name="F4" xfId="46"/>
    <cellStyle name="F4 2" xfId="128"/>
    <cellStyle name="F4_act 102-11 al 46-11 REH OT, EST BOM, PT Y DR AC CASTILLO LOS CAFES" xfId="129"/>
    <cellStyle name="F5" xfId="47"/>
    <cellStyle name="F5 2" xfId="130"/>
    <cellStyle name="F5_act 102-11 al 46-11 REH OT, EST BOM, PT Y DR AC CASTILLO LOS CAFES" xfId="131"/>
    <cellStyle name="F6" xfId="48"/>
    <cellStyle name="F6 2" xfId="132"/>
    <cellStyle name="F6_act 102-11 al 46-11 REH OT, EST BOM, PT Y DR AC CASTILLO LOS CAFES" xfId="133"/>
    <cellStyle name="F7" xfId="49"/>
    <cellStyle name="F7 2" xfId="134"/>
    <cellStyle name="F7_act 102-11 al 46-11 REH OT, EST BOM, PT Y DR AC CASTILLO LOS CAFES" xfId="135"/>
    <cellStyle name="F8" xfId="50"/>
    <cellStyle name="F8 2" xfId="136"/>
    <cellStyle name="F8_act 102-11 al 46-11 REH OT, EST BOM, PT Y DR AC CASTILLO LOS CAFES" xfId="137"/>
    <cellStyle name="Followed Hyperlink" xfId="364"/>
    <cellStyle name="Good" xfId="51"/>
    <cellStyle name="Good 2" xfId="189"/>
    <cellStyle name="Heading 1" xfId="52"/>
    <cellStyle name="Heading 1 2" xfId="190"/>
    <cellStyle name="Heading 1 3" xfId="594"/>
    <cellStyle name="Heading 2" xfId="53"/>
    <cellStyle name="Heading 2 2" xfId="191"/>
    <cellStyle name="Heading 2 3" xfId="595"/>
    <cellStyle name="Heading 3" xfId="54"/>
    <cellStyle name="Heading 3 2" xfId="192"/>
    <cellStyle name="Heading 3 3" xfId="596"/>
    <cellStyle name="Heading 4" xfId="55"/>
    <cellStyle name="Heading 4 2" xfId="193"/>
    <cellStyle name="Hipervínculo 2" xfId="597"/>
    <cellStyle name="Hipervínculo visitado 2" xfId="365"/>
    <cellStyle name="Hyperlink" xfId="366"/>
    <cellStyle name="Incorrecto 2" xfId="138"/>
    <cellStyle name="Incorrecto 3" xfId="367"/>
    <cellStyle name="Incorrecto 4" xfId="368"/>
    <cellStyle name="Input" xfId="56"/>
    <cellStyle name="Input 2" xfId="194"/>
    <cellStyle name="Input 2 2" xfId="598"/>
    <cellStyle name="Input 2 3" xfId="599"/>
    <cellStyle name="Input 3" xfId="600"/>
    <cellStyle name="Input 4" xfId="601"/>
    <cellStyle name="Insatisfaisant" xfId="602"/>
    <cellStyle name="Linked Cell" xfId="57"/>
    <cellStyle name="Linked Cell 2" xfId="195"/>
    <cellStyle name="Millares" xfId="1" builtinId="3"/>
    <cellStyle name="Millares 10" xfId="196"/>
    <cellStyle name="Millares 10 2" xfId="234"/>
    <cellStyle name="Millares 11" xfId="197"/>
    <cellStyle name="Millares 11 2" xfId="230"/>
    <cellStyle name="Millares 11 3" xfId="603"/>
    <cellStyle name="Millares 12" xfId="139"/>
    <cellStyle name="Millares 12 2" xfId="604"/>
    <cellStyle name="Millares 13" xfId="231"/>
    <cellStyle name="Millares 13 2" xfId="369"/>
    <cellStyle name="Millares 14" xfId="198"/>
    <cellStyle name="Millares 14 2" xfId="605"/>
    <cellStyle name="Millares 15" xfId="199"/>
    <cellStyle name="Millares 16" xfId="370"/>
    <cellStyle name="Millares 17" xfId="371"/>
    <cellStyle name="Millares 18" xfId="372"/>
    <cellStyle name="Millares 19" xfId="373"/>
    <cellStyle name="Millares 2" xfId="58"/>
    <cellStyle name="Millares 2 10" xfId="374"/>
    <cellStyle name="Millares 2 11" xfId="200"/>
    <cellStyle name="Millares 2 2" xfId="10"/>
    <cellStyle name="Millares 2 2 2" xfId="59"/>
    <cellStyle name="Millares 2 2 2 2" xfId="201"/>
    <cellStyle name="Millares 2 2 2 3" xfId="202"/>
    <cellStyle name="Millares 2 2 2 4" xfId="375"/>
    <cellStyle name="Millares 2 2 3" xfId="376"/>
    <cellStyle name="Millares 2 2 5 2" xfId="203"/>
    <cellStyle name="Millares 2 2_304-12 medidores SAN CRISTOBAL" xfId="606"/>
    <cellStyle name="Millares 2 3" xfId="60"/>
    <cellStyle name="Millares 2 3 2" xfId="222"/>
    <cellStyle name="Millares 2 3 2 2" xfId="607"/>
    <cellStyle name="Millares 2 3 2 2 2" xfId="608"/>
    <cellStyle name="Millares 2 3 2 3" xfId="609"/>
    <cellStyle name="Millares 2 3 3" xfId="610"/>
    <cellStyle name="Millares 2 3 4" xfId="611"/>
    <cellStyle name="Millares 2 4" xfId="377"/>
    <cellStyle name="Millares 2 4 2" xfId="612"/>
    <cellStyle name="Millares 2 5" xfId="378"/>
    <cellStyle name="Millares 2 5 2" xfId="613"/>
    <cellStyle name="Millares 2 6" xfId="614"/>
    <cellStyle name="Millares 2 6 2" xfId="707"/>
    <cellStyle name="Millares 2 8" xfId="204"/>
    <cellStyle name="Millares 2_111-12 ac neyba zona alta" xfId="61"/>
    <cellStyle name="Millares 3" xfId="62"/>
    <cellStyle name="Millares 3 2" xfId="63"/>
    <cellStyle name="Millares 3 2 2" xfId="379"/>
    <cellStyle name="Millares 3 2 3" xfId="615"/>
    <cellStyle name="Millares 3 3" xfId="64"/>
    <cellStyle name="Millares 3 3 2" xfId="158"/>
    <cellStyle name="Millares 3 4" xfId="205"/>
    <cellStyle name="Millares 3 4 2" xfId="616"/>
    <cellStyle name="Millares 3 5" xfId="380"/>
    <cellStyle name="Millares 3_111-12 ac neyba zona alta" xfId="65"/>
    <cellStyle name="Millares 4" xfId="6"/>
    <cellStyle name="Millares 4 2" xfId="232"/>
    <cellStyle name="Millares 4 2 2" xfId="206"/>
    <cellStyle name="Millares 4 3" xfId="381"/>
    <cellStyle name="Millares 4 3 2" xfId="382"/>
    <cellStyle name="Millares 4 4" xfId="140"/>
    <cellStyle name="Millares 4 5" xfId="383"/>
    <cellStyle name="Millares 4_304-12 medidores SAN CRISTOBAL" xfId="617"/>
    <cellStyle name="Millares 5" xfId="3"/>
    <cellStyle name="Millares 5 2" xfId="207"/>
    <cellStyle name="Millares 5 2 2" xfId="384"/>
    <cellStyle name="Millares 5 3" xfId="141"/>
    <cellStyle name="Millares 5 3 2" xfId="618"/>
    <cellStyle name="Millares 5 3 2 2" xfId="619"/>
    <cellStyle name="Millares 5 3 3" xfId="620"/>
    <cellStyle name="Millares 6" xfId="66"/>
    <cellStyle name="Millares 6 2" xfId="385"/>
    <cellStyle name="Millares 7" xfId="67"/>
    <cellStyle name="Millares 7 2" xfId="386"/>
    <cellStyle name="Millares 7 2 2" xfId="621"/>
    <cellStyle name="Millares 7 2 2 2" xfId="712"/>
    <cellStyle name="Millares 7 3" xfId="387"/>
    <cellStyle name="Millares 7 6" xfId="388"/>
    <cellStyle name="Millares 8" xfId="68"/>
    <cellStyle name="Millares 8 2" xfId="389"/>
    <cellStyle name="Millares 8 2 2" xfId="390"/>
    <cellStyle name="Millares 8 3" xfId="622"/>
    <cellStyle name="Millares 8 5" xfId="391"/>
    <cellStyle name="Millares 9" xfId="69"/>
    <cellStyle name="Millares 9 2" xfId="392"/>
    <cellStyle name="Millares 9 2 2" xfId="393"/>
    <cellStyle name="Millares 9 3" xfId="394"/>
    <cellStyle name="Millares 9 4" xfId="395"/>
    <cellStyle name="Millares_NUEVO FORMATO DE PRESUPUESTOS" xfId="156"/>
    <cellStyle name="Millares_PRESUPUESTO" xfId="713"/>
    <cellStyle name="Millares_SISTEMA DE SANEAMIENTO BASICO AC. LA ISLETA, CASTILLO" xfId="224"/>
    <cellStyle name="Moneda [0] 2" xfId="396"/>
    <cellStyle name="Moneda 2" xfId="70"/>
    <cellStyle name="Moneda 2 2" xfId="397"/>
    <cellStyle name="Moneda 2 2 2" xfId="398"/>
    <cellStyle name="Moneda 2 2 3" xfId="399"/>
    <cellStyle name="Moneda 2 2 4" xfId="400"/>
    <cellStyle name="Moneda 2 3" xfId="401"/>
    <cellStyle name="Moneda 2 4" xfId="402"/>
    <cellStyle name="Moneda 2_304-12 medidores SAN CRISTOBAL" xfId="623"/>
    <cellStyle name="Moneda 3" xfId="403"/>
    <cellStyle name="Moneda 3 2" xfId="404"/>
    <cellStyle name="Moneda 3 2 2" xfId="624"/>
    <cellStyle name="Moneda 3 3" xfId="405"/>
    <cellStyle name="Moneda 4" xfId="406"/>
    <cellStyle name="Moneda 4 2" xfId="407"/>
    <cellStyle name="Moneda 5" xfId="408"/>
    <cellStyle name="Moneda 6" xfId="409"/>
    <cellStyle name="Moneda 7" xfId="410"/>
    <cellStyle name="Moneda 7 2" xfId="411"/>
    <cellStyle name="Neutral 2" xfId="142"/>
    <cellStyle name="Neutral 3" xfId="412"/>
    <cellStyle name="Neutral 4" xfId="413"/>
    <cellStyle name="Neutre" xfId="625"/>
    <cellStyle name="No-definido" xfId="71"/>
    <cellStyle name="Normal" xfId="0" builtinId="0"/>
    <cellStyle name="Normal - Style1" xfId="72"/>
    <cellStyle name="Normal 10" xfId="208"/>
    <cellStyle name="Normal 10 2" xfId="143"/>
    <cellStyle name="Normal 10 2 2" xfId="626"/>
    <cellStyle name="Normal 10 3" xfId="627"/>
    <cellStyle name="Normal 10 3 2" xfId="628"/>
    <cellStyle name="Normal 10 4" xfId="629"/>
    <cellStyle name="Normal 11" xfId="223"/>
    <cellStyle name="Normal 11 2" xfId="630"/>
    <cellStyle name="Normal 12" xfId="236"/>
    <cellStyle name="Normal 12 2" xfId="631"/>
    <cellStyle name="Normal 12 2 2" xfId="632"/>
    <cellStyle name="Normal 13" xfId="414"/>
    <cellStyle name="Normal 13 2" xfId="144"/>
    <cellStyle name="Normal 13 2 2" xfId="209"/>
    <cellStyle name="Normal 13 2 2 2" xfId="633"/>
    <cellStyle name="Normal 14" xfId="415"/>
    <cellStyle name="Normal 14 2" xfId="210"/>
    <cellStyle name="Normal 14 2 2" xfId="634"/>
    <cellStyle name="Normal 14 3" xfId="635"/>
    <cellStyle name="Normal 15" xfId="416"/>
    <cellStyle name="Normal 16" xfId="417"/>
    <cellStyle name="Normal 16 2" xfId="636"/>
    <cellStyle name="Normal 16 2 2" xfId="637"/>
    <cellStyle name="Normal 16 3" xfId="638"/>
    <cellStyle name="Normal 17" xfId="418"/>
    <cellStyle name="Normal 17 2" xfId="639"/>
    <cellStyle name="Normal 18" xfId="211"/>
    <cellStyle name="Normal 18 2" xfId="640"/>
    <cellStyle name="Normal 19" xfId="212"/>
    <cellStyle name="Normal 19 2" xfId="641"/>
    <cellStyle name="Normal 2" xfId="7"/>
    <cellStyle name="Normal 2 2" xfId="8"/>
    <cellStyle name="Normal 2 2 2" xfId="145"/>
    <cellStyle name="Normal 2 2 2 2" xfId="419"/>
    <cellStyle name="Normal 2 2 3" xfId="642"/>
    <cellStyle name="Normal 2 2_Copia de AC. LINEA NOROESTE trabajo de inocencio" xfId="420"/>
    <cellStyle name="Normal 2 3" xfId="73"/>
    <cellStyle name="Normal 2 3 2" xfId="421"/>
    <cellStyle name="Normal 2 3 2 2" xfId="643"/>
    <cellStyle name="Normal 2 3 3" xfId="710"/>
    <cellStyle name="Normal 2 4" xfId="11"/>
    <cellStyle name="Normal 2 4 2" xfId="644"/>
    <cellStyle name="Normal 2 4 2 2" xfId="645"/>
    <cellStyle name="Normal 2 5" xfId="233"/>
    <cellStyle name="Normal 2 5 2" xfId="706"/>
    <cellStyle name="Normal 2 9" xfId="708"/>
    <cellStyle name="Normal 2_07-09 presupu..." xfId="74"/>
    <cellStyle name="Normal 20" xfId="422"/>
    <cellStyle name="Normal 20 2" xfId="646"/>
    <cellStyle name="Normal 20 2 2" xfId="705"/>
    <cellStyle name="Normal 21" xfId="423"/>
    <cellStyle name="Normal 22" xfId="424"/>
    <cellStyle name="Normal 23" xfId="425"/>
    <cellStyle name="Normal 24" xfId="426"/>
    <cellStyle name="Normal 25" xfId="427"/>
    <cellStyle name="Normal 26" xfId="428"/>
    <cellStyle name="Normal 27" xfId="429"/>
    <cellStyle name="Normal 28" xfId="430"/>
    <cellStyle name="Normal 29" xfId="647"/>
    <cellStyle name="Normal 3" xfId="75"/>
    <cellStyle name="Normal 3 10" xfId="431"/>
    <cellStyle name="Normal 3 2" xfId="76"/>
    <cellStyle name="Normal 3 2 2" xfId="432"/>
    <cellStyle name="Normal 3 2 3" xfId="433"/>
    <cellStyle name="Normal 3 3" xfId="77"/>
    <cellStyle name="Normal 3 3 2" xfId="648"/>
    <cellStyle name="Normal 3 4" xfId="157"/>
    <cellStyle name="Normal 3_20-12 REHABILITACION ACUEDUCTO MULTIPLE JANICO" xfId="649"/>
    <cellStyle name="Normal 30" xfId="650"/>
    <cellStyle name="Normal 31" xfId="434"/>
    <cellStyle name="Normal 32" xfId="651"/>
    <cellStyle name="Normal 33" xfId="652"/>
    <cellStyle name="Normal 34" xfId="213"/>
    <cellStyle name="Normal 35" xfId="653"/>
    <cellStyle name="Normal 35 2" xfId="709"/>
    <cellStyle name="Normal 36" xfId="654"/>
    <cellStyle name="Normal 4" xfId="78"/>
    <cellStyle name="Normal 4 10" xfId="435"/>
    <cellStyle name="Normal 4 11" xfId="436"/>
    <cellStyle name="Normal 4 12" xfId="437"/>
    <cellStyle name="Normal 4 13" xfId="438"/>
    <cellStyle name="Normal 4 14" xfId="439"/>
    <cellStyle name="Normal 4 2" xfId="440"/>
    <cellStyle name="Normal 4 3" xfId="441"/>
    <cellStyle name="Normal 4 4" xfId="442"/>
    <cellStyle name="Normal 4 5" xfId="443"/>
    <cellStyle name="Normal 4 6" xfId="444"/>
    <cellStyle name="Normal 4 7" xfId="445"/>
    <cellStyle name="Normal 4 8" xfId="446"/>
    <cellStyle name="Normal 4 9" xfId="447"/>
    <cellStyle name="Normal 4_Administration_Building_-_Lista_de_Partidas_y_Cantidades_-_(PVDC-004)_REVC mod" xfId="448"/>
    <cellStyle name="Normal 44" xfId="449"/>
    <cellStyle name="Normal 5" xfId="5"/>
    <cellStyle name="Normal 5 10" xfId="450"/>
    <cellStyle name="Normal 5 11" xfId="451"/>
    <cellStyle name="Normal 5 12" xfId="452"/>
    <cellStyle name="Normal 5 13" xfId="453"/>
    <cellStyle name="Normal 5 14" xfId="454"/>
    <cellStyle name="Normal 5 15" xfId="455"/>
    <cellStyle name="Normal 5 2" xfId="79"/>
    <cellStyle name="Normal 5 2 2" xfId="235"/>
    <cellStyle name="Normal 5 3" xfId="456"/>
    <cellStyle name="Normal 5 4" xfId="457"/>
    <cellStyle name="Normal 5 5" xfId="458"/>
    <cellStyle name="Normal 5 6" xfId="459"/>
    <cellStyle name="Normal 5 7" xfId="460"/>
    <cellStyle name="Normal 5 8" xfId="461"/>
    <cellStyle name="Normal 5 9" xfId="462"/>
    <cellStyle name="Normal 5_Administration_Building_-_Lista_de_Partidas_y_Cantidades_-_(PVDC-004)_REVC mod" xfId="463"/>
    <cellStyle name="Normal 6" xfId="4"/>
    <cellStyle name="Normal 6 2" xfId="80"/>
    <cellStyle name="Normal 7" xfId="81"/>
    <cellStyle name="Normal 7 2" xfId="655"/>
    <cellStyle name="Normal 8" xfId="82"/>
    <cellStyle name="Normal 8 2" xfId="656"/>
    <cellStyle name="Normal 8 2 2" xfId="657"/>
    <cellStyle name="Normal 8 3" xfId="658"/>
    <cellStyle name="Normal 8_ACT. No. 06 al 228-09 TERMINACION REDES DEL SECTOR 1 ACUEDUCTO PALO VERDE (OCTUBRE 2011)" xfId="659"/>
    <cellStyle name="Normal 9" xfId="83"/>
    <cellStyle name="Normal 9 2" xfId="660"/>
    <cellStyle name="Normal_158-09 TERMINACION AC. LA GINA" xfId="704"/>
    <cellStyle name="Normal_502-01 alcantarillado sanitario academia de entrenamiento policial de hatilloparte b" xfId="227"/>
    <cellStyle name="Normal_Hoja1" xfId="9"/>
    <cellStyle name="Normal_presupuesto" xfId="225"/>
    <cellStyle name="Normal_PRESUPUESTO_PRES. ACT. No 2 65-09 al PRES. ELAB. 58-09 REHABILITACION TRAMO LINEA DE ADUCCION Y TERMINACION AC. BATEY GINEBRA-VERAGUA" xfId="226"/>
    <cellStyle name="Normal_Rec. No.3 118-03   Pta. de trat.A.Negras san juan de la maguana" xfId="2"/>
    <cellStyle name="Notas 2" xfId="146"/>
    <cellStyle name="Notas 2 2" xfId="661"/>
    <cellStyle name="Notas 2 3" xfId="662"/>
    <cellStyle name="Notas 3" xfId="464"/>
    <cellStyle name="Notas 3 2" xfId="663"/>
    <cellStyle name="Notas 3 3" xfId="664"/>
    <cellStyle name="Notas 4" xfId="465"/>
    <cellStyle name="Notas 4 2" xfId="665"/>
    <cellStyle name="Notas 4 3" xfId="666"/>
    <cellStyle name="Note" xfId="84"/>
    <cellStyle name="Note 2" xfId="214"/>
    <cellStyle name="Note 2 2" xfId="667"/>
    <cellStyle name="Note 2 3" xfId="668"/>
    <cellStyle name="Note 3" xfId="215"/>
    <cellStyle name="Note 4" xfId="669"/>
    <cellStyle name="Output" xfId="85"/>
    <cellStyle name="Output 2" xfId="216"/>
    <cellStyle name="Output 2 2" xfId="670"/>
    <cellStyle name="Output 2 3" xfId="671"/>
    <cellStyle name="Output 3" xfId="672"/>
    <cellStyle name="Output 3 2" xfId="673"/>
    <cellStyle name="Output 3 3" xfId="674"/>
    <cellStyle name="Output 4" xfId="675"/>
    <cellStyle name="Output 5" xfId="676"/>
    <cellStyle name="Percent 2" xfId="86"/>
    <cellStyle name="Percent 2 2" xfId="217"/>
    <cellStyle name="Percent 3" xfId="466"/>
    <cellStyle name="Percent 3 2" xfId="467"/>
    <cellStyle name="Porcentaje 2" xfId="218"/>
    <cellStyle name="Porcentaje 2 2" xfId="677"/>
    <cellStyle name="Porcentaje 3" xfId="219"/>
    <cellStyle name="Porcentual 2" xfId="87"/>
    <cellStyle name="Porcentual 2 2" xfId="88"/>
    <cellStyle name="Porcentual 2 2 2" xfId="678"/>
    <cellStyle name="Porcentual 2 3" xfId="468"/>
    <cellStyle name="Porcentual 2 4" xfId="469"/>
    <cellStyle name="Porcentual 2_304-12 medidores SAN CRISTOBAL" xfId="679"/>
    <cellStyle name="Porcentual 3" xfId="89"/>
    <cellStyle name="Porcentual 3 10" xfId="470"/>
    <cellStyle name="Porcentual 3 11" xfId="471"/>
    <cellStyle name="Porcentual 3 12" xfId="472"/>
    <cellStyle name="Porcentual 3 13" xfId="473"/>
    <cellStyle name="Porcentual 3 14" xfId="474"/>
    <cellStyle name="Porcentual 3 2" xfId="475"/>
    <cellStyle name="Porcentual 3 3" xfId="476"/>
    <cellStyle name="Porcentual 3 4" xfId="477"/>
    <cellStyle name="Porcentual 3 5" xfId="478"/>
    <cellStyle name="Porcentual 3 6" xfId="479"/>
    <cellStyle name="Porcentual 3 7" xfId="480"/>
    <cellStyle name="Porcentual 3 8" xfId="481"/>
    <cellStyle name="Porcentual 3 9" xfId="482"/>
    <cellStyle name="Porcentual 4" xfId="147"/>
    <cellStyle name="Porcentual 4 2" xfId="680"/>
    <cellStyle name="Porcentual 5" xfId="90"/>
    <cellStyle name="Porcentual 5 2" xfId="483"/>
    <cellStyle name="Porcentual 5 2 2" xfId="484"/>
    <cellStyle name="Porcentual 6" xfId="485"/>
    <cellStyle name="Porcentual 7" xfId="486"/>
    <cellStyle name="Porcentual 8" xfId="487"/>
    <cellStyle name="Porcentual 9" xfId="488"/>
    <cellStyle name="Salida 2" xfId="148"/>
    <cellStyle name="Salida 2 2" xfId="681"/>
    <cellStyle name="Salida 2 3" xfId="682"/>
    <cellStyle name="Salida 3" xfId="489"/>
    <cellStyle name="Salida 3 2" xfId="683"/>
    <cellStyle name="Salida 3 3" xfId="684"/>
    <cellStyle name="Salida 4" xfId="490"/>
    <cellStyle name="Salida 4 2" xfId="685"/>
    <cellStyle name="Salida 4 3" xfId="686"/>
    <cellStyle name="Satisfaisant" xfId="687"/>
    <cellStyle name="Sheet Title" xfId="491"/>
    <cellStyle name="Sortie" xfId="688"/>
    <cellStyle name="Sortie 2" xfId="689"/>
    <cellStyle name="Sortie 3" xfId="690"/>
    <cellStyle name="Texte explicatif" xfId="691"/>
    <cellStyle name="Texto de advertencia 2" xfId="149"/>
    <cellStyle name="Texto de advertencia 3" xfId="492"/>
    <cellStyle name="Texto de advertencia 4" xfId="493"/>
    <cellStyle name="Texto explicativo 2" xfId="150"/>
    <cellStyle name="Texto explicativo 3" xfId="494"/>
    <cellStyle name="Texto explicativo 4" xfId="495"/>
    <cellStyle name="Title" xfId="91"/>
    <cellStyle name="Title 2" xfId="220"/>
    <cellStyle name="Title 3" xfId="692"/>
    <cellStyle name="Titre" xfId="693"/>
    <cellStyle name="Titre 1" xfId="694"/>
    <cellStyle name="Titre 2" xfId="695"/>
    <cellStyle name="Titre 3" xfId="696"/>
    <cellStyle name="Titre 4" xfId="697"/>
    <cellStyle name="Título 1 2" xfId="151"/>
    <cellStyle name="Título 1 3" xfId="496"/>
    <cellStyle name="Título 1 4" xfId="497"/>
    <cellStyle name="Título 2 2" xfId="152"/>
    <cellStyle name="Título 2 3" xfId="498"/>
    <cellStyle name="Título 2 4" xfId="499"/>
    <cellStyle name="Título 3 2" xfId="153"/>
    <cellStyle name="Título 3 3" xfId="500"/>
    <cellStyle name="Título 3 4" xfId="501"/>
    <cellStyle name="Título 4" xfId="154"/>
    <cellStyle name="Título 5" xfId="502"/>
    <cellStyle name="Título 6" xfId="503"/>
    <cellStyle name="Título de hoja" xfId="504"/>
    <cellStyle name="Total 2" xfId="155"/>
    <cellStyle name="Total 2 2" xfId="698"/>
    <cellStyle name="Total 2 3" xfId="699"/>
    <cellStyle name="Total 3" xfId="505"/>
    <cellStyle name="Total 3 2" xfId="700"/>
    <cellStyle name="Total 3 3" xfId="701"/>
    <cellStyle name="Total 4" xfId="506"/>
    <cellStyle name="Vérification" xfId="702"/>
    <cellStyle name="Währung" xfId="507"/>
    <cellStyle name="Währung 2" xfId="703"/>
    <cellStyle name="Warning Text" xfId="92"/>
    <cellStyle name="Warning Text 2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254</xdr:row>
      <xdr:rowOff>0</xdr:rowOff>
    </xdr:from>
    <xdr:to>
      <xdr:col>1</xdr:col>
      <xdr:colOff>1381125</xdr:colOff>
      <xdr:row>254</xdr:row>
      <xdr:rowOff>166160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7793</xdr:colOff>
      <xdr:row>260</xdr:row>
      <xdr:rowOff>152400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7793</xdr:colOff>
      <xdr:row>260</xdr:row>
      <xdr:rowOff>152400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7793</xdr:colOff>
      <xdr:row>260</xdr:row>
      <xdr:rowOff>152400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7793</xdr:colOff>
      <xdr:row>260</xdr:row>
      <xdr:rowOff>152400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170665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170665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170665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170665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284625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6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284625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6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284625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6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284625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6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269939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77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269939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77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269939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77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269939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77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269939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77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269939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77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269939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77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269939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77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268</xdr:row>
      <xdr:rowOff>110341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268</xdr:row>
      <xdr:rowOff>110341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262</xdr:row>
      <xdr:rowOff>156239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6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1409700</xdr:colOff>
      <xdr:row>260</xdr:row>
      <xdr:rowOff>142875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1409700</xdr:colOff>
      <xdr:row>260</xdr:row>
      <xdr:rowOff>142875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157074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24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157074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24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157074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24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157074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24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170665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170665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170665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170665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284625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6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284625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6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284625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6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284625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6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307144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88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307144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88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307144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88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307144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88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307144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88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307144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88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307144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00000000-0008-0000-0600-0000B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88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307144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00000000-0008-0000-0600-0000B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488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00000000-0008-0000-0600-0000B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600-0000B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600-0000D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600-0000D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600-0000D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600-0000E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600-0000E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600-0000E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600-0000E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600-0000E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600-0000E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600-0000E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600-0000E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600-0000E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600-0000E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00000000-0008-0000-0600-0000E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00000000-0008-0000-0600-0000E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00000000-0008-0000-0600-0000E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00000000-0008-0000-0600-0000F1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0000000-0008-0000-0600-0000F2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00000000-0008-0000-0600-0000F3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00000000-0008-0000-0600-0000F4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00000000-0008-0000-0600-0000F5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0000000-0008-0000-0600-0000F6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00000000-0008-0000-0600-0000F7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600-0000FC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600-0000FD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600-0000FE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600-000000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00000-0008-0000-0600-000001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600-000003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600-000004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600-000005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600-000006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600-000007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600-000008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600-000009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600-00000A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600-00000B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600-00000C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600-00000D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600-00000E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600-00000F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600-000010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600-000011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600-000012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600-000013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600-000014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00000000-0008-0000-0600-000015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00000000-0008-0000-0600-000016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00000000-0008-0000-0600-000017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00000000-0008-0000-0600-000018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00000000-0008-0000-0600-000019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00000000-0008-0000-0600-00001A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00000000-0008-0000-0600-00001B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00000000-0008-0000-0600-00001C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00000000-0008-0000-0600-00001D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00000000-0008-0000-0600-00001E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00000000-0008-0000-0600-00001F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00000000-0008-0000-0600-000020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00000000-0008-0000-0600-000021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00000000-0008-0000-0600-000022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00000000-0008-0000-0600-000023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00000000-0008-0000-0600-000024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00000000-0008-0000-0600-000025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600-000026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600-000027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600-000028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600-000029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600-00002C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600-00002D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600-00002E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600-000030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600-000031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600-000032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600-000033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600-000034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600-000035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600-000036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00000000-0008-0000-0600-000037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00000000-0008-0000-0600-000038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00000000-0008-0000-0600-000039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00000000-0008-0000-0600-00003A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00000000-0008-0000-0600-00003B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00000000-0008-0000-0600-00003C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00000000-0008-0000-0600-00003D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00000000-0008-0000-0600-00003E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00000000-0008-0000-0600-00003F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00000000-0008-0000-0600-000040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600-000041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00000000-0008-0000-0600-000042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00000000-0008-0000-0600-000043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600-000044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600-000045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600-000046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600-000047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600-000048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600-000049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600-00004A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600-00004B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600-00004C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600-00004D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600-00004E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600-00004F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600-000050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600-000051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600-000052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600-000053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600-000054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00000000-0008-0000-0600-000055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00000000-0008-0000-0600-000056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00000000-0008-0000-0600-000057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00000000-0008-0000-0600-000058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00000000-0008-0000-0600-000059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00000000-0008-0000-0600-00005A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03" name="Text Box 8">
          <a:extLst>
            <a:ext uri="{FF2B5EF4-FFF2-40B4-BE49-F238E27FC236}">
              <a16:creationId xmlns:a16="http://schemas.microsoft.com/office/drawing/2014/main" id="{00000000-0008-0000-0600-00005B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00000000-0008-0000-0600-00005C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id="{00000000-0008-0000-0600-00005D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06" name="Text Box 9">
          <a:extLst>
            <a:ext uri="{FF2B5EF4-FFF2-40B4-BE49-F238E27FC236}">
              <a16:creationId xmlns:a16="http://schemas.microsoft.com/office/drawing/2014/main" id="{00000000-0008-0000-0600-00005E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00000000-0008-0000-0600-00005F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00000000-0008-0000-0600-000060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00000000-0008-0000-0600-000061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00000000-0008-0000-0600-000062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00000000-0008-0000-0600-000063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7793</xdr:colOff>
      <xdr:row>267</xdr:row>
      <xdr:rowOff>151674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00000000-0008-0000-0600-000064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7793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0000000-0008-0000-0600-000065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600-000066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600-000067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600-000068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600-000069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600-00006A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600-00006B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600-00006C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600-00006D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600-00006E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600-00006F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600-000070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600-000071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600-000072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00000000-0008-0000-0600-000073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00000000-0008-0000-0600-000074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00000000-0008-0000-0600-000075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00000000-0008-0000-0600-000076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00000000-0008-0000-0600-000077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00000000-0008-0000-0600-000078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00000000-0008-0000-0600-000079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00000000-0008-0000-0600-00007A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00000000-0008-0000-0600-00007B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265</xdr:row>
      <xdr:rowOff>0</xdr:rowOff>
    </xdr:from>
    <xdr:to>
      <xdr:col>3</xdr:col>
      <xdr:colOff>103910</xdr:colOff>
      <xdr:row>267</xdr:row>
      <xdr:rowOff>151674</xdr:rowOff>
    </xdr:to>
    <xdr:sp macro="" textlink="">
      <xdr:nvSpPr>
        <xdr:cNvPr id="636" name="Text Box 9">
          <a:extLst>
            <a:ext uri="{FF2B5EF4-FFF2-40B4-BE49-F238E27FC236}">
              <a16:creationId xmlns:a16="http://schemas.microsoft.com/office/drawing/2014/main" id="{00000000-0008-0000-0600-00007C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id="{00000000-0008-0000-0600-00007D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260</xdr:row>
      <xdr:rowOff>0</xdr:rowOff>
    </xdr:from>
    <xdr:to>
      <xdr:col>3</xdr:col>
      <xdr:colOff>103910</xdr:colOff>
      <xdr:row>260</xdr:row>
      <xdr:rowOff>142875</xdr:rowOff>
    </xdr:to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id="{00000000-0008-0000-0600-00007E020000}"/>
            </a:ext>
          </a:extLst>
        </xdr:cNvPr>
        <xdr:cNvSpPr txBox="1">
          <a:spLocks noChangeArrowheads="1"/>
        </xdr:cNvSpPr>
      </xdr:nvSpPr>
      <xdr:spPr bwMode="auto">
        <a:xfrm>
          <a:off x="4657725" y="54702075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00000000-0008-0000-0600-00007F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00000000-0008-0000-0600-000080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id="{00000000-0008-0000-0600-000081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id="{00000000-0008-0000-0600-000082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00000000-0008-0000-0600-000083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id="{00000000-0008-0000-0600-000084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00000000-0008-0000-0600-000085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00000000-0008-0000-0600-000086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47" name="Text Box 8">
          <a:extLst>
            <a:ext uri="{FF2B5EF4-FFF2-40B4-BE49-F238E27FC236}">
              <a16:creationId xmlns:a16="http://schemas.microsoft.com/office/drawing/2014/main" id="{00000000-0008-0000-0600-000087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48" name="Text Box 9">
          <a:extLst>
            <a:ext uri="{FF2B5EF4-FFF2-40B4-BE49-F238E27FC236}">
              <a16:creationId xmlns:a16="http://schemas.microsoft.com/office/drawing/2014/main" id="{00000000-0008-0000-0600-000088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00000000-0008-0000-0600-000089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1304925</xdr:colOff>
      <xdr:row>261</xdr:row>
      <xdr:rowOff>24039</xdr:rowOff>
    </xdr:to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00000000-0008-0000-0600-00008A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0" cy="319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1409700</xdr:colOff>
      <xdr:row>260</xdr:row>
      <xdr:rowOff>142875</xdr:rowOff>
    </xdr:to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00000000-0008-0000-0600-00008B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260</xdr:row>
      <xdr:rowOff>0</xdr:rowOff>
    </xdr:from>
    <xdr:to>
      <xdr:col>1</xdr:col>
      <xdr:colOff>1409700</xdr:colOff>
      <xdr:row>260</xdr:row>
      <xdr:rowOff>142875</xdr:rowOff>
    </xdr:to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00000000-0008-0000-0600-00008C020000}"/>
            </a:ext>
          </a:extLst>
        </xdr:cNvPr>
        <xdr:cNvSpPr txBox="1">
          <a:spLocks noChangeArrowheads="1"/>
        </xdr:cNvSpPr>
      </xdr:nvSpPr>
      <xdr:spPr bwMode="auto">
        <a:xfrm>
          <a:off x="1790700" y="547020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0000000-0008-0000-0600-00008D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00000000-0008-0000-0600-00008E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00000000-0008-0000-0600-00008F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00000000-0008-0000-0600-000090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0000000-0008-0000-0600-000091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00000000-0008-0000-0600-00009202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0000000-0008-0000-0600-000093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00000000-0008-0000-0600-000094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0000000-0008-0000-0600-000095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0000000-0008-0000-0600-000096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0000000-0008-0000-0600-000097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00000000-0008-0000-0600-000098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0000000-0008-0000-0600-000099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00000000-0008-0000-0600-00009A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0000000-0008-0000-0600-00009B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0000000-0008-0000-0600-00009C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0000000-0008-0000-0600-00009D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00000000-0008-0000-0600-00009E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00000000-0008-0000-0600-00009F02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0000000-0008-0000-0600-0000A0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600-0000A1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00000000-0008-0000-0600-0000A2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000000-0008-0000-0600-0000A3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600-0000A4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0000000-0008-0000-0600-0000A5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00000000-0008-0000-0600-0000A6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00000000-0008-0000-0600-0000A702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0000000-0008-0000-0600-0000A802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0000000-0008-0000-0600-0000A9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00000000-0008-0000-0600-0000AA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0000000-0008-0000-0600-0000AB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00000000-0008-0000-0600-0000AC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0000000-0008-0000-0600-0000AD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0000000-0008-0000-0600-0000AE02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00000000-0008-0000-0600-0000AF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0000000-0008-0000-0600-0000B0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000000-0008-0000-0600-0000B1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00000000-0008-0000-0600-0000B2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0000000-0008-0000-0600-0000B3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0000000-0008-0000-0600-0000B4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0000000-0008-0000-0600-0000B5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000000-0008-0000-0600-0000B6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00000000-0008-0000-0600-0000B7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00000000-0008-0000-0600-0000B8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0000000-0008-0000-0600-0000B9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0000000-0008-0000-0600-0000BA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00000000-0008-0000-0600-0000BB02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00000000-0008-0000-0600-0000BC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00000000-0008-0000-0600-0000BD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00000000-0008-0000-0600-0000BE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0000000-0008-0000-0600-0000BF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0000000-0008-0000-0600-0000C0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00000000-0008-0000-0600-0000C1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00000000-0008-0000-0600-0000C2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0000000-0008-0000-0600-0000C302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0000000-0008-0000-0600-0000C402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00000000-0008-0000-0600-0000C5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00000000-0008-0000-0600-0000C6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00000000-0008-0000-0600-0000C7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00000000-0008-0000-0600-0000C8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00000000-0008-0000-0600-0000C9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0000000-0008-0000-0600-0000CA02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0000000-0008-0000-0600-0000CB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00000000-0008-0000-0600-0000CC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00000000-0008-0000-0600-0000CD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00000000-0008-0000-0600-0000CE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0000000-0008-0000-0600-0000CF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00000000-0008-0000-0600-0000D0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00000000-0008-0000-0600-0000D1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0000000-0008-0000-0600-0000D2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0000000-0008-0000-0600-0000D3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0000000-0008-0000-0600-0000D4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0000000-0008-0000-0600-0000D5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0000000-0008-0000-0600-0000D6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600-0000D702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00000000-0008-0000-0600-0000D8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00000000-0008-0000-0600-0000D9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600-0000DA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600-0000DB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600-0000DC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600-0000DD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600-0000DE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600-0000DF02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600-0000E002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600-0000E1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600-0000E2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600-0000E3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600-0000E4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600-0000E5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0000000-0008-0000-0600-0000E602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0000000-0008-0000-0600-0000E7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00000000-0008-0000-0600-0000E8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00000000-0008-0000-0600-0000E9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00000000-0008-0000-0600-0000EA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0000000-0008-0000-0600-0000EB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0000000-0008-0000-0600-0000EC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600-0000ED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600-0000EE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600-0000EF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600-0000F0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600-0000F1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600-0000F2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600-0000F302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600-0000F4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600-0000F5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600-0000F6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600-0000F7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600-0000F8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600-0000F9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600-0000FA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00000000-0008-0000-0600-0000FB02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0000000-0008-0000-0600-0000FC02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000000-0008-0000-0600-0000FD02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0000000-0008-0000-0600-0000FE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00000000-0008-0000-0600-0000FF02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0000000-0008-0000-0600-000000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00000000-0008-0000-0600-000001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600-00000203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600-000003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600-000004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600-000005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600-000006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600-000007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600-000008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600-000009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0000000-0008-0000-0600-00000A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0000000-0008-0000-0600-00000B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0000000-0008-0000-0600-00000C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00000000-0008-0000-0600-00000D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00000000-0008-0000-0600-00000E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00000000-0008-0000-0600-00000F03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00000000-0008-0000-0600-000010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00000000-0008-0000-0600-000011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0000000-0008-0000-0600-000012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0000000-0008-0000-0600-000013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00000000-0008-0000-0600-000014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0000000-0008-0000-0600-000015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00000000-0008-0000-0600-000016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00000000-0008-0000-0600-00001703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0000000-0008-0000-0600-00001803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00000000-0008-0000-0600-000019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00000000-0008-0000-0600-00001A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0000000-0008-0000-0600-00001B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0000000-0008-0000-0600-00001C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00000000-0008-0000-0600-00001D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00000000-0008-0000-0600-00001E03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0000000-0008-0000-0600-00001F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0000000-0008-0000-0600-000020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0000000-0008-0000-0600-000021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000000-0008-0000-0600-000022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0000000-0008-0000-0600-000023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0000000-0008-0000-0600-000024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00000000-0008-0000-0600-000025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00000000-0008-0000-0600-000026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0000000-0008-0000-0600-000027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0000000-0008-0000-0600-000028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0000000-0008-0000-0600-000029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00000000-0008-0000-0600-00002A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00000000-0008-0000-0600-00002B03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0000000-0008-0000-0600-00002C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00000000-0008-0000-0600-00002D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0000000-0008-0000-0600-00002E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00000000-0008-0000-0600-00002F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600-000030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600-000031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600-000032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600-00003303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600-00003403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600-000035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600-000036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600-000037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600-000038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600-000039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600-00003A03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600-00003B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600-00003C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600-00003D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600-00003E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600-00003F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600-000040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600-000041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600-000042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600-000043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600-000044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600-000045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600-000046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600-00004703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600-000048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600-000049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600-00004A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600-00004B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600-00004C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600-00004D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600-00004E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600-00004F03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600-00005003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600-000051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600-000052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600-000053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600-000054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600-000055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600-00005603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600-000057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600-000058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600-000059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600-00005A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600-00005B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600-00005C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600-00005D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600-00005E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600-00005F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600-000060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600-000061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600-000062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254</xdr:row>
      <xdr:rowOff>0</xdr:rowOff>
    </xdr:from>
    <xdr:ext cx="95250" cy="164523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600-000063030000}"/>
            </a:ext>
          </a:extLst>
        </xdr:cNvPr>
        <xdr:cNvSpPr txBox="1">
          <a:spLocks noChangeArrowheads="1"/>
        </xdr:cNvSpPr>
      </xdr:nvSpPr>
      <xdr:spPr bwMode="auto">
        <a:xfrm>
          <a:off x="1819275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600-000064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600-000065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600-000066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600-000067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600-000068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254</xdr:row>
      <xdr:rowOff>0</xdr:rowOff>
    </xdr:from>
    <xdr:ext cx="95250" cy="164523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600-000069030000}"/>
            </a:ext>
          </a:extLst>
        </xdr:cNvPr>
        <xdr:cNvSpPr txBox="1">
          <a:spLocks noChangeArrowheads="1"/>
        </xdr:cNvSpPr>
      </xdr:nvSpPr>
      <xdr:spPr bwMode="auto">
        <a:xfrm>
          <a:off x="177165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254</xdr:row>
      <xdr:rowOff>0</xdr:rowOff>
    </xdr:from>
    <xdr:ext cx="95250" cy="164523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600-00006A030000}"/>
            </a:ext>
          </a:extLst>
        </xdr:cNvPr>
        <xdr:cNvSpPr txBox="1">
          <a:spLocks noChangeArrowheads="1"/>
        </xdr:cNvSpPr>
      </xdr:nvSpPr>
      <xdr:spPr bwMode="auto">
        <a:xfrm>
          <a:off x="1790700" y="52597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600-00006B03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254</xdr:row>
      <xdr:rowOff>0</xdr:rowOff>
    </xdr:from>
    <xdr:ext cx="95250" cy="316923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600-00006C030000}"/>
            </a:ext>
          </a:extLst>
        </xdr:cNvPr>
        <xdr:cNvSpPr txBox="1">
          <a:spLocks noChangeArrowheads="1"/>
        </xdr:cNvSpPr>
      </xdr:nvSpPr>
      <xdr:spPr bwMode="auto">
        <a:xfrm>
          <a:off x="1781175" y="52597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441973</xdr:colOff>
      <xdr:row>3</xdr:row>
      <xdr:rowOff>85725</xdr:rowOff>
    </xdr:from>
    <xdr:to>
      <xdr:col>2</xdr:col>
      <xdr:colOff>681124</xdr:colOff>
      <xdr:row>17</xdr:row>
      <xdr:rowOff>76200</xdr:rowOff>
    </xdr:to>
    <xdr:pic>
      <xdr:nvPicPr>
        <xdr:cNvPr id="877" name="Imagen 876">
          <a:extLst>
            <a:ext uri="{FF2B5EF4-FFF2-40B4-BE49-F238E27FC236}">
              <a16:creationId xmlns:a16="http://schemas.microsoft.com/office/drawing/2014/main" id="{00000000-0008-0000-06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73" y="247650"/>
          <a:ext cx="4220601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515</xdr:row>
      <xdr:rowOff>0</xdr:rowOff>
    </xdr:from>
    <xdr:to>
      <xdr:col>1</xdr:col>
      <xdr:colOff>1381125</xdr:colOff>
      <xdr:row>515</xdr:row>
      <xdr:rowOff>166340</xdr:rowOff>
    </xdr:to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00000000-0008-0000-0600-0000D906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54" name="Text Box 8">
          <a:extLst>
            <a:ext uri="{FF2B5EF4-FFF2-40B4-BE49-F238E27FC236}">
              <a16:creationId xmlns:a16="http://schemas.microsoft.com/office/drawing/2014/main" id="{00000000-0008-0000-0600-0000DA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55" name="Text Box 9">
          <a:extLst>
            <a:ext uri="{FF2B5EF4-FFF2-40B4-BE49-F238E27FC236}">
              <a16:creationId xmlns:a16="http://schemas.microsoft.com/office/drawing/2014/main" id="{00000000-0008-0000-0600-0000DB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56" name="Text Box 8">
          <a:extLst>
            <a:ext uri="{FF2B5EF4-FFF2-40B4-BE49-F238E27FC236}">
              <a16:creationId xmlns:a16="http://schemas.microsoft.com/office/drawing/2014/main" id="{00000000-0008-0000-0600-0000DC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57" name="Text Box 9">
          <a:extLst>
            <a:ext uri="{FF2B5EF4-FFF2-40B4-BE49-F238E27FC236}">
              <a16:creationId xmlns:a16="http://schemas.microsoft.com/office/drawing/2014/main" id="{00000000-0008-0000-0600-0000DD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758" name="Text Box 8">
          <a:extLst>
            <a:ext uri="{FF2B5EF4-FFF2-40B4-BE49-F238E27FC236}">
              <a16:creationId xmlns:a16="http://schemas.microsoft.com/office/drawing/2014/main" id="{00000000-0008-0000-0600-0000DE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59" name="Text Box 8">
          <a:extLst>
            <a:ext uri="{FF2B5EF4-FFF2-40B4-BE49-F238E27FC236}">
              <a16:creationId xmlns:a16="http://schemas.microsoft.com/office/drawing/2014/main" id="{00000000-0008-0000-0600-0000DF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60" name="Text Box 9">
          <a:extLst>
            <a:ext uri="{FF2B5EF4-FFF2-40B4-BE49-F238E27FC236}">
              <a16:creationId xmlns:a16="http://schemas.microsoft.com/office/drawing/2014/main" id="{00000000-0008-0000-0600-0000E0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61" name="Text Box 8">
          <a:extLst>
            <a:ext uri="{FF2B5EF4-FFF2-40B4-BE49-F238E27FC236}">
              <a16:creationId xmlns:a16="http://schemas.microsoft.com/office/drawing/2014/main" id="{00000000-0008-0000-0600-0000E1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62" name="Text Box 9">
          <a:extLst>
            <a:ext uri="{FF2B5EF4-FFF2-40B4-BE49-F238E27FC236}">
              <a16:creationId xmlns:a16="http://schemas.microsoft.com/office/drawing/2014/main" id="{00000000-0008-0000-0600-0000E2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00000000-0008-0000-0600-0000E3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64" name="Text Box 9">
          <a:extLst>
            <a:ext uri="{FF2B5EF4-FFF2-40B4-BE49-F238E27FC236}">
              <a16:creationId xmlns:a16="http://schemas.microsoft.com/office/drawing/2014/main" id="{00000000-0008-0000-0600-0000E4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65" name="Text Box 8">
          <a:extLst>
            <a:ext uri="{FF2B5EF4-FFF2-40B4-BE49-F238E27FC236}">
              <a16:creationId xmlns:a16="http://schemas.microsoft.com/office/drawing/2014/main" id="{00000000-0008-0000-0600-0000E5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66" name="Text Box 9">
          <a:extLst>
            <a:ext uri="{FF2B5EF4-FFF2-40B4-BE49-F238E27FC236}">
              <a16:creationId xmlns:a16="http://schemas.microsoft.com/office/drawing/2014/main" id="{00000000-0008-0000-0600-0000E6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67" name="Text Box 8">
          <a:extLst>
            <a:ext uri="{FF2B5EF4-FFF2-40B4-BE49-F238E27FC236}">
              <a16:creationId xmlns:a16="http://schemas.microsoft.com/office/drawing/2014/main" id="{00000000-0008-0000-0600-0000E7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68" name="Text Box 9">
          <a:extLst>
            <a:ext uri="{FF2B5EF4-FFF2-40B4-BE49-F238E27FC236}">
              <a16:creationId xmlns:a16="http://schemas.microsoft.com/office/drawing/2014/main" id="{00000000-0008-0000-0600-0000E8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769" name="Text Box 8">
          <a:extLst>
            <a:ext uri="{FF2B5EF4-FFF2-40B4-BE49-F238E27FC236}">
              <a16:creationId xmlns:a16="http://schemas.microsoft.com/office/drawing/2014/main" id="{00000000-0008-0000-0600-0000E9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770" name="Text Box 9">
          <a:extLst>
            <a:ext uri="{FF2B5EF4-FFF2-40B4-BE49-F238E27FC236}">
              <a16:creationId xmlns:a16="http://schemas.microsoft.com/office/drawing/2014/main" id="{00000000-0008-0000-0600-0000EA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71" name="Text Box 8">
          <a:extLst>
            <a:ext uri="{FF2B5EF4-FFF2-40B4-BE49-F238E27FC236}">
              <a16:creationId xmlns:a16="http://schemas.microsoft.com/office/drawing/2014/main" id="{00000000-0008-0000-0600-0000EB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72" name="Text Box 9">
          <a:extLst>
            <a:ext uri="{FF2B5EF4-FFF2-40B4-BE49-F238E27FC236}">
              <a16:creationId xmlns:a16="http://schemas.microsoft.com/office/drawing/2014/main" id="{00000000-0008-0000-0600-0000EC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73" name="Text Box 8">
          <a:extLst>
            <a:ext uri="{FF2B5EF4-FFF2-40B4-BE49-F238E27FC236}">
              <a16:creationId xmlns:a16="http://schemas.microsoft.com/office/drawing/2014/main" id="{00000000-0008-0000-0600-0000ED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74" name="Text Box 9">
          <a:extLst>
            <a:ext uri="{FF2B5EF4-FFF2-40B4-BE49-F238E27FC236}">
              <a16:creationId xmlns:a16="http://schemas.microsoft.com/office/drawing/2014/main" id="{00000000-0008-0000-0600-0000EE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75" name="Text Box 8">
          <a:extLst>
            <a:ext uri="{FF2B5EF4-FFF2-40B4-BE49-F238E27FC236}">
              <a16:creationId xmlns:a16="http://schemas.microsoft.com/office/drawing/2014/main" id="{00000000-0008-0000-0600-0000EF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76" name="Text Box 9">
          <a:extLst>
            <a:ext uri="{FF2B5EF4-FFF2-40B4-BE49-F238E27FC236}">
              <a16:creationId xmlns:a16="http://schemas.microsoft.com/office/drawing/2014/main" id="{00000000-0008-0000-0600-0000F0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77" name="Text Box 8">
          <a:extLst>
            <a:ext uri="{FF2B5EF4-FFF2-40B4-BE49-F238E27FC236}">
              <a16:creationId xmlns:a16="http://schemas.microsoft.com/office/drawing/2014/main" id="{00000000-0008-0000-0600-0000F1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78" name="Text Box 9">
          <a:extLst>
            <a:ext uri="{FF2B5EF4-FFF2-40B4-BE49-F238E27FC236}">
              <a16:creationId xmlns:a16="http://schemas.microsoft.com/office/drawing/2014/main" id="{00000000-0008-0000-0600-0000F2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79" name="Text Box 8">
          <a:extLst>
            <a:ext uri="{FF2B5EF4-FFF2-40B4-BE49-F238E27FC236}">
              <a16:creationId xmlns:a16="http://schemas.microsoft.com/office/drawing/2014/main" id="{00000000-0008-0000-0600-0000F3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80" name="Text Box 9">
          <a:extLst>
            <a:ext uri="{FF2B5EF4-FFF2-40B4-BE49-F238E27FC236}">
              <a16:creationId xmlns:a16="http://schemas.microsoft.com/office/drawing/2014/main" id="{00000000-0008-0000-0600-0000F4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781" name="Text Box 8">
          <a:extLst>
            <a:ext uri="{FF2B5EF4-FFF2-40B4-BE49-F238E27FC236}">
              <a16:creationId xmlns:a16="http://schemas.microsoft.com/office/drawing/2014/main" id="{00000000-0008-0000-0600-0000F5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82" name="Text Box 8">
          <a:extLst>
            <a:ext uri="{FF2B5EF4-FFF2-40B4-BE49-F238E27FC236}">
              <a16:creationId xmlns:a16="http://schemas.microsoft.com/office/drawing/2014/main" id="{00000000-0008-0000-0600-0000F6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83" name="Text Box 9">
          <a:extLst>
            <a:ext uri="{FF2B5EF4-FFF2-40B4-BE49-F238E27FC236}">
              <a16:creationId xmlns:a16="http://schemas.microsoft.com/office/drawing/2014/main" id="{00000000-0008-0000-0600-0000F7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84" name="Text Box 8">
          <a:extLst>
            <a:ext uri="{FF2B5EF4-FFF2-40B4-BE49-F238E27FC236}">
              <a16:creationId xmlns:a16="http://schemas.microsoft.com/office/drawing/2014/main" id="{00000000-0008-0000-0600-0000F8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85" name="Text Box 9">
          <a:extLst>
            <a:ext uri="{FF2B5EF4-FFF2-40B4-BE49-F238E27FC236}">
              <a16:creationId xmlns:a16="http://schemas.microsoft.com/office/drawing/2014/main" id="{00000000-0008-0000-0600-0000F9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86" name="Text Box 8">
          <a:extLst>
            <a:ext uri="{FF2B5EF4-FFF2-40B4-BE49-F238E27FC236}">
              <a16:creationId xmlns:a16="http://schemas.microsoft.com/office/drawing/2014/main" id="{00000000-0008-0000-0600-0000FA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87" name="Text Box 9">
          <a:extLst>
            <a:ext uri="{FF2B5EF4-FFF2-40B4-BE49-F238E27FC236}">
              <a16:creationId xmlns:a16="http://schemas.microsoft.com/office/drawing/2014/main" id="{00000000-0008-0000-0600-0000FB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88" name="Text Box 8">
          <a:extLst>
            <a:ext uri="{FF2B5EF4-FFF2-40B4-BE49-F238E27FC236}">
              <a16:creationId xmlns:a16="http://schemas.microsoft.com/office/drawing/2014/main" id="{00000000-0008-0000-0600-0000FC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89" name="Text Box 9">
          <a:extLst>
            <a:ext uri="{FF2B5EF4-FFF2-40B4-BE49-F238E27FC236}">
              <a16:creationId xmlns:a16="http://schemas.microsoft.com/office/drawing/2014/main" id="{00000000-0008-0000-0600-0000FD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90" name="Text Box 8">
          <a:extLst>
            <a:ext uri="{FF2B5EF4-FFF2-40B4-BE49-F238E27FC236}">
              <a16:creationId xmlns:a16="http://schemas.microsoft.com/office/drawing/2014/main" id="{00000000-0008-0000-0600-0000FE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791" name="Text Box 9">
          <a:extLst>
            <a:ext uri="{FF2B5EF4-FFF2-40B4-BE49-F238E27FC236}">
              <a16:creationId xmlns:a16="http://schemas.microsoft.com/office/drawing/2014/main" id="{00000000-0008-0000-0600-0000FF06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00000000-0008-0000-0600-00000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00000000-0008-0000-0600-00000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94" name="Text Box 8">
          <a:extLst>
            <a:ext uri="{FF2B5EF4-FFF2-40B4-BE49-F238E27FC236}">
              <a16:creationId xmlns:a16="http://schemas.microsoft.com/office/drawing/2014/main" id="{00000000-0008-0000-0600-00000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95" name="Text Box 9">
          <a:extLst>
            <a:ext uri="{FF2B5EF4-FFF2-40B4-BE49-F238E27FC236}">
              <a16:creationId xmlns:a16="http://schemas.microsoft.com/office/drawing/2014/main" id="{00000000-0008-0000-0600-00000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96" name="Text Box 8">
          <a:extLst>
            <a:ext uri="{FF2B5EF4-FFF2-40B4-BE49-F238E27FC236}">
              <a16:creationId xmlns:a16="http://schemas.microsoft.com/office/drawing/2014/main" id="{00000000-0008-0000-0600-00000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797" name="Text Box 9">
          <a:extLst>
            <a:ext uri="{FF2B5EF4-FFF2-40B4-BE49-F238E27FC236}">
              <a16:creationId xmlns:a16="http://schemas.microsoft.com/office/drawing/2014/main" id="{00000000-0008-0000-0600-00000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515</xdr:row>
      <xdr:rowOff>152400</xdr:rowOff>
    </xdr:to>
    <xdr:sp macro="" textlink="">
      <xdr:nvSpPr>
        <xdr:cNvPr id="1798" name="Text Box 8">
          <a:extLst>
            <a:ext uri="{FF2B5EF4-FFF2-40B4-BE49-F238E27FC236}">
              <a16:creationId xmlns:a16="http://schemas.microsoft.com/office/drawing/2014/main" id="{00000000-0008-0000-0600-00000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515</xdr:row>
      <xdr:rowOff>152400</xdr:rowOff>
    </xdr:to>
    <xdr:sp macro="" textlink="">
      <xdr:nvSpPr>
        <xdr:cNvPr id="1799" name="Text Box 9">
          <a:extLst>
            <a:ext uri="{FF2B5EF4-FFF2-40B4-BE49-F238E27FC236}">
              <a16:creationId xmlns:a16="http://schemas.microsoft.com/office/drawing/2014/main" id="{00000000-0008-0000-0600-00000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515</xdr:row>
      <xdr:rowOff>152400</xdr:rowOff>
    </xdr:to>
    <xdr:sp macro="" textlink="">
      <xdr:nvSpPr>
        <xdr:cNvPr id="1800" name="Text Box 8">
          <a:extLst>
            <a:ext uri="{FF2B5EF4-FFF2-40B4-BE49-F238E27FC236}">
              <a16:creationId xmlns:a16="http://schemas.microsoft.com/office/drawing/2014/main" id="{00000000-0008-0000-0600-00000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515</xdr:row>
      <xdr:rowOff>152400</xdr:rowOff>
    </xdr:to>
    <xdr:sp macro="" textlink="">
      <xdr:nvSpPr>
        <xdr:cNvPr id="1801" name="Text Box 9">
          <a:extLst>
            <a:ext uri="{FF2B5EF4-FFF2-40B4-BE49-F238E27FC236}">
              <a16:creationId xmlns:a16="http://schemas.microsoft.com/office/drawing/2014/main" id="{00000000-0008-0000-0600-00000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802" name="Text Box 8">
          <a:extLst>
            <a:ext uri="{FF2B5EF4-FFF2-40B4-BE49-F238E27FC236}">
              <a16:creationId xmlns:a16="http://schemas.microsoft.com/office/drawing/2014/main" id="{00000000-0008-0000-0600-00000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03" name="Text Box 8">
          <a:extLst>
            <a:ext uri="{FF2B5EF4-FFF2-40B4-BE49-F238E27FC236}">
              <a16:creationId xmlns:a16="http://schemas.microsoft.com/office/drawing/2014/main" id="{00000000-0008-0000-0600-00000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04" name="Text Box 9">
          <a:extLst>
            <a:ext uri="{FF2B5EF4-FFF2-40B4-BE49-F238E27FC236}">
              <a16:creationId xmlns:a16="http://schemas.microsoft.com/office/drawing/2014/main" id="{00000000-0008-0000-0600-00000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05" name="Text Box 8">
          <a:extLst>
            <a:ext uri="{FF2B5EF4-FFF2-40B4-BE49-F238E27FC236}">
              <a16:creationId xmlns:a16="http://schemas.microsoft.com/office/drawing/2014/main" id="{00000000-0008-0000-0600-00000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06" name="Text Box 9">
          <a:extLst>
            <a:ext uri="{FF2B5EF4-FFF2-40B4-BE49-F238E27FC236}">
              <a16:creationId xmlns:a16="http://schemas.microsoft.com/office/drawing/2014/main" id="{00000000-0008-0000-0600-00000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07" name="Text Box 8">
          <a:extLst>
            <a:ext uri="{FF2B5EF4-FFF2-40B4-BE49-F238E27FC236}">
              <a16:creationId xmlns:a16="http://schemas.microsoft.com/office/drawing/2014/main" id="{00000000-0008-0000-0600-00000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08" name="Text Box 9">
          <a:extLst>
            <a:ext uri="{FF2B5EF4-FFF2-40B4-BE49-F238E27FC236}">
              <a16:creationId xmlns:a16="http://schemas.microsoft.com/office/drawing/2014/main" id="{00000000-0008-0000-0600-00001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09" name="Text Box 8">
          <a:extLst>
            <a:ext uri="{FF2B5EF4-FFF2-40B4-BE49-F238E27FC236}">
              <a16:creationId xmlns:a16="http://schemas.microsoft.com/office/drawing/2014/main" id="{00000000-0008-0000-0600-00001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10" name="Text Box 9">
          <a:extLst>
            <a:ext uri="{FF2B5EF4-FFF2-40B4-BE49-F238E27FC236}">
              <a16:creationId xmlns:a16="http://schemas.microsoft.com/office/drawing/2014/main" id="{00000000-0008-0000-0600-00001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11" name="Text Box 8">
          <a:extLst>
            <a:ext uri="{FF2B5EF4-FFF2-40B4-BE49-F238E27FC236}">
              <a16:creationId xmlns:a16="http://schemas.microsoft.com/office/drawing/2014/main" id="{00000000-0008-0000-0600-00001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12" name="Text Box 9">
          <a:extLst>
            <a:ext uri="{FF2B5EF4-FFF2-40B4-BE49-F238E27FC236}">
              <a16:creationId xmlns:a16="http://schemas.microsoft.com/office/drawing/2014/main" id="{00000000-0008-0000-0600-00001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813" name="Text Box 8">
          <a:extLst>
            <a:ext uri="{FF2B5EF4-FFF2-40B4-BE49-F238E27FC236}">
              <a16:creationId xmlns:a16="http://schemas.microsoft.com/office/drawing/2014/main" id="{00000000-0008-0000-0600-00001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814" name="Text Box 9">
          <a:extLst>
            <a:ext uri="{FF2B5EF4-FFF2-40B4-BE49-F238E27FC236}">
              <a16:creationId xmlns:a16="http://schemas.microsoft.com/office/drawing/2014/main" id="{00000000-0008-0000-0600-00001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36482</xdr:rowOff>
    </xdr:to>
    <xdr:sp macro="" textlink="">
      <xdr:nvSpPr>
        <xdr:cNvPr id="1815" name="Text Box 8">
          <a:extLst>
            <a:ext uri="{FF2B5EF4-FFF2-40B4-BE49-F238E27FC236}">
              <a16:creationId xmlns:a16="http://schemas.microsoft.com/office/drawing/2014/main" id="{00000000-0008-0000-0600-00001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36482</xdr:rowOff>
    </xdr:to>
    <xdr:sp macro="" textlink="">
      <xdr:nvSpPr>
        <xdr:cNvPr id="1816" name="Text Box 9">
          <a:extLst>
            <a:ext uri="{FF2B5EF4-FFF2-40B4-BE49-F238E27FC236}">
              <a16:creationId xmlns:a16="http://schemas.microsoft.com/office/drawing/2014/main" id="{00000000-0008-0000-0600-00001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36482</xdr:rowOff>
    </xdr:to>
    <xdr:sp macro="" textlink="">
      <xdr:nvSpPr>
        <xdr:cNvPr id="1817" name="Text Box 8">
          <a:extLst>
            <a:ext uri="{FF2B5EF4-FFF2-40B4-BE49-F238E27FC236}">
              <a16:creationId xmlns:a16="http://schemas.microsoft.com/office/drawing/2014/main" id="{00000000-0008-0000-0600-00001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36482</xdr:rowOff>
    </xdr:to>
    <xdr:sp macro="" textlink="">
      <xdr:nvSpPr>
        <xdr:cNvPr id="1818" name="Text Box 9">
          <a:extLst>
            <a:ext uri="{FF2B5EF4-FFF2-40B4-BE49-F238E27FC236}">
              <a16:creationId xmlns:a16="http://schemas.microsoft.com/office/drawing/2014/main" id="{00000000-0008-0000-0600-00001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150442</xdr:rowOff>
    </xdr:to>
    <xdr:sp macro="" textlink="">
      <xdr:nvSpPr>
        <xdr:cNvPr id="1819" name="Text Box 8">
          <a:extLst>
            <a:ext uri="{FF2B5EF4-FFF2-40B4-BE49-F238E27FC236}">
              <a16:creationId xmlns:a16="http://schemas.microsoft.com/office/drawing/2014/main" id="{00000000-0008-0000-0600-00001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79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150442</xdr:rowOff>
    </xdr:to>
    <xdr:sp macro="" textlink="">
      <xdr:nvSpPr>
        <xdr:cNvPr id="1820" name="Text Box 9">
          <a:extLst>
            <a:ext uri="{FF2B5EF4-FFF2-40B4-BE49-F238E27FC236}">
              <a16:creationId xmlns:a16="http://schemas.microsoft.com/office/drawing/2014/main" id="{00000000-0008-0000-0600-00001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79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150442</xdr:rowOff>
    </xdr:to>
    <xdr:sp macro="" textlink="">
      <xdr:nvSpPr>
        <xdr:cNvPr id="1821" name="Text Box 8">
          <a:extLst>
            <a:ext uri="{FF2B5EF4-FFF2-40B4-BE49-F238E27FC236}">
              <a16:creationId xmlns:a16="http://schemas.microsoft.com/office/drawing/2014/main" id="{00000000-0008-0000-0600-00001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79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150442</xdr:rowOff>
    </xdr:to>
    <xdr:sp macro="" textlink="">
      <xdr:nvSpPr>
        <xdr:cNvPr id="1822" name="Text Box 9">
          <a:extLst>
            <a:ext uri="{FF2B5EF4-FFF2-40B4-BE49-F238E27FC236}">
              <a16:creationId xmlns:a16="http://schemas.microsoft.com/office/drawing/2014/main" id="{00000000-0008-0000-0600-00001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79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23" name="Text Box 8">
          <a:extLst>
            <a:ext uri="{FF2B5EF4-FFF2-40B4-BE49-F238E27FC236}">
              <a16:creationId xmlns:a16="http://schemas.microsoft.com/office/drawing/2014/main" id="{00000000-0008-0000-0600-00001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24" name="Text Box 9">
          <a:extLst>
            <a:ext uri="{FF2B5EF4-FFF2-40B4-BE49-F238E27FC236}">
              <a16:creationId xmlns:a16="http://schemas.microsoft.com/office/drawing/2014/main" id="{00000000-0008-0000-0600-00002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25" name="Text Box 8">
          <a:extLst>
            <a:ext uri="{FF2B5EF4-FFF2-40B4-BE49-F238E27FC236}">
              <a16:creationId xmlns:a16="http://schemas.microsoft.com/office/drawing/2014/main" id="{00000000-0008-0000-0600-00002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26" name="Text Box 9">
          <a:extLst>
            <a:ext uri="{FF2B5EF4-FFF2-40B4-BE49-F238E27FC236}">
              <a16:creationId xmlns:a16="http://schemas.microsoft.com/office/drawing/2014/main" id="{00000000-0008-0000-0600-00002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520</xdr:row>
      <xdr:rowOff>135576</xdr:rowOff>
    </xdr:to>
    <xdr:sp macro="" textlink="">
      <xdr:nvSpPr>
        <xdr:cNvPr id="1827" name="Text Box 8">
          <a:extLst>
            <a:ext uri="{FF2B5EF4-FFF2-40B4-BE49-F238E27FC236}">
              <a16:creationId xmlns:a16="http://schemas.microsoft.com/office/drawing/2014/main" id="{00000000-0008-0000-0600-00002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09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520</xdr:row>
      <xdr:rowOff>135576</xdr:rowOff>
    </xdr:to>
    <xdr:sp macro="" textlink="">
      <xdr:nvSpPr>
        <xdr:cNvPr id="1828" name="Text Box 9">
          <a:extLst>
            <a:ext uri="{FF2B5EF4-FFF2-40B4-BE49-F238E27FC236}">
              <a16:creationId xmlns:a16="http://schemas.microsoft.com/office/drawing/2014/main" id="{00000000-0008-0000-0600-00002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09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520</xdr:row>
      <xdr:rowOff>135576</xdr:rowOff>
    </xdr:to>
    <xdr:sp macro="" textlink="">
      <xdr:nvSpPr>
        <xdr:cNvPr id="1829" name="Text Box 8">
          <a:extLst>
            <a:ext uri="{FF2B5EF4-FFF2-40B4-BE49-F238E27FC236}">
              <a16:creationId xmlns:a16="http://schemas.microsoft.com/office/drawing/2014/main" id="{00000000-0008-0000-0600-00002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09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520</xdr:row>
      <xdr:rowOff>135576</xdr:rowOff>
    </xdr:to>
    <xdr:sp macro="" textlink="">
      <xdr:nvSpPr>
        <xdr:cNvPr id="1830" name="Text Box 9">
          <a:extLst>
            <a:ext uri="{FF2B5EF4-FFF2-40B4-BE49-F238E27FC236}">
              <a16:creationId xmlns:a16="http://schemas.microsoft.com/office/drawing/2014/main" id="{00000000-0008-0000-0600-00002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09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31" name="Text Box 8">
          <a:extLst>
            <a:ext uri="{FF2B5EF4-FFF2-40B4-BE49-F238E27FC236}">
              <a16:creationId xmlns:a16="http://schemas.microsoft.com/office/drawing/2014/main" id="{00000000-0008-0000-0600-00002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32" name="Text Box 9">
          <a:extLst>
            <a:ext uri="{FF2B5EF4-FFF2-40B4-BE49-F238E27FC236}">
              <a16:creationId xmlns:a16="http://schemas.microsoft.com/office/drawing/2014/main" id="{00000000-0008-0000-0600-00002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33" name="Text Box 8">
          <a:extLst>
            <a:ext uri="{FF2B5EF4-FFF2-40B4-BE49-F238E27FC236}">
              <a16:creationId xmlns:a16="http://schemas.microsoft.com/office/drawing/2014/main" id="{00000000-0008-0000-0600-00002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34" name="Text Box 9">
          <a:extLst>
            <a:ext uri="{FF2B5EF4-FFF2-40B4-BE49-F238E27FC236}">
              <a16:creationId xmlns:a16="http://schemas.microsoft.com/office/drawing/2014/main" id="{00000000-0008-0000-0600-00002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35" name="Text Box 8">
          <a:extLst>
            <a:ext uri="{FF2B5EF4-FFF2-40B4-BE49-F238E27FC236}">
              <a16:creationId xmlns:a16="http://schemas.microsoft.com/office/drawing/2014/main" id="{00000000-0008-0000-0600-00002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0000000-0008-0000-0600-00002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00000000-0008-0000-0600-00002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38" name="Text Box 8">
          <a:extLst>
            <a:ext uri="{FF2B5EF4-FFF2-40B4-BE49-F238E27FC236}">
              <a16:creationId xmlns:a16="http://schemas.microsoft.com/office/drawing/2014/main" id="{00000000-0008-0000-0600-00002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39" name="Text Box 9">
          <a:extLst>
            <a:ext uri="{FF2B5EF4-FFF2-40B4-BE49-F238E27FC236}">
              <a16:creationId xmlns:a16="http://schemas.microsoft.com/office/drawing/2014/main" id="{00000000-0008-0000-0600-00002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40" name="Text Box 8">
          <a:extLst>
            <a:ext uri="{FF2B5EF4-FFF2-40B4-BE49-F238E27FC236}">
              <a16:creationId xmlns:a16="http://schemas.microsoft.com/office/drawing/2014/main" id="{00000000-0008-0000-0600-00003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41" name="Text Box 9">
          <a:extLst>
            <a:ext uri="{FF2B5EF4-FFF2-40B4-BE49-F238E27FC236}">
              <a16:creationId xmlns:a16="http://schemas.microsoft.com/office/drawing/2014/main" id="{00000000-0008-0000-0600-00003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42" name="Text Box 8">
          <a:extLst>
            <a:ext uri="{FF2B5EF4-FFF2-40B4-BE49-F238E27FC236}">
              <a16:creationId xmlns:a16="http://schemas.microsoft.com/office/drawing/2014/main" id="{00000000-0008-0000-0600-00003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43" name="Text Box 9">
          <a:extLst>
            <a:ext uri="{FF2B5EF4-FFF2-40B4-BE49-F238E27FC236}">
              <a16:creationId xmlns:a16="http://schemas.microsoft.com/office/drawing/2014/main" id="{00000000-0008-0000-0600-00003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44" name="Text Box 8">
          <a:extLst>
            <a:ext uri="{FF2B5EF4-FFF2-40B4-BE49-F238E27FC236}">
              <a16:creationId xmlns:a16="http://schemas.microsoft.com/office/drawing/2014/main" id="{00000000-0008-0000-0600-00003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45" name="Text Box 9">
          <a:extLst>
            <a:ext uri="{FF2B5EF4-FFF2-40B4-BE49-F238E27FC236}">
              <a16:creationId xmlns:a16="http://schemas.microsoft.com/office/drawing/2014/main" id="{00000000-0008-0000-0600-00003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46" name="Text Box 8">
          <a:extLst>
            <a:ext uri="{FF2B5EF4-FFF2-40B4-BE49-F238E27FC236}">
              <a16:creationId xmlns:a16="http://schemas.microsoft.com/office/drawing/2014/main" id="{00000000-0008-0000-0600-00003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47" name="Text Box 9">
          <a:extLst>
            <a:ext uri="{FF2B5EF4-FFF2-40B4-BE49-F238E27FC236}">
              <a16:creationId xmlns:a16="http://schemas.microsoft.com/office/drawing/2014/main" id="{00000000-0008-0000-0600-00003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48" name="Text Box 8">
          <a:extLst>
            <a:ext uri="{FF2B5EF4-FFF2-40B4-BE49-F238E27FC236}">
              <a16:creationId xmlns:a16="http://schemas.microsoft.com/office/drawing/2014/main" id="{00000000-0008-0000-0600-00003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00000000-0008-0000-0600-00003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00000000-0008-0000-0600-00003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51" name="Text Box 9">
          <a:extLst>
            <a:ext uri="{FF2B5EF4-FFF2-40B4-BE49-F238E27FC236}">
              <a16:creationId xmlns:a16="http://schemas.microsoft.com/office/drawing/2014/main" id="{00000000-0008-0000-0600-00003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52" name="Text Box 8">
          <a:extLst>
            <a:ext uri="{FF2B5EF4-FFF2-40B4-BE49-F238E27FC236}">
              <a16:creationId xmlns:a16="http://schemas.microsoft.com/office/drawing/2014/main" id="{00000000-0008-0000-0600-00003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53" name="Text Box 8">
          <a:extLst>
            <a:ext uri="{FF2B5EF4-FFF2-40B4-BE49-F238E27FC236}">
              <a16:creationId xmlns:a16="http://schemas.microsoft.com/office/drawing/2014/main" id="{00000000-0008-0000-0600-00003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54" name="Text Box 9">
          <a:extLst>
            <a:ext uri="{FF2B5EF4-FFF2-40B4-BE49-F238E27FC236}">
              <a16:creationId xmlns:a16="http://schemas.microsoft.com/office/drawing/2014/main" id="{00000000-0008-0000-0600-00003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55" name="Text Box 8">
          <a:extLst>
            <a:ext uri="{FF2B5EF4-FFF2-40B4-BE49-F238E27FC236}">
              <a16:creationId xmlns:a16="http://schemas.microsoft.com/office/drawing/2014/main" id="{00000000-0008-0000-0600-00003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56" name="Text Box 9">
          <a:extLst>
            <a:ext uri="{FF2B5EF4-FFF2-40B4-BE49-F238E27FC236}">
              <a16:creationId xmlns:a16="http://schemas.microsoft.com/office/drawing/2014/main" id="{00000000-0008-0000-0600-00004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57" name="Text Box 8">
          <a:extLst>
            <a:ext uri="{FF2B5EF4-FFF2-40B4-BE49-F238E27FC236}">
              <a16:creationId xmlns:a16="http://schemas.microsoft.com/office/drawing/2014/main" id="{00000000-0008-0000-0600-00004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58" name="Text Box 9">
          <a:extLst>
            <a:ext uri="{FF2B5EF4-FFF2-40B4-BE49-F238E27FC236}">
              <a16:creationId xmlns:a16="http://schemas.microsoft.com/office/drawing/2014/main" id="{00000000-0008-0000-0600-00004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59" name="Text Box 8">
          <a:extLst>
            <a:ext uri="{FF2B5EF4-FFF2-40B4-BE49-F238E27FC236}">
              <a16:creationId xmlns:a16="http://schemas.microsoft.com/office/drawing/2014/main" id="{00000000-0008-0000-0600-00004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60" name="Text Box 9">
          <a:extLst>
            <a:ext uri="{FF2B5EF4-FFF2-40B4-BE49-F238E27FC236}">
              <a16:creationId xmlns:a16="http://schemas.microsoft.com/office/drawing/2014/main" id="{00000000-0008-0000-0600-00004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61" name="Text Box 8">
          <a:extLst>
            <a:ext uri="{FF2B5EF4-FFF2-40B4-BE49-F238E27FC236}">
              <a16:creationId xmlns:a16="http://schemas.microsoft.com/office/drawing/2014/main" id="{00000000-0008-0000-0600-00004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62" name="Text Box 9">
          <a:extLst>
            <a:ext uri="{FF2B5EF4-FFF2-40B4-BE49-F238E27FC236}">
              <a16:creationId xmlns:a16="http://schemas.microsoft.com/office/drawing/2014/main" id="{00000000-0008-0000-0600-00004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63" name="Text Box 8">
          <a:extLst>
            <a:ext uri="{FF2B5EF4-FFF2-40B4-BE49-F238E27FC236}">
              <a16:creationId xmlns:a16="http://schemas.microsoft.com/office/drawing/2014/main" id="{00000000-0008-0000-0600-00004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64" name="Text Box 9">
          <a:extLst>
            <a:ext uri="{FF2B5EF4-FFF2-40B4-BE49-F238E27FC236}">
              <a16:creationId xmlns:a16="http://schemas.microsoft.com/office/drawing/2014/main" id="{00000000-0008-0000-0600-00004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520</xdr:row>
      <xdr:rowOff>135576</xdr:rowOff>
    </xdr:to>
    <xdr:sp macro="" textlink="">
      <xdr:nvSpPr>
        <xdr:cNvPr id="1865" name="Text Box 8">
          <a:extLst>
            <a:ext uri="{FF2B5EF4-FFF2-40B4-BE49-F238E27FC236}">
              <a16:creationId xmlns:a16="http://schemas.microsoft.com/office/drawing/2014/main" id="{00000000-0008-0000-0600-00004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09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520</xdr:row>
      <xdr:rowOff>135576</xdr:rowOff>
    </xdr:to>
    <xdr:sp macro="" textlink="">
      <xdr:nvSpPr>
        <xdr:cNvPr id="1866" name="Text Box 9">
          <a:extLst>
            <a:ext uri="{FF2B5EF4-FFF2-40B4-BE49-F238E27FC236}">
              <a16:creationId xmlns:a16="http://schemas.microsoft.com/office/drawing/2014/main" id="{00000000-0008-0000-0600-00004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09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520</xdr:row>
      <xdr:rowOff>135576</xdr:rowOff>
    </xdr:to>
    <xdr:sp macro="" textlink="">
      <xdr:nvSpPr>
        <xdr:cNvPr id="1867" name="Text Box 8">
          <a:extLst>
            <a:ext uri="{FF2B5EF4-FFF2-40B4-BE49-F238E27FC236}">
              <a16:creationId xmlns:a16="http://schemas.microsoft.com/office/drawing/2014/main" id="{00000000-0008-0000-0600-00004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09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520</xdr:row>
      <xdr:rowOff>135576</xdr:rowOff>
    </xdr:to>
    <xdr:sp macro="" textlink="">
      <xdr:nvSpPr>
        <xdr:cNvPr id="1868" name="Text Box 9">
          <a:extLst>
            <a:ext uri="{FF2B5EF4-FFF2-40B4-BE49-F238E27FC236}">
              <a16:creationId xmlns:a16="http://schemas.microsoft.com/office/drawing/2014/main" id="{00000000-0008-0000-0600-00004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109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69" name="Text Box 8">
          <a:extLst>
            <a:ext uri="{FF2B5EF4-FFF2-40B4-BE49-F238E27FC236}">
              <a16:creationId xmlns:a16="http://schemas.microsoft.com/office/drawing/2014/main" id="{00000000-0008-0000-0600-00004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70" name="Text Box 8">
          <a:extLst>
            <a:ext uri="{FF2B5EF4-FFF2-40B4-BE49-F238E27FC236}">
              <a16:creationId xmlns:a16="http://schemas.microsoft.com/office/drawing/2014/main" id="{00000000-0008-0000-0600-00004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71" name="Text Box 9">
          <a:extLst>
            <a:ext uri="{FF2B5EF4-FFF2-40B4-BE49-F238E27FC236}">
              <a16:creationId xmlns:a16="http://schemas.microsoft.com/office/drawing/2014/main" id="{00000000-0008-0000-0600-00004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72" name="Text Box 8">
          <a:extLst>
            <a:ext uri="{FF2B5EF4-FFF2-40B4-BE49-F238E27FC236}">
              <a16:creationId xmlns:a16="http://schemas.microsoft.com/office/drawing/2014/main" id="{00000000-0008-0000-0600-00005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73" name="Text Box 9">
          <a:extLst>
            <a:ext uri="{FF2B5EF4-FFF2-40B4-BE49-F238E27FC236}">
              <a16:creationId xmlns:a16="http://schemas.microsoft.com/office/drawing/2014/main" id="{00000000-0008-0000-0600-00005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74" name="Text Box 8">
          <a:extLst>
            <a:ext uri="{FF2B5EF4-FFF2-40B4-BE49-F238E27FC236}">
              <a16:creationId xmlns:a16="http://schemas.microsoft.com/office/drawing/2014/main" id="{00000000-0008-0000-0600-00005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75" name="Text Box 9">
          <a:extLst>
            <a:ext uri="{FF2B5EF4-FFF2-40B4-BE49-F238E27FC236}">
              <a16:creationId xmlns:a16="http://schemas.microsoft.com/office/drawing/2014/main" id="{00000000-0008-0000-0600-00005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76" name="Text Box 8">
          <a:extLst>
            <a:ext uri="{FF2B5EF4-FFF2-40B4-BE49-F238E27FC236}">
              <a16:creationId xmlns:a16="http://schemas.microsoft.com/office/drawing/2014/main" id="{00000000-0008-0000-0600-00005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77" name="Text Box 9">
          <a:extLst>
            <a:ext uri="{FF2B5EF4-FFF2-40B4-BE49-F238E27FC236}">
              <a16:creationId xmlns:a16="http://schemas.microsoft.com/office/drawing/2014/main" id="{00000000-0008-0000-0600-00005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78" name="Text Box 8">
          <a:extLst>
            <a:ext uri="{FF2B5EF4-FFF2-40B4-BE49-F238E27FC236}">
              <a16:creationId xmlns:a16="http://schemas.microsoft.com/office/drawing/2014/main" id="{00000000-0008-0000-0600-00005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79" name="Text Box 9">
          <a:extLst>
            <a:ext uri="{FF2B5EF4-FFF2-40B4-BE49-F238E27FC236}">
              <a16:creationId xmlns:a16="http://schemas.microsoft.com/office/drawing/2014/main" id="{00000000-0008-0000-0600-00005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00000000-0008-0000-0600-00005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00000000-0008-0000-0600-00005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82" name="Text Box 8">
          <a:extLst>
            <a:ext uri="{FF2B5EF4-FFF2-40B4-BE49-F238E27FC236}">
              <a16:creationId xmlns:a16="http://schemas.microsoft.com/office/drawing/2014/main" id="{00000000-0008-0000-0600-00005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83" name="Text Box 8">
          <a:extLst>
            <a:ext uri="{FF2B5EF4-FFF2-40B4-BE49-F238E27FC236}">
              <a16:creationId xmlns:a16="http://schemas.microsoft.com/office/drawing/2014/main" id="{00000000-0008-0000-0600-00005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84" name="Text Box 9">
          <a:extLst>
            <a:ext uri="{FF2B5EF4-FFF2-40B4-BE49-F238E27FC236}">
              <a16:creationId xmlns:a16="http://schemas.microsoft.com/office/drawing/2014/main" id="{00000000-0008-0000-0600-00005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85" name="Text Box 8">
          <a:extLst>
            <a:ext uri="{FF2B5EF4-FFF2-40B4-BE49-F238E27FC236}">
              <a16:creationId xmlns:a16="http://schemas.microsoft.com/office/drawing/2014/main" id="{00000000-0008-0000-0600-00005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86" name="Text Box 9">
          <a:extLst>
            <a:ext uri="{FF2B5EF4-FFF2-40B4-BE49-F238E27FC236}">
              <a16:creationId xmlns:a16="http://schemas.microsoft.com/office/drawing/2014/main" id="{00000000-0008-0000-0600-00005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87" name="Text Box 8">
          <a:extLst>
            <a:ext uri="{FF2B5EF4-FFF2-40B4-BE49-F238E27FC236}">
              <a16:creationId xmlns:a16="http://schemas.microsoft.com/office/drawing/2014/main" id="{00000000-0008-0000-0600-00005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88" name="Text Box 9">
          <a:extLst>
            <a:ext uri="{FF2B5EF4-FFF2-40B4-BE49-F238E27FC236}">
              <a16:creationId xmlns:a16="http://schemas.microsoft.com/office/drawing/2014/main" id="{00000000-0008-0000-0600-00006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89" name="Text Box 8">
          <a:extLst>
            <a:ext uri="{FF2B5EF4-FFF2-40B4-BE49-F238E27FC236}">
              <a16:creationId xmlns:a16="http://schemas.microsoft.com/office/drawing/2014/main" id="{00000000-0008-0000-0600-00006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90" name="Text Box 9">
          <a:extLst>
            <a:ext uri="{FF2B5EF4-FFF2-40B4-BE49-F238E27FC236}">
              <a16:creationId xmlns:a16="http://schemas.microsoft.com/office/drawing/2014/main" id="{00000000-0008-0000-0600-00006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91" name="Text Box 8">
          <a:extLst>
            <a:ext uri="{FF2B5EF4-FFF2-40B4-BE49-F238E27FC236}">
              <a16:creationId xmlns:a16="http://schemas.microsoft.com/office/drawing/2014/main" id="{00000000-0008-0000-0600-00006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92" name="Text Box 9">
          <a:extLst>
            <a:ext uri="{FF2B5EF4-FFF2-40B4-BE49-F238E27FC236}">
              <a16:creationId xmlns:a16="http://schemas.microsoft.com/office/drawing/2014/main" id="{00000000-0008-0000-0600-00006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93" name="Text Box 8">
          <a:extLst>
            <a:ext uri="{FF2B5EF4-FFF2-40B4-BE49-F238E27FC236}">
              <a16:creationId xmlns:a16="http://schemas.microsoft.com/office/drawing/2014/main" id="{00000000-0008-0000-0600-00006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894" name="Text Box 9">
          <a:extLst>
            <a:ext uri="{FF2B5EF4-FFF2-40B4-BE49-F238E27FC236}">
              <a16:creationId xmlns:a16="http://schemas.microsoft.com/office/drawing/2014/main" id="{00000000-0008-0000-0600-00006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95" name="Text Box 8">
          <a:extLst>
            <a:ext uri="{FF2B5EF4-FFF2-40B4-BE49-F238E27FC236}">
              <a16:creationId xmlns:a16="http://schemas.microsoft.com/office/drawing/2014/main" id="{00000000-0008-0000-0600-00006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96" name="Text Box 9">
          <a:extLst>
            <a:ext uri="{FF2B5EF4-FFF2-40B4-BE49-F238E27FC236}">
              <a16:creationId xmlns:a16="http://schemas.microsoft.com/office/drawing/2014/main" id="{00000000-0008-0000-0600-00006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97" name="Text Box 8">
          <a:extLst>
            <a:ext uri="{FF2B5EF4-FFF2-40B4-BE49-F238E27FC236}">
              <a16:creationId xmlns:a16="http://schemas.microsoft.com/office/drawing/2014/main" id="{00000000-0008-0000-0600-00006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898" name="Text Box 9">
          <a:extLst>
            <a:ext uri="{FF2B5EF4-FFF2-40B4-BE49-F238E27FC236}">
              <a16:creationId xmlns:a16="http://schemas.microsoft.com/office/drawing/2014/main" id="{00000000-0008-0000-0600-00006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899" name="Text Box 8">
          <a:extLst>
            <a:ext uri="{FF2B5EF4-FFF2-40B4-BE49-F238E27FC236}">
              <a16:creationId xmlns:a16="http://schemas.microsoft.com/office/drawing/2014/main" id="{00000000-0008-0000-0600-00006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00" name="Text Box 8">
          <a:extLst>
            <a:ext uri="{FF2B5EF4-FFF2-40B4-BE49-F238E27FC236}">
              <a16:creationId xmlns:a16="http://schemas.microsoft.com/office/drawing/2014/main" id="{00000000-0008-0000-0600-00006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01" name="Text Box 9">
          <a:extLst>
            <a:ext uri="{FF2B5EF4-FFF2-40B4-BE49-F238E27FC236}">
              <a16:creationId xmlns:a16="http://schemas.microsoft.com/office/drawing/2014/main" id="{00000000-0008-0000-0600-00006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00000000-0008-0000-0600-00006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00000000-0008-0000-0600-00006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id="{00000000-0008-0000-0600-00007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05" name="Text Box 9">
          <a:extLst>
            <a:ext uri="{FF2B5EF4-FFF2-40B4-BE49-F238E27FC236}">
              <a16:creationId xmlns:a16="http://schemas.microsoft.com/office/drawing/2014/main" id="{00000000-0008-0000-0600-00007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06" name="Text Box 8">
          <a:extLst>
            <a:ext uri="{FF2B5EF4-FFF2-40B4-BE49-F238E27FC236}">
              <a16:creationId xmlns:a16="http://schemas.microsoft.com/office/drawing/2014/main" id="{00000000-0008-0000-0600-00007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07" name="Text Box 9">
          <a:extLst>
            <a:ext uri="{FF2B5EF4-FFF2-40B4-BE49-F238E27FC236}">
              <a16:creationId xmlns:a16="http://schemas.microsoft.com/office/drawing/2014/main" id="{00000000-0008-0000-0600-00007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08" name="Text Box 8">
          <a:extLst>
            <a:ext uri="{FF2B5EF4-FFF2-40B4-BE49-F238E27FC236}">
              <a16:creationId xmlns:a16="http://schemas.microsoft.com/office/drawing/2014/main" id="{00000000-0008-0000-0600-00007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09" name="Text Box 9">
          <a:extLst>
            <a:ext uri="{FF2B5EF4-FFF2-40B4-BE49-F238E27FC236}">
              <a16:creationId xmlns:a16="http://schemas.microsoft.com/office/drawing/2014/main" id="{00000000-0008-0000-0600-00007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910" name="Text Box 8">
          <a:extLst>
            <a:ext uri="{FF2B5EF4-FFF2-40B4-BE49-F238E27FC236}">
              <a16:creationId xmlns:a16="http://schemas.microsoft.com/office/drawing/2014/main" id="{00000000-0008-0000-0600-00007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911" name="Text Box 9">
          <a:extLst>
            <a:ext uri="{FF2B5EF4-FFF2-40B4-BE49-F238E27FC236}">
              <a16:creationId xmlns:a16="http://schemas.microsoft.com/office/drawing/2014/main" id="{00000000-0008-0000-0600-00007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12" name="Text Box 8">
          <a:extLst>
            <a:ext uri="{FF2B5EF4-FFF2-40B4-BE49-F238E27FC236}">
              <a16:creationId xmlns:a16="http://schemas.microsoft.com/office/drawing/2014/main" id="{00000000-0008-0000-0600-00007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13" name="Text Box 9">
          <a:extLst>
            <a:ext uri="{FF2B5EF4-FFF2-40B4-BE49-F238E27FC236}">
              <a16:creationId xmlns:a16="http://schemas.microsoft.com/office/drawing/2014/main" id="{00000000-0008-0000-0600-00007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14" name="Text Box 8">
          <a:extLst>
            <a:ext uri="{FF2B5EF4-FFF2-40B4-BE49-F238E27FC236}">
              <a16:creationId xmlns:a16="http://schemas.microsoft.com/office/drawing/2014/main" id="{00000000-0008-0000-0600-00007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15" name="Text Box 9">
          <a:extLst>
            <a:ext uri="{FF2B5EF4-FFF2-40B4-BE49-F238E27FC236}">
              <a16:creationId xmlns:a16="http://schemas.microsoft.com/office/drawing/2014/main" id="{00000000-0008-0000-0600-00007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00000000-0008-0000-0600-00007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17" name="Text Box 8">
          <a:extLst>
            <a:ext uri="{FF2B5EF4-FFF2-40B4-BE49-F238E27FC236}">
              <a16:creationId xmlns:a16="http://schemas.microsoft.com/office/drawing/2014/main" id="{00000000-0008-0000-0600-00007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18" name="Text Box 9">
          <a:extLst>
            <a:ext uri="{FF2B5EF4-FFF2-40B4-BE49-F238E27FC236}">
              <a16:creationId xmlns:a16="http://schemas.microsoft.com/office/drawing/2014/main" id="{00000000-0008-0000-0600-00007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19" name="Text Box 8">
          <a:extLst>
            <a:ext uri="{FF2B5EF4-FFF2-40B4-BE49-F238E27FC236}">
              <a16:creationId xmlns:a16="http://schemas.microsoft.com/office/drawing/2014/main" id="{00000000-0008-0000-0600-00007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20" name="Text Box 9">
          <a:extLst>
            <a:ext uri="{FF2B5EF4-FFF2-40B4-BE49-F238E27FC236}">
              <a16:creationId xmlns:a16="http://schemas.microsoft.com/office/drawing/2014/main" id="{00000000-0008-0000-0600-00008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21" name="Text Box 8">
          <a:extLst>
            <a:ext uri="{FF2B5EF4-FFF2-40B4-BE49-F238E27FC236}">
              <a16:creationId xmlns:a16="http://schemas.microsoft.com/office/drawing/2014/main" id="{00000000-0008-0000-0600-00008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22" name="Text Box 9">
          <a:extLst>
            <a:ext uri="{FF2B5EF4-FFF2-40B4-BE49-F238E27FC236}">
              <a16:creationId xmlns:a16="http://schemas.microsoft.com/office/drawing/2014/main" id="{00000000-0008-0000-0600-00008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23" name="Text Box 8">
          <a:extLst>
            <a:ext uri="{FF2B5EF4-FFF2-40B4-BE49-F238E27FC236}">
              <a16:creationId xmlns:a16="http://schemas.microsoft.com/office/drawing/2014/main" id="{00000000-0008-0000-0600-00008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24" name="Text Box 9">
          <a:extLst>
            <a:ext uri="{FF2B5EF4-FFF2-40B4-BE49-F238E27FC236}">
              <a16:creationId xmlns:a16="http://schemas.microsoft.com/office/drawing/2014/main" id="{00000000-0008-0000-0600-00008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25" name="Text Box 8">
          <a:extLst>
            <a:ext uri="{FF2B5EF4-FFF2-40B4-BE49-F238E27FC236}">
              <a16:creationId xmlns:a16="http://schemas.microsoft.com/office/drawing/2014/main" id="{00000000-0008-0000-0600-00008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26" name="Text Box 9">
          <a:extLst>
            <a:ext uri="{FF2B5EF4-FFF2-40B4-BE49-F238E27FC236}">
              <a16:creationId xmlns:a16="http://schemas.microsoft.com/office/drawing/2014/main" id="{00000000-0008-0000-0600-00008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927" name="Text Box 8">
          <a:extLst>
            <a:ext uri="{FF2B5EF4-FFF2-40B4-BE49-F238E27FC236}">
              <a16:creationId xmlns:a16="http://schemas.microsoft.com/office/drawing/2014/main" id="{00000000-0008-0000-0600-00008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928" name="Text Box 9">
          <a:extLst>
            <a:ext uri="{FF2B5EF4-FFF2-40B4-BE49-F238E27FC236}">
              <a16:creationId xmlns:a16="http://schemas.microsoft.com/office/drawing/2014/main" id="{00000000-0008-0000-0600-00008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929" name="Text Box 8">
          <a:extLst>
            <a:ext uri="{FF2B5EF4-FFF2-40B4-BE49-F238E27FC236}">
              <a16:creationId xmlns:a16="http://schemas.microsoft.com/office/drawing/2014/main" id="{00000000-0008-0000-0600-00008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30" name="Text Box 8">
          <a:extLst>
            <a:ext uri="{FF2B5EF4-FFF2-40B4-BE49-F238E27FC236}">
              <a16:creationId xmlns:a16="http://schemas.microsoft.com/office/drawing/2014/main" id="{00000000-0008-0000-0600-00008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31" name="Text Box 9">
          <a:extLst>
            <a:ext uri="{FF2B5EF4-FFF2-40B4-BE49-F238E27FC236}">
              <a16:creationId xmlns:a16="http://schemas.microsoft.com/office/drawing/2014/main" id="{00000000-0008-0000-0600-00008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32" name="Text Box 8">
          <a:extLst>
            <a:ext uri="{FF2B5EF4-FFF2-40B4-BE49-F238E27FC236}">
              <a16:creationId xmlns:a16="http://schemas.microsoft.com/office/drawing/2014/main" id="{00000000-0008-0000-0600-00008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33" name="Text Box 9">
          <a:extLst>
            <a:ext uri="{FF2B5EF4-FFF2-40B4-BE49-F238E27FC236}">
              <a16:creationId xmlns:a16="http://schemas.microsoft.com/office/drawing/2014/main" id="{00000000-0008-0000-0600-00008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00000000-0008-0000-0600-00008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35" name="Text Box 9">
          <a:extLst>
            <a:ext uri="{FF2B5EF4-FFF2-40B4-BE49-F238E27FC236}">
              <a16:creationId xmlns:a16="http://schemas.microsoft.com/office/drawing/2014/main" id="{00000000-0008-0000-0600-00008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36" name="Text Box 8">
          <a:extLst>
            <a:ext uri="{FF2B5EF4-FFF2-40B4-BE49-F238E27FC236}">
              <a16:creationId xmlns:a16="http://schemas.microsoft.com/office/drawing/2014/main" id="{00000000-0008-0000-0600-00009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37" name="Text Box 9">
          <a:extLst>
            <a:ext uri="{FF2B5EF4-FFF2-40B4-BE49-F238E27FC236}">
              <a16:creationId xmlns:a16="http://schemas.microsoft.com/office/drawing/2014/main" id="{00000000-0008-0000-0600-00009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38" name="Text Box 8">
          <a:extLst>
            <a:ext uri="{FF2B5EF4-FFF2-40B4-BE49-F238E27FC236}">
              <a16:creationId xmlns:a16="http://schemas.microsoft.com/office/drawing/2014/main" id="{00000000-0008-0000-0600-00009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39" name="Text Box 9">
          <a:extLst>
            <a:ext uri="{FF2B5EF4-FFF2-40B4-BE49-F238E27FC236}">
              <a16:creationId xmlns:a16="http://schemas.microsoft.com/office/drawing/2014/main" id="{00000000-0008-0000-0600-00009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940" name="Text Box 8">
          <a:extLst>
            <a:ext uri="{FF2B5EF4-FFF2-40B4-BE49-F238E27FC236}">
              <a16:creationId xmlns:a16="http://schemas.microsoft.com/office/drawing/2014/main" id="{00000000-0008-0000-0600-00009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1941" name="Text Box 9">
          <a:extLst>
            <a:ext uri="{FF2B5EF4-FFF2-40B4-BE49-F238E27FC236}">
              <a16:creationId xmlns:a16="http://schemas.microsoft.com/office/drawing/2014/main" id="{00000000-0008-0000-0600-00009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42" name="Text Box 8">
          <a:extLst>
            <a:ext uri="{FF2B5EF4-FFF2-40B4-BE49-F238E27FC236}">
              <a16:creationId xmlns:a16="http://schemas.microsoft.com/office/drawing/2014/main" id="{00000000-0008-0000-0600-00009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43" name="Text Box 9">
          <a:extLst>
            <a:ext uri="{FF2B5EF4-FFF2-40B4-BE49-F238E27FC236}">
              <a16:creationId xmlns:a16="http://schemas.microsoft.com/office/drawing/2014/main" id="{00000000-0008-0000-0600-00009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44" name="Text Box 8">
          <a:extLst>
            <a:ext uri="{FF2B5EF4-FFF2-40B4-BE49-F238E27FC236}">
              <a16:creationId xmlns:a16="http://schemas.microsoft.com/office/drawing/2014/main" id="{00000000-0008-0000-0600-00009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45" name="Text Box 9">
          <a:extLst>
            <a:ext uri="{FF2B5EF4-FFF2-40B4-BE49-F238E27FC236}">
              <a16:creationId xmlns:a16="http://schemas.microsoft.com/office/drawing/2014/main" id="{00000000-0008-0000-0600-00009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00000000-0008-0000-0600-00009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00000000-0008-0000-0600-00009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id="{00000000-0008-0000-0600-00009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49" name="Text Box 9">
          <a:extLst>
            <a:ext uri="{FF2B5EF4-FFF2-40B4-BE49-F238E27FC236}">
              <a16:creationId xmlns:a16="http://schemas.microsoft.com/office/drawing/2014/main" id="{00000000-0008-0000-0600-00009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50" name="Text Box 8">
          <a:extLst>
            <a:ext uri="{FF2B5EF4-FFF2-40B4-BE49-F238E27FC236}">
              <a16:creationId xmlns:a16="http://schemas.microsoft.com/office/drawing/2014/main" id="{00000000-0008-0000-0600-00009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51" name="Text Box 9">
          <a:extLst>
            <a:ext uri="{FF2B5EF4-FFF2-40B4-BE49-F238E27FC236}">
              <a16:creationId xmlns:a16="http://schemas.microsoft.com/office/drawing/2014/main" id="{00000000-0008-0000-0600-00009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00000000-0008-0000-0600-0000A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53" name="Text Box 9">
          <a:extLst>
            <a:ext uri="{FF2B5EF4-FFF2-40B4-BE49-F238E27FC236}">
              <a16:creationId xmlns:a16="http://schemas.microsoft.com/office/drawing/2014/main" id="{00000000-0008-0000-0600-0000A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54" name="Text Box 8">
          <a:extLst>
            <a:ext uri="{FF2B5EF4-FFF2-40B4-BE49-F238E27FC236}">
              <a16:creationId xmlns:a16="http://schemas.microsoft.com/office/drawing/2014/main" id="{00000000-0008-0000-0600-0000A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55" name="Text Box 9">
          <a:extLst>
            <a:ext uri="{FF2B5EF4-FFF2-40B4-BE49-F238E27FC236}">
              <a16:creationId xmlns:a16="http://schemas.microsoft.com/office/drawing/2014/main" id="{00000000-0008-0000-0600-0000A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56" name="Text Box 8">
          <a:extLst>
            <a:ext uri="{FF2B5EF4-FFF2-40B4-BE49-F238E27FC236}">
              <a16:creationId xmlns:a16="http://schemas.microsoft.com/office/drawing/2014/main" id="{00000000-0008-0000-0600-0000A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57" name="Text Box 9">
          <a:extLst>
            <a:ext uri="{FF2B5EF4-FFF2-40B4-BE49-F238E27FC236}">
              <a16:creationId xmlns:a16="http://schemas.microsoft.com/office/drawing/2014/main" id="{00000000-0008-0000-0600-0000A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58" name="Text Box 8">
          <a:extLst>
            <a:ext uri="{FF2B5EF4-FFF2-40B4-BE49-F238E27FC236}">
              <a16:creationId xmlns:a16="http://schemas.microsoft.com/office/drawing/2014/main" id="{00000000-0008-0000-0600-0000A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59" name="Text Box 8">
          <a:extLst>
            <a:ext uri="{FF2B5EF4-FFF2-40B4-BE49-F238E27FC236}">
              <a16:creationId xmlns:a16="http://schemas.microsoft.com/office/drawing/2014/main" id="{00000000-0008-0000-0600-0000A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60" name="Text Box 9">
          <a:extLst>
            <a:ext uri="{FF2B5EF4-FFF2-40B4-BE49-F238E27FC236}">
              <a16:creationId xmlns:a16="http://schemas.microsoft.com/office/drawing/2014/main" id="{00000000-0008-0000-0600-0000A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61" name="Text Box 8">
          <a:extLst>
            <a:ext uri="{FF2B5EF4-FFF2-40B4-BE49-F238E27FC236}">
              <a16:creationId xmlns:a16="http://schemas.microsoft.com/office/drawing/2014/main" id="{00000000-0008-0000-0600-0000A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62" name="Text Box 9">
          <a:extLst>
            <a:ext uri="{FF2B5EF4-FFF2-40B4-BE49-F238E27FC236}">
              <a16:creationId xmlns:a16="http://schemas.microsoft.com/office/drawing/2014/main" id="{00000000-0008-0000-0600-0000A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63" name="Text Box 8">
          <a:extLst>
            <a:ext uri="{FF2B5EF4-FFF2-40B4-BE49-F238E27FC236}">
              <a16:creationId xmlns:a16="http://schemas.microsoft.com/office/drawing/2014/main" id="{00000000-0008-0000-0600-0000A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64" name="Text Box 9">
          <a:extLst>
            <a:ext uri="{FF2B5EF4-FFF2-40B4-BE49-F238E27FC236}">
              <a16:creationId xmlns:a16="http://schemas.microsoft.com/office/drawing/2014/main" id="{00000000-0008-0000-0600-0000A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65" name="Text Box 8">
          <a:extLst>
            <a:ext uri="{FF2B5EF4-FFF2-40B4-BE49-F238E27FC236}">
              <a16:creationId xmlns:a16="http://schemas.microsoft.com/office/drawing/2014/main" id="{00000000-0008-0000-0600-0000A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66" name="Text Box 9">
          <a:extLst>
            <a:ext uri="{FF2B5EF4-FFF2-40B4-BE49-F238E27FC236}">
              <a16:creationId xmlns:a16="http://schemas.microsoft.com/office/drawing/2014/main" id="{00000000-0008-0000-0600-0000A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67" name="Text Box 8">
          <a:extLst>
            <a:ext uri="{FF2B5EF4-FFF2-40B4-BE49-F238E27FC236}">
              <a16:creationId xmlns:a16="http://schemas.microsoft.com/office/drawing/2014/main" id="{00000000-0008-0000-0600-0000A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68" name="Text Box 9">
          <a:extLst>
            <a:ext uri="{FF2B5EF4-FFF2-40B4-BE49-F238E27FC236}">
              <a16:creationId xmlns:a16="http://schemas.microsoft.com/office/drawing/2014/main" id="{00000000-0008-0000-0600-0000B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69" name="Text Box 8">
          <a:extLst>
            <a:ext uri="{FF2B5EF4-FFF2-40B4-BE49-F238E27FC236}">
              <a16:creationId xmlns:a16="http://schemas.microsoft.com/office/drawing/2014/main" id="{00000000-0008-0000-0600-0000B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70" name="Text Box 9">
          <a:extLst>
            <a:ext uri="{FF2B5EF4-FFF2-40B4-BE49-F238E27FC236}">
              <a16:creationId xmlns:a16="http://schemas.microsoft.com/office/drawing/2014/main" id="{00000000-0008-0000-0600-0000B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71" name="Text Box 8">
          <a:extLst>
            <a:ext uri="{FF2B5EF4-FFF2-40B4-BE49-F238E27FC236}">
              <a16:creationId xmlns:a16="http://schemas.microsoft.com/office/drawing/2014/main" id="{00000000-0008-0000-0600-0000B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72" name="Text Box 9">
          <a:extLst>
            <a:ext uri="{FF2B5EF4-FFF2-40B4-BE49-F238E27FC236}">
              <a16:creationId xmlns:a16="http://schemas.microsoft.com/office/drawing/2014/main" id="{00000000-0008-0000-0600-0000B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73" name="Text Box 8">
          <a:extLst>
            <a:ext uri="{FF2B5EF4-FFF2-40B4-BE49-F238E27FC236}">
              <a16:creationId xmlns:a16="http://schemas.microsoft.com/office/drawing/2014/main" id="{00000000-0008-0000-0600-0000B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74" name="Text Box 9">
          <a:extLst>
            <a:ext uri="{FF2B5EF4-FFF2-40B4-BE49-F238E27FC236}">
              <a16:creationId xmlns:a16="http://schemas.microsoft.com/office/drawing/2014/main" id="{00000000-0008-0000-0600-0000B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75" name="Text Box 8">
          <a:extLst>
            <a:ext uri="{FF2B5EF4-FFF2-40B4-BE49-F238E27FC236}">
              <a16:creationId xmlns:a16="http://schemas.microsoft.com/office/drawing/2014/main" id="{00000000-0008-0000-0600-0000B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00000000-0008-0000-0600-0000B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77" name="Text Box 9">
          <a:extLst>
            <a:ext uri="{FF2B5EF4-FFF2-40B4-BE49-F238E27FC236}">
              <a16:creationId xmlns:a16="http://schemas.microsoft.com/office/drawing/2014/main" id="{00000000-0008-0000-0600-0000B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78" name="Text Box 8">
          <a:extLst>
            <a:ext uri="{FF2B5EF4-FFF2-40B4-BE49-F238E27FC236}">
              <a16:creationId xmlns:a16="http://schemas.microsoft.com/office/drawing/2014/main" id="{00000000-0008-0000-0600-0000B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79" name="Text Box 9">
          <a:extLst>
            <a:ext uri="{FF2B5EF4-FFF2-40B4-BE49-F238E27FC236}">
              <a16:creationId xmlns:a16="http://schemas.microsoft.com/office/drawing/2014/main" id="{00000000-0008-0000-0600-0000B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80" name="Text Box 8">
          <a:extLst>
            <a:ext uri="{FF2B5EF4-FFF2-40B4-BE49-F238E27FC236}">
              <a16:creationId xmlns:a16="http://schemas.microsoft.com/office/drawing/2014/main" id="{00000000-0008-0000-0600-0000B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81" name="Text Box 9">
          <a:extLst>
            <a:ext uri="{FF2B5EF4-FFF2-40B4-BE49-F238E27FC236}">
              <a16:creationId xmlns:a16="http://schemas.microsoft.com/office/drawing/2014/main" id="{00000000-0008-0000-0600-0000B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82" name="Text Box 8">
          <a:extLst>
            <a:ext uri="{FF2B5EF4-FFF2-40B4-BE49-F238E27FC236}">
              <a16:creationId xmlns:a16="http://schemas.microsoft.com/office/drawing/2014/main" id="{00000000-0008-0000-0600-0000B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83" name="Text Box 9">
          <a:extLst>
            <a:ext uri="{FF2B5EF4-FFF2-40B4-BE49-F238E27FC236}">
              <a16:creationId xmlns:a16="http://schemas.microsoft.com/office/drawing/2014/main" id="{00000000-0008-0000-0600-0000B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84" name="Text Box 8">
          <a:extLst>
            <a:ext uri="{FF2B5EF4-FFF2-40B4-BE49-F238E27FC236}">
              <a16:creationId xmlns:a16="http://schemas.microsoft.com/office/drawing/2014/main" id="{00000000-0008-0000-0600-0000C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85" name="Text Box 9">
          <a:extLst>
            <a:ext uri="{FF2B5EF4-FFF2-40B4-BE49-F238E27FC236}">
              <a16:creationId xmlns:a16="http://schemas.microsoft.com/office/drawing/2014/main" id="{00000000-0008-0000-0600-0000C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86" name="Text Box 8">
          <a:extLst>
            <a:ext uri="{FF2B5EF4-FFF2-40B4-BE49-F238E27FC236}">
              <a16:creationId xmlns:a16="http://schemas.microsoft.com/office/drawing/2014/main" id="{00000000-0008-0000-0600-0000C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87" name="Text Box 9">
          <a:extLst>
            <a:ext uri="{FF2B5EF4-FFF2-40B4-BE49-F238E27FC236}">
              <a16:creationId xmlns:a16="http://schemas.microsoft.com/office/drawing/2014/main" id="{00000000-0008-0000-0600-0000C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88" name="Text Box 8">
          <a:extLst>
            <a:ext uri="{FF2B5EF4-FFF2-40B4-BE49-F238E27FC236}">
              <a16:creationId xmlns:a16="http://schemas.microsoft.com/office/drawing/2014/main" id="{00000000-0008-0000-0600-0000C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89" name="Text Box 9">
          <a:extLst>
            <a:ext uri="{FF2B5EF4-FFF2-40B4-BE49-F238E27FC236}">
              <a16:creationId xmlns:a16="http://schemas.microsoft.com/office/drawing/2014/main" id="{00000000-0008-0000-0600-0000C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00000000-0008-0000-0600-0000C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00000000-0008-0000-0600-0000C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92" name="Text Box 8">
          <a:extLst>
            <a:ext uri="{FF2B5EF4-FFF2-40B4-BE49-F238E27FC236}">
              <a16:creationId xmlns:a16="http://schemas.microsoft.com/office/drawing/2014/main" id="{00000000-0008-0000-0600-0000C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93" name="Text Box 8">
          <a:extLst>
            <a:ext uri="{FF2B5EF4-FFF2-40B4-BE49-F238E27FC236}">
              <a16:creationId xmlns:a16="http://schemas.microsoft.com/office/drawing/2014/main" id="{00000000-0008-0000-0600-0000C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94" name="Text Box 9">
          <a:extLst>
            <a:ext uri="{FF2B5EF4-FFF2-40B4-BE49-F238E27FC236}">
              <a16:creationId xmlns:a16="http://schemas.microsoft.com/office/drawing/2014/main" id="{00000000-0008-0000-0600-0000C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95" name="Text Box 8">
          <a:extLst>
            <a:ext uri="{FF2B5EF4-FFF2-40B4-BE49-F238E27FC236}">
              <a16:creationId xmlns:a16="http://schemas.microsoft.com/office/drawing/2014/main" id="{00000000-0008-0000-0600-0000C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96" name="Text Box 9">
          <a:extLst>
            <a:ext uri="{FF2B5EF4-FFF2-40B4-BE49-F238E27FC236}">
              <a16:creationId xmlns:a16="http://schemas.microsoft.com/office/drawing/2014/main" id="{00000000-0008-0000-0600-0000C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97" name="Text Box 8">
          <a:extLst>
            <a:ext uri="{FF2B5EF4-FFF2-40B4-BE49-F238E27FC236}">
              <a16:creationId xmlns:a16="http://schemas.microsoft.com/office/drawing/2014/main" id="{00000000-0008-0000-0600-0000C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98" name="Text Box 9">
          <a:extLst>
            <a:ext uri="{FF2B5EF4-FFF2-40B4-BE49-F238E27FC236}">
              <a16:creationId xmlns:a16="http://schemas.microsoft.com/office/drawing/2014/main" id="{00000000-0008-0000-0600-0000C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1999" name="Text Box 8">
          <a:extLst>
            <a:ext uri="{FF2B5EF4-FFF2-40B4-BE49-F238E27FC236}">
              <a16:creationId xmlns:a16="http://schemas.microsoft.com/office/drawing/2014/main" id="{00000000-0008-0000-0600-0000C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00" name="Text Box 9">
          <a:extLst>
            <a:ext uri="{FF2B5EF4-FFF2-40B4-BE49-F238E27FC236}">
              <a16:creationId xmlns:a16="http://schemas.microsoft.com/office/drawing/2014/main" id="{00000000-0008-0000-0600-0000D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01" name="Text Box 8">
          <a:extLst>
            <a:ext uri="{FF2B5EF4-FFF2-40B4-BE49-F238E27FC236}">
              <a16:creationId xmlns:a16="http://schemas.microsoft.com/office/drawing/2014/main" id="{00000000-0008-0000-0600-0000D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02" name="Text Box 9">
          <a:extLst>
            <a:ext uri="{FF2B5EF4-FFF2-40B4-BE49-F238E27FC236}">
              <a16:creationId xmlns:a16="http://schemas.microsoft.com/office/drawing/2014/main" id="{00000000-0008-0000-0600-0000D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03" name="Text Box 8">
          <a:extLst>
            <a:ext uri="{FF2B5EF4-FFF2-40B4-BE49-F238E27FC236}">
              <a16:creationId xmlns:a16="http://schemas.microsoft.com/office/drawing/2014/main" id="{00000000-0008-0000-0600-0000D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04" name="Text Box 9">
          <a:extLst>
            <a:ext uri="{FF2B5EF4-FFF2-40B4-BE49-F238E27FC236}">
              <a16:creationId xmlns:a16="http://schemas.microsoft.com/office/drawing/2014/main" id="{00000000-0008-0000-0600-0000D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05" name="Text Box 8">
          <a:extLst>
            <a:ext uri="{FF2B5EF4-FFF2-40B4-BE49-F238E27FC236}">
              <a16:creationId xmlns:a16="http://schemas.microsoft.com/office/drawing/2014/main" id="{00000000-0008-0000-0600-0000D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00000000-0008-0000-0600-0000D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07" name="Text Box 9">
          <a:extLst>
            <a:ext uri="{FF2B5EF4-FFF2-40B4-BE49-F238E27FC236}">
              <a16:creationId xmlns:a16="http://schemas.microsoft.com/office/drawing/2014/main" id="{00000000-0008-0000-0600-0000D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08" name="Text Box 8">
          <a:extLst>
            <a:ext uri="{FF2B5EF4-FFF2-40B4-BE49-F238E27FC236}">
              <a16:creationId xmlns:a16="http://schemas.microsoft.com/office/drawing/2014/main" id="{00000000-0008-0000-0600-0000D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09" name="Text Box 9">
          <a:extLst>
            <a:ext uri="{FF2B5EF4-FFF2-40B4-BE49-F238E27FC236}">
              <a16:creationId xmlns:a16="http://schemas.microsoft.com/office/drawing/2014/main" id="{00000000-0008-0000-0600-0000D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10" name="Text Box 8">
          <a:extLst>
            <a:ext uri="{FF2B5EF4-FFF2-40B4-BE49-F238E27FC236}">
              <a16:creationId xmlns:a16="http://schemas.microsoft.com/office/drawing/2014/main" id="{00000000-0008-0000-0600-0000D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11" name="Text Box 9">
          <a:extLst>
            <a:ext uri="{FF2B5EF4-FFF2-40B4-BE49-F238E27FC236}">
              <a16:creationId xmlns:a16="http://schemas.microsoft.com/office/drawing/2014/main" id="{00000000-0008-0000-0600-0000D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00000000-0008-0000-0600-0000D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00000000-0008-0000-0600-0000D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14" name="Text Box 8">
          <a:extLst>
            <a:ext uri="{FF2B5EF4-FFF2-40B4-BE49-F238E27FC236}">
              <a16:creationId xmlns:a16="http://schemas.microsoft.com/office/drawing/2014/main" id="{00000000-0008-0000-0600-0000D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15" name="Text Box 9">
          <a:extLst>
            <a:ext uri="{FF2B5EF4-FFF2-40B4-BE49-F238E27FC236}">
              <a16:creationId xmlns:a16="http://schemas.microsoft.com/office/drawing/2014/main" id="{00000000-0008-0000-0600-0000D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16" name="Text Box 8">
          <a:extLst>
            <a:ext uri="{FF2B5EF4-FFF2-40B4-BE49-F238E27FC236}">
              <a16:creationId xmlns:a16="http://schemas.microsoft.com/office/drawing/2014/main" id="{00000000-0008-0000-0600-0000E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17" name="Text Box 9">
          <a:extLst>
            <a:ext uri="{FF2B5EF4-FFF2-40B4-BE49-F238E27FC236}">
              <a16:creationId xmlns:a16="http://schemas.microsoft.com/office/drawing/2014/main" id="{00000000-0008-0000-0600-0000E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2018" name="Text Box 8">
          <a:extLst>
            <a:ext uri="{FF2B5EF4-FFF2-40B4-BE49-F238E27FC236}">
              <a16:creationId xmlns:a16="http://schemas.microsoft.com/office/drawing/2014/main" id="{00000000-0008-0000-0600-0000E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2019" name="Text Box 9">
          <a:extLst>
            <a:ext uri="{FF2B5EF4-FFF2-40B4-BE49-F238E27FC236}">
              <a16:creationId xmlns:a16="http://schemas.microsoft.com/office/drawing/2014/main" id="{00000000-0008-0000-0600-0000E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2020" name="Text Box 8">
          <a:extLst>
            <a:ext uri="{FF2B5EF4-FFF2-40B4-BE49-F238E27FC236}">
              <a16:creationId xmlns:a16="http://schemas.microsoft.com/office/drawing/2014/main" id="{00000000-0008-0000-0600-0000E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2021" name="Text Box 9">
          <a:extLst>
            <a:ext uri="{FF2B5EF4-FFF2-40B4-BE49-F238E27FC236}">
              <a16:creationId xmlns:a16="http://schemas.microsoft.com/office/drawing/2014/main" id="{00000000-0008-0000-0600-0000E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22" name="Text Box 8">
          <a:extLst>
            <a:ext uri="{FF2B5EF4-FFF2-40B4-BE49-F238E27FC236}">
              <a16:creationId xmlns:a16="http://schemas.microsoft.com/office/drawing/2014/main" id="{00000000-0008-0000-0600-0000E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23" name="Text Box 8">
          <a:extLst>
            <a:ext uri="{FF2B5EF4-FFF2-40B4-BE49-F238E27FC236}">
              <a16:creationId xmlns:a16="http://schemas.microsoft.com/office/drawing/2014/main" id="{00000000-0008-0000-0600-0000E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24" name="Text Box 9">
          <a:extLst>
            <a:ext uri="{FF2B5EF4-FFF2-40B4-BE49-F238E27FC236}">
              <a16:creationId xmlns:a16="http://schemas.microsoft.com/office/drawing/2014/main" id="{00000000-0008-0000-0600-0000E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25" name="Text Box 8">
          <a:extLst>
            <a:ext uri="{FF2B5EF4-FFF2-40B4-BE49-F238E27FC236}">
              <a16:creationId xmlns:a16="http://schemas.microsoft.com/office/drawing/2014/main" id="{00000000-0008-0000-0600-0000E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26" name="Text Box 9">
          <a:extLst>
            <a:ext uri="{FF2B5EF4-FFF2-40B4-BE49-F238E27FC236}">
              <a16:creationId xmlns:a16="http://schemas.microsoft.com/office/drawing/2014/main" id="{00000000-0008-0000-0600-0000E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27" name="Text Box 8">
          <a:extLst>
            <a:ext uri="{FF2B5EF4-FFF2-40B4-BE49-F238E27FC236}">
              <a16:creationId xmlns:a16="http://schemas.microsoft.com/office/drawing/2014/main" id="{00000000-0008-0000-0600-0000E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28" name="Text Box 9">
          <a:extLst>
            <a:ext uri="{FF2B5EF4-FFF2-40B4-BE49-F238E27FC236}">
              <a16:creationId xmlns:a16="http://schemas.microsoft.com/office/drawing/2014/main" id="{00000000-0008-0000-0600-0000E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29" name="Text Box 8">
          <a:extLst>
            <a:ext uri="{FF2B5EF4-FFF2-40B4-BE49-F238E27FC236}">
              <a16:creationId xmlns:a16="http://schemas.microsoft.com/office/drawing/2014/main" id="{00000000-0008-0000-0600-0000E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30" name="Text Box 9">
          <a:extLst>
            <a:ext uri="{FF2B5EF4-FFF2-40B4-BE49-F238E27FC236}">
              <a16:creationId xmlns:a16="http://schemas.microsoft.com/office/drawing/2014/main" id="{00000000-0008-0000-0600-0000E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31" name="Text Box 8">
          <a:extLst>
            <a:ext uri="{FF2B5EF4-FFF2-40B4-BE49-F238E27FC236}">
              <a16:creationId xmlns:a16="http://schemas.microsoft.com/office/drawing/2014/main" id="{00000000-0008-0000-0600-0000E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32" name="Text Box 9">
          <a:extLst>
            <a:ext uri="{FF2B5EF4-FFF2-40B4-BE49-F238E27FC236}">
              <a16:creationId xmlns:a16="http://schemas.microsoft.com/office/drawing/2014/main" id="{00000000-0008-0000-0600-0000F0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33" name="Text Box 8">
          <a:extLst>
            <a:ext uri="{FF2B5EF4-FFF2-40B4-BE49-F238E27FC236}">
              <a16:creationId xmlns:a16="http://schemas.microsoft.com/office/drawing/2014/main" id="{00000000-0008-0000-0600-0000F1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34" name="Text Box 9">
          <a:extLst>
            <a:ext uri="{FF2B5EF4-FFF2-40B4-BE49-F238E27FC236}">
              <a16:creationId xmlns:a16="http://schemas.microsoft.com/office/drawing/2014/main" id="{00000000-0008-0000-0600-0000F2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2035" name="Text Box 8">
          <a:extLst>
            <a:ext uri="{FF2B5EF4-FFF2-40B4-BE49-F238E27FC236}">
              <a16:creationId xmlns:a16="http://schemas.microsoft.com/office/drawing/2014/main" id="{00000000-0008-0000-0600-0000F3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2036" name="Text Box 9">
          <a:extLst>
            <a:ext uri="{FF2B5EF4-FFF2-40B4-BE49-F238E27FC236}">
              <a16:creationId xmlns:a16="http://schemas.microsoft.com/office/drawing/2014/main" id="{00000000-0008-0000-0600-0000F4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2037" name="Text Box 8">
          <a:extLst>
            <a:ext uri="{FF2B5EF4-FFF2-40B4-BE49-F238E27FC236}">
              <a16:creationId xmlns:a16="http://schemas.microsoft.com/office/drawing/2014/main" id="{00000000-0008-0000-0600-0000F5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135574</xdr:rowOff>
    </xdr:to>
    <xdr:sp macro="" textlink="">
      <xdr:nvSpPr>
        <xdr:cNvPr id="2038" name="Text Box 9">
          <a:extLst>
            <a:ext uri="{FF2B5EF4-FFF2-40B4-BE49-F238E27FC236}">
              <a16:creationId xmlns:a16="http://schemas.microsoft.com/office/drawing/2014/main" id="{00000000-0008-0000-0600-0000F6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39" name="Text Box 8">
          <a:extLst>
            <a:ext uri="{FF2B5EF4-FFF2-40B4-BE49-F238E27FC236}">
              <a16:creationId xmlns:a16="http://schemas.microsoft.com/office/drawing/2014/main" id="{00000000-0008-0000-0600-0000F7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40" name="Text Box 8">
          <a:extLst>
            <a:ext uri="{FF2B5EF4-FFF2-40B4-BE49-F238E27FC236}">
              <a16:creationId xmlns:a16="http://schemas.microsoft.com/office/drawing/2014/main" id="{00000000-0008-0000-0600-0000F8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41" name="Text Box 9">
          <a:extLst>
            <a:ext uri="{FF2B5EF4-FFF2-40B4-BE49-F238E27FC236}">
              <a16:creationId xmlns:a16="http://schemas.microsoft.com/office/drawing/2014/main" id="{00000000-0008-0000-0600-0000F9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42" name="Text Box 8">
          <a:extLst>
            <a:ext uri="{FF2B5EF4-FFF2-40B4-BE49-F238E27FC236}">
              <a16:creationId xmlns:a16="http://schemas.microsoft.com/office/drawing/2014/main" id="{00000000-0008-0000-0600-0000FA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43" name="Text Box 9">
          <a:extLst>
            <a:ext uri="{FF2B5EF4-FFF2-40B4-BE49-F238E27FC236}">
              <a16:creationId xmlns:a16="http://schemas.microsoft.com/office/drawing/2014/main" id="{00000000-0008-0000-0600-0000FB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44" name="Text Box 8">
          <a:extLst>
            <a:ext uri="{FF2B5EF4-FFF2-40B4-BE49-F238E27FC236}">
              <a16:creationId xmlns:a16="http://schemas.microsoft.com/office/drawing/2014/main" id="{00000000-0008-0000-0600-0000FC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45" name="Text Box 9">
          <a:extLst>
            <a:ext uri="{FF2B5EF4-FFF2-40B4-BE49-F238E27FC236}">
              <a16:creationId xmlns:a16="http://schemas.microsoft.com/office/drawing/2014/main" id="{00000000-0008-0000-0600-0000FD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46" name="Text Box 8">
          <a:extLst>
            <a:ext uri="{FF2B5EF4-FFF2-40B4-BE49-F238E27FC236}">
              <a16:creationId xmlns:a16="http://schemas.microsoft.com/office/drawing/2014/main" id="{00000000-0008-0000-0600-0000FE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47" name="Text Box 9">
          <a:extLst>
            <a:ext uri="{FF2B5EF4-FFF2-40B4-BE49-F238E27FC236}">
              <a16:creationId xmlns:a16="http://schemas.microsoft.com/office/drawing/2014/main" id="{00000000-0008-0000-0600-0000FF07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00000000-0008-0000-0600-00000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49" name="Text Box 9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50" name="Text Box 8">
          <a:extLst>
            <a:ext uri="{FF2B5EF4-FFF2-40B4-BE49-F238E27FC236}">
              <a16:creationId xmlns:a16="http://schemas.microsoft.com/office/drawing/2014/main" id="{00000000-0008-0000-0600-00000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51" name="Text Box 9">
          <a:extLst>
            <a:ext uri="{FF2B5EF4-FFF2-40B4-BE49-F238E27FC236}">
              <a16:creationId xmlns:a16="http://schemas.microsoft.com/office/drawing/2014/main" id="{00000000-0008-0000-0600-00000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52" name="Text Box 8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53" name="Text Box 8">
          <a:extLst>
            <a:ext uri="{FF2B5EF4-FFF2-40B4-BE49-F238E27FC236}">
              <a16:creationId xmlns:a16="http://schemas.microsoft.com/office/drawing/2014/main" id="{00000000-0008-0000-0600-00000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54" name="Text Box 9">
          <a:extLst>
            <a:ext uri="{FF2B5EF4-FFF2-40B4-BE49-F238E27FC236}">
              <a16:creationId xmlns:a16="http://schemas.microsoft.com/office/drawing/2014/main" id="{00000000-0008-0000-0600-00000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55" name="Text Box 8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56" name="Text Box 9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57" name="Text Box 8">
          <a:extLst>
            <a:ext uri="{FF2B5EF4-FFF2-40B4-BE49-F238E27FC236}">
              <a16:creationId xmlns:a16="http://schemas.microsoft.com/office/drawing/2014/main" id="{00000000-0008-0000-0600-00000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58" name="Text Box 9">
          <a:extLst>
            <a:ext uri="{FF2B5EF4-FFF2-40B4-BE49-F238E27FC236}">
              <a16:creationId xmlns:a16="http://schemas.microsoft.com/office/drawing/2014/main" id="{00000000-0008-0000-0600-00000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59" name="Text Box 8">
          <a:extLst>
            <a:ext uri="{FF2B5EF4-FFF2-40B4-BE49-F238E27FC236}">
              <a16:creationId xmlns:a16="http://schemas.microsoft.com/office/drawing/2014/main" id="{00000000-0008-0000-0600-00000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60" name="Text Box 9">
          <a:extLst>
            <a:ext uri="{FF2B5EF4-FFF2-40B4-BE49-F238E27FC236}">
              <a16:creationId xmlns:a16="http://schemas.microsoft.com/office/drawing/2014/main" id="{00000000-0008-0000-0600-00000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61" name="Text Box 8">
          <a:extLst>
            <a:ext uri="{FF2B5EF4-FFF2-40B4-BE49-F238E27FC236}">
              <a16:creationId xmlns:a16="http://schemas.microsoft.com/office/drawing/2014/main" id="{00000000-0008-0000-0600-00000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519</xdr:row>
      <xdr:rowOff>135574</xdr:rowOff>
    </xdr:to>
    <xdr:sp macro="" textlink="">
      <xdr:nvSpPr>
        <xdr:cNvPr id="2062" name="Text Box 9">
          <a:extLst>
            <a:ext uri="{FF2B5EF4-FFF2-40B4-BE49-F238E27FC236}">
              <a16:creationId xmlns:a16="http://schemas.microsoft.com/office/drawing/2014/main" id="{00000000-0008-0000-0600-00000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63" name="Text Box 8">
          <a:extLst>
            <a:ext uri="{FF2B5EF4-FFF2-40B4-BE49-F238E27FC236}">
              <a16:creationId xmlns:a16="http://schemas.microsoft.com/office/drawing/2014/main" id="{00000000-0008-0000-0600-00000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64" name="Text Box 9">
          <a:extLst>
            <a:ext uri="{FF2B5EF4-FFF2-40B4-BE49-F238E27FC236}">
              <a16:creationId xmlns:a16="http://schemas.microsoft.com/office/drawing/2014/main" id="{00000000-0008-0000-0600-00001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65" name="Text Box 8">
          <a:extLst>
            <a:ext uri="{FF2B5EF4-FFF2-40B4-BE49-F238E27FC236}">
              <a16:creationId xmlns:a16="http://schemas.microsoft.com/office/drawing/2014/main" id="{00000000-0008-0000-0600-000011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66" name="Text Box 9">
          <a:extLst>
            <a:ext uri="{FF2B5EF4-FFF2-40B4-BE49-F238E27FC236}">
              <a16:creationId xmlns:a16="http://schemas.microsoft.com/office/drawing/2014/main" id="{00000000-0008-0000-0600-000012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67" name="Text Box 8">
          <a:extLst>
            <a:ext uri="{FF2B5EF4-FFF2-40B4-BE49-F238E27FC236}">
              <a16:creationId xmlns:a16="http://schemas.microsoft.com/office/drawing/2014/main" id="{00000000-0008-0000-0600-000013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68" name="Text Box 9">
          <a:extLst>
            <a:ext uri="{FF2B5EF4-FFF2-40B4-BE49-F238E27FC236}">
              <a16:creationId xmlns:a16="http://schemas.microsoft.com/office/drawing/2014/main" id="{00000000-0008-0000-0600-000014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69" name="Text Box 8">
          <a:extLst>
            <a:ext uri="{FF2B5EF4-FFF2-40B4-BE49-F238E27FC236}">
              <a16:creationId xmlns:a16="http://schemas.microsoft.com/office/drawing/2014/main" id="{00000000-0008-0000-0600-000015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70" name="Text Box 9">
          <a:extLst>
            <a:ext uri="{FF2B5EF4-FFF2-40B4-BE49-F238E27FC236}">
              <a16:creationId xmlns:a16="http://schemas.microsoft.com/office/drawing/2014/main" id="{00000000-0008-0000-0600-000016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71" name="Text Box 8">
          <a:extLst>
            <a:ext uri="{FF2B5EF4-FFF2-40B4-BE49-F238E27FC236}">
              <a16:creationId xmlns:a16="http://schemas.microsoft.com/office/drawing/2014/main" id="{00000000-0008-0000-0600-000017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72" name="Text Box 9">
          <a:extLst>
            <a:ext uri="{FF2B5EF4-FFF2-40B4-BE49-F238E27FC236}">
              <a16:creationId xmlns:a16="http://schemas.microsoft.com/office/drawing/2014/main" id="{00000000-0008-0000-0600-000018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73" name="Text Box 8">
          <a:extLst>
            <a:ext uri="{FF2B5EF4-FFF2-40B4-BE49-F238E27FC236}">
              <a16:creationId xmlns:a16="http://schemas.microsoft.com/office/drawing/2014/main" id="{00000000-0008-0000-0600-000019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74" name="Text Box 9">
          <a:extLst>
            <a:ext uri="{FF2B5EF4-FFF2-40B4-BE49-F238E27FC236}">
              <a16:creationId xmlns:a16="http://schemas.microsoft.com/office/drawing/2014/main" id="{00000000-0008-0000-0600-00001A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75" name="Text Box 8">
          <a:extLst>
            <a:ext uri="{FF2B5EF4-FFF2-40B4-BE49-F238E27FC236}">
              <a16:creationId xmlns:a16="http://schemas.microsoft.com/office/drawing/2014/main" id="{00000000-0008-0000-0600-00001B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519</xdr:row>
      <xdr:rowOff>135574</xdr:rowOff>
    </xdr:to>
    <xdr:sp macro="" textlink="">
      <xdr:nvSpPr>
        <xdr:cNvPr id="2076" name="Text Box 9">
          <a:extLst>
            <a:ext uri="{FF2B5EF4-FFF2-40B4-BE49-F238E27FC236}">
              <a16:creationId xmlns:a16="http://schemas.microsoft.com/office/drawing/2014/main" id="{00000000-0008-0000-0600-00001C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937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1409700</xdr:colOff>
      <xdr:row>515</xdr:row>
      <xdr:rowOff>142875</xdr:rowOff>
    </xdr:to>
    <xdr:sp macro="" textlink="">
      <xdr:nvSpPr>
        <xdr:cNvPr id="2077" name="Text Box 8">
          <a:extLst>
            <a:ext uri="{FF2B5EF4-FFF2-40B4-BE49-F238E27FC236}">
              <a16:creationId xmlns:a16="http://schemas.microsoft.com/office/drawing/2014/main" id="{00000000-0008-0000-0600-00001D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1409700</xdr:colOff>
      <xdr:row>515</xdr:row>
      <xdr:rowOff>142875</xdr:rowOff>
    </xdr:to>
    <xdr:sp macro="" textlink="">
      <xdr:nvSpPr>
        <xdr:cNvPr id="2078" name="Text Box 9">
          <a:extLst>
            <a:ext uri="{FF2B5EF4-FFF2-40B4-BE49-F238E27FC236}">
              <a16:creationId xmlns:a16="http://schemas.microsoft.com/office/drawing/2014/main" id="{00000000-0008-0000-0600-00001E08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079" name="Text Box 8">
          <a:extLst>
            <a:ext uri="{FF2B5EF4-FFF2-40B4-BE49-F238E27FC236}">
              <a16:creationId xmlns:a16="http://schemas.microsoft.com/office/drawing/2014/main" id="{00000000-0008-0000-0600-00001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080" name="Text Box 9">
          <a:extLst>
            <a:ext uri="{FF2B5EF4-FFF2-40B4-BE49-F238E27FC236}">
              <a16:creationId xmlns:a16="http://schemas.microsoft.com/office/drawing/2014/main" id="{00000000-0008-0000-0600-00002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081" name="Text Box 8">
          <a:extLst>
            <a:ext uri="{FF2B5EF4-FFF2-40B4-BE49-F238E27FC236}">
              <a16:creationId xmlns:a16="http://schemas.microsoft.com/office/drawing/2014/main" id="{00000000-0008-0000-0600-00002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082" name="Text Box 9">
          <a:extLst>
            <a:ext uri="{FF2B5EF4-FFF2-40B4-BE49-F238E27FC236}">
              <a16:creationId xmlns:a16="http://schemas.microsoft.com/office/drawing/2014/main" id="{00000000-0008-0000-0600-00002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83" name="Text Box 8">
          <a:extLst>
            <a:ext uri="{FF2B5EF4-FFF2-40B4-BE49-F238E27FC236}">
              <a16:creationId xmlns:a16="http://schemas.microsoft.com/office/drawing/2014/main" id="{00000000-0008-0000-0600-00002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084" name="Text Box 8">
          <a:extLst>
            <a:ext uri="{FF2B5EF4-FFF2-40B4-BE49-F238E27FC236}">
              <a16:creationId xmlns:a16="http://schemas.microsoft.com/office/drawing/2014/main" id="{00000000-0008-0000-0600-00002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085" name="Text Box 9">
          <a:extLst>
            <a:ext uri="{FF2B5EF4-FFF2-40B4-BE49-F238E27FC236}">
              <a16:creationId xmlns:a16="http://schemas.microsoft.com/office/drawing/2014/main" id="{00000000-0008-0000-0600-00002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086" name="Text Box 8">
          <a:extLst>
            <a:ext uri="{FF2B5EF4-FFF2-40B4-BE49-F238E27FC236}">
              <a16:creationId xmlns:a16="http://schemas.microsoft.com/office/drawing/2014/main" id="{00000000-0008-0000-0600-00002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087" name="Text Box 9">
          <a:extLst>
            <a:ext uri="{FF2B5EF4-FFF2-40B4-BE49-F238E27FC236}">
              <a16:creationId xmlns:a16="http://schemas.microsoft.com/office/drawing/2014/main" id="{00000000-0008-0000-0600-00002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088" name="Text Box 8">
          <a:extLst>
            <a:ext uri="{FF2B5EF4-FFF2-40B4-BE49-F238E27FC236}">
              <a16:creationId xmlns:a16="http://schemas.microsoft.com/office/drawing/2014/main" id="{00000000-0008-0000-0600-00002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089" name="Text Box 9">
          <a:extLst>
            <a:ext uri="{FF2B5EF4-FFF2-40B4-BE49-F238E27FC236}">
              <a16:creationId xmlns:a16="http://schemas.microsoft.com/office/drawing/2014/main" id="{00000000-0008-0000-0600-00002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090" name="Text Box 8">
          <a:extLst>
            <a:ext uri="{FF2B5EF4-FFF2-40B4-BE49-F238E27FC236}">
              <a16:creationId xmlns:a16="http://schemas.microsoft.com/office/drawing/2014/main" id="{00000000-0008-0000-0600-00002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091" name="Text Box 9">
          <a:extLst>
            <a:ext uri="{FF2B5EF4-FFF2-40B4-BE49-F238E27FC236}">
              <a16:creationId xmlns:a16="http://schemas.microsoft.com/office/drawing/2014/main" id="{00000000-0008-0000-0600-00002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092" name="Text Box 8">
          <a:extLst>
            <a:ext uri="{FF2B5EF4-FFF2-40B4-BE49-F238E27FC236}">
              <a16:creationId xmlns:a16="http://schemas.microsoft.com/office/drawing/2014/main" id="{00000000-0008-0000-0600-00002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093" name="Text Box 9">
          <a:extLst>
            <a:ext uri="{FF2B5EF4-FFF2-40B4-BE49-F238E27FC236}">
              <a16:creationId xmlns:a16="http://schemas.microsoft.com/office/drawing/2014/main" id="{00000000-0008-0000-0600-00002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94" name="Text Box 8">
          <a:extLst>
            <a:ext uri="{FF2B5EF4-FFF2-40B4-BE49-F238E27FC236}">
              <a16:creationId xmlns:a16="http://schemas.microsoft.com/office/drawing/2014/main" id="{00000000-0008-0000-0600-00002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095" name="Text Box 9">
          <a:extLst>
            <a:ext uri="{FF2B5EF4-FFF2-40B4-BE49-F238E27FC236}">
              <a16:creationId xmlns:a16="http://schemas.microsoft.com/office/drawing/2014/main" id="{00000000-0008-0000-0600-00002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0000000-0008-0000-0600-00003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097" name="Text Box 9">
          <a:extLst>
            <a:ext uri="{FF2B5EF4-FFF2-40B4-BE49-F238E27FC236}">
              <a16:creationId xmlns:a16="http://schemas.microsoft.com/office/drawing/2014/main" id="{00000000-0008-0000-0600-00003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098" name="Text Box 8">
          <a:extLst>
            <a:ext uri="{FF2B5EF4-FFF2-40B4-BE49-F238E27FC236}">
              <a16:creationId xmlns:a16="http://schemas.microsoft.com/office/drawing/2014/main" id="{00000000-0008-0000-0600-00003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099" name="Text Box 9">
          <a:extLst>
            <a:ext uri="{FF2B5EF4-FFF2-40B4-BE49-F238E27FC236}">
              <a16:creationId xmlns:a16="http://schemas.microsoft.com/office/drawing/2014/main" id="{00000000-0008-0000-0600-00003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00" name="Text Box 8">
          <a:extLst>
            <a:ext uri="{FF2B5EF4-FFF2-40B4-BE49-F238E27FC236}">
              <a16:creationId xmlns:a16="http://schemas.microsoft.com/office/drawing/2014/main" id="{00000000-0008-0000-0600-00003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01" name="Text Box 9">
          <a:extLst>
            <a:ext uri="{FF2B5EF4-FFF2-40B4-BE49-F238E27FC236}">
              <a16:creationId xmlns:a16="http://schemas.microsoft.com/office/drawing/2014/main" id="{00000000-0008-0000-0600-00003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02" name="Text Box 8">
          <a:extLst>
            <a:ext uri="{FF2B5EF4-FFF2-40B4-BE49-F238E27FC236}">
              <a16:creationId xmlns:a16="http://schemas.microsoft.com/office/drawing/2014/main" id="{00000000-0008-0000-0600-00003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03" name="Text Box 9">
          <a:extLst>
            <a:ext uri="{FF2B5EF4-FFF2-40B4-BE49-F238E27FC236}">
              <a16:creationId xmlns:a16="http://schemas.microsoft.com/office/drawing/2014/main" id="{00000000-0008-0000-0600-00003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04" name="Text Box 8">
          <a:extLst>
            <a:ext uri="{FF2B5EF4-FFF2-40B4-BE49-F238E27FC236}">
              <a16:creationId xmlns:a16="http://schemas.microsoft.com/office/drawing/2014/main" id="{00000000-0008-0000-0600-00003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05" name="Text Box 9">
          <a:extLst>
            <a:ext uri="{FF2B5EF4-FFF2-40B4-BE49-F238E27FC236}">
              <a16:creationId xmlns:a16="http://schemas.microsoft.com/office/drawing/2014/main" id="{00000000-0008-0000-0600-00003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106" name="Text Box 8">
          <a:extLst>
            <a:ext uri="{FF2B5EF4-FFF2-40B4-BE49-F238E27FC236}">
              <a16:creationId xmlns:a16="http://schemas.microsoft.com/office/drawing/2014/main" id="{00000000-0008-0000-0600-00003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07" name="Text Box 8">
          <a:extLst>
            <a:ext uri="{FF2B5EF4-FFF2-40B4-BE49-F238E27FC236}">
              <a16:creationId xmlns:a16="http://schemas.microsoft.com/office/drawing/2014/main" id="{00000000-0008-0000-0600-00003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08" name="Text Box 9">
          <a:extLst>
            <a:ext uri="{FF2B5EF4-FFF2-40B4-BE49-F238E27FC236}">
              <a16:creationId xmlns:a16="http://schemas.microsoft.com/office/drawing/2014/main" id="{00000000-0008-0000-0600-00003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09" name="Text Box 8">
          <a:extLst>
            <a:ext uri="{FF2B5EF4-FFF2-40B4-BE49-F238E27FC236}">
              <a16:creationId xmlns:a16="http://schemas.microsoft.com/office/drawing/2014/main" id="{00000000-0008-0000-0600-00003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10" name="Text Box 9">
          <a:extLst>
            <a:ext uri="{FF2B5EF4-FFF2-40B4-BE49-F238E27FC236}">
              <a16:creationId xmlns:a16="http://schemas.microsoft.com/office/drawing/2014/main" id="{00000000-0008-0000-0600-00003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11" name="Text Box 8">
          <a:extLst>
            <a:ext uri="{FF2B5EF4-FFF2-40B4-BE49-F238E27FC236}">
              <a16:creationId xmlns:a16="http://schemas.microsoft.com/office/drawing/2014/main" id="{00000000-0008-0000-0600-00003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12" name="Text Box 9">
          <a:extLst>
            <a:ext uri="{FF2B5EF4-FFF2-40B4-BE49-F238E27FC236}">
              <a16:creationId xmlns:a16="http://schemas.microsoft.com/office/drawing/2014/main" id="{00000000-0008-0000-0600-00004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13" name="Text Box 8">
          <a:extLst>
            <a:ext uri="{FF2B5EF4-FFF2-40B4-BE49-F238E27FC236}">
              <a16:creationId xmlns:a16="http://schemas.microsoft.com/office/drawing/2014/main" id="{00000000-0008-0000-0600-00004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14" name="Text Box 9">
          <a:extLst>
            <a:ext uri="{FF2B5EF4-FFF2-40B4-BE49-F238E27FC236}">
              <a16:creationId xmlns:a16="http://schemas.microsoft.com/office/drawing/2014/main" id="{00000000-0008-0000-0600-00004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15" name="Text Box 8">
          <a:extLst>
            <a:ext uri="{FF2B5EF4-FFF2-40B4-BE49-F238E27FC236}">
              <a16:creationId xmlns:a16="http://schemas.microsoft.com/office/drawing/2014/main" id="{00000000-0008-0000-0600-00004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16" name="Text Box 9">
          <a:extLst>
            <a:ext uri="{FF2B5EF4-FFF2-40B4-BE49-F238E27FC236}">
              <a16:creationId xmlns:a16="http://schemas.microsoft.com/office/drawing/2014/main" id="{00000000-0008-0000-0600-00004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117" name="Text Box 8">
          <a:extLst>
            <a:ext uri="{FF2B5EF4-FFF2-40B4-BE49-F238E27FC236}">
              <a16:creationId xmlns:a16="http://schemas.microsoft.com/office/drawing/2014/main" id="{00000000-0008-0000-0600-00004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118" name="Text Box 9">
          <a:extLst>
            <a:ext uri="{FF2B5EF4-FFF2-40B4-BE49-F238E27FC236}">
              <a16:creationId xmlns:a16="http://schemas.microsoft.com/office/drawing/2014/main" id="{00000000-0008-0000-0600-00004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19" name="Text Box 8">
          <a:extLst>
            <a:ext uri="{FF2B5EF4-FFF2-40B4-BE49-F238E27FC236}">
              <a16:creationId xmlns:a16="http://schemas.microsoft.com/office/drawing/2014/main" id="{00000000-0008-0000-0600-00004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20" name="Text Box 9">
          <a:extLst>
            <a:ext uri="{FF2B5EF4-FFF2-40B4-BE49-F238E27FC236}">
              <a16:creationId xmlns:a16="http://schemas.microsoft.com/office/drawing/2014/main" id="{00000000-0008-0000-0600-00004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00000000-0008-0000-0600-00004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00000000-0008-0000-0600-00004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8952</xdr:rowOff>
    </xdr:to>
    <xdr:sp macro="" textlink="">
      <xdr:nvSpPr>
        <xdr:cNvPr id="2123" name="Text Box 8">
          <a:extLst>
            <a:ext uri="{FF2B5EF4-FFF2-40B4-BE49-F238E27FC236}">
              <a16:creationId xmlns:a16="http://schemas.microsoft.com/office/drawing/2014/main" id="{00000000-0008-0000-0600-00004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8952</xdr:rowOff>
    </xdr:to>
    <xdr:sp macro="" textlink="">
      <xdr:nvSpPr>
        <xdr:cNvPr id="2124" name="Text Box 9">
          <a:extLst>
            <a:ext uri="{FF2B5EF4-FFF2-40B4-BE49-F238E27FC236}">
              <a16:creationId xmlns:a16="http://schemas.microsoft.com/office/drawing/2014/main" id="{00000000-0008-0000-0600-00004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8952</xdr:rowOff>
    </xdr:to>
    <xdr:sp macro="" textlink="">
      <xdr:nvSpPr>
        <xdr:cNvPr id="2125" name="Text Box 8">
          <a:extLst>
            <a:ext uri="{FF2B5EF4-FFF2-40B4-BE49-F238E27FC236}">
              <a16:creationId xmlns:a16="http://schemas.microsoft.com/office/drawing/2014/main" id="{00000000-0008-0000-0600-00004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8952</xdr:rowOff>
    </xdr:to>
    <xdr:sp macro="" textlink="">
      <xdr:nvSpPr>
        <xdr:cNvPr id="2126" name="Text Box 9">
          <a:extLst>
            <a:ext uri="{FF2B5EF4-FFF2-40B4-BE49-F238E27FC236}">
              <a16:creationId xmlns:a16="http://schemas.microsoft.com/office/drawing/2014/main" id="{00000000-0008-0000-0600-00004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127" name="Text Box 8">
          <a:extLst>
            <a:ext uri="{FF2B5EF4-FFF2-40B4-BE49-F238E27FC236}">
              <a16:creationId xmlns:a16="http://schemas.microsoft.com/office/drawing/2014/main" id="{00000000-0008-0000-0600-00004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28" name="Text Box 8">
          <a:extLst>
            <a:ext uri="{FF2B5EF4-FFF2-40B4-BE49-F238E27FC236}">
              <a16:creationId xmlns:a16="http://schemas.microsoft.com/office/drawing/2014/main" id="{00000000-0008-0000-0600-00005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29" name="Text Box 9">
          <a:extLst>
            <a:ext uri="{FF2B5EF4-FFF2-40B4-BE49-F238E27FC236}">
              <a16:creationId xmlns:a16="http://schemas.microsoft.com/office/drawing/2014/main" id="{00000000-0008-0000-0600-00005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30" name="Text Box 8">
          <a:extLst>
            <a:ext uri="{FF2B5EF4-FFF2-40B4-BE49-F238E27FC236}">
              <a16:creationId xmlns:a16="http://schemas.microsoft.com/office/drawing/2014/main" id="{00000000-0008-0000-0600-00005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31" name="Text Box 9">
          <a:extLst>
            <a:ext uri="{FF2B5EF4-FFF2-40B4-BE49-F238E27FC236}">
              <a16:creationId xmlns:a16="http://schemas.microsoft.com/office/drawing/2014/main" id="{00000000-0008-0000-0600-00005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00000000-0008-0000-0600-00005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33" name="Text Box 9">
          <a:extLst>
            <a:ext uri="{FF2B5EF4-FFF2-40B4-BE49-F238E27FC236}">
              <a16:creationId xmlns:a16="http://schemas.microsoft.com/office/drawing/2014/main" id="{00000000-0008-0000-0600-00005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34" name="Text Box 8">
          <a:extLst>
            <a:ext uri="{FF2B5EF4-FFF2-40B4-BE49-F238E27FC236}">
              <a16:creationId xmlns:a16="http://schemas.microsoft.com/office/drawing/2014/main" id="{00000000-0008-0000-0600-00005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35" name="Text Box 9">
          <a:extLst>
            <a:ext uri="{FF2B5EF4-FFF2-40B4-BE49-F238E27FC236}">
              <a16:creationId xmlns:a16="http://schemas.microsoft.com/office/drawing/2014/main" id="{00000000-0008-0000-0600-00005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36" name="Text Box 8">
          <a:extLst>
            <a:ext uri="{FF2B5EF4-FFF2-40B4-BE49-F238E27FC236}">
              <a16:creationId xmlns:a16="http://schemas.microsoft.com/office/drawing/2014/main" id="{00000000-0008-0000-0600-00005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37" name="Text Box 9">
          <a:extLst>
            <a:ext uri="{FF2B5EF4-FFF2-40B4-BE49-F238E27FC236}">
              <a16:creationId xmlns:a16="http://schemas.microsoft.com/office/drawing/2014/main" id="{00000000-0008-0000-0600-00005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138" name="Text Box 8">
          <a:extLst>
            <a:ext uri="{FF2B5EF4-FFF2-40B4-BE49-F238E27FC236}">
              <a16:creationId xmlns:a16="http://schemas.microsoft.com/office/drawing/2014/main" id="{00000000-0008-0000-0600-00005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139" name="Text Box 9">
          <a:extLst>
            <a:ext uri="{FF2B5EF4-FFF2-40B4-BE49-F238E27FC236}">
              <a16:creationId xmlns:a16="http://schemas.microsoft.com/office/drawing/2014/main" id="{00000000-0008-0000-0600-00005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36482</xdr:rowOff>
    </xdr:to>
    <xdr:sp macro="" textlink="">
      <xdr:nvSpPr>
        <xdr:cNvPr id="2140" name="Text Box 8">
          <a:extLst>
            <a:ext uri="{FF2B5EF4-FFF2-40B4-BE49-F238E27FC236}">
              <a16:creationId xmlns:a16="http://schemas.microsoft.com/office/drawing/2014/main" id="{00000000-0008-0000-0600-00005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36482</xdr:rowOff>
    </xdr:to>
    <xdr:sp macro="" textlink="">
      <xdr:nvSpPr>
        <xdr:cNvPr id="2141" name="Text Box 9">
          <a:extLst>
            <a:ext uri="{FF2B5EF4-FFF2-40B4-BE49-F238E27FC236}">
              <a16:creationId xmlns:a16="http://schemas.microsoft.com/office/drawing/2014/main" id="{00000000-0008-0000-0600-00005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36482</xdr:rowOff>
    </xdr:to>
    <xdr:sp macro="" textlink="">
      <xdr:nvSpPr>
        <xdr:cNvPr id="2142" name="Text Box 8">
          <a:extLst>
            <a:ext uri="{FF2B5EF4-FFF2-40B4-BE49-F238E27FC236}">
              <a16:creationId xmlns:a16="http://schemas.microsoft.com/office/drawing/2014/main" id="{00000000-0008-0000-0600-00005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36482</xdr:rowOff>
    </xdr:to>
    <xdr:sp macro="" textlink="">
      <xdr:nvSpPr>
        <xdr:cNvPr id="2143" name="Text Box 9">
          <a:extLst>
            <a:ext uri="{FF2B5EF4-FFF2-40B4-BE49-F238E27FC236}">
              <a16:creationId xmlns:a16="http://schemas.microsoft.com/office/drawing/2014/main" id="{00000000-0008-0000-0600-00005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150442</xdr:rowOff>
    </xdr:to>
    <xdr:sp macro="" textlink="">
      <xdr:nvSpPr>
        <xdr:cNvPr id="2144" name="Text Box 8">
          <a:extLst>
            <a:ext uri="{FF2B5EF4-FFF2-40B4-BE49-F238E27FC236}">
              <a16:creationId xmlns:a16="http://schemas.microsoft.com/office/drawing/2014/main" id="{00000000-0008-0000-0600-00006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79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150442</xdr:rowOff>
    </xdr:to>
    <xdr:sp macro="" textlink="">
      <xdr:nvSpPr>
        <xdr:cNvPr id="2145" name="Text Box 9">
          <a:extLst>
            <a:ext uri="{FF2B5EF4-FFF2-40B4-BE49-F238E27FC236}">
              <a16:creationId xmlns:a16="http://schemas.microsoft.com/office/drawing/2014/main" id="{00000000-0008-0000-0600-00006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79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150442</xdr:rowOff>
    </xdr:to>
    <xdr:sp macro="" textlink="">
      <xdr:nvSpPr>
        <xdr:cNvPr id="2146" name="Text Box 8">
          <a:extLst>
            <a:ext uri="{FF2B5EF4-FFF2-40B4-BE49-F238E27FC236}">
              <a16:creationId xmlns:a16="http://schemas.microsoft.com/office/drawing/2014/main" id="{00000000-0008-0000-0600-00006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79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150442</xdr:rowOff>
    </xdr:to>
    <xdr:sp macro="" textlink="">
      <xdr:nvSpPr>
        <xdr:cNvPr id="2147" name="Text Box 9">
          <a:extLst>
            <a:ext uri="{FF2B5EF4-FFF2-40B4-BE49-F238E27FC236}">
              <a16:creationId xmlns:a16="http://schemas.microsoft.com/office/drawing/2014/main" id="{00000000-0008-0000-0600-00006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79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48" name="Text Box 8">
          <a:extLst>
            <a:ext uri="{FF2B5EF4-FFF2-40B4-BE49-F238E27FC236}">
              <a16:creationId xmlns:a16="http://schemas.microsoft.com/office/drawing/2014/main" id="{00000000-0008-0000-0600-00006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49" name="Text Box 9">
          <a:extLst>
            <a:ext uri="{FF2B5EF4-FFF2-40B4-BE49-F238E27FC236}">
              <a16:creationId xmlns:a16="http://schemas.microsoft.com/office/drawing/2014/main" id="{00000000-0008-0000-0600-00006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00000000-0008-0000-0600-00006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51" name="Text Box 9">
          <a:extLst>
            <a:ext uri="{FF2B5EF4-FFF2-40B4-BE49-F238E27FC236}">
              <a16:creationId xmlns:a16="http://schemas.microsoft.com/office/drawing/2014/main" id="{00000000-0008-0000-0600-00006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11217</xdr:rowOff>
    </xdr:to>
    <xdr:sp macro="" textlink="">
      <xdr:nvSpPr>
        <xdr:cNvPr id="2152" name="Text Box 8">
          <a:extLst>
            <a:ext uri="{FF2B5EF4-FFF2-40B4-BE49-F238E27FC236}">
              <a16:creationId xmlns:a16="http://schemas.microsoft.com/office/drawing/2014/main" id="{00000000-0008-0000-0600-00006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81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11217</xdr:rowOff>
    </xdr:to>
    <xdr:sp macro="" textlink="">
      <xdr:nvSpPr>
        <xdr:cNvPr id="2153" name="Text Box 9">
          <a:extLst>
            <a:ext uri="{FF2B5EF4-FFF2-40B4-BE49-F238E27FC236}">
              <a16:creationId xmlns:a16="http://schemas.microsoft.com/office/drawing/2014/main" id="{00000000-0008-0000-0600-00006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81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11217</xdr:rowOff>
    </xdr:to>
    <xdr:sp macro="" textlink="">
      <xdr:nvSpPr>
        <xdr:cNvPr id="2154" name="Text Box 8">
          <a:extLst>
            <a:ext uri="{FF2B5EF4-FFF2-40B4-BE49-F238E27FC236}">
              <a16:creationId xmlns:a16="http://schemas.microsoft.com/office/drawing/2014/main" id="{00000000-0008-0000-0600-00006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81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11217</xdr:rowOff>
    </xdr:to>
    <xdr:sp macro="" textlink="">
      <xdr:nvSpPr>
        <xdr:cNvPr id="2155" name="Text Box 9">
          <a:extLst>
            <a:ext uri="{FF2B5EF4-FFF2-40B4-BE49-F238E27FC236}">
              <a16:creationId xmlns:a16="http://schemas.microsoft.com/office/drawing/2014/main" id="{00000000-0008-0000-0600-00006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81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56" name="Text Box 8">
          <a:extLst>
            <a:ext uri="{FF2B5EF4-FFF2-40B4-BE49-F238E27FC236}">
              <a16:creationId xmlns:a16="http://schemas.microsoft.com/office/drawing/2014/main" id="{00000000-0008-0000-0600-00006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57" name="Text Box 9">
          <a:extLst>
            <a:ext uri="{FF2B5EF4-FFF2-40B4-BE49-F238E27FC236}">
              <a16:creationId xmlns:a16="http://schemas.microsoft.com/office/drawing/2014/main" id="{00000000-0008-0000-0600-00006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58" name="Text Box 8">
          <a:extLst>
            <a:ext uri="{FF2B5EF4-FFF2-40B4-BE49-F238E27FC236}">
              <a16:creationId xmlns:a16="http://schemas.microsoft.com/office/drawing/2014/main" id="{00000000-0008-0000-0600-00006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59" name="Text Box 9">
          <a:extLst>
            <a:ext uri="{FF2B5EF4-FFF2-40B4-BE49-F238E27FC236}">
              <a16:creationId xmlns:a16="http://schemas.microsoft.com/office/drawing/2014/main" id="{00000000-0008-0000-0600-00006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60" name="Text Box 8">
          <a:extLst>
            <a:ext uri="{FF2B5EF4-FFF2-40B4-BE49-F238E27FC236}">
              <a16:creationId xmlns:a16="http://schemas.microsoft.com/office/drawing/2014/main" id="{00000000-0008-0000-0600-00007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61" name="Text Box 8">
          <a:extLst>
            <a:ext uri="{FF2B5EF4-FFF2-40B4-BE49-F238E27FC236}">
              <a16:creationId xmlns:a16="http://schemas.microsoft.com/office/drawing/2014/main" id="{00000000-0008-0000-0600-00007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62" name="Text Box 9">
          <a:extLst>
            <a:ext uri="{FF2B5EF4-FFF2-40B4-BE49-F238E27FC236}">
              <a16:creationId xmlns:a16="http://schemas.microsoft.com/office/drawing/2014/main" id="{00000000-0008-0000-0600-00007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63" name="Text Box 8">
          <a:extLst>
            <a:ext uri="{FF2B5EF4-FFF2-40B4-BE49-F238E27FC236}">
              <a16:creationId xmlns:a16="http://schemas.microsoft.com/office/drawing/2014/main" id="{00000000-0008-0000-0600-00007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64" name="Text Box 9">
          <a:extLst>
            <a:ext uri="{FF2B5EF4-FFF2-40B4-BE49-F238E27FC236}">
              <a16:creationId xmlns:a16="http://schemas.microsoft.com/office/drawing/2014/main" id="{00000000-0008-0000-0600-00007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00000000-0008-0000-0600-00007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00000000-0008-0000-0600-00007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67" name="Text Box 8">
          <a:extLst>
            <a:ext uri="{FF2B5EF4-FFF2-40B4-BE49-F238E27FC236}">
              <a16:creationId xmlns:a16="http://schemas.microsoft.com/office/drawing/2014/main" id="{00000000-0008-0000-0600-00007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68" name="Text Box 9">
          <a:extLst>
            <a:ext uri="{FF2B5EF4-FFF2-40B4-BE49-F238E27FC236}">
              <a16:creationId xmlns:a16="http://schemas.microsoft.com/office/drawing/2014/main" id="{00000000-0008-0000-0600-00007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69" name="Text Box 8">
          <a:extLst>
            <a:ext uri="{FF2B5EF4-FFF2-40B4-BE49-F238E27FC236}">
              <a16:creationId xmlns:a16="http://schemas.microsoft.com/office/drawing/2014/main" id="{00000000-0008-0000-0600-00007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70" name="Text Box 9">
          <a:extLst>
            <a:ext uri="{FF2B5EF4-FFF2-40B4-BE49-F238E27FC236}">
              <a16:creationId xmlns:a16="http://schemas.microsoft.com/office/drawing/2014/main" id="{00000000-0008-0000-0600-00007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71" name="Text Box 8">
          <a:extLst>
            <a:ext uri="{FF2B5EF4-FFF2-40B4-BE49-F238E27FC236}">
              <a16:creationId xmlns:a16="http://schemas.microsoft.com/office/drawing/2014/main" id="{00000000-0008-0000-0600-00007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72" name="Text Box 9">
          <a:extLst>
            <a:ext uri="{FF2B5EF4-FFF2-40B4-BE49-F238E27FC236}">
              <a16:creationId xmlns:a16="http://schemas.microsoft.com/office/drawing/2014/main" id="{00000000-0008-0000-0600-00007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73" name="Text Box 8">
          <a:extLst>
            <a:ext uri="{FF2B5EF4-FFF2-40B4-BE49-F238E27FC236}">
              <a16:creationId xmlns:a16="http://schemas.microsoft.com/office/drawing/2014/main" id="{00000000-0008-0000-0600-00007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74" name="Text Box 9">
          <a:extLst>
            <a:ext uri="{FF2B5EF4-FFF2-40B4-BE49-F238E27FC236}">
              <a16:creationId xmlns:a16="http://schemas.microsoft.com/office/drawing/2014/main" id="{00000000-0008-0000-0600-00007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75" name="Text Box 8">
          <a:extLst>
            <a:ext uri="{FF2B5EF4-FFF2-40B4-BE49-F238E27FC236}">
              <a16:creationId xmlns:a16="http://schemas.microsoft.com/office/drawing/2014/main" id="{00000000-0008-0000-0600-00007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176" name="Text Box 9">
          <a:extLst>
            <a:ext uri="{FF2B5EF4-FFF2-40B4-BE49-F238E27FC236}">
              <a16:creationId xmlns:a16="http://schemas.microsoft.com/office/drawing/2014/main" id="{00000000-0008-0000-0600-00008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77" name="Text Box 8">
          <a:extLst>
            <a:ext uri="{FF2B5EF4-FFF2-40B4-BE49-F238E27FC236}">
              <a16:creationId xmlns:a16="http://schemas.microsoft.com/office/drawing/2014/main" id="{00000000-0008-0000-0600-00008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78" name="Text Box 8">
          <a:extLst>
            <a:ext uri="{FF2B5EF4-FFF2-40B4-BE49-F238E27FC236}">
              <a16:creationId xmlns:a16="http://schemas.microsoft.com/office/drawing/2014/main" id="{00000000-0008-0000-0600-00008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79" name="Text Box 9">
          <a:extLst>
            <a:ext uri="{FF2B5EF4-FFF2-40B4-BE49-F238E27FC236}">
              <a16:creationId xmlns:a16="http://schemas.microsoft.com/office/drawing/2014/main" id="{00000000-0008-0000-0600-00008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80" name="Text Box 8">
          <a:extLst>
            <a:ext uri="{FF2B5EF4-FFF2-40B4-BE49-F238E27FC236}">
              <a16:creationId xmlns:a16="http://schemas.microsoft.com/office/drawing/2014/main" id="{00000000-0008-0000-0600-00008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81" name="Text Box 9">
          <a:extLst>
            <a:ext uri="{FF2B5EF4-FFF2-40B4-BE49-F238E27FC236}">
              <a16:creationId xmlns:a16="http://schemas.microsoft.com/office/drawing/2014/main" id="{00000000-0008-0000-0600-00008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82" name="Text Box 8">
          <a:extLst>
            <a:ext uri="{FF2B5EF4-FFF2-40B4-BE49-F238E27FC236}">
              <a16:creationId xmlns:a16="http://schemas.microsoft.com/office/drawing/2014/main" id="{00000000-0008-0000-0600-00008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83" name="Text Box 9">
          <a:extLst>
            <a:ext uri="{FF2B5EF4-FFF2-40B4-BE49-F238E27FC236}">
              <a16:creationId xmlns:a16="http://schemas.microsoft.com/office/drawing/2014/main" id="{00000000-0008-0000-0600-00008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84" name="Text Box 8">
          <a:extLst>
            <a:ext uri="{FF2B5EF4-FFF2-40B4-BE49-F238E27FC236}">
              <a16:creationId xmlns:a16="http://schemas.microsoft.com/office/drawing/2014/main" id="{00000000-0008-0000-0600-00008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85" name="Text Box 9">
          <a:extLst>
            <a:ext uri="{FF2B5EF4-FFF2-40B4-BE49-F238E27FC236}">
              <a16:creationId xmlns:a16="http://schemas.microsoft.com/office/drawing/2014/main" id="{00000000-0008-0000-0600-00008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86" name="Text Box 8">
          <a:extLst>
            <a:ext uri="{FF2B5EF4-FFF2-40B4-BE49-F238E27FC236}">
              <a16:creationId xmlns:a16="http://schemas.microsoft.com/office/drawing/2014/main" id="{00000000-0008-0000-0600-00008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87" name="Text Box 9">
          <a:extLst>
            <a:ext uri="{FF2B5EF4-FFF2-40B4-BE49-F238E27FC236}">
              <a16:creationId xmlns:a16="http://schemas.microsoft.com/office/drawing/2014/main" id="{00000000-0008-0000-0600-00008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88" name="Text Box 8">
          <a:extLst>
            <a:ext uri="{FF2B5EF4-FFF2-40B4-BE49-F238E27FC236}">
              <a16:creationId xmlns:a16="http://schemas.microsoft.com/office/drawing/2014/main" id="{00000000-0008-0000-0600-00008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89" name="Text Box 9">
          <a:extLst>
            <a:ext uri="{FF2B5EF4-FFF2-40B4-BE49-F238E27FC236}">
              <a16:creationId xmlns:a16="http://schemas.microsoft.com/office/drawing/2014/main" id="{00000000-0008-0000-0600-00008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11217</xdr:rowOff>
    </xdr:to>
    <xdr:sp macro="" textlink="">
      <xdr:nvSpPr>
        <xdr:cNvPr id="2190" name="Text Box 8">
          <a:extLst>
            <a:ext uri="{FF2B5EF4-FFF2-40B4-BE49-F238E27FC236}">
              <a16:creationId xmlns:a16="http://schemas.microsoft.com/office/drawing/2014/main" id="{00000000-0008-0000-0600-00008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81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11217</xdr:rowOff>
    </xdr:to>
    <xdr:sp macro="" textlink="">
      <xdr:nvSpPr>
        <xdr:cNvPr id="2191" name="Text Box 9">
          <a:extLst>
            <a:ext uri="{FF2B5EF4-FFF2-40B4-BE49-F238E27FC236}">
              <a16:creationId xmlns:a16="http://schemas.microsoft.com/office/drawing/2014/main" id="{00000000-0008-0000-0600-00008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81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11217</xdr:rowOff>
    </xdr:to>
    <xdr:sp macro="" textlink="">
      <xdr:nvSpPr>
        <xdr:cNvPr id="2192" name="Text Box 8">
          <a:extLst>
            <a:ext uri="{FF2B5EF4-FFF2-40B4-BE49-F238E27FC236}">
              <a16:creationId xmlns:a16="http://schemas.microsoft.com/office/drawing/2014/main" id="{00000000-0008-0000-0600-00009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81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519</xdr:row>
      <xdr:rowOff>11217</xdr:rowOff>
    </xdr:to>
    <xdr:sp macro="" textlink="">
      <xdr:nvSpPr>
        <xdr:cNvPr id="2193" name="Text Box 9">
          <a:extLst>
            <a:ext uri="{FF2B5EF4-FFF2-40B4-BE49-F238E27FC236}">
              <a16:creationId xmlns:a16="http://schemas.microsoft.com/office/drawing/2014/main" id="{00000000-0008-0000-0600-00009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81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94" name="Text Box 8">
          <a:extLst>
            <a:ext uri="{FF2B5EF4-FFF2-40B4-BE49-F238E27FC236}">
              <a16:creationId xmlns:a16="http://schemas.microsoft.com/office/drawing/2014/main" id="{00000000-0008-0000-0600-00009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95" name="Text Box 8">
          <a:extLst>
            <a:ext uri="{FF2B5EF4-FFF2-40B4-BE49-F238E27FC236}">
              <a16:creationId xmlns:a16="http://schemas.microsoft.com/office/drawing/2014/main" id="{00000000-0008-0000-0600-00009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96" name="Text Box 9">
          <a:extLst>
            <a:ext uri="{FF2B5EF4-FFF2-40B4-BE49-F238E27FC236}">
              <a16:creationId xmlns:a16="http://schemas.microsoft.com/office/drawing/2014/main" id="{00000000-0008-0000-0600-00009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97" name="Text Box 8">
          <a:extLst>
            <a:ext uri="{FF2B5EF4-FFF2-40B4-BE49-F238E27FC236}">
              <a16:creationId xmlns:a16="http://schemas.microsoft.com/office/drawing/2014/main" id="{00000000-0008-0000-0600-00009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98" name="Text Box 9">
          <a:extLst>
            <a:ext uri="{FF2B5EF4-FFF2-40B4-BE49-F238E27FC236}">
              <a16:creationId xmlns:a16="http://schemas.microsoft.com/office/drawing/2014/main" id="{00000000-0008-0000-0600-00009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199" name="Text Box 8">
          <a:extLst>
            <a:ext uri="{FF2B5EF4-FFF2-40B4-BE49-F238E27FC236}">
              <a16:creationId xmlns:a16="http://schemas.microsoft.com/office/drawing/2014/main" id="{00000000-0008-0000-0600-00009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00" name="Text Box 9">
          <a:extLst>
            <a:ext uri="{FF2B5EF4-FFF2-40B4-BE49-F238E27FC236}">
              <a16:creationId xmlns:a16="http://schemas.microsoft.com/office/drawing/2014/main" id="{00000000-0008-0000-0600-00009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01" name="Text Box 8">
          <a:extLst>
            <a:ext uri="{FF2B5EF4-FFF2-40B4-BE49-F238E27FC236}">
              <a16:creationId xmlns:a16="http://schemas.microsoft.com/office/drawing/2014/main" id="{00000000-0008-0000-0600-00009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02" name="Text Box 9">
          <a:extLst>
            <a:ext uri="{FF2B5EF4-FFF2-40B4-BE49-F238E27FC236}">
              <a16:creationId xmlns:a16="http://schemas.microsoft.com/office/drawing/2014/main" id="{00000000-0008-0000-0600-00009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03" name="Text Box 8">
          <a:extLst>
            <a:ext uri="{FF2B5EF4-FFF2-40B4-BE49-F238E27FC236}">
              <a16:creationId xmlns:a16="http://schemas.microsoft.com/office/drawing/2014/main" id="{00000000-0008-0000-0600-00009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04" name="Text Box 9">
          <a:extLst>
            <a:ext uri="{FF2B5EF4-FFF2-40B4-BE49-F238E27FC236}">
              <a16:creationId xmlns:a16="http://schemas.microsoft.com/office/drawing/2014/main" id="{00000000-0008-0000-0600-00009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05" name="Text Box 8">
          <a:extLst>
            <a:ext uri="{FF2B5EF4-FFF2-40B4-BE49-F238E27FC236}">
              <a16:creationId xmlns:a16="http://schemas.microsoft.com/office/drawing/2014/main" id="{00000000-0008-0000-0600-00009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06" name="Text Box 9">
          <a:extLst>
            <a:ext uri="{FF2B5EF4-FFF2-40B4-BE49-F238E27FC236}">
              <a16:creationId xmlns:a16="http://schemas.microsoft.com/office/drawing/2014/main" id="{00000000-0008-0000-0600-00009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07" name="Text Box 8">
          <a:extLst>
            <a:ext uri="{FF2B5EF4-FFF2-40B4-BE49-F238E27FC236}">
              <a16:creationId xmlns:a16="http://schemas.microsoft.com/office/drawing/2014/main" id="{00000000-0008-0000-0600-00009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08" name="Text Box 8">
          <a:extLst>
            <a:ext uri="{FF2B5EF4-FFF2-40B4-BE49-F238E27FC236}">
              <a16:creationId xmlns:a16="http://schemas.microsoft.com/office/drawing/2014/main" id="{00000000-0008-0000-0600-0000A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09" name="Text Box 9">
          <a:extLst>
            <a:ext uri="{FF2B5EF4-FFF2-40B4-BE49-F238E27FC236}">
              <a16:creationId xmlns:a16="http://schemas.microsoft.com/office/drawing/2014/main" id="{00000000-0008-0000-0600-0000A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10" name="Text Box 8">
          <a:extLst>
            <a:ext uri="{FF2B5EF4-FFF2-40B4-BE49-F238E27FC236}">
              <a16:creationId xmlns:a16="http://schemas.microsoft.com/office/drawing/2014/main" id="{00000000-0008-0000-0600-0000A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11" name="Text Box 9">
          <a:extLst>
            <a:ext uri="{FF2B5EF4-FFF2-40B4-BE49-F238E27FC236}">
              <a16:creationId xmlns:a16="http://schemas.microsoft.com/office/drawing/2014/main" id="{00000000-0008-0000-0600-0000A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12" name="Text Box 8">
          <a:extLst>
            <a:ext uri="{FF2B5EF4-FFF2-40B4-BE49-F238E27FC236}">
              <a16:creationId xmlns:a16="http://schemas.microsoft.com/office/drawing/2014/main" id="{00000000-0008-0000-0600-0000A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13" name="Text Box 9">
          <a:extLst>
            <a:ext uri="{FF2B5EF4-FFF2-40B4-BE49-F238E27FC236}">
              <a16:creationId xmlns:a16="http://schemas.microsoft.com/office/drawing/2014/main" id="{00000000-0008-0000-0600-0000A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14" name="Text Box 8">
          <a:extLst>
            <a:ext uri="{FF2B5EF4-FFF2-40B4-BE49-F238E27FC236}">
              <a16:creationId xmlns:a16="http://schemas.microsoft.com/office/drawing/2014/main" id="{00000000-0008-0000-0600-0000A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15" name="Text Box 9">
          <a:extLst>
            <a:ext uri="{FF2B5EF4-FFF2-40B4-BE49-F238E27FC236}">
              <a16:creationId xmlns:a16="http://schemas.microsoft.com/office/drawing/2014/main" id="{00000000-0008-0000-0600-0000A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16" name="Text Box 8">
          <a:extLst>
            <a:ext uri="{FF2B5EF4-FFF2-40B4-BE49-F238E27FC236}">
              <a16:creationId xmlns:a16="http://schemas.microsoft.com/office/drawing/2014/main" id="{00000000-0008-0000-0600-0000A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17" name="Text Box 9">
          <a:extLst>
            <a:ext uri="{FF2B5EF4-FFF2-40B4-BE49-F238E27FC236}">
              <a16:creationId xmlns:a16="http://schemas.microsoft.com/office/drawing/2014/main" id="{00000000-0008-0000-0600-0000A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18" name="Text Box 8">
          <a:extLst>
            <a:ext uri="{FF2B5EF4-FFF2-40B4-BE49-F238E27FC236}">
              <a16:creationId xmlns:a16="http://schemas.microsoft.com/office/drawing/2014/main" id="{00000000-0008-0000-0600-0000A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19" name="Text Box 9">
          <a:extLst>
            <a:ext uri="{FF2B5EF4-FFF2-40B4-BE49-F238E27FC236}">
              <a16:creationId xmlns:a16="http://schemas.microsoft.com/office/drawing/2014/main" id="{00000000-0008-0000-0600-0000A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20" name="Text Box 8">
          <a:extLst>
            <a:ext uri="{FF2B5EF4-FFF2-40B4-BE49-F238E27FC236}">
              <a16:creationId xmlns:a16="http://schemas.microsoft.com/office/drawing/2014/main" id="{00000000-0008-0000-0600-0000A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21" name="Text Box 9">
          <a:extLst>
            <a:ext uri="{FF2B5EF4-FFF2-40B4-BE49-F238E27FC236}">
              <a16:creationId xmlns:a16="http://schemas.microsoft.com/office/drawing/2014/main" id="{00000000-0008-0000-0600-0000A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22" name="Text Box 8">
          <a:extLst>
            <a:ext uri="{FF2B5EF4-FFF2-40B4-BE49-F238E27FC236}">
              <a16:creationId xmlns:a16="http://schemas.microsoft.com/office/drawing/2014/main" id="{00000000-0008-0000-0600-0000A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23" name="Text Box 9">
          <a:extLst>
            <a:ext uri="{FF2B5EF4-FFF2-40B4-BE49-F238E27FC236}">
              <a16:creationId xmlns:a16="http://schemas.microsoft.com/office/drawing/2014/main" id="{00000000-0008-0000-0600-0000A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224" name="Text Box 8">
          <a:extLst>
            <a:ext uri="{FF2B5EF4-FFF2-40B4-BE49-F238E27FC236}">
              <a16:creationId xmlns:a16="http://schemas.microsoft.com/office/drawing/2014/main" id="{00000000-0008-0000-0600-0000B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25" name="Text Box 8">
          <a:extLst>
            <a:ext uri="{FF2B5EF4-FFF2-40B4-BE49-F238E27FC236}">
              <a16:creationId xmlns:a16="http://schemas.microsoft.com/office/drawing/2014/main" id="{00000000-0008-0000-0600-0000B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26" name="Text Box 9">
          <a:extLst>
            <a:ext uri="{FF2B5EF4-FFF2-40B4-BE49-F238E27FC236}">
              <a16:creationId xmlns:a16="http://schemas.microsoft.com/office/drawing/2014/main" id="{00000000-0008-0000-0600-0000B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27" name="Text Box 8">
          <a:extLst>
            <a:ext uri="{FF2B5EF4-FFF2-40B4-BE49-F238E27FC236}">
              <a16:creationId xmlns:a16="http://schemas.microsoft.com/office/drawing/2014/main" id="{00000000-0008-0000-0600-0000B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28" name="Text Box 9">
          <a:extLst>
            <a:ext uri="{FF2B5EF4-FFF2-40B4-BE49-F238E27FC236}">
              <a16:creationId xmlns:a16="http://schemas.microsoft.com/office/drawing/2014/main" id="{00000000-0008-0000-0600-0000B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29" name="Text Box 8">
          <a:extLst>
            <a:ext uri="{FF2B5EF4-FFF2-40B4-BE49-F238E27FC236}">
              <a16:creationId xmlns:a16="http://schemas.microsoft.com/office/drawing/2014/main" id="{00000000-0008-0000-0600-0000B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30" name="Text Box 9">
          <a:extLst>
            <a:ext uri="{FF2B5EF4-FFF2-40B4-BE49-F238E27FC236}">
              <a16:creationId xmlns:a16="http://schemas.microsoft.com/office/drawing/2014/main" id="{00000000-0008-0000-0600-0000B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31" name="Text Box 8">
          <a:extLst>
            <a:ext uri="{FF2B5EF4-FFF2-40B4-BE49-F238E27FC236}">
              <a16:creationId xmlns:a16="http://schemas.microsoft.com/office/drawing/2014/main" id="{00000000-0008-0000-0600-0000B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32" name="Text Box 9">
          <a:extLst>
            <a:ext uri="{FF2B5EF4-FFF2-40B4-BE49-F238E27FC236}">
              <a16:creationId xmlns:a16="http://schemas.microsoft.com/office/drawing/2014/main" id="{00000000-0008-0000-0600-0000B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33" name="Text Box 8">
          <a:extLst>
            <a:ext uri="{FF2B5EF4-FFF2-40B4-BE49-F238E27FC236}">
              <a16:creationId xmlns:a16="http://schemas.microsoft.com/office/drawing/2014/main" id="{00000000-0008-0000-0600-0000B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34" name="Text Box 9">
          <a:extLst>
            <a:ext uri="{FF2B5EF4-FFF2-40B4-BE49-F238E27FC236}">
              <a16:creationId xmlns:a16="http://schemas.microsoft.com/office/drawing/2014/main" id="{00000000-0008-0000-0600-0000B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235" name="Text Box 8">
          <a:extLst>
            <a:ext uri="{FF2B5EF4-FFF2-40B4-BE49-F238E27FC236}">
              <a16:creationId xmlns:a16="http://schemas.microsoft.com/office/drawing/2014/main" id="{00000000-0008-0000-0600-0000B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236" name="Text Box 9">
          <a:extLst>
            <a:ext uri="{FF2B5EF4-FFF2-40B4-BE49-F238E27FC236}">
              <a16:creationId xmlns:a16="http://schemas.microsoft.com/office/drawing/2014/main" id="{00000000-0008-0000-0600-0000B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37" name="Text Box 8">
          <a:extLst>
            <a:ext uri="{FF2B5EF4-FFF2-40B4-BE49-F238E27FC236}">
              <a16:creationId xmlns:a16="http://schemas.microsoft.com/office/drawing/2014/main" id="{00000000-0008-0000-0600-0000B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38" name="Text Box 9">
          <a:extLst>
            <a:ext uri="{FF2B5EF4-FFF2-40B4-BE49-F238E27FC236}">
              <a16:creationId xmlns:a16="http://schemas.microsoft.com/office/drawing/2014/main" id="{00000000-0008-0000-0600-0000B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39" name="Text Box 8">
          <a:extLst>
            <a:ext uri="{FF2B5EF4-FFF2-40B4-BE49-F238E27FC236}">
              <a16:creationId xmlns:a16="http://schemas.microsoft.com/office/drawing/2014/main" id="{00000000-0008-0000-0600-0000B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40" name="Text Box 9">
          <a:extLst>
            <a:ext uri="{FF2B5EF4-FFF2-40B4-BE49-F238E27FC236}">
              <a16:creationId xmlns:a16="http://schemas.microsoft.com/office/drawing/2014/main" id="{00000000-0008-0000-0600-0000C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241" name="Text Box 8">
          <a:extLst>
            <a:ext uri="{FF2B5EF4-FFF2-40B4-BE49-F238E27FC236}">
              <a16:creationId xmlns:a16="http://schemas.microsoft.com/office/drawing/2014/main" id="{00000000-0008-0000-0600-0000C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42" name="Text Box 8">
          <a:extLst>
            <a:ext uri="{FF2B5EF4-FFF2-40B4-BE49-F238E27FC236}">
              <a16:creationId xmlns:a16="http://schemas.microsoft.com/office/drawing/2014/main" id="{00000000-0008-0000-0600-0000C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43" name="Text Box 9">
          <a:extLst>
            <a:ext uri="{FF2B5EF4-FFF2-40B4-BE49-F238E27FC236}">
              <a16:creationId xmlns:a16="http://schemas.microsoft.com/office/drawing/2014/main" id="{00000000-0008-0000-0600-0000C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44" name="Text Box 8">
          <a:extLst>
            <a:ext uri="{FF2B5EF4-FFF2-40B4-BE49-F238E27FC236}">
              <a16:creationId xmlns:a16="http://schemas.microsoft.com/office/drawing/2014/main" id="{00000000-0008-0000-0600-0000C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45" name="Text Box 9">
          <a:extLst>
            <a:ext uri="{FF2B5EF4-FFF2-40B4-BE49-F238E27FC236}">
              <a16:creationId xmlns:a16="http://schemas.microsoft.com/office/drawing/2014/main" id="{00000000-0008-0000-0600-0000C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46" name="Text Box 8">
          <a:extLst>
            <a:ext uri="{FF2B5EF4-FFF2-40B4-BE49-F238E27FC236}">
              <a16:creationId xmlns:a16="http://schemas.microsoft.com/office/drawing/2014/main" id="{00000000-0008-0000-0600-0000C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47" name="Text Box 9">
          <a:extLst>
            <a:ext uri="{FF2B5EF4-FFF2-40B4-BE49-F238E27FC236}">
              <a16:creationId xmlns:a16="http://schemas.microsoft.com/office/drawing/2014/main" id="{00000000-0008-0000-0600-0000C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48" name="Text Box 8">
          <a:extLst>
            <a:ext uri="{FF2B5EF4-FFF2-40B4-BE49-F238E27FC236}">
              <a16:creationId xmlns:a16="http://schemas.microsoft.com/office/drawing/2014/main" id="{00000000-0008-0000-0600-0000C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49" name="Text Box 9">
          <a:extLst>
            <a:ext uri="{FF2B5EF4-FFF2-40B4-BE49-F238E27FC236}">
              <a16:creationId xmlns:a16="http://schemas.microsoft.com/office/drawing/2014/main" id="{00000000-0008-0000-0600-0000C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50" name="Text Box 8">
          <a:extLst>
            <a:ext uri="{FF2B5EF4-FFF2-40B4-BE49-F238E27FC236}">
              <a16:creationId xmlns:a16="http://schemas.microsoft.com/office/drawing/2014/main" id="{00000000-0008-0000-0600-0000C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51" name="Text Box 9">
          <a:extLst>
            <a:ext uri="{FF2B5EF4-FFF2-40B4-BE49-F238E27FC236}">
              <a16:creationId xmlns:a16="http://schemas.microsoft.com/office/drawing/2014/main" id="{00000000-0008-0000-0600-0000C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252" name="Text Box 8">
          <a:extLst>
            <a:ext uri="{FF2B5EF4-FFF2-40B4-BE49-F238E27FC236}">
              <a16:creationId xmlns:a16="http://schemas.microsoft.com/office/drawing/2014/main" id="{00000000-0008-0000-0600-0000C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253" name="Text Box 9">
          <a:extLst>
            <a:ext uri="{FF2B5EF4-FFF2-40B4-BE49-F238E27FC236}">
              <a16:creationId xmlns:a16="http://schemas.microsoft.com/office/drawing/2014/main" id="{00000000-0008-0000-0600-0000C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254" name="Text Box 8">
          <a:extLst>
            <a:ext uri="{FF2B5EF4-FFF2-40B4-BE49-F238E27FC236}">
              <a16:creationId xmlns:a16="http://schemas.microsoft.com/office/drawing/2014/main" id="{00000000-0008-0000-0600-0000C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55" name="Text Box 8">
          <a:extLst>
            <a:ext uri="{FF2B5EF4-FFF2-40B4-BE49-F238E27FC236}">
              <a16:creationId xmlns:a16="http://schemas.microsoft.com/office/drawing/2014/main" id="{00000000-0008-0000-0600-0000C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56" name="Text Box 9">
          <a:extLst>
            <a:ext uri="{FF2B5EF4-FFF2-40B4-BE49-F238E27FC236}">
              <a16:creationId xmlns:a16="http://schemas.microsoft.com/office/drawing/2014/main" id="{00000000-0008-0000-0600-0000D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57" name="Text Box 8">
          <a:extLst>
            <a:ext uri="{FF2B5EF4-FFF2-40B4-BE49-F238E27FC236}">
              <a16:creationId xmlns:a16="http://schemas.microsoft.com/office/drawing/2014/main" id="{00000000-0008-0000-0600-0000D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58" name="Text Box 9">
          <a:extLst>
            <a:ext uri="{FF2B5EF4-FFF2-40B4-BE49-F238E27FC236}">
              <a16:creationId xmlns:a16="http://schemas.microsoft.com/office/drawing/2014/main" id="{00000000-0008-0000-0600-0000D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59" name="Text Box 8">
          <a:extLst>
            <a:ext uri="{FF2B5EF4-FFF2-40B4-BE49-F238E27FC236}">
              <a16:creationId xmlns:a16="http://schemas.microsoft.com/office/drawing/2014/main" id="{00000000-0008-0000-0600-0000D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60" name="Text Box 9">
          <a:extLst>
            <a:ext uri="{FF2B5EF4-FFF2-40B4-BE49-F238E27FC236}">
              <a16:creationId xmlns:a16="http://schemas.microsoft.com/office/drawing/2014/main" id="{00000000-0008-0000-0600-0000D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61" name="Text Box 8">
          <a:extLst>
            <a:ext uri="{FF2B5EF4-FFF2-40B4-BE49-F238E27FC236}">
              <a16:creationId xmlns:a16="http://schemas.microsoft.com/office/drawing/2014/main" id="{00000000-0008-0000-0600-0000D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62" name="Text Box 9">
          <a:extLst>
            <a:ext uri="{FF2B5EF4-FFF2-40B4-BE49-F238E27FC236}">
              <a16:creationId xmlns:a16="http://schemas.microsoft.com/office/drawing/2014/main" id="{00000000-0008-0000-0600-0000D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63" name="Text Box 8">
          <a:extLst>
            <a:ext uri="{FF2B5EF4-FFF2-40B4-BE49-F238E27FC236}">
              <a16:creationId xmlns:a16="http://schemas.microsoft.com/office/drawing/2014/main" id="{00000000-0008-0000-0600-0000D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64" name="Text Box 9">
          <a:extLst>
            <a:ext uri="{FF2B5EF4-FFF2-40B4-BE49-F238E27FC236}">
              <a16:creationId xmlns:a16="http://schemas.microsoft.com/office/drawing/2014/main" id="{00000000-0008-0000-0600-0000D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265" name="Text Box 8">
          <a:extLst>
            <a:ext uri="{FF2B5EF4-FFF2-40B4-BE49-F238E27FC236}">
              <a16:creationId xmlns:a16="http://schemas.microsoft.com/office/drawing/2014/main" id="{00000000-0008-0000-0600-0000D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266" name="Text Box 9">
          <a:extLst>
            <a:ext uri="{FF2B5EF4-FFF2-40B4-BE49-F238E27FC236}">
              <a16:creationId xmlns:a16="http://schemas.microsoft.com/office/drawing/2014/main" id="{00000000-0008-0000-0600-0000D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67" name="Text Box 8">
          <a:extLst>
            <a:ext uri="{FF2B5EF4-FFF2-40B4-BE49-F238E27FC236}">
              <a16:creationId xmlns:a16="http://schemas.microsoft.com/office/drawing/2014/main" id="{00000000-0008-0000-0600-0000D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68" name="Text Box 9">
          <a:extLst>
            <a:ext uri="{FF2B5EF4-FFF2-40B4-BE49-F238E27FC236}">
              <a16:creationId xmlns:a16="http://schemas.microsoft.com/office/drawing/2014/main" id="{00000000-0008-0000-0600-0000D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69" name="Text Box 8">
          <a:extLst>
            <a:ext uri="{FF2B5EF4-FFF2-40B4-BE49-F238E27FC236}">
              <a16:creationId xmlns:a16="http://schemas.microsoft.com/office/drawing/2014/main" id="{00000000-0008-0000-0600-0000D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70" name="Text Box 9">
          <a:extLst>
            <a:ext uri="{FF2B5EF4-FFF2-40B4-BE49-F238E27FC236}">
              <a16:creationId xmlns:a16="http://schemas.microsoft.com/office/drawing/2014/main" id="{00000000-0008-0000-0600-0000D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71" name="Text Box 8">
          <a:extLst>
            <a:ext uri="{FF2B5EF4-FFF2-40B4-BE49-F238E27FC236}">
              <a16:creationId xmlns:a16="http://schemas.microsoft.com/office/drawing/2014/main" id="{00000000-0008-0000-0600-0000D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72" name="Text Box 9">
          <a:extLst>
            <a:ext uri="{FF2B5EF4-FFF2-40B4-BE49-F238E27FC236}">
              <a16:creationId xmlns:a16="http://schemas.microsoft.com/office/drawing/2014/main" id="{00000000-0008-0000-0600-0000E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73" name="Text Box 8">
          <a:extLst>
            <a:ext uri="{FF2B5EF4-FFF2-40B4-BE49-F238E27FC236}">
              <a16:creationId xmlns:a16="http://schemas.microsoft.com/office/drawing/2014/main" id="{00000000-0008-0000-0600-0000E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74" name="Text Box 9">
          <a:extLst>
            <a:ext uri="{FF2B5EF4-FFF2-40B4-BE49-F238E27FC236}">
              <a16:creationId xmlns:a16="http://schemas.microsoft.com/office/drawing/2014/main" id="{00000000-0008-0000-0600-0000E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75" name="Text Box 8">
          <a:extLst>
            <a:ext uri="{FF2B5EF4-FFF2-40B4-BE49-F238E27FC236}">
              <a16:creationId xmlns:a16="http://schemas.microsoft.com/office/drawing/2014/main" id="{00000000-0008-0000-0600-0000E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76" name="Text Box 9">
          <a:extLst>
            <a:ext uri="{FF2B5EF4-FFF2-40B4-BE49-F238E27FC236}">
              <a16:creationId xmlns:a16="http://schemas.microsoft.com/office/drawing/2014/main" id="{00000000-0008-0000-0600-0000E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77" name="Text Box 8">
          <a:extLst>
            <a:ext uri="{FF2B5EF4-FFF2-40B4-BE49-F238E27FC236}">
              <a16:creationId xmlns:a16="http://schemas.microsoft.com/office/drawing/2014/main" id="{00000000-0008-0000-0600-0000E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78" name="Text Box 9">
          <a:extLst>
            <a:ext uri="{FF2B5EF4-FFF2-40B4-BE49-F238E27FC236}">
              <a16:creationId xmlns:a16="http://schemas.microsoft.com/office/drawing/2014/main" id="{00000000-0008-0000-0600-0000E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79" name="Text Box 8">
          <a:extLst>
            <a:ext uri="{FF2B5EF4-FFF2-40B4-BE49-F238E27FC236}">
              <a16:creationId xmlns:a16="http://schemas.microsoft.com/office/drawing/2014/main" id="{00000000-0008-0000-0600-0000E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80" name="Text Box 9">
          <a:extLst>
            <a:ext uri="{FF2B5EF4-FFF2-40B4-BE49-F238E27FC236}">
              <a16:creationId xmlns:a16="http://schemas.microsoft.com/office/drawing/2014/main" id="{00000000-0008-0000-0600-0000E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81" name="Text Box 8">
          <a:extLst>
            <a:ext uri="{FF2B5EF4-FFF2-40B4-BE49-F238E27FC236}">
              <a16:creationId xmlns:a16="http://schemas.microsoft.com/office/drawing/2014/main" id="{00000000-0008-0000-0600-0000E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82" name="Text Box 9">
          <a:extLst>
            <a:ext uri="{FF2B5EF4-FFF2-40B4-BE49-F238E27FC236}">
              <a16:creationId xmlns:a16="http://schemas.microsoft.com/office/drawing/2014/main" id="{00000000-0008-0000-0600-0000E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83" name="Text Box 8">
          <a:extLst>
            <a:ext uri="{FF2B5EF4-FFF2-40B4-BE49-F238E27FC236}">
              <a16:creationId xmlns:a16="http://schemas.microsoft.com/office/drawing/2014/main" id="{00000000-0008-0000-0600-0000E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84" name="Text Box 8">
          <a:extLst>
            <a:ext uri="{FF2B5EF4-FFF2-40B4-BE49-F238E27FC236}">
              <a16:creationId xmlns:a16="http://schemas.microsoft.com/office/drawing/2014/main" id="{00000000-0008-0000-0600-0000E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85" name="Text Box 9">
          <a:extLst>
            <a:ext uri="{FF2B5EF4-FFF2-40B4-BE49-F238E27FC236}">
              <a16:creationId xmlns:a16="http://schemas.microsoft.com/office/drawing/2014/main" id="{00000000-0008-0000-0600-0000E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86" name="Text Box 8">
          <a:extLst>
            <a:ext uri="{FF2B5EF4-FFF2-40B4-BE49-F238E27FC236}">
              <a16:creationId xmlns:a16="http://schemas.microsoft.com/office/drawing/2014/main" id="{00000000-0008-0000-0600-0000E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87" name="Text Box 9">
          <a:extLst>
            <a:ext uri="{FF2B5EF4-FFF2-40B4-BE49-F238E27FC236}">
              <a16:creationId xmlns:a16="http://schemas.microsoft.com/office/drawing/2014/main" id="{00000000-0008-0000-0600-0000E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88" name="Text Box 8">
          <a:extLst>
            <a:ext uri="{FF2B5EF4-FFF2-40B4-BE49-F238E27FC236}">
              <a16:creationId xmlns:a16="http://schemas.microsoft.com/office/drawing/2014/main" id="{00000000-0008-0000-0600-0000F0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89" name="Text Box 9">
          <a:extLst>
            <a:ext uri="{FF2B5EF4-FFF2-40B4-BE49-F238E27FC236}">
              <a16:creationId xmlns:a16="http://schemas.microsoft.com/office/drawing/2014/main" id="{00000000-0008-0000-0600-0000F1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90" name="Text Box 8">
          <a:extLst>
            <a:ext uri="{FF2B5EF4-FFF2-40B4-BE49-F238E27FC236}">
              <a16:creationId xmlns:a16="http://schemas.microsoft.com/office/drawing/2014/main" id="{00000000-0008-0000-0600-0000F2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91" name="Text Box 9">
          <a:extLst>
            <a:ext uri="{FF2B5EF4-FFF2-40B4-BE49-F238E27FC236}">
              <a16:creationId xmlns:a16="http://schemas.microsoft.com/office/drawing/2014/main" id="{00000000-0008-0000-0600-0000F3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92" name="Text Box 8">
          <a:extLst>
            <a:ext uri="{FF2B5EF4-FFF2-40B4-BE49-F238E27FC236}">
              <a16:creationId xmlns:a16="http://schemas.microsoft.com/office/drawing/2014/main" id="{00000000-0008-0000-0600-0000F4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93" name="Text Box 9">
          <a:extLst>
            <a:ext uri="{FF2B5EF4-FFF2-40B4-BE49-F238E27FC236}">
              <a16:creationId xmlns:a16="http://schemas.microsoft.com/office/drawing/2014/main" id="{00000000-0008-0000-0600-0000F5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94" name="Text Box 8">
          <a:extLst>
            <a:ext uri="{FF2B5EF4-FFF2-40B4-BE49-F238E27FC236}">
              <a16:creationId xmlns:a16="http://schemas.microsoft.com/office/drawing/2014/main" id="{00000000-0008-0000-0600-0000F6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295" name="Text Box 9">
          <a:extLst>
            <a:ext uri="{FF2B5EF4-FFF2-40B4-BE49-F238E27FC236}">
              <a16:creationId xmlns:a16="http://schemas.microsoft.com/office/drawing/2014/main" id="{00000000-0008-0000-0600-0000F7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96" name="Text Box 8">
          <a:extLst>
            <a:ext uri="{FF2B5EF4-FFF2-40B4-BE49-F238E27FC236}">
              <a16:creationId xmlns:a16="http://schemas.microsoft.com/office/drawing/2014/main" id="{00000000-0008-0000-0600-0000F8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97" name="Text Box 9">
          <a:extLst>
            <a:ext uri="{FF2B5EF4-FFF2-40B4-BE49-F238E27FC236}">
              <a16:creationId xmlns:a16="http://schemas.microsoft.com/office/drawing/2014/main" id="{00000000-0008-0000-0600-0000F9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98" name="Text Box 8">
          <a:extLst>
            <a:ext uri="{FF2B5EF4-FFF2-40B4-BE49-F238E27FC236}">
              <a16:creationId xmlns:a16="http://schemas.microsoft.com/office/drawing/2014/main" id="{00000000-0008-0000-0600-0000FA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299" name="Text Box 9">
          <a:extLst>
            <a:ext uri="{FF2B5EF4-FFF2-40B4-BE49-F238E27FC236}">
              <a16:creationId xmlns:a16="http://schemas.microsoft.com/office/drawing/2014/main" id="{00000000-0008-0000-0600-0000FB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00" name="Text Box 8">
          <a:extLst>
            <a:ext uri="{FF2B5EF4-FFF2-40B4-BE49-F238E27FC236}">
              <a16:creationId xmlns:a16="http://schemas.microsoft.com/office/drawing/2014/main" id="{00000000-0008-0000-0600-0000FC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01" name="Text Box 8">
          <a:extLst>
            <a:ext uri="{FF2B5EF4-FFF2-40B4-BE49-F238E27FC236}">
              <a16:creationId xmlns:a16="http://schemas.microsoft.com/office/drawing/2014/main" id="{00000000-0008-0000-0600-0000FD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02" name="Text Box 9">
          <a:extLst>
            <a:ext uri="{FF2B5EF4-FFF2-40B4-BE49-F238E27FC236}">
              <a16:creationId xmlns:a16="http://schemas.microsoft.com/office/drawing/2014/main" id="{00000000-0008-0000-0600-0000FE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03" name="Text Box 8">
          <a:extLst>
            <a:ext uri="{FF2B5EF4-FFF2-40B4-BE49-F238E27FC236}">
              <a16:creationId xmlns:a16="http://schemas.microsoft.com/office/drawing/2014/main" id="{00000000-0008-0000-0600-0000FF08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04" name="Text Box 9">
          <a:extLst>
            <a:ext uri="{FF2B5EF4-FFF2-40B4-BE49-F238E27FC236}">
              <a16:creationId xmlns:a16="http://schemas.microsoft.com/office/drawing/2014/main" id="{00000000-0008-0000-0600-000000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05" name="Text Box 8">
          <a:extLst>
            <a:ext uri="{FF2B5EF4-FFF2-40B4-BE49-F238E27FC236}">
              <a16:creationId xmlns:a16="http://schemas.microsoft.com/office/drawing/2014/main" id="{00000000-0008-0000-0600-000001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06" name="Text Box 9">
          <a:extLst>
            <a:ext uri="{FF2B5EF4-FFF2-40B4-BE49-F238E27FC236}">
              <a16:creationId xmlns:a16="http://schemas.microsoft.com/office/drawing/2014/main" id="{00000000-0008-0000-0600-000002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07" name="Text Box 8">
          <a:extLst>
            <a:ext uri="{FF2B5EF4-FFF2-40B4-BE49-F238E27FC236}">
              <a16:creationId xmlns:a16="http://schemas.microsoft.com/office/drawing/2014/main" id="{00000000-0008-0000-0600-000003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08" name="Text Box 9">
          <a:extLst>
            <a:ext uri="{FF2B5EF4-FFF2-40B4-BE49-F238E27FC236}">
              <a16:creationId xmlns:a16="http://schemas.microsoft.com/office/drawing/2014/main" id="{00000000-0008-0000-0600-000004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09" name="Text Box 8">
          <a:extLst>
            <a:ext uri="{FF2B5EF4-FFF2-40B4-BE49-F238E27FC236}">
              <a16:creationId xmlns:a16="http://schemas.microsoft.com/office/drawing/2014/main" id="{00000000-0008-0000-0600-000005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10" name="Text Box 9">
          <a:extLst>
            <a:ext uri="{FF2B5EF4-FFF2-40B4-BE49-F238E27FC236}">
              <a16:creationId xmlns:a16="http://schemas.microsoft.com/office/drawing/2014/main" id="{00000000-0008-0000-0600-000006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11" name="Text Box 8">
          <a:extLst>
            <a:ext uri="{FF2B5EF4-FFF2-40B4-BE49-F238E27FC236}">
              <a16:creationId xmlns:a16="http://schemas.microsoft.com/office/drawing/2014/main" id="{00000000-0008-0000-0600-000007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12" name="Text Box 9">
          <a:extLst>
            <a:ext uri="{FF2B5EF4-FFF2-40B4-BE49-F238E27FC236}">
              <a16:creationId xmlns:a16="http://schemas.microsoft.com/office/drawing/2014/main" id="{00000000-0008-0000-0600-000008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00000000-0008-0000-0600-000009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00000000-0008-0000-0600-00000A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15" name="Text Box 8">
          <a:extLst>
            <a:ext uri="{FF2B5EF4-FFF2-40B4-BE49-F238E27FC236}">
              <a16:creationId xmlns:a16="http://schemas.microsoft.com/office/drawing/2014/main" id="{00000000-0008-0000-0600-00000B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16" name="Text Box 9">
          <a:extLst>
            <a:ext uri="{FF2B5EF4-FFF2-40B4-BE49-F238E27FC236}">
              <a16:creationId xmlns:a16="http://schemas.microsoft.com/office/drawing/2014/main" id="{00000000-0008-0000-0600-00000C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17" name="Text Box 8">
          <a:extLst>
            <a:ext uri="{FF2B5EF4-FFF2-40B4-BE49-F238E27FC236}">
              <a16:creationId xmlns:a16="http://schemas.microsoft.com/office/drawing/2014/main" id="{00000000-0008-0000-0600-00000D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18" name="Text Box 8">
          <a:extLst>
            <a:ext uri="{FF2B5EF4-FFF2-40B4-BE49-F238E27FC236}">
              <a16:creationId xmlns:a16="http://schemas.microsoft.com/office/drawing/2014/main" id="{00000000-0008-0000-0600-00000E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19" name="Text Box 9">
          <a:extLst>
            <a:ext uri="{FF2B5EF4-FFF2-40B4-BE49-F238E27FC236}">
              <a16:creationId xmlns:a16="http://schemas.microsoft.com/office/drawing/2014/main" id="{00000000-0008-0000-0600-00000F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20" name="Text Box 8">
          <a:extLst>
            <a:ext uri="{FF2B5EF4-FFF2-40B4-BE49-F238E27FC236}">
              <a16:creationId xmlns:a16="http://schemas.microsoft.com/office/drawing/2014/main" id="{00000000-0008-0000-0600-000010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21" name="Text Box 9">
          <a:extLst>
            <a:ext uri="{FF2B5EF4-FFF2-40B4-BE49-F238E27FC236}">
              <a16:creationId xmlns:a16="http://schemas.microsoft.com/office/drawing/2014/main" id="{00000000-0008-0000-0600-000011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22" name="Text Box 8">
          <a:extLst>
            <a:ext uri="{FF2B5EF4-FFF2-40B4-BE49-F238E27FC236}">
              <a16:creationId xmlns:a16="http://schemas.microsoft.com/office/drawing/2014/main" id="{00000000-0008-0000-0600-000012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23" name="Text Box 9">
          <a:extLst>
            <a:ext uri="{FF2B5EF4-FFF2-40B4-BE49-F238E27FC236}">
              <a16:creationId xmlns:a16="http://schemas.microsoft.com/office/drawing/2014/main" id="{00000000-0008-0000-0600-000013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24" name="Text Box 8">
          <a:extLst>
            <a:ext uri="{FF2B5EF4-FFF2-40B4-BE49-F238E27FC236}">
              <a16:creationId xmlns:a16="http://schemas.microsoft.com/office/drawing/2014/main" id="{00000000-0008-0000-0600-000014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25" name="Text Box 9">
          <a:extLst>
            <a:ext uri="{FF2B5EF4-FFF2-40B4-BE49-F238E27FC236}">
              <a16:creationId xmlns:a16="http://schemas.microsoft.com/office/drawing/2014/main" id="{00000000-0008-0000-0600-000015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26" name="Text Box 8">
          <a:extLst>
            <a:ext uri="{FF2B5EF4-FFF2-40B4-BE49-F238E27FC236}">
              <a16:creationId xmlns:a16="http://schemas.microsoft.com/office/drawing/2014/main" id="{00000000-0008-0000-0600-000016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27" name="Text Box 9">
          <a:extLst>
            <a:ext uri="{FF2B5EF4-FFF2-40B4-BE49-F238E27FC236}">
              <a16:creationId xmlns:a16="http://schemas.microsoft.com/office/drawing/2014/main" id="{00000000-0008-0000-0600-000017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28" name="Text Box 8">
          <a:extLst>
            <a:ext uri="{FF2B5EF4-FFF2-40B4-BE49-F238E27FC236}">
              <a16:creationId xmlns:a16="http://schemas.microsoft.com/office/drawing/2014/main" id="{00000000-0008-0000-0600-000018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29" name="Text Box 9">
          <a:extLst>
            <a:ext uri="{FF2B5EF4-FFF2-40B4-BE49-F238E27FC236}">
              <a16:creationId xmlns:a16="http://schemas.microsoft.com/office/drawing/2014/main" id="{00000000-0008-0000-0600-000019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30" name="Text Box 8">
          <a:extLst>
            <a:ext uri="{FF2B5EF4-FFF2-40B4-BE49-F238E27FC236}">
              <a16:creationId xmlns:a16="http://schemas.microsoft.com/office/drawing/2014/main" id="{00000000-0008-0000-0600-00001A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31" name="Text Box 8">
          <a:extLst>
            <a:ext uri="{FF2B5EF4-FFF2-40B4-BE49-F238E27FC236}">
              <a16:creationId xmlns:a16="http://schemas.microsoft.com/office/drawing/2014/main" id="{00000000-0008-0000-0600-00001B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32" name="Text Box 9">
          <a:extLst>
            <a:ext uri="{FF2B5EF4-FFF2-40B4-BE49-F238E27FC236}">
              <a16:creationId xmlns:a16="http://schemas.microsoft.com/office/drawing/2014/main" id="{00000000-0008-0000-0600-00001C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33" name="Text Box 8">
          <a:extLst>
            <a:ext uri="{FF2B5EF4-FFF2-40B4-BE49-F238E27FC236}">
              <a16:creationId xmlns:a16="http://schemas.microsoft.com/office/drawing/2014/main" id="{00000000-0008-0000-0600-00001D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34" name="Text Box 9">
          <a:extLst>
            <a:ext uri="{FF2B5EF4-FFF2-40B4-BE49-F238E27FC236}">
              <a16:creationId xmlns:a16="http://schemas.microsoft.com/office/drawing/2014/main" id="{00000000-0008-0000-0600-00001E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35" name="Text Box 8">
          <a:extLst>
            <a:ext uri="{FF2B5EF4-FFF2-40B4-BE49-F238E27FC236}">
              <a16:creationId xmlns:a16="http://schemas.microsoft.com/office/drawing/2014/main" id="{00000000-0008-0000-0600-00001F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36" name="Text Box 9">
          <a:extLst>
            <a:ext uri="{FF2B5EF4-FFF2-40B4-BE49-F238E27FC236}">
              <a16:creationId xmlns:a16="http://schemas.microsoft.com/office/drawing/2014/main" id="{00000000-0008-0000-0600-000020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37" name="Text Box 8">
          <a:extLst>
            <a:ext uri="{FF2B5EF4-FFF2-40B4-BE49-F238E27FC236}">
              <a16:creationId xmlns:a16="http://schemas.microsoft.com/office/drawing/2014/main" id="{00000000-0008-0000-0600-000021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38" name="Text Box 9">
          <a:extLst>
            <a:ext uri="{FF2B5EF4-FFF2-40B4-BE49-F238E27FC236}">
              <a16:creationId xmlns:a16="http://schemas.microsoft.com/office/drawing/2014/main" id="{00000000-0008-0000-0600-000022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39" name="Text Box 8">
          <a:extLst>
            <a:ext uri="{FF2B5EF4-FFF2-40B4-BE49-F238E27FC236}">
              <a16:creationId xmlns:a16="http://schemas.microsoft.com/office/drawing/2014/main" id="{00000000-0008-0000-0600-000023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40" name="Text Box 9">
          <a:extLst>
            <a:ext uri="{FF2B5EF4-FFF2-40B4-BE49-F238E27FC236}">
              <a16:creationId xmlns:a16="http://schemas.microsoft.com/office/drawing/2014/main" id="{00000000-0008-0000-0600-000024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41" name="Text Box 8">
          <a:extLst>
            <a:ext uri="{FF2B5EF4-FFF2-40B4-BE49-F238E27FC236}">
              <a16:creationId xmlns:a16="http://schemas.microsoft.com/office/drawing/2014/main" id="{00000000-0008-0000-0600-000025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42" name="Text Box 9">
          <a:extLst>
            <a:ext uri="{FF2B5EF4-FFF2-40B4-BE49-F238E27FC236}">
              <a16:creationId xmlns:a16="http://schemas.microsoft.com/office/drawing/2014/main" id="{00000000-0008-0000-0600-000026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43" name="Text Box 8">
          <a:extLst>
            <a:ext uri="{FF2B5EF4-FFF2-40B4-BE49-F238E27FC236}">
              <a16:creationId xmlns:a16="http://schemas.microsoft.com/office/drawing/2014/main" id="{00000000-0008-0000-0600-000027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44" name="Text Box 9">
          <a:extLst>
            <a:ext uri="{FF2B5EF4-FFF2-40B4-BE49-F238E27FC236}">
              <a16:creationId xmlns:a16="http://schemas.microsoft.com/office/drawing/2014/main" id="{00000000-0008-0000-0600-000028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45" name="Text Box 8">
          <a:extLst>
            <a:ext uri="{FF2B5EF4-FFF2-40B4-BE49-F238E27FC236}">
              <a16:creationId xmlns:a16="http://schemas.microsoft.com/office/drawing/2014/main" id="{00000000-0008-0000-0600-000029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46" name="Text Box 9">
          <a:extLst>
            <a:ext uri="{FF2B5EF4-FFF2-40B4-BE49-F238E27FC236}">
              <a16:creationId xmlns:a16="http://schemas.microsoft.com/office/drawing/2014/main" id="{00000000-0008-0000-0600-00002A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347" name="Text Box 8">
          <a:extLst>
            <a:ext uri="{FF2B5EF4-FFF2-40B4-BE49-F238E27FC236}">
              <a16:creationId xmlns:a16="http://schemas.microsoft.com/office/drawing/2014/main" id="{00000000-0008-0000-0600-00002B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48" name="Text Box 8">
          <a:extLst>
            <a:ext uri="{FF2B5EF4-FFF2-40B4-BE49-F238E27FC236}">
              <a16:creationId xmlns:a16="http://schemas.microsoft.com/office/drawing/2014/main" id="{00000000-0008-0000-0600-00002C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49" name="Text Box 9">
          <a:extLst>
            <a:ext uri="{FF2B5EF4-FFF2-40B4-BE49-F238E27FC236}">
              <a16:creationId xmlns:a16="http://schemas.microsoft.com/office/drawing/2014/main" id="{00000000-0008-0000-0600-00002D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50" name="Text Box 8">
          <a:extLst>
            <a:ext uri="{FF2B5EF4-FFF2-40B4-BE49-F238E27FC236}">
              <a16:creationId xmlns:a16="http://schemas.microsoft.com/office/drawing/2014/main" id="{00000000-0008-0000-0600-00002E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51" name="Text Box 9">
          <a:extLst>
            <a:ext uri="{FF2B5EF4-FFF2-40B4-BE49-F238E27FC236}">
              <a16:creationId xmlns:a16="http://schemas.microsoft.com/office/drawing/2014/main" id="{00000000-0008-0000-0600-00002F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52" name="Text Box 8">
          <a:extLst>
            <a:ext uri="{FF2B5EF4-FFF2-40B4-BE49-F238E27FC236}">
              <a16:creationId xmlns:a16="http://schemas.microsoft.com/office/drawing/2014/main" id="{00000000-0008-0000-0600-000030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53" name="Text Box 9">
          <a:extLst>
            <a:ext uri="{FF2B5EF4-FFF2-40B4-BE49-F238E27FC236}">
              <a16:creationId xmlns:a16="http://schemas.microsoft.com/office/drawing/2014/main" id="{00000000-0008-0000-0600-000031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54" name="Text Box 8">
          <a:extLst>
            <a:ext uri="{FF2B5EF4-FFF2-40B4-BE49-F238E27FC236}">
              <a16:creationId xmlns:a16="http://schemas.microsoft.com/office/drawing/2014/main" id="{00000000-0008-0000-0600-000032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55" name="Text Box 9">
          <a:extLst>
            <a:ext uri="{FF2B5EF4-FFF2-40B4-BE49-F238E27FC236}">
              <a16:creationId xmlns:a16="http://schemas.microsoft.com/office/drawing/2014/main" id="{00000000-0008-0000-0600-000033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56" name="Text Box 8">
          <a:extLst>
            <a:ext uri="{FF2B5EF4-FFF2-40B4-BE49-F238E27FC236}">
              <a16:creationId xmlns:a16="http://schemas.microsoft.com/office/drawing/2014/main" id="{00000000-0008-0000-0600-000034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57" name="Text Box 9">
          <a:extLst>
            <a:ext uri="{FF2B5EF4-FFF2-40B4-BE49-F238E27FC236}">
              <a16:creationId xmlns:a16="http://schemas.microsoft.com/office/drawing/2014/main" id="{00000000-0008-0000-0600-000035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358" name="Text Box 8">
          <a:extLst>
            <a:ext uri="{FF2B5EF4-FFF2-40B4-BE49-F238E27FC236}">
              <a16:creationId xmlns:a16="http://schemas.microsoft.com/office/drawing/2014/main" id="{00000000-0008-0000-0600-000036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359" name="Text Box 9">
          <a:extLst>
            <a:ext uri="{FF2B5EF4-FFF2-40B4-BE49-F238E27FC236}">
              <a16:creationId xmlns:a16="http://schemas.microsoft.com/office/drawing/2014/main" id="{00000000-0008-0000-0600-000037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60" name="Text Box 8">
          <a:extLst>
            <a:ext uri="{FF2B5EF4-FFF2-40B4-BE49-F238E27FC236}">
              <a16:creationId xmlns:a16="http://schemas.microsoft.com/office/drawing/2014/main" id="{00000000-0008-0000-0600-000038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61" name="Text Box 9">
          <a:extLst>
            <a:ext uri="{FF2B5EF4-FFF2-40B4-BE49-F238E27FC236}">
              <a16:creationId xmlns:a16="http://schemas.microsoft.com/office/drawing/2014/main" id="{00000000-0008-0000-0600-000039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62" name="Text Box 8">
          <a:extLst>
            <a:ext uri="{FF2B5EF4-FFF2-40B4-BE49-F238E27FC236}">
              <a16:creationId xmlns:a16="http://schemas.microsoft.com/office/drawing/2014/main" id="{00000000-0008-0000-0600-00003A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7793</xdr:colOff>
      <xdr:row>518</xdr:row>
      <xdr:rowOff>3552</xdr:rowOff>
    </xdr:to>
    <xdr:sp macro="" textlink="">
      <xdr:nvSpPr>
        <xdr:cNvPr id="2363" name="Text Box 9">
          <a:extLst>
            <a:ext uri="{FF2B5EF4-FFF2-40B4-BE49-F238E27FC236}">
              <a16:creationId xmlns:a16="http://schemas.microsoft.com/office/drawing/2014/main" id="{00000000-0008-0000-0600-00003B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7793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364" name="Text Box 8">
          <a:extLst>
            <a:ext uri="{FF2B5EF4-FFF2-40B4-BE49-F238E27FC236}">
              <a16:creationId xmlns:a16="http://schemas.microsoft.com/office/drawing/2014/main" id="{00000000-0008-0000-0600-00003C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65" name="Text Box 8">
          <a:extLst>
            <a:ext uri="{FF2B5EF4-FFF2-40B4-BE49-F238E27FC236}">
              <a16:creationId xmlns:a16="http://schemas.microsoft.com/office/drawing/2014/main" id="{00000000-0008-0000-0600-00003D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66" name="Text Box 9">
          <a:extLst>
            <a:ext uri="{FF2B5EF4-FFF2-40B4-BE49-F238E27FC236}">
              <a16:creationId xmlns:a16="http://schemas.microsoft.com/office/drawing/2014/main" id="{00000000-0008-0000-0600-00003E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67" name="Text Box 8">
          <a:extLst>
            <a:ext uri="{FF2B5EF4-FFF2-40B4-BE49-F238E27FC236}">
              <a16:creationId xmlns:a16="http://schemas.microsoft.com/office/drawing/2014/main" id="{00000000-0008-0000-0600-00003F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68" name="Text Box 9">
          <a:extLst>
            <a:ext uri="{FF2B5EF4-FFF2-40B4-BE49-F238E27FC236}">
              <a16:creationId xmlns:a16="http://schemas.microsoft.com/office/drawing/2014/main" id="{00000000-0008-0000-0600-000040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69" name="Text Box 8">
          <a:extLst>
            <a:ext uri="{FF2B5EF4-FFF2-40B4-BE49-F238E27FC236}">
              <a16:creationId xmlns:a16="http://schemas.microsoft.com/office/drawing/2014/main" id="{00000000-0008-0000-0600-000041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70" name="Text Box 9">
          <a:extLst>
            <a:ext uri="{FF2B5EF4-FFF2-40B4-BE49-F238E27FC236}">
              <a16:creationId xmlns:a16="http://schemas.microsoft.com/office/drawing/2014/main" id="{00000000-0008-0000-0600-000042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71" name="Text Box 8">
          <a:extLst>
            <a:ext uri="{FF2B5EF4-FFF2-40B4-BE49-F238E27FC236}">
              <a16:creationId xmlns:a16="http://schemas.microsoft.com/office/drawing/2014/main" id="{00000000-0008-0000-0600-000043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72" name="Text Box 9">
          <a:extLst>
            <a:ext uri="{FF2B5EF4-FFF2-40B4-BE49-F238E27FC236}">
              <a16:creationId xmlns:a16="http://schemas.microsoft.com/office/drawing/2014/main" id="{00000000-0008-0000-0600-000044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73" name="Text Box 8">
          <a:extLst>
            <a:ext uri="{FF2B5EF4-FFF2-40B4-BE49-F238E27FC236}">
              <a16:creationId xmlns:a16="http://schemas.microsoft.com/office/drawing/2014/main" id="{00000000-0008-0000-0600-000045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74" name="Text Box 9">
          <a:extLst>
            <a:ext uri="{FF2B5EF4-FFF2-40B4-BE49-F238E27FC236}">
              <a16:creationId xmlns:a16="http://schemas.microsoft.com/office/drawing/2014/main" id="{00000000-0008-0000-0600-000046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375" name="Text Box 8">
          <a:extLst>
            <a:ext uri="{FF2B5EF4-FFF2-40B4-BE49-F238E27FC236}">
              <a16:creationId xmlns:a16="http://schemas.microsoft.com/office/drawing/2014/main" id="{00000000-0008-0000-0600-000047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376" name="Text Box 9">
          <a:extLst>
            <a:ext uri="{FF2B5EF4-FFF2-40B4-BE49-F238E27FC236}">
              <a16:creationId xmlns:a16="http://schemas.microsoft.com/office/drawing/2014/main" id="{00000000-0008-0000-0600-000048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377" name="Text Box 8">
          <a:extLst>
            <a:ext uri="{FF2B5EF4-FFF2-40B4-BE49-F238E27FC236}">
              <a16:creationId xmlns:a16="http://schemas.microsoft.com/office/drawing/2014/main" id="{00000000-0008-0000-0600-000049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78" name="Text Box 8">
          <a:extLst>
            <a:ext uri="{FF2B5EF4-FFF2-40B4-BE49-F238E27FC236}">
              <a16:creationId xmlns:a16="http://schemas.microsoft.com/office/drawing/2014/main" id="{00000000-0008-0000-0600-00004A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79" name="Text Box 9">
          <a:extLst>
            <a:ext uri="{FF2B5EF4-FFF2-40B4-BE49-F238E27FC236}">
              <a16:creationId xmlns:a16="http://schemas.microsoft.com/office/drawing/2014/main" id="{00000000-0008-0000-0600-00004B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80" name="Text Box 8">
          <a:extLst>
            <a:ext uri="{FF2B5EF4-FFF2-40B4-BE49-F238E27FC236}">
              <a16:creationId xmlns:a16="http://schemas.microsoft.com/office/drawing/2014/main" id="{00000000-0008-0000-0600-00004C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81" name="Text Box 9">
          <a:extLst>
            <a:ext uri="{FF2B5EF4-FFF2-40B4-BE49-F238E27FC236}">
              <a16:creationId xmlns:a16="http://schemas.microsoft.com/office/drawing/2014/main" id="{00000000-0008-0000-0600-00004D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82" name="Text Box 8">
          <a:extLst>
            <a:ext uri="{FF2B5EF4-FFF2-40B4-BE49-F238E27FC236}">
              <a16:creationId xmlns:a16="http://schemas.microsoft.com/office/drawing/2014/main" id="{00000000-0008-0000-0600-00004E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83" name="Text Box 9">
          <a:extLst>
            <a:ext uri="{FF2B5EF4-FFF2-40B4-BE49-F238E27FC236}">
              <a16:creationId xmlns:a16="http://schemas.microsoft.com/office/drawing/2014/main" id="{00000000-0008-0000-0600-00004F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84" name="Text Box 8">
          <a:extLst>
            <a:ext uri="{FF2B5EF4-FFF2-40B4-BE49-F238E27FC236}">
              <a16:creationId xmlns:a16="http://schemas.microsoft.com/office/drawing/2014/main" id="{00000000-0008-0000-0600-000050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85" name="Text Box 9">
          <a:extLst>
            <a:ext uri="{FF2B5EF4-FFF2-40B4-BE49-F238E27FC236}">
              <a16:creationId xmlns:a16="http://schemas.microsoft.com/office/drawing/2014/main" id="{00000000-0008-0000-0600-000051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86" name="Text Box 8">
          <a:extLst>
            <a:ext uri="{FF2B5EF4-FFF2-40B4-BE49-F238E27FC236}">
              <a16:creationId xmlns:a16="http://schemas.microsoft.com/office/drawing/2014/main" id="{00000000-0008-0000-0600-000052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518</xdr:row>
      <xdr:rowOff>3552</xdr:rowOff>
    </xdr:to>
    <xdr:sp macro="" textlink="">
      <xdr:nvSpPr>
        <xdr:cNvPr id="2387" name="Text Box 9">
          <a:extLst>
            <a:ext uri="{FF2B5EF4-FFF2-40B4-BE49-F238E27FC236}">
              <a16:creationId xmlns:a16="http://schemas.microsoft.com/office/drawing/2014/main" id="{00000000-0008-0000-0600-000053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388" name="Text Box 8">
          <a:extLst>
            <a:ext uri="{FF2B5EF4-FFF2-40B4-BE49-F238E27FC236}">
              <a16:creationId xmlns:a16="http://schemas.microsoft.com/office/drawing/2014/main" id="{00000000-0008-0000-0600-000054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515</xdr:row>
      <xdr:rowOff>0</xdr:rowOff>
    </xdr:from>
    <xdr:to>
      <xdr:col>3</xdr:col>
      <xdr:colOff>103910</xdr:colOff>
      <xdr:row>515</xdr:row>
      <xdr:rowOff>142875</xdr:rowOff>
    </xdr:to>
    <xdr:sp macro="" textlink="">
      <xdr:nvSpPr>
        <xdr:cNvPr id="2389" name="Text Box 9">
          <a:extLst>
            <a:ext uri="{FF2B5EF4-FFF2-40B4-BE49-F238E27FC236}">
              <a16:creationId xmlns:a16="http://schemas.microsoft.com/office/drawing/2014/main" id="{00000000-0008-0000-0600-000055090000}"/>
            </a:ext>
          </a:extLst>
        </xdr:cNvPr>
        <xdr:cNvSpPr txBox="1">
          <a:spLocks noChangeArrowheads="1"/>
        </xdr:cNvSpPr>
      </xdr:nvSpPr>
      <xdr:spPr bwMode="auto">
        <a:xfrm>
          <a:off x="5324475" y="721995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390" name="Text Box 8">
          <a:extLst>
            <a:ext uri="{FF2B5EF4-FFF2-40B4-BE49-F238E27FC236}">
              <a16:creationId xmlns:a16="http://schemas.microsoft.com/office/drawing/2014/main" id="{00000000-0008-0000-0600-000056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391" name="Text Box 9">
          <a:extLst>
            <a:ext uri="{FF2B5EF4-FFF2-40B4-BE49-F238E27FC236}">
              <a16:creationId xmlns:a16="http://schemas.microsoft.com/office/drawing/2014/main" id="{00000000-0008-0000-0600-000057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392" name="Text Box 8">
          <a:extLst>
            <a:ext uri="{FF2B5EF4-FFF2-40B4-BE49-F238E27FC236}">
              <a16:creationId xmlns:a16="http://schemas.microsoft.com/office/drawing/2014/main" id="{00000000-0008-0000-0600-000058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393" name="Text Box 9">
          <a:extLst>
            <a:ext uri="{FF2B5EF4-FFF2-40B4-BE49-F238E27FC236}">
              <a16:creationId xmlns:a16="http://schemas.microsoft.com/office/drawing/2014/main" id="{00000000-0008-0000-0600-000059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394" name="Text Box 8">
          <a:extLst>
            <a:ext uri="{FF2B5EF4-FFF2-40B4-BE49-F238E27FC236}">
              <a16:creationId xmlns:a16="http://schemas.microsoft.com/office/drawing/2014/main" id="{00000000-0008-0000-0600-00005A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395" name="Text Box 9">
          <a:extLst>
            <a:ext uri="{FF2B5EF4-FFF2-40B4-BE49-F238E27FC236}">
              <a16:creationId xmlns:a16="http://schemas.microsoft.com/office/drawing/2014/main" id="{00000000-0008-0000-0600-00005B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396" name="Text Box 8">
          <a:extLst>
            <a:ext uri="{FF2B5EF4-FFF2-40B4-BE49-F238E27FC236}">
              <a16:creationId xmlns:a16="http://schemas.microsoft.com/office/drawing/2014/main" id="{00000000-0008-0000-0600-00005C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397" name="Text Box 9">
          <a:extLst>
            <a:ext uri="{FF2B5EF4-FFF2-40B4-BE49-F238E27FC236}">
              <a16:creationId xmlns:a16="http://schemas.microsoft.com/office/drawing/2014/main" id="{00000000-0008-0000-0600-00005D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398" name="Text Box 8">
          <a:extLst>
            <a:ext uri="{FF2B5EF4-FFF2-40B4-BE49-F238E27FC236}">
              <a16:creationId xmlns:a16="http://schemas.microsoft.com/office/drawing/2014/main" id="{00000000-0008-0000-0600-00005E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399" name="Text Box 9">
          <a:extLst>
            <a:ext uri="{FF2B5EF4-FFF2-40B4-BE49-F238E27FC236}">
              <a16:creationId xmlns:a16="http://schemas.microsoft.com/office/drawing/2014/main" id="{00000000-0008-0000-0600-00005F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400" name="Text Box 8">
          <a:extLst>
            <a:ext uri="{FF2B5EF4-FFF2-40B4-BE49-F238E27FC236}">
              <a16:creationId xmlns:a16="http://schemas.microsoft.com/office/drawing/2014/main" id="{00000000-0008-0000-0600-000060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1304925</xdr:colOff>
      <xdr:row>518</xdr:row>
      <xdr:rowOff>3552</xdr:rowOff>
    </xdr:to>
    <xdr:sp macro="" textlink="">
      <xdr:nvSpPr>
        <xdr:cNvPr id="2401" name="Text Box 9">
          <a:extLst>
            <a:ext uri="{FF2B5EF4-FFF2-40B4-BE49-F238E27FC236}">
              <a16:creationId xmlns:a16="http://schemas.microsoft.com/office/drawing/2014/main" id="{00000000-0008-0000-0600-000061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0" cy="64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1409700</xdr:colOff>
      <xdr:row>515</xdr:row>
      <xdr:rowOff>142875</xdr:rowOff>
    </xdr:to>
    <xdr:sp macro="" textlink="">
      <xdr:nvSpPr>
        <xdr:cNvPr id="2402" name="Text Box 8">
          <a:extLst>
            <a:ext uri="{FF2B5EF4-FFF2-40B4-BE49-F238E27FC236}">
              <a16:creationId xmlns:a16="http://schemas.microsoft.com/office/drawing/2014/main" id="{00000000-0008-0000-0600-000062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515</xdr:row>
      <xdr:rowOff>0</xdr:rowOff>
    </xdr:from>
    <xdr:to>
      <xdr:col>1</xdr:col>
      <xdr:colOff>1409700</xdr:colOff>
      <xdr:row>515</xdr:row>
      <xdr:rowOff>142875</xdr:rowOff>
    </xdr:to>
    <xdr:sp macro="" textlink="">
      <xdr:nvSpPr>
        <xdr:cNvPr id="2403" name="Text Box 9">
          <a:extLst>
            <a:ext uri="{FF2B5EF4-FFF2-40B4-BE49-F238E27FC236}">
              <a16:creationId xmlns:a16="http://schemas.microsoft.com/office/drawing/2014/main" id="{00000000-0008-0000-0600-000063090000}"/>
            </a:ext>
          </a:extLst>
        </xdr:cNvPr>
        <xdr:cNvSpPr txBox="1">
          <a:spLocks noChangeArrowheads="1"/>
        </xdr:cNvSpPr>
      </xdr:nvSpPr>
      <xdr:spPr bwMode="auto">
        <a:xfrm>
          <a:off x="2295525" y="721995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00000000-0008-0000-0600-000064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00000000-0008-0000-0600-000065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00000000-0008-0000-0600-000066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00000000-0008-0000-0600-000067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00000000-0008-0000-0600-000068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00000000-0008-0000-0600-00006909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00000000-0008-0000-0600-00006A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00000000-0008-0000-0600-00006B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00000000-0008-0000-0600-00006C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00000000-0008-0000-0600-00006D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00000000-0008-0000-0600-00006E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00000000-0008-0000-0600-00006F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00000000-0008-0000-0600-000070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00000000-0008-0000-0600-000071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00000000-0008-0000-0600-000072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00000000-0008-0000-0600-000073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00000000-0008-0000-0600-000074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00000000-0008-0000-0600-000075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00000000-0008-0000-0600-00007609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00000000-0008-0000-0600-000077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00000000-0008-0000-0600-000078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00000000-0008-0000-0600-000079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00000000-0008-0000-0600-00007A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00000000-0008-0000-0600-00007B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00000000-0008-0000-0600-00007C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00000000-0008-0000-0600-00007D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00000000-0008-0000-0600-00007E09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00000000-0008-0000-0600-00007F09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00000000-0008-0000-0600-000080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00000000-0008-0000-0600-000081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00000000-0008-0000-0600-000082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00000000-0008-0000-0600-000083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00000000-0008-0000-0600-000084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00000000-0008-0000-0600-00008509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00000000-0008-0000-0600-000086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00000000-0008-0000-0600-000087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00000000-0008-0000-0600-000088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00000000-0008-0000-0600-000089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00000000-0008-0000-0600-00008A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00000000-0008-0000-0600-00008B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00000000-0008-0000-0600-00008C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00000000-0008-0000-0600-00008D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00000000-0008-0000-0600-00008E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00000000-0008-0000-0600-00008F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00000000-0008-0000-0600-000090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00000000-0008-0000-0600-000091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00000000-0008-0000-0600-00009209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00000000-0008-0000-0600-000093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00000000-0008-0000-0600-000094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00000000-0008-0000-0600-000095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00000000-0008-0000-0600-000096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00000000-0008-0000-0600-000097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00000000-0008-0000-0600-000098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00000000-0008-0000-0600-000099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00000000-0008-0000-0600-00009A09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00000000-0008-0000-0600-00009B09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00000000-0008-0000-0600-00009C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00000000-0008-0000-0600-00009D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00000000-0008-0000-0600-00009E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00000000-0008-0000-0600-00009F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00000000-0008-0000-0600-0000A0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00000000-0008-0000-0600-0000A109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00000000-0008-0000-0600-0000A2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00000000-0008-0000-0600-0000A3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00000000-0008-0000-0600-0000A4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00000000-0008-0000-0600-0000A5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00000000-0008-0000-0600-0000A6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00000000-0008-0000-0600-0000A7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00000000-0008-0000-0600-0000A8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00000000-0008-0000-0600-0000A9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00000000-0008-0000-0600-0000AA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00000000-0008-0000-0600-0000AB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00000000-0008-0000-0600-0000AC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00000000-0008-0000-0600-0000AD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00000000-0008-0000-0600-0000AE09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00000000-0008-0000-0600-0000AF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00000000-0008-0000-0600-0000B0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00000000-0008-0000-0600-0000B1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00000000-0008-0000-0600-0000B2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00000000-0008-0000-0600-0000B3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00000000-0008-0000-0600-0000B4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00000000-0008-0000-0600-0000B5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00000000-0008-0000-0600-0000B609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00000000-0008-0000-0600-0000B709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00000000-0008-0000-0600-0000B8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00000000-0008-0000-0600-0000B9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00000000-0008-0000-0600-0000BA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00000000-0008-0000-0600-0000BB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00000000-0008-0000-0600-0000BC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00000000-0008-0000-0600-0000BD09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00000000-0008-0000-0600-0000BE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00000000-0008-0000-0600-0000BF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00000000-0008-0000-0600-0000C0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00000000-0008-0000-0600-0000C1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00000000-0008-0000-0600-0000C2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00000000-0008-0000-0600-0000C3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00000000-0008-0000-0600-0000C4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00000000-0008-0000-0600-0000C5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00000000-0008-0000-0600-0000C6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00000000-0008-0000-0600-0000C7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00000000-0008-0000-0600-0000C8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00000000-0008-0000-0600-0000C9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00000000-0008-0000-0600-0000CA09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00000000-0008-0000-0600-0000CB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00000000-0008-0000-0600-0000CC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00000000-0008-0000-0600-0000CD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00000000-0008-0000-0600-0000CE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00000000-0008-0000-0600-0000CF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00000000-0008-0000-0600-0000D0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00000000-0008-0000-0600-0000D1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00000000-0008-0000-0600-0000D209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00000000-0008-0000-0600-0000D309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00000000-0008-0000-0600-0000D4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00000000-0008-0000-0600-0000D5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00000000-0008-0000-0600-0000D6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00000000-0008-0000-0600-0000D7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00000000-0008-0000-0600-0000D8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00000000-0008-0000-0600-0000D909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00000000-0008-0000-0600-0000DA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00000000-0008-0000-0600-0000DB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00000000-0008-0000-0600-0000DC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00000000-0008-0000-0600-0000DD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00000000-0008-0000-0600-0000DE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00000000-0008-0000-0600-0000DF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00000000-0008-0000-0600-0000E0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00000000-0008-0000-0600-0000E1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00000000-0008-0000-0600-0000E2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00000000-0008-0000-0600-0000E3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00000000-0008-0000-0600-0000E4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00000000-0008-0000-0600-0000E5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00000000-0008-0000-0600-0000E609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00000000-0008-0000-0600-0000E7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00000000-0008-0000-0600-0000E8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00000000-0008-0000-0600-0000E9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00000000-0008-0000-0600-0000EA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00000000-0008-0000-0600-0000EB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00000000-0008-0000-0600-0000EC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00000000-0008-0000-0600-0000ED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00000000-0008-0000-0600-0000EE09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00000000-0008-0000-0600-0000EF09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00000000-0008-0000-0600-0000F0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00000000-0008-0000-0600-0000F1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00000000-0008-0000-0600-0000F2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00000000-0008-0000-0600-0000F3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00000000-0008-0000-0600-0000F4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00000000-0008-0000-0600-0000F509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00000000-0008-0000-0600-0000F6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00000000-0008-0000-0600-0000F7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00000000-0008-0000-0600-0000F8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00000000-0008-0000-0600-0000F9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00000000-0008-0000-0600-0000FA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00000000-0008-0000-0600-0000FB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00000000-0008-0000-0600-0000FC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00000000-0008-0000-0600-0000FD09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00000000-0008-0000-0600-0000FE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00000000-0008-0000-0600-0000FF09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00000000-0008-0000-0600-000000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00000000-0008-0000-0600-000001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00000000-0008-0000-0600-0000020A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00000000-0008-0000-0600-000003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00000000-0008-0000-0600-000004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00000000-0008-0000-0600-000005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00000000-0008-0000-0600-000006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00000000-0008-0000-0600-000007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00000000-0008-0000-0600-000008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00000000-0008-0000-0600-000009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00000000-0008-0000-0600-00000A0A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00000000-0008-0000-0600-00000B0A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00000000-0008-0000-0600-00000C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00000000-0008-0000-0600-00000D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00000000-0008-0000-0600-00000E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00000000-0008-0000-0600-00000F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00000000-0008-0000-0600-000010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00000000-0008-0000-0600-0000110A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00000000-0008-0000-0600-000012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00000000-0008-0000-0600-000013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00000000-0008-0000-0600-000014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00000000-0008-0000-0600-000015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00000000-0008-0000-0600-000016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00000000-0008-0000-0600-000017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00000000-0008-0000-0600-000018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00000000-0008-0000-0600-000019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00000000-0008-0000-0600-00001A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00000000-0008-0000-0600-00001B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00000000-0008-0000-0600-00001C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00000000-0008-0000-0600-00001D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00000000-0008-0000-0600-00001E0A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00000000-0008-0000-0600-00001F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00000000-0008-0000-0600-000020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00000000-0008-0000-0600-000021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00000000-0008-0000-0600-000022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00000000-0008-0000-0600-000023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00000000-0008-0000-0600-000024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00000000-0008-0000-0600-000025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00000000-0008-0000-0600-0000260A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00000000-0008-0000-0600-0000270A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00000000-0008-0000-0600-000028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00000000-0008-0000-0600-000029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00000000-0008-0000-0600-00002A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00000000-0008-0000-0600-00002B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00000000-0008-0000-0600-00002C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00000000-0008-0000-0600-00002D0A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00000000-0008-0000-0600-00002E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00000000-0008-0000-0600-00002F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00000000-0008-0000-0600-000030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00000000-0008-0000-0600-000031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00000000-0008-0000-0600-000032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00000000-0008-0000-0600-000033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00000000-0008-0000-0600-000034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00000000-0008-0000-0600-000035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00000000-0008-0000-0600-000036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00000000-0008-0000-0600-000037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00000000-0008-0000-0600-000038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00000000-0008-0000-0600-000039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515</xdr:row>
      <xdr:rowOff>0</xdr:rowOff>
    </xdr:from>
    <xdr:ext cx="95250" cy="164523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00000000-0008-0000-0600-00003A0A0000}"/>
            </a:ext>
          </a:extLst>
        </xdr:cNvPr>
        <xdr:cNvSpPr txBox="1">
          <a:spLocks noChangeArrowheads="1"/>
        </xdr:cNvSpPr>
      </xdr:nvSpPr>
      <xdr:spPr bwMode="auto">
        <a:xfrm>
          <a:off x="2324100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00000000-0008-0000-0600-00003B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00000000-0008-0000-0600-00003C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00000000-0008-0000-0600-00003D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00000000-0008-0000-0600-00003E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00000000-0008-0000-0600-00003F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515</xdr:row>
      <xdr:rowOff>0</xdr:rowOff>
    </xdr:from>
    <xdr:ext cx="95250" cy="164523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00000000-0008-0000-0600-0000400A0000}"/>
            </a:ext>
          </a:extLst>
        </xdr:cNvPr>
        <xdr:cNvSpPr txBox="1">
          <a:spLocks noChangeArrowheads="1"/>
        </xdr:cNvSpPr>
      </xdr:nvSpPr>
      <xdr:spPr bwMode="auto">
        <a:xfrm>
          <a:off x="227647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515</xdr:row>
      <xdr:rowOff>0</xdr:rowOff>
    </xdr:from>
    <xdr:ext cx="95250" cy="164523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00000000-0008-0000-0600-0000410A0000}"/>
            </a:ext>
          </a:extLst>
        </xdr:cNvPr>
        <xdr:cNvSpPr txBox="1">
          <a:spLocks noChangeArrowheads="1"/>
        </xdr:cNvSpPr>
      </xdr:nvSpPr>
      <xdr:spPr bwMode="auto">
        <a:xfrm>
          <a:off x="2295525" y="69961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00000000-0008-0000-0600-0000420A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515</xdr:row>
      <xdr:rowOff>0</xdr:rowOff>
    </xdr:from>
    <xdr:ext cx="95250" cy="316923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00000000-0008-0000-0600-0000430A0000}"/>
            </a:ext>
          </a:extLst>
        </xdr:cNvPr>
        <xdr:cNvSpPr txBox="1">
          <a:spLocks noChangeArrowheads="1"/>
        </xdr:cNvSpPr>
      </xdr:nvSpPr>
      <xdr:spPr bwMode="auto">
        <a:xfrm>
          <a:off x="2286000" y="69961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488</xdr:row>
      <xdr:rowOff>0</xdr:rowOff>
    </xdr:from>
    <xdr:to>
      <xdr:col>1</xdr:col>
      <xdr:colOff>1381125</xdr:colOff>
      <xdr:row>488</xdr:row>
      <xdr:rowOff>166160</xdr:rowOff>
    </xdr:to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00000000-0008-0000-0600-0000FA0A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11" name="Text Box 8">
          <a:extLst>
            <a:ext uri="{FF2B5EF4-FFF2-40B4-BE49-F238E27FC236}">
              <a16:creationId xmlns:a16="http://schemas.microsoft.com/office/drawing/2014/main" id="{00000000-0008-0000-0600-0000FB0A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12" name="Text Box 8">
          <a:extLst>
            <a:ext uri="{FF2B5EF4-FFF2-40B4-BE49-F238E27FC236}">
              <a16:creationId xmlns:a16="http://schemas.microsoft.com/office/drawing/2014/main" id="{00000000-0008-0000-0600-0000FC0A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13" name="Text Box 9">
          <a:extLst>
            <a:ext uri="{FF2B5EF4-FFF2-40B4-BE49-F238E27FC236}">
              <a16:creationId xmlns:a16="http://schemas.microsoft.com/office/drawing/2014/main" id="{00000000-0008-0000-0600-0000FD0A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14" name="Text Box 8">
          <a:extLst>
            <a:ext uri="{FF2B5EF4-FFF2-40B4-BE49-F238E27FC236}">
              <a16:creationId xmlns:a16="http://schemas.microsoft.com/office/drawing/2014/main" id="{00000000-0008-0000-0600-0000FE0A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15" name="Text Box 8">
          <a:extLst>
            <a:ext uri="{FF2B5EF4-FFF2-40B4-BE49-F238E27FC236}">
              <a16:creationId xmlns:a16="http://schemas.microsoft.com/office/drawing/2014/main" id="{00000000-0008-0000-0600-0000FF0A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16" name="Text Box 9">
          <a:extLst>
            <a:ext uri="{FF2B5EF4-FFF2-40B4-BE49-F238E27FC236}">
              <a16:creationId xmlns:a16="http://schemas.microsoft.com/office/drawing/2014/main" id="{00000000-0008-0000-0600-000000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7793</xdr:colOff>
      <xdr:row>493</xdr:row>
      <xdr:rowOff>152400</xdr:rowOff>
    </xdr:to>
    <xdr:sp macro="" textlink="">
      <xdr:nvSpPr>
        <xdr:cNvPr id="2817" name="Text Box 8">
          <a:extLst>
            <a:ext uri="{FF2B5EF4-FFF2-40B4-BE49-F238E27FC236}">
              <a16:creationId xmlns:a16="http://schemas.microsoft.com/office/drawing/2014/main" id="{00000000-0008-0000-0600-000001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7793</xdr:colOff>
      <xdr:row>493</xdr:row>
      <xdr:rowOff>152400</xdr:rowOff>
    </xdr:to>
    <xdr:sp macro="" textlink="">
      <xdr:nvSpPr>
        <xdr:cNvPr id="2818" name="Text Box 9">
          <a:extLst>
            <a:ext uri="{FF2B5EF4-FFF2-40B4-BE49-F238E27FC236}">
              <a16:creationId xmlns:a16="http://schemas.microsoft.com/office/drawing/2014/main" id="{00000000-0008-0000-0600-000002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7793</xdr:colOff>
      <xdr:row>493</xdr:row>
      <xdr:rowOff>152400</xdr:rowOff>
    </xdr:to>
    <xdr:sp macro="" textlink="">
      <xdr:nvSpPr>
        <xdr:cNvPr id="2819" name="Text Box 8">
          <a:extLst>
            <a:ext uri="{FF2B5EF4-FFF2-40B4-BE49-F238E27FC236}">
              <a16:creationId xmlns:a16="http://schemas.microsoft.com/office/drawing/2014/main" id="{00000000-0008-0000-0600-000003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7793</xdr:colOff>
      <xdr:row>493</xdr:row>
      <xdr:rowOff>152400</xdr:rowOff>
    </xdr:to>
    <xdr:sp macro="" textlink="">
      <xdr:nvSpPr>
        <xdr:cNvPr id="2820" name="Text Box 9">
          <a:extLst>
            <a:ext uri="{FF2B5EF4-FFF2-40B4-BE49-F238E27FC236}">
              <a16:creationId xmlns:a16="http://schemas.microsoft.com/office/drawing/2014/main" id="{00000000-0008-0000-0600-000004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779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21" name="Text Box 8">
          <a:extLst>
            <a:ext uri="{FF2B5EF4-FFF2-40B4-BE49-F238E27FC236}">
              <a16:creationId xmlns:a16="http://schemas.microsoft.com/office/drawing/2014/main" id="{00000000-0008-0000-0600-000005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22" name="Text Box 8">
          <a:extLst>
            <a:ext uri="{FF2B5EF4-FFF2-40B4-BE49-F238E27FC236}">
              <a16:creationId xmlns:a16="http://schemas.microsoft.com/office/drawing/2014/main" id="{00000000-0008-0000-0600-000006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23" name="Text Box 9">
          <a:extLst>
            <a:ext uri="{FF2B5EF4-FFF2-40B4-BE49-F238E27FC236}">
              <a16:creationId xmlns:a16="http://schemas.microsoft.com/office/drawing/2014/main" id="{00000000-0008-0000-0600-000007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24" name="Text Box 8">
          <a:extLst>
            <a:ext uri="{FF2B5EF4-FFF2-40B4-BE49-F238E27FC236}">
              <a16:creationId xmlns:a16="http://schemas.microsoft.com/office/drawing/2014/main" id="{00000000-0008-0000-0600-000008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25" name="Text Box 8">
          <a:extLst>
            <a:ext uri="{FF2B5EF4-FFF2-40B4-BE49-F238E27FC236}">
              <a16:creationId xmlns:a16="http://schemas.microsoft.com/office/drawing/2014/main" id="{00000000-0008-0000-0600-000009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26" name="Text Box 9">
          <a:extLst>
            <a:ext uri="{FF2B5EF4-FFF2-40B4-BE49-F238E27FC236}">
              <a16:creationId xmlns:a16="http://schemas.microsoft.com/office/drawing/2014/main" id="{00000000-0008-0000-0600-00000A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27" name="Text Box 8">
          <a:extLst>
            <a:ext uri="{FF2B5EF4-FFF2-40B4-BE49-F238E27FC236}">
              <a16:creationId xmlns:a16="http://schemas.microsoft.com/office/drawing/2014/main" id="{00000000-0008-0000-0600-00000B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28" name="Text Box 8">
          <a:extLst>
            <a:ext uri="{FF2B5EF4-FFF2-40B4-BE49-F238E27FC236}">
              <a16:creationId xmlns:a16="http://schemas.microsoft.com/office/drawing/2014/main" id="{00000000-0008-0000-0600-00000C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29" name="Text Box 9">
          <a:extLst>
            <a:ext uri="{FF2B5EF4-FFF2-40B4-BE49-F238E27FC236}">
              <a16:creationId xmlns:a16="http://schemas.microsoft.com/office/drawing/2014/main" id="{00000000-0008-0000-0600-00000D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30" name="Text Box 8">
          <a:extLst>
            <a:ext uri="{FF2B5EF4-FFF2-40B4-BE49-F238E27FC236}">
              <a16:creationId xmlns:a16="http://schemas.microsoft.com/office/drawing/2014/main" id="{00000000-0008-0000-0600-00000E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31" name="Text Box 8">
          <a:extLst>
            <a:ext uri="{FF2B5EF4-FFF2-40B4-BE49-F238E27FC236}">
              <a16:creationId xmlns:a16="http://schemas.microsoft.com/office/drawing/2014/main" id="{00000000-0008-0000-0600-00000F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32" name="Text Box 9">
          <a:extLst>
            <a:ext uri="{FF2B5EF4-FFF2-40B4-BE49-F238E27FC236}">
              <a16:creationId xmlns:a16="http://schemas.microsoft.com/office/drawing/2014/main" id="{00000000-0008-0000-0600-000010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33" name="Text Box 8">
          <a:extLst>
            <a:ext uri="{FF2B5EF4-FFF2-40B4-BE49-F238E27FC236}">
              <a16:creationId xmlns:a16="http://schemas.microsoft.com/office/drawing/2014/main" id="{00000000-0008-0000-0600-000011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34" name="Text Box 8">
          <a:extLst>
            <a:ext uri="{FF2B5EF4-FFF2-40B4-BE49-F238E27FC236}">
              <a16:creationId xmlns:a16="http://schemas.microsoft.com/office/drawing/2014/main" id="{00000000-0008-0000-0600-000012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35" name="Text Box 9">
          <a:extLst>
            <a:ext uri="{FF2B5EF4-FFF2-40B4-BE49-F238E27FC236}">
              <a16:creationId xmlns:a16="http://schemas.microsoft.com/office/drawing/2014/main" id="{00000000-0008-0000-0600-000013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36" name="Text Box 8">
          <a:extLst>
            <a:ext uri="{FF2B5EF4-FFF2-40B4-BE49-F238E27FC236}">
              <a16:creationId xmlns:a16="http://schemas.microsoft.com/office/drawing/2014/main" id="{00000000-0008-0000-0600-000014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37" name="Text Box 8">
          <a:extLst>
            <a:ext uri="{FF2B5EF4-FFF2-40B4-BE49-F238E27FC236}">
              <a16:creationId xmlns:a16="http://schemas.microsoft.com/office/drawing/2014/main" id="{00000000-0008-0000-0600-000015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38" name="Text Box 9">
          <a:extLst>
            <a:ext uri="{FF2B5EF4-FFF2-40B4-BE49-F238E27FC236}">
              <a16:creationId xmlns:a16="http://schemas.microsoft.com/office/drawing/2014/main" id="{00000000-0008-0000-0600-000016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39" name="Text Box 8">
          <a:extLst>
            <a:ext uri="{FF2B5EF4-FFF2-40B4-BE49-F238E27FC236}">
              <a16:creationId xmlns:a16="http://schemas.microsoft.com/office/drawing/2014/main" id="{00000000-0008-0000-0600-000017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40" name="Text Box 8">
          <a:extLst>
            <a:ext uri="{FF2B5EF4-FFF2-40B4-BE49-F238E27FC236}">
              <a16:creationId xmlns:a16="http://schemas.microsoft.com/office/drawing/2014/main" id="{00000000-0008-0000-0600-000018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41" name="Text Box 9">
          <a:extLst>
            <a:ext uri="{FF2B5EF4-FFF2-40B4-BE49-F238E27FC236}">
              <a16:creationId xmlns:a16="http://schemas.microsoft.com/office/drawing/2014/main" id="{00000000-0008-0000-0600-000019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492</xdr:row>
      <xdr:rowOff>0</xdr:rowOff>
    </xdr:from>
    <xdr:to>
      <xdr:col>1</xdr:col>
      <xdr:colOff>1409700</xdr:colOff>
      <xdr:row>492</xdr:row>
      <xdr:rowOff>142875</xdr:rowOff>
    </xdr:to>
    <xdr:sp macro="" textlink="">
      <xdr:nvSpPr>
        <xdr:cNvPr id="2842" name="Text Box 8">
          <a:extLst>
            <a:ext uri="{FF2B5EF4-FFF2-40B4-BE49-F238E27FC236}">
              <a16:creationId xmlns:a16="http://schemas.microsoft.com/office/drawing/2014/main" id="{00000000-0008-0000-0600-00001A0B0000}"/>
            </a:ext>
          </a:extLst>
        </xdr:cNvPr>
        <xdr:cNvSpPr txBox="1">
          <a:spLocks noChangeArrowheads="1"/>
        </xdr:cNvSpPr>
      </xdr:nvSpPr>
      <xdr:spPr bwMode="auto">
        <a:xfrm>
          <a:off x="2295525" y="73075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492</xdr:row>
      <xdr:rowOff>0</xdr:rowOff>
    </xdr:from>
    <xdr:to>
      <xdr:col>1</xdr:col>
      <xdr:colOff>1409700</xdr:colOff>
      <xdr:row>492</xdr:row>
      <xdr:rowOff>142875</xdr:rowOff>
    </xdr:to>
    <xdr:sp macro="" textlink="">
      <xdr:nvSpPr>
        <xdr:cNvPr id="2843" name="Text Box 9">
          <a:extLst>
            <a:ext uri="{FF2B5EF4-FFF2-40B4-BE49-F238E27FC236}">
              <a16:creationId xmlns:a16="http://schemas.microsoft.com/office/drawing/2014/main" id="{00000000-0008-0000-0600-00001B0B0000}"/>
            </a:ext>
          </a:extLst>
        </xdr:cNvPr>
        <xdr:cNvSpPr txBox="1">
          <a:spLocks noChangeArrowheads="1"/>
        </xdr:cNvSpPr>
      </xdr:nvSpPr>
      <xdr:spPr bwMode="auto">
        <a:xfrm>
          <a:off x="2295525" y="73075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44" name="Text Box 8">
          <a:extLst>
            <a:ext uri="{FF2B5EF4-FFF2-40B4-BE49-F238E27FC236}">
              <a16:creationId xmlns:a16="http://schemas.microsoft.com/office/drawing/2014/main" id="{00000000-0008-0000-0600-00001C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45" name="Text Box 8">
          <a:extLst>
            <a:ext uri="{FF2B5EF4-FFF2-40B4-BE49-F238E27FC236}">
              <a16:creationId xmlns:a16="http://schemas.microsoft.com/office/drawing/2014/main" id="{00000000-0008-0000-0600-00001D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46" name="Text Box 9">
          <a:extLst>
            <a:ext uri="{FF2B5EF4-FFF2-40B4-BE49-F238E27FC236}">
              <a16:creationId xmlns:a16="http://schemas.microsoft.com/office/drawing/2014/main" id="{00000000-0008-0000-0600-00001E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47" name="Text Box 8">
          <a:extLst>
            <a:ext uri="{FF2B5EF4-FFF2-40B4-BE49-F238E27FC236}">
              <a16:creationId xmlns:a16="http://schemas.microsoft.com/office/drawing/2014/main" id="{00000000-0008-0000-0600-00001F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48" name="Text Box 8">
          <a:extLst>
            <a:ext uri="{FF2B5EF4-FFF2-40B4-BE49-F238E27FC236}">
              <a16:creationId xmlns:a16="http://schemas.microsoft.com/office/drawing/2014/main" id="{00000000-0008-0000-0600-000020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49" name="Text Box 9">
          <a:extLst>
            <a:ext uri="{FF2B5EF4-FFF2-40B4-BE49-F238E27FC236}">
              <a16:creationId xmlns:a16="http://schemas.microsoft.com/office/drawing/2014/main" id="{00000000-0008-0000-0600-000021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50" name="Text Box 8">
          <a:extLst>
            <a:ext uri="{FF2B5EF4-FFF2-40B4-BE49-F238E27FC236}">
              <a16:creationId xmlns:a16="http://schemas.microsoft.com/office/drawing/2014/main" id="{00000000-0008-0000-0600-000022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51" name="Text Box 8">
          <a:extLst>
            <a:ext uri="{FF2B5EF4-FFF2-40B4-BE49-F238E27FC236}">
              <a16:creationId xmlns:a16="http://schemas.microsoft.com/office/drawing/2014/main" id="{00000000-0008-0000-0600-000023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52" name="Text Box 9">
          <a:extLst>
            <a:ext uri="{FF2B5EF4-FFF2-40B4-BE49-F238E27FC236}">
              <a16:creationId xmlns:a16="http://schemas.microsoft.com/office/drawing/2014/main" id="{00000000-0008-0000-0600-000024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53" name="Text Box 8">
          <a:extLst>
            <a:ext uri="{FF2B5EF4-FFF2-40B4-BE49-F238E27FC236}">
              <a16:creationId xmlns:a16="http://schemas.microsoft.com/office/drawing/2014/main" id="{00000000-0008-0000-0600-000025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54" name="Text Box 8">
          <a:extLst>
            <a:ext uri="{FF2B5EF4-FFF2-40B4-BE49-F238E27FC236}">
              <a16:creationId xmlns:a16="http://schemas.microsoft.com/office/drawing/2014/main" id="{00000000-0008-0000-0600-000026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55" name="Text Box 9">
          <a:extLst>
            <a:ext uri="{FF2B5EF4-FFF2-40B4-BE49-F238E27FC236}">
              <a16:creationId xmlns:a16="http://schemas.microsoft.com/office/drawing/2014/main" id="{00000000-0008-0000-0600-000027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56" name="Text Box 8">
          <a:extLst>
            <a:ext uri="{FF2B5EF4-FFF2-40B4-BE49-F238E27FC236}">
              <a16:creationId xmlns:a16="http://schemas.microsoft.com/office/drawing/2014/main" id="{00000000-0008-0000-0600-000028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57" name="Text Box 8">
          <a:extLst>
            <a:ext uri="{FF2B5EF4-FFF2-40B4-BE49-F238E27FC236}">
              <a16:creationId xmlns:a16="http://schemas.microsoft.com/office/drawing/2014/main" id="{00000000-0008-0000-0600-000029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58" name="Text Box 9">
          <a:extLst>
            <a:ext uri="{FF2B5EF4-FFF2-40B4-BE49-F238E27FC236}">
              <a16:creationId xmlns:a16="http://schemas.microsoft.com/office/drawing/2014/main" id="{00000000-0008-0000-0600-00002A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59" name="Text Box 8">
          <a:extLst>
            <a:ext uri="{FF2B5EF4-FFF2-40B4-BE49-F238E27FC236}">
              <a16:creationId xmlns:a16="http://schemas.microsoft.com/office/drawing/2014/main" id="{00000000-0008-0000-0600-00002B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60" name="Text Box 8">
          <a:extLst>
            <a:ext uri="{FF2B5EF4-FFF2-40B4-BE49-F238E27FC236}">
              <a16:creationId xmlns:a16="http://schemas.microsoft.com/office/drawing/2014/main" id="{00000000-0008-0000-0600-00002C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61" name="Text Box 9">
          <a:extLst>
            <a:ext uri="{FF2B5EF4-FFF2-40B4-BE49-F238E27FC236}">
              <a16:creationId xmlns:a16="http://schemas.microsoft.com/office/drawing/2014/main" id="{00000000-0008-0000-0600-00002D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62" name="Text Box 8">
          <a:extLst>
            <a:ext uri="{FF2B5EF4-FFF2-40B4-BE49-F238E27FC236}">
              <a16:creationId xmlns:a16="http://schemas.microsoft.com/office/drawing/2014/main" id="{00000000-0008-0000-0600-00002E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63" name="Text Box 8">
          <a:extLst>
            <a:ext uri="{FF2B5EF4-FFF2-40B4-BE49-F238E27FC236}">
              <a16:creationId xmlns:a16="http://schemas.microsoft.com/office/drawing/2014/main" id="{00000000-0008-0000-0600-00002F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64" name="Text Box 9">
          <a:extLst>
            <a:ext uri="{FF2B5EF4-FFF2-40B4-BE49-F238E27FC236}">
              <a16:creationId xmlns:a16="http://schemas.microsoft.com/office/drawing/2014/main" id="{00000000-0008-0000-0600-000030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65" name="Text Box 8">
          <a:extLst>
            <a:ext uri="{FF2B5EF4-FFF2-40B4-BE49-F238E27FC236}">
              <a16:creationId xmlns:a16="http://schemas.microsoft.com/office/drawing/2014/main" id="{00000000-0008-0000-0600-000031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66" name="Text Box 8">
          <a:extLst>
            <a:ext uri="{FF2B5EF4-FFF2-40B4-BE49-F238E27FC236}">
              <a16:creationId xmlns:a16="http://schemas.microsoft.com/office/drawing/2014/main" id="{00000000-0008-0000-0600-000032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67" name="Text Box 9">
          <a:extLst>
            <a:ext uri="{FF2B5EF4-FFF2-40B4-BE49-F238E27FC236}">
              <a16:creationId xmlns:a16="http://schemas.microsoft.com/office/drawing/2014/main" id="{00000000-0008-0000-0600-000033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68" name="Text Box 8">
          <a:extLst>
            <a:ext uri="{FF2B5EF4-FFF2-40B4-BE49-F238E27FC236}">
              <a16:creationId xmlns:a16="http://schemas.microsoft.com/office/drawing/2014/main" id="{00000000-0008-0000-0600-000034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69" name="Text Box 8">
          <a:extLst>
            <a:ext uri="{FF2B5EF4-FFF2-40B4-BE49-F238E27FC236}">
              <a16:creationId xmlns:a16="http://schemas.microsoft.com/office/drawing/2014/main" id="{00000000-0008-0000-0600-000035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493</xdr:row>
      <xdr:rowOff>0</xdr:rowOff>
    </xdr:from>
    <xdr:to>
      <xdr:col>3</xdr:col>
      <xdr:colOff>103910</xdr:colOff>
      <xdr:row>493</xdr:row>
      <xdr:rowOff>142875</xdr:rowOff>
    </xdr:to>
    <xdr:sp macro="" textlink="">
      <xdr:nvSpPr>
        <xdr:cNvPr id="2870" name="Text Box 9">
          <a:extLst>
            <a:ext uri="{FF2B5EF4-FFF2-40B4-BE49-F238E27FC236}">
              <a16:creationId xmlns:a16="http://schemas.microsoft.com/office/drawing/2014/main" id="{00000000-0008-0000-0600-0000360B0000}"/>
            </a:ext>
          </a:extLst>
        </xdr:cNvPr>
        <xdr:cNvSpPr txBox="1">
          <a:spLocks noChangeArrowheads="1"/>
        </xdr:cNvSpPr>
      </xdr:nvSpPr>
      <xdr:spPr bwMode="auto">
        <a:xfrm>
          <a:off x="5324475" y="73075800"/>
          <a:ext cx="10391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492</xdr:row>
      <xdr:rowOff>0</xdr:rowOff>
    </xdr:from>
    <xdr:to>
      <xdr:col>1</xdr:col>
      <xdr:colOff>1409700</xdr:colOff>
      <xdr:row>492</xdr:row>
      <xdr:rowOff>142875</xdr:rowOff>
    </xdr:to>
    <xdr:sp macro="" textlink="">
      <xdr:nvSpPr>
        <xdr:cNvPr id="2871" name="Text Box 8">
          <a:extLst>
            <a:ext uri="{FF2B5EF4-FFF2-40B4-BE49-F238E27FC236}">
              <a16:creationId xmlns:a16="http://schemas.microsoft.com/office/drawing/2014/main" id="{00000000-0008-0000-0600-0000370B0000}"/>
            </a:ext>
          </a:extLst>
        </xdr:cNvPr>
        <xdr:cNvSpPr txBox="1">
          <a:spLocks noChangeArrowheads="1"/>
        </xdr:cNvSpPr>
      </xdr:nvSpPr>
      <xdr:spPr bwMode="auto">
        <a:xfrm>
          <a:off x="2295525" y="73075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492</xdr:row>
      <xdr:rowOff>0</xdr:rowOff>
    </xdr:from>
    <xdr:to>
      <xdr:col>1</xdr:col>
      <xdr:colOff>1409700</xdr:colOff>
      <xdr:row>492</xdr:row>
      <xdr:rowOff>142875</xdr:rowOff>
    </xdr:to>
    <xdr:sp macro="" textlink="">
      <xdr:nvSpPr>
        <xdr:cNvPr id="2872" name="Text Box 9">
          <a:extLst>
            <a:ext uri="{FF2B5EF4-FFF2-40B4-BE49-F238E27FC236}">
              <a16:creationId xmlns:a16="http://schemas.microsoft.com/office/drawing/2014/main" id="{00000000-0008-0000-0600-0000380B0000}"/>
            </a:ext>
          </a:extLst>
        </xdr:cNvPr>
        <xdr:cNvSpPr txBox="1">
          <a:spLocks noChangeArrowheads="1"/>
        </xdr:cNvSpPr>
      </xdr:nvSpPr>
      <xdr:spPr bwMode="auto">
        <a:xfrm>
          <a:off x="2295525" y="73075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00000000-0008-0000-0600-000039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00000000-0008-0000-0600-00003A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00000000-0008-0000-0600-00003B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00000000-0008-0000-0600-00003C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00000000-0008-0000-0600-00003D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00000000-0008-0000-0600-00003E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00000000-0008-0000-0600-00003F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00000000-0008-0000-0600-000040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00000000-0008-0000-0600-000041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00000000-0008-0000-0600-000042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00000000-0008-0000-0600-000043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00000000-0008-0000-0600-000044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00000000-0008-0000-0600-000045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00000000-0008-0000-0600-000046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00000000-0008-0000-0600-000047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00000000-0008-0000-0600-000048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00000000-0008-0000-0600-000049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00000000-0008-0000-0600-00004A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00000000-0008-0000-0600-00004B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00000000-0008-0000-0600-00004C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00000000-0008-0000-0600-00004D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00000000-0008-0000-0600-00004E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00000000-0008-0000-0600-00004F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00000000-0008-0000-0600-000050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00000000-0008-0000-0600-000051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00000000-0008-0000-0600-000052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00000000-0008-0000-0600-000053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00000000-0008-0000-0600-000054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00000000-0008-0000-0600-000055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00000000-0008-0000-0600-000056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00000000-0008-0000-0600-000057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00000000-0008-0000-0600-000058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00000000-0008-0000-0600-000059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00000000-0008-0000-0600-00005A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00000000-0008-0000-0600-00005B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00000000-0008-0000-0600-00005C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00000000-0008-0000-0600-00005D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00000000-0008-0000-0600-00005E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00000000-0008-0000-0600-00005F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00000000-0008-0000-0600-000060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00000000-0008-0000-0600-000061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00000000-0008-0000-0600-000062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00000000-0008-0000-0600-000063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00000000-0008-0000-0600-000064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00000000-0008-0000-0600-000065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00000000-0008-0000-0600-000066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00000000-0008-0000-0600-000067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00000000-0008-0000-0600-000068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00000000-0008-0000-0600-000069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00000000-0008-0000-0600-00006A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00000000-0008-0000-0600-00006B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00000000-0008-0000-0600-00006C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00000000-0008-0000-0600-00006D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00000000-0008-0000-0600-00006E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00000000-0008-0000-0600-00006F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00000000-0008-0000-0600-000070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00000000-0008-0000-0600-000071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00000000-0008-0000-0600-000072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00000000-0008-0000-0600-000073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00000000-0008-0000-0600-000074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00000000-0008-0000-0600-000075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00000000-0008-0000-0600-000076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00000000-0008-0000-0600-000077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00000000-0008-0000-0600-000078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00000000-0008-0000-0600-000079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00000000-0008-0000-0600-00007A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00000000-0008-0000-0600-00007B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00000000-0008-0000-0600-00007C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00000000-0008-0000-0600-00007D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00000000-0008-0000-0600-00007E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00000000-0008-0000-0600-00007F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00000000-0008-0000-0600-000080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00000000-0008-0000-0600-000081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00000000-0008-0000-0600-000082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00000000-0008-0000-0600-000083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00000000-0008-0000-0600-000084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00000000-0008-0000-0600-000085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00000000-0008-0000-0600-000086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00000000-0008-0000-0600-000087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00000000-0008-0000-0600-000088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00000000-0008-0000-0600-000089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00000000-0008-0000-0600-00008A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00000000-0008-0000-0600-00008B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00000000-0008-0000-0600-00008C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00000000-0008-0000-0600-00008D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00000000-0008-0000-0600-00008E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00000000-0008-0000-0600-00008F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00000000-0008-0000-0600-000090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00000000-0008-0000-0600-000091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00000000-0008-0000-0600-000092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00000000-0008-0000-0600-000093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00000000-0008-0000-0600-000094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00000000-0008-0000-0600-000095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00000000-0008-0000-0600-000096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00000000-0008-0000-0600-000097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00000000-0008-0000-0600-000098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00000000-0008-0000-0600-000099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00000000-0008-0000-0600-00009A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00000000-0008-0000-0600-00009B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00000000-0008-0000-0600-00009C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00000000-0008-0000-0600-00009D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00000000-0008-0000-0600-00009E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00000000-0008-0000-0600-00009F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00000000-0008-0000-0600-0000A0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00000000-0008-0000-0600-0000A1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00000000-0008-0000-0600-0000A2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00000000-0008-0000-0600-0000A3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00000000-0008-0000-0600-0000A4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00000000-0008-0000-0600-0000A5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00000000-0008-0000-0600-0000A6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00000000-0008-0000-0600-0000A7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00000000-0008-0000-0600-0000A8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00000000-0008-0000-0600-0000A9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00000000-0008-0000-0600-0000AA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00000000-0008-0000-0600-0000AB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00000000-0008-0000-0600-0000AC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00000000-0008-0000-0600-0000AD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00000000-0008-0000-0600-0000AE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00000000-0008-0000-0600-0000AF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00000000-0008-0000-0600-0000B0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00000000-0008-0000-0600-0000B1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00000000-0008-0000-0600-0000B2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00000000-0008-0000-0600-0000B3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00000000-0008-0000-0600-0000B4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00000000-0008-0000-0600-0000B5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00000000-0008-0000-0600-0000B6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00000000-0008-0000-0600-0000B7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00000000-0008-0000-0600-0000B8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00000000-0008-0000-0600-0000B9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00000000-0008-0000-0600-0000BA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00000000-0008-0000-0600-0000BB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00000000-0008-0000-0600-0000BC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00000000-0008-0000-0600-0000BD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00000000-0008-0000-0600-0000BE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00000000-0008-0000-0600-0000BF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00000000-0008-0000-0600-0000C0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00000000-0008-0000-0600-0000C1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00000000-0008-0000-0600-0000C2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00000000-0008-0000-0600-0000C3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00000000-0008-0000-0600-0000C4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00000000-0008-0000-0600-0000C5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00000000-0008-0000-0600-0000C6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00000000-0008-0000-0600-0000C7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00000000-0008-0000-0600-0000C8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00000000-0008-0000-0600-0000C9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00000000-0008-0000-0600-0000CA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00000000-0008-0000-0600-0000CB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00000000-0008-0000-0600-0000CC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00000000-0008-0000-0600-0000CD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00000000-0008-0000-0600-0000CE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00000000-0008-0000-0600-0000CF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00000000-0008-0000-0600-0000D0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00000000-0008-0000-0600-0000D1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00000000-0008-0000-0600-0000D2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00000000-0008-0000-0600-0000D3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00000000-0008-0000-0600-0000D4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00000000-0008-0000-0600-0000D5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00000000-0008-0000-0600-0000D6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00000000-0008-0000-0600-0000D7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00000000-0008-0000-0600-0000D8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00000000-0008-0000-0600-0000D9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00000000-0008-0000-0600-0000DA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00000000-0008-0000-0600-0000DB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00000000-0008-0000-0600-0000DC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00000000-0008-0000-0600-0000DD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00000000-0008-0000-0600-0000DE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00000000-0008-0000-0600-0000DF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00000000-0008-0000-0600-0000E0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00000000-0008-0000-0600-0000E1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00000000-0008-0000-0600-0000E2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00000000-0008-0000-0600-0000E3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00000000-0008-0000-0600-0000E4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00000000-0008-0000-0600-0000E5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00000000-0008-0000-0600-0000E6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00000000-0008-0000-0600-0000E7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00000000-0008-0000-0600-0000E8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00000000-0008-0000-0600-0000E9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00000000-0008-0000-0600-0000EA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00000000-0008-0000-0600-0000EB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00000000-0008-0000-0600-0000EC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00000000-0008-0000-0600-0000ED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00000000-0008-0000-0600-0000EE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00000000-0008-0000-0600-0000EF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00000000-0008-0000-0600-0000F0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00000000-0008-0000-0600-0000F1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00000000-0008-0000-0600-0000F2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00000000-0008-0000-0600-0000F30B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00000000-0008-0000-0600-0000F4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00000000-0008-0000-0600-0000F5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00000000-0008-0000-0600-0000F6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00000000-0008-0000-0600-0000F7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00000000-0008-0000-0600-0000F8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00000000-0008-0000-0600-0000F9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00000000-0008-0000-0600-0000FA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00000000-0008-0000-0600-0000FB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00000000-0008-0000-0600-0000FC0B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00000000-0008-0000-0600-0000FD0B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00000000-0008-0000-0600-0000FE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00000000-0008-0000-0600-0000FF0B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00000000-0008-0000-0600-000000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00000000-0008-0000-0600-000001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00000000-0008-0000-0600-0000020C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00000000-0008-0000-0600-000003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00000000-0008-0000-0600-000004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00000000-0008-0000-0600-000005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00000000-0008-0000-0600-000006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00000000-0008-0000-0600-0000070C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00000000-0008-0000-0600-000008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00000000-0008-0000-0600-0000090C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00000000-0008-0000-0600-00000A0C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00000000-0008-0000-0600-00000B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00000000-0008-0000-0600-00000C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00000000-0008-0000-0600-00000D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00000000-0008-0000-0600-00000E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488</xdr:row>
      <xdr:rowOff>0</xdr:rowOff>
    </xdr:from>
    <xdr:ext cx="95250" cy="164523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00000000-0008-0000-0600-00000F0C0000}"/>
            </a:ext>
          </a:extLst>
        </xdr:cNvPr>
        <xdr:cNvSpPr txBox="1">
          <a:spLocks noChangeArrowheads="1"/>
        </xdr:cNvSpPr>
      </xdr:nvSpPr>
      <xdr:spPr bwMode="auto">
        <a:xfrm>
          <a:off x="2324100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00000000-0008-0000-0600-000010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00000000-0008-0000-0600-000011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00000000-0008-0000-0600-000012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00000000-0008-0000-0600-000013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00000000-0008-0000-0600-0000140C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488</xdr:row>
      <xdr:rowOff>0</xdr:rowOff>
    </xdr:from>
    <xdr:ext cx="95250" cy="164523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00000000-0008-0000-0600-0000150C0000}"/>
            </a:ext>
          </a:extLst>
        </xdr:cNvPr>
        <xdr:cNvSpPr txBox="1">
          <a:spLocks noChangeArrowheads="1"/>
        </xdr:cNvSpPr>
      </xdr:nvSpPr>
      <xdr:spPr bwMode="auto">
        <a:xfrm>
          <a:off x="227647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488</xdr:row>
      <xdr:rowOff>0</xdr:rowOff>
    </xdr:from>
    <xdr:ext cx="95250" cy="164523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00000000-0008-0000-0600-0000160C0000}"/>
            </a:ext>
          </a:extLst>
        </xdr:cNvPr>
        <xdr:cNvSpPr txBox="1">
          <a:spLocks noChangeArrowheads="1"/>
        </xdr:cNvSpPr>
      </xdr:nvSpPr>
      <xdr:spPr bwMode="auto">
        <a:xfrm>
          <a:off x="2295525" y="708374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00000000-0008-0000-0600-0000170C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488</xdr:row>
      <xdr:rowOff>0</xdr:rowOff>
    </xdr:from>
    <xdr:ext cx="95250" cy="316923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00000000-0008-0000-0600-0000180C0000}"/>
            </a:ext>
          </a:extLst>
        </xdr:cNvPr>
        <xdr:cNvSpPr txBox="1">
          <a:spLocks noChangeArrowheads="1"/>
        </xdr:cNvSpPr>
      </xdr:nvSpPr>
      <xdr:spPr bwMode="auto">
        <a:xfrm>
          <a:off x="2286000" y="708374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493</xdr:row>
      <xdr:rowOff>0</xdr:rowOff>
    </xdr:from>
    <xdr:ext cx="104775" cy="142875"/>
    <xdr:sp macro="" textlink="">
      <xdr:nvSpPr>
        <xdr:cNvPr id="2628" name="Text Box 8">
          <a:extLst>
            <a:ext uri="{FF2B5EF4-FFF2-40B4-BE49-F238E27FC236}">
              <a16:creationId xmlns:a16="http://schemas.microsoft.com/office/drawing/2014/main" id="{00000000-0008-0000-0600-00001A0B0000}"/>
            </a:ext>
          </a:extLst>
        </xdr:cNvPr>
        <xdr:cNvSpPr txBox="1">
          <a:spLocks noChangeArrowheads="1"/>
        </xdr:cNvSpPr>
      </xdr:nvSpPr>
      <xdr:spPr bwMode="auto">
        <a:xfrm>
          <a:off x="2093819" y="141758894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493</xdr:row>
      <xdr:rowOff>0</xdr:rowOff>
    </xdr:from>
    <xdr:ext cx="104775" cy="142875"/>
    <xdr:sp macro="" textlink="">
      <xdr:nvSpPr>
        <xdr:cNvPr id="2629" name="Text Box 9">
          <a:extLst>
            <a:ext uri="{FF2B5EF4-FFF2-40B4-BE49-F238E27FC236}">
              <a16:creationId xmlns:a16="http://schemas.microsoft.com/office/drawing/2014/main" id="{00000000-0008-0000-0600-00001B0B0000}"/>
            </a:ext>
          </a:extLst>
        </xdr:cNvPr>
        <xdr:cNvSpPr txBox="1">
          <a:spLocks noChangeArrowheads="1"/>
        </xdr:cNvSpPr>
      </xdr:nvSpPr>
      <xdr:spPr bwMode="auto">
        <a:xfrm>
          <a:off x="2093819" y="141758894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493</xdr:row>
      <xdr:rowOff>0</xdr:rowOff>
    </xdr:from>
    <xdr:ext cx="104775" cy="142875"/>
    <xdr:sp macro="" textlink="">
      <xdr:nvSpPr>
        <xdr:cNvPr id="2630" name="Text Box 8">
          <a:extLst>
            <a:ext uri="{FF2B5EF4-FFF2-40B4-BE49-F238E27FC236}">
              <a16:creationId xmlns:a16="http://schemas.microsoft.com/office/drawing/2014/main" id="{00000000-0008-0000-0600-0000370B0000}"/>
            </a:ext>
          </a:extLst>
        </xdr:cNvPr>
        <xdr:cNvSpPr txBox="1">
          <a:spLocks noChangeArrowheads="1"/>
        </xdr:cNvSpPr>
      </xdr:nvSpPr>
      <xdr:spPr bwMode="auto">
        <a:xfrm>
          <a:off x="2093819" y="141758894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493</xdr:row>
      <xdr:rowOff>0</xdr:rowOff>
    </xdr:from>
    <xdr:ext cx="104775" cy="142875"/>
    <xdr:sp macro="" textlink="">
      <xdr:nvSpPr>
        <xdr:cNvPr id="2631" name="Text Box 9">
          <a:extLst>
            <a:ext uri="{FF2B5EF4-FFF2-40B4-BE49-F238E27FC236}">
              <a16:creationId xmlns:a16="http://schemas.microsoft.com/office/drawing/2014/main" id="{00000000-0008-0000-0600-0000380B0000}"/>
            </a:ext>
          </a:extLst>
        </xdr:cNvPr>
        <xdr:cNvSpPr txBox="1">
          <a:spLocks noChangeArrowheads="1"/>
        </xdr:cNvSpPr>
      </xdr:nvSpPr>
      <xdr:spPr bwMode="auto">
        <a:xfrm>
          <a:off x="2093819" y="141758894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STEBANIA/PROYECTO/IMBERT_PEAD_21abr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048AA\PROYECTO%20AQN-W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Compartidos%20Evaluacion%20y%20Costo\CARPETA%202015\MEYVER\ANALISIS%20DE%20COSTOS%20SIMO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>
        <row r="11">
          <cell r="I11">
            <v>1863.7719999999999</v>
          </cell>
        </row>
      </sheetData>
      <sheetData sheetId="1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518"/>
  <sheetViews>
    <sheetView showGridLines="0" tabSelected="1" view="pageBreakPreview" topLeftCell="A502" zoomScaleNormal="100" zoomScaleSheetLayoutView="100" workbookViewId="0">
      <selection activeCell="A31" sqref="A31:E493"/>
    </sheetView>
  </sheetViews>
  <sheetFormatPr baseColWidth="10" defaultRowHeight="12.75"/>
  <cols>
    <col min="2" max="2" width="48.28515625" customWidth="1"/>
    <col min="5" max="5" width="13.42578125" customWidth="1"/>
    <col min="6" max="7" width="24.85546875" customWidth="1"/>
    <col min="8" max="8" width="16.5703125" customWidth="1"/>
    <col min="9" max="9" width="15" customWidth="1"/>
  </cols>
  <sheetData>
    <row r="3" spans="1:7">
      <c r="A3" s="99"/>
      <c r="B3" s="99"/>
      <c r="C3" s="99"/>
      <c r="D3" s="99"/>
      <c r="E3" s="99"/>
      <c r="F3" s="99"/>
      <c r="G3" s="99"/>
    </row>
    <row r="4" spans="1:7">
      <c r="A4" s="95"/>
      <c r="B4" s="62"/>
      <c r="C4" s="96"/>
      <c r="D4" s="97"/>
      <c r="E4" s="96"/>
      <c r="F4" s="98"/>
      <c r="G4" s="99"/>
    </row>
    <row r="5" spans="1:7">
      <c r="A5" s="95"/>
      <c r="B5" s="62"/>
      <c r="C5" s="96"/>
      <c r="D5" s="97"/>
      <c r="E5" s="96"/>
      <c r="F5" s="98"/>
      <c r="G5" s="99"/>
    </row>
    <row r="6" spans="1:7">
      <c r="A6" s="95"/>
      <c r="B6" s="62" t="s">
        <v>240</v>
      </c>
      <c r="C6" s="96"/>
      <c r="D6" s="97"/>
      <c r="E6" s="96"/>
      <c r="F6" s="98"/>
      <c r="G6" s="99"/>
    </row>
    <row r="7" spans="1:7">
      <c r="A7" s="95"/>
      <c r="B7" s="62"/>
      <c r="C7" s="96"/>
      <c r="D7" s="97"/>
      <c r="E7" s="96"/>
      <c r="F7" s="98"/>
      <c r="G7" s="99"/>
    </row>
    <row r="8" spans="1:7">
      <c r="A8" s="95"/>
      <c r="B8" s="62"/>
      <c r="C8" s="96"/>
      <c r="D8" s="97"/>
      <c r="E8" s="96"/>
      <c r="F8" s="98"/>
      <c r="G8" s="99"/>
    </row>
    <row r="9" spans="1:7">
      <c r="A9" s="95"/>
      <c r="B9" s="62"/>
      <c r="C9" s="96"/>
      <c r="D9" s="97"/>
      <c r="E9" s="96"/>
      <c r="F9" s="98"/>
      <c r="G9" s="99"/>
    </row>
    <row r="10" spans="1:7">
      <c r="A10" s="95"/>
      <c r="B10" s="62"/>
      <c r="C10" s="96"/>
      <c r="D10" s="97"/>
      <c r="E10" s="96"/>
      <c r="F10" s="98"/>
      <c r="G10" s="99"/>
    </row>
    <row r="11" spans="1:7">
      <c r="A11" s="95"/>
      <c r="B11" s="62"/>
      <c r="C11" s="96"/>
      <c r="D11" s="97"/>
      <c r="E11" s="96"/>
      <c r="F11" s="98"/>
      <c r="G11" s="99"/>
    </row>
    <row r="12" spans="1:7">
      <c r="A12" s="95"/>
      <c r="B12" s="62"/>
      <c r="C12" s="96"/>
      <c r="D12" s="97"/>
      <c r="E12" s="96"/>
      <c r="F12" s="98"/>
      <c r="G12" s="99"/>
    </row>
    <row r="13" spans="1:7">
      <c r="A13" s="95"/>
      <c r="B13" s="62"/>
      <c r="C13" s="96"/>
      <c r="D13" s="97"/>
      <c r="E13" s="96"/>
      <c r="F13" s="98"/>
      <c r="G13" s="99"/>
    </row>
    <row r="14" spans="1:7">
      <c r="A14" s="95"/>
      <c r="B14" s="62"/>
      <c r="C14" s="96"/>
      <c r="D14" s="97"/>
      <c r="E14" s="96"/>
      <c r="F14" s="98"/>
      <c r="G14" s="99"/>
    </row>
    <row r="15" spans="1:7">
      <c r="A15" s="95"/>
      <c r="B15" s="62"/>
      <c r="C15" s="96"/>
      <c r="D15" s="97"/>
      <c r="E15" s="96"/>
      <c r="F15" s="98"/>
      <c r="G15" s="99"/>
    </row>
    <row r="16" spans="1:7">
      <c r="A16" s="95"/>
      <c r="B16" s="62"/>
      <c r="C16" s="96"/>
      <c r="D16" s="97"/>
      <c r="E16" s="96"/>
      <c r="F16" s="98"/>
      <c r="G16" s="99"/>
    </row>
    <row r="17" spans="1:7">
      <c r="A17" s="95"/>
      <c r="B17" s="62"/>
      <c r="C17" s="96"/>
      <c r="D17" s="97"/>
      <c r="E17" s="96"/>
      <c r="F17" s="98"/>
      <c r="G17" s="99"/>
    </row>
    <row r="18" spans="1:7">
      <c r="A18" s="95"/>
      <c r="B18" s="62"/>
      <c r="C18" s="96"/>
      <c r="D18" s="97"/>
      <c r="E18" s="96"/>
      <c r="F18" s="98"/>
      <c r="G18" s="99"/>
    </row>
    <row r="19" spans="1:7">
      <c r="A19" s="527"/>
      <c r="B19" s="527"/>
      <c r="C19" s="527"/>
      <c r="D19" s="527"/>
      <c r="E19" s="527"/>
      <c r="F19" s="527"/>
      <c r="G19" s="99"/>
    </row>
    <row r="20" spans="1:7">
      <c r="A20" s="527"/>
      <c r="B20" s="527"/>
      <c r="C20" s="527"/>
      <c r="D20" s="527"/>
      <c r="E20" s="527"/>
      <c r="F20" s="527"/>
      <c r="G20" s="99"/>
    </row>
    <row r="21" spans="1:7" ht="18">
      <c r="A21" s="528" t="s">
        <v>247</v>
      </c>
      <c r="B21" s="528"/>
      <c r="C21" s="528"/>
      <c r="D21" s="528"/>
      <c r="E21" s="528"/>
      <c r="F21" s="528"/>
      <c r="G21" s="99"/>
    </row>
    <row r="22" spans="1:7" ht="18">
      <c r="A22" s="528" t="s">
        <v>241</v>
      </c>
      <c r="B22" s="528"/>
      <c r="C22" s="528"/>
      <c r="D22" s="528"/>
      <c r="E22" s="528"/>
      <c r="F22" s="528"/>
      <c r="G22" s="99"/>
    </row>
    <row r="23" spans="1:7">
      <c r="A23" s="100"/>
      <c r="B23" s="101"/>
      <c r="C23" s="101"/>
      <c r="D23" s="101"/>
      <c r="E23" s="102"/>
      <c r="F23" s="103"/>
      <c r="G23" s="99"/>
    </row>
    <row r="24" spans="1:7">
      <c r="A24" s="529" t="s">
        <v>242</v>
      </c>
      <c r="B24" s="530"/>
      <c r="C24" s="530"/>
      <c r="D24" s="530"/>
      <c r="E24" s="530"/>
      <c r="F24" s="530"/>
      <c r="G24" s="99"/>
    </row>
    <row r="25" spans="1:7">
      <c r="A25" s="277" t="s">
        <v>243</v>
      </c>
      <c r="B25" s="101"/>
      <c r="C25" s="101"/>
      <c r="D25" s="104" t="s">
        <v>0</v>
      </c>
      <c r="E25" s="101"/>
      <c r="F25" s="105"/>
      <c r="G25" s="99"/>
    </row>
    <row r="26" spans="1:7">
      <c r="A26" s="277" t="s">
        <v>244</v>
      </c>
      <c r="B26" s="101"/>
      <c r="C26" s="101"/>
      <c r="D26" s="104"/>
      <c r="E26" s="101"/>
      <c r="F26" s="105"/>
      <c r="G26" s="99"/>
    </row>
    <row r="27" spans="1:7">
      <c r="A27" s="277" t="s">
        <v>245</v>
      </c>
      <c r="B27" s="101"/>
      <c r="C27" s="101"/>
      <c r="D27" s="104"/>
      <c r="E27" s="101"/>
      <c r="F27" s="105"/>
      <c r="G27" s="99"/>
    </row>
    <row r="28" spans="1:7">
      <c r="A28" s="106" t="s">
        <v>1</v>
      </c>
      <c r="B28" s="107" t="s">
        <v>2</v>
      </c>
      <c r="C28" s="108" t="s">
        <v>3</v>
      </c>
      <c r="D28" s="109" t="s">
        <v>4</v>
      </c>
      <c r="E28" s="108" t="s">
        <v>5</v>
      </c>
      <c r="F28" s="110" t="s">
        <v>6</v>
      </c>
      <c r="G28" s="99"/>
    </row>
    <row r="29" spans="1:7">
      <c r="A29" s="111"/>
      <c r="B29" s="112"/>
      <c r="C29" s="113"/>
      <c r="D29" s="114"/>
      <c r="E29" s="113"/>
      <c r="F29" s="115"/>
      <c r="G29" s="99"/>
    </row>
    <row r="30" spans="1:7">
      <c r="A30" s="16"/>
      <c r="B30" s="45"/>
      <c r="C30" s="116"/>
      <c r="D30" s="21"/>
      <c r="E30" s="117"/>
      <c r="F30" s="118"/>
      <c r="G30" s="99"/>
    </row>
    <row r="31" spans="1:7">
      <c r="A31" s="45" t="s">
        <v>7</v>
      </c>
      <c r="B31" s="94" t="s">
        <v>61</v>
      </c>
      <c r="C31" s="43"/>
      <c r="D31" s="43"/>
      <c r="E31" s="119"/>
      <c r="F31" s="119"/>
      <c r="G31" s="99"/>
    </row>
    <row r="32" spans="1:7">
      <c r="A32" s="23"/>
      <c r="B32" s="94"/>
      <c r="C32" s="43"/>
      <c r="D32" s="43"/>
      <c r="E32" s="119"/>
      <c r="F32" s="119"/>
      <c r="G32" s="99"/>
    </row>
    <row r="33" spans="1:7">
      <c r="A33" s="16">
        <v>1</v>
      </c>
      <c r="B33" s="61" t="s">
        <v>8</v>
      </c>
      <c r="C33" s="43">
        <v>8106.39</v>
      </c>
      <c r="D33" s="32" t="s">
        <v>9</v>
      </c>
      <c r="E33" s="117">
        <v>26.699999629921578</v>
      </c>
      <c r="F33" s="43">
        <f>ROUND(C33*E33,2)</f>
        <v>216440.61</v>
      </c>
      <c r="G33" s="99"/>
    </row>
    <row r="34" spans="1:7">
      <c r="A34" s="16"/>
      <c r="B34" s="61"/>
      <c r="C34" s="43"/>
      <c r="D34" s="32"/>
      <c r="E34" s="117"/>
      <c r="F34" s="43"/>
      <c r="G34" s="99"/>
    </row>
    <row r="35" spans="1:7">
      <c r="A35" s="86">
        <v>2</v>
      </c>
      <c r="B35" s="93" t="s">
        <v>224</v>
      </c>
      <c r="C35" s="70"/>
      <c r="D35" s="82"/>
      <c r="E35" s="70"/>
      <c r="F35" s="71"/>
      <c r="G35" s="99"/>
    </row>
    <row r="36" spans="1:7">
      <c r="A36" s="81">
        <v>2.1</v>
      </c>
      <c r="B36" s="120" t="s">
        <v>130</v>
      </c>
      <c r="C36" s="67">
        <v>8422.2800000000007</v>
      </c>
      <c r="D36" s="32" t="s">
        <v>9</v>
      </c>
      <c r="E36" s="68">
        <v>67.8</v>
      </c>
      <c r="F36" s="66">
        <f>+ROUND(C36*E36,2)</f>
        <v>571030.57999999996</v>
      </c>
      <c r="G36" s="99"/>
    </row>
    <row r="37" spans="1:7">
      <c r="A37" s="89">
        <v>2.2000000000000002</v>
      </c>
      <c r="B37" s="121" t="s">
        <v>131</v>
      </c>
      <c r="C37" s="67">
        <v>3579.47</v>
      </c>
      <c r="D37" s="32" t="s">
        <v>12</v>
      </c>
      <c r="E37" s="68">
        <v>54.000000000000007</v>
      </c>
      <c r="F37" s="66">
        <f>+ROUND(C37*E37,2)</f>
        <v>193291.38</v>
      </c>
      <c r="G37" s="99"/>
    </row>
    <row r="38" spans="1:7" ht="25.5">
      <c r="A38" s="81">
        <v>2.2999999999999998</v>
      </c>
      <c r="B38" s="120" t="s">
        <v>221</v>
      </c>
      <c r="C38" s="6">
        <v>241.61</v>
      </c>
      <c r="D38" s="32" t="s">
        <v>10</v>
      </c>
      <c r="E38" s="68">
        <v>260</v>
      </c>
      <c r="F38" s="66">
        <f>+ROUND(C38*E38,2)</f>
        <v>62818.6</v>
      </c>
      <c r="G38" s="279"/>
    </row>
    <row r="39" spans="1:7">
      <c r="A39" s="81"/>
      <c r="B39" s="120"/>
      <c r="C39" s="83"/>
      <c r="D39" s="84"/>
      <c r="E39" s="85"/>
      <c r="F39" s="71"/>
      <c r="G39" s="99"/>
    </row>
    <row r="40" spans="1:7">
      <c r="A40" s="47">
        <v>3</v>
      </c>
      <c r="B40" s="94" t="s">
        <v>24</v>
      </c>
      <c r="C40" s="43"/>
      <c r="D40" s="32"/>
      <c r="E40" s="117"/>
      <c r="F40" s="43"/>
      <c r="G40" s="99"/>
    </row>
    <row r="41" spans="1:7">
      <c r="A41" s="16">
        <v>3.1</v>
      </c>
      <c r="B41" s="61" t="s">
        <v>25</v>
      </c>
      <c r="C41" s="43">
        <v>6890.43</v>
      </c>
      <c r="D41" s="32" t="s">
        <v>10</v>
      </c>
      <c r="E41" s="117">
        <v>225</v>
      </c>
      <c r="F41" s="43">
        <f t="shared" ref="F41:F87" si="0">ROUND(C41*E41,2)</f>
        <v>1550346.75</v>
      </c>
      <c r="G41" s="99"/>
    </row>
    <row r="42" spans="1:7">
      <c r="A42" s="16">
        <v>3.2</v>
      </c>
      <c r="B42" s="61" t="s">
        <v>11</v>
      </c>
      <c r="C42" s="43">
        <v>689.04</v>
      </c>
      <c r="D42" s="32" t="s">
        <v>10</v>
      </c>
      <c r="E42" s="117">
        <v>1092</v>
      </c>
      <c r="F42" s="43">
        <f t="shared" si="0"/>
        <v>752431.68</v>
      </c>
      <c r="G42" s="99"/>
    </row>
    <row r="43" spans="1:7" ht="25.5">
      <c r="A43" s="16">
        <v>3.3</v>
      </c>
      <c r="B43" s="17" t="s">
        <v>91</v>
      </c>
      <c r="C43" s="41">
        <v>2800.63</v>
      </c>
      <c r="D43" s="38" t="s">
        <v>10</v>
      </c>
      <c r="E43" s="42">
        <v>990</v>
      </c>
      <c r="F43" s="41">
        <f t="shared" si="0"/>
        <v>2772623.7</v>
      </c>
      <c r="G43" s="99"/>
    </row>
    <row r="44" spans="1:7" ht="25.5">
      <c r="A44" s="16">
        <v>3.4</v>
      </c>
      <c r="B44" s="122" t="s">
        <v>234</v>
      </c>
      <c r="C44" s="63">
        <v>5834.66</v>
      </c>
      <c r="D44" s="64" t="s">
        <v>10</v>
      </c>
      <c r="E44" s="65">
        <v>183.13</v>
      </c>
      <c r="F44" s="36">
        <f t="shared" si="0"/>
        <v>1068501.29</v>
      </c>
      <c r="G44" s="99"/>
    </row>
    <row r="45" spans="1:7" ht="25.5">
      <c r="A45" s="16">
        <v>3.5</v>
      </c>
      <c r="B45" s="122" t="s">
        <v>220</v>
      </c>
      <c r="C45" s="41">
        <v>4067.57</v>
      </c>
      <c r="D45" s="38" t="s">
        <v>10</v>
      </c>
      <c r="E45" s="42">
        <v>260</v>
      </c>
      <c r="F45" s="41">
        <f t="shared" si="0"/>
        <v>1057568.2</v>
      </c>
      <c r="G45" s="279"/>
    </row>
    <row r="46" spans="1:7">
      <c r="A46" s="16"/>
      <c r="B46" s="61"/>
      <c r="C46" s="43"/>
      <c r="D46" s="32"/>
      <c r="E46" s="117"/>
      <c r="F46" s="43"/>
      <c r="G46" s="99"/>
    </row>
    <row r="47" spans="1:7">
      <c r="A47" s="47">
        <v>4</v>
      </c>
      <c r="B47" s="94" t="s">
        <v>26</v>
      </c>
      <c r="C47" s="43"/>
      <c r="D47" s="32"/>
      <c r="E47" s="117"/>
      <c r="F47" s="43"/>
      <c r="G47" s="99"/>
    </row>
    <row r="48" spans="1:7" ht="23.25" customHeight="1">
      <c r="A48" s="16">
        <v>4.0999999999999996</v>
      </c>
      <c r="B48" s="30" t="s">
        <v>31</v>
      </c>
      <c r="C48" s="43">
        <v>550.51</v>
      </c>
      <c r="D48" s="37" t="s">
        <v>9</v>
      </c>
      <c r="E48" s="6">
        <v>864</v>
      </c>
      <c r="F48" s="43">
        <f t="shared" si="0"/>
        <v>475640.64</v>
      </c>
      <c r="G48" s="99"/>
    </row>
    <row r="49" spans="1:7" ht="22.5" customHeight="1">
      <c r="A49" s="16">
        <v>4.2</v>
      </c>
      <c r="B49" s="30" t="s">
        <v>60</v>
      </c>
      <c r="C49" s="43">
        <v>4396.92</v>
      </c>
      <c r="D49" s="37" t="s">
        <v>9</v>
      </c>
      <c r="E49" s="6">
        <v>609.99400000000003</v>
      </c>
      <c r="F49" s="43">
        <f t="shared" si="0"/>
        <v>2682094.8199999998</v>
      </c>
      <c r="G49" s="99"/>
    </row>
    <row r="50" spans="1:7" ht="18" customHeight="1">
      <c r="A50" s="16">
        <v>4.3</v>
      </c>
      <c r="B50" s="30" t="s">
        <v>59</v>
      </c>
      <c r="C50" s="43">
        <v>3326.42</v>
      </c>
      <c r="D50" s="37" t="s">
        <v>9</v>
      </c>
      <c r="E50" s="6">
        <v>370.84300000000002</v>
      </c>
      <c r="F50" s="43">
        <f t="shared" si="0"/>
        <v>1233579.57</v>
      </c>
      <c r="G50" s="279"/>
    </row>
    <row r="51" spans="1:7">
      <c r="A51" s="16"/>
      <c r="B51" s="30"/>
      <c r="C51" s="6"/>
      <c r="D51" s="37"/>
      <c r="E51" s="6"/>
      <c r="F51" s="43"/>
      <c r="G51" s="99"/>
    </row>
    <row r="52" spans="1:7">
      <c r="A52" s="47">
        <v>5</v>
      </c>
      <c r="B52" s="94" t="s">
        <v>27</v>
      </c>
      <c r="C52" s="43"/>
      <c r="D52" s="32"/>
      <c r="E52" s="117"/>
      <c r="F52" s="43"/>
      <c r="G52" s="99"/>
    </row>
    <row r="53" spans="1:7" ht="22.5" customHeight="1">
      <c r="A53" s="16">
        <v>5.0999999999999996</v>
      </c>
      <c r="B53" s="30" t="s">
        <v>64</v>
      </c>
      <c r="C53" s="43">
        <v>534.48</v>
      </c>
      <c r="D53" s="37" t="s">
        <v>9</v>
      </c>
      <c r="E53" s="6">
        <v>43.23</v>
      </c>
      <c r="F53" s="43">
        <f t="shared" si="0"/>
        <v>23105.57</v>
      </c>
      <c r="G53" s="99"/>
    </row>
    <row r="54" spans="1:7" ht="20.25" customHeight="1">
      <c r="A54" s="16">
        <v>5.2</v>
      </c>
      <c r="B54" s="30" t="s">
        <v>65</v>
      </c>
      <c r="C54" s="43">
        <v>4310.71</v>
      </c>
      <c r="D54" s="37" t="s">
        <v>9</v>
      </c>
      <c r="E54" s="6">
        <v>35.497000000000007</v>
      </c>
      <c r="F54" s="43">
        <f t="shared" si="0"/>
        <v>153017.26999999999</v>
      </c>
      <c r="G54" s="99"/>
    </row>
    <row r="55" spans="1:7" ht="15" customHeight="1">
      <c r="A55" s="16">
        <v>5.3</v>
      </c>
      <c r="B55" s="30" t="s">
        <v>63</v>
      </c>
      <c r="C55" s="43">
        <v>3261.2</v>
      </c>
      <c r="D55" s="37" t="s">
        <v>9</v>
      </c>
      <c r="E55" s="6">
        <v>30.778000000000002</v>
      </c>
      <c r="F55" s="43">
        <f t="shared" si="0"/>
        <v>100373.21</v>
      </c>
      <c r="G55" s="279"/>
    </row>
    <row r="56" spans="1:7">
      <c r="A56" s="16"/>
      <c r="B56" s="61"/>
      <c r="C56" s="43"/>
      <c r="D56" s="32"/>
      <c r="E56" s="117"/>
      <c r="F56" s="43"/>
      <c r="G56" s="99"/>
    </row>
    <row r="57" spans="1:7" ht="25.5">
      <c r="A57" s="46">
        <v>6</v>
      </c>
      <c r="B57" s="123" t="s">
        <v>28</v>
      </c>
      <c r="C57" s="124"/>
      <c r="D57" s="125"/>
      <c r="E57" s="126"/>
      <c r="F57" s="124"/>
      <c r="G57" s="99"/>
    </row>
    <row r="58" spans="1:7" ht="25.5">
      <c r="A58" s="12">
        <v>6.1</v>
      </c>
      <c r="B58" s="127" t="s">
        <v>133</v>
      </c>
      <c r="C58" s="124">
        <v>2</v>
      </c>
      <c r="D58" s="125" t="s">
        <v>4</v>
      </c>
      <c r="E58" s="126">
        <v>4345.8030000000008</v>
      </c>
      <c r="F58" s="124">
        <f t="shared" ref="F58:F64" si="1">ROUND(C58*E58,2)</f>
        <v>8691.61</v>
      </c>
      <c r="G58" s="99"/>
    </row>
    <row r="59" spans="1:7" ht="25.5">
      <c r="A59" s="16">
        <v>6.2</v>
      </c>
      <c r="B59" s="61" t="s">
        <v>145</v>
      </c>
      <c r="C59" s="43">
        <v>1</v>
      </c>
      <c r="D59" s="32" t="s">
        <v>4</v>
      </c>
      <c r="E59" s="117">
        <v>4088.7990000000004</v>
      </c>
      <c r="F59" s="43">
        <f t="shared" si="1"/>
        <v>4088.8</v>
      </c>
      <c r="G59" s="99"/>
    </row>
    <row r="60" spans="1:7" ht="25.5">
      <c r="A60" s="12">
        <v>6.3</v>
      </c>
      <c r="B60" s="61" t="s">
        <v>132</v>
      </c>
      <c r="C60" s="43">
        <v>1</v>
      </c>
      <c r="D60" s="32" t="s">
        <v>4</v>
      </c>
      <c r="E60" s="117">
        <v>3774.6830000000004</v>
      </c>
      <c r="F60" s="43">
        <f t="shared" si="1"/>
        <v>3774.68</v>
      </c>
      <c r="G60" s="99"/>
    </row>
    <row r="61" spans="1:7" ht="25.5">
      <c r="A61" s="16">
        <v>6.4</v>
      </c>
      <c r="B61" s="61" t="s">
        <v>94</v>
      </c>
      <c r="C61" s="43">
        <v>1</v>
      </c>
      <c r="D61" s="32" t="s">
        <v>4</v>
      </c>
      <c r="E61" s="117">
        <v>2688.2350000000001</v>
      </c>
      <c r="F61" s="43">
        <f t="shared" si="1"/>
        <v>2688.24</v>
      </c>
      <c r="G61" s="99"/>
    </row>
    <row r="62" spans="1:7" ht="25.5">
      <c r="A62" s="12">
        <v>6.5</v>
      </c>
      <c r="B62" s="61" t="s">
        <v>95</v>
      </c>
      <c r="C62" s="43">
        <v>3</v>
      </c>
      <c r="D62" s="32" t="s">
        <v>4</v>
      </c>
      <c r="E62" s="117">
        <v>2416.0589999999997</v>
      </c>
      <c r="F62" s="43">
        <f t="shared" si="1"/>
        <v>7248.18</v>
      </c>
      <c r="G62" s="99"/>
    </row>
    <row r="63" spans="1:7" ht="25.5">
      <c r="A63" s="16">
        <v>6.6</v>
      </c>
      <c r="B63" s="128" t="s">
        <v>193</v>
      </c>
      <c r="C63" s="129">
        <v>9</v>
      </c>
      <c r="D63" s="130" t="s">
        <v>4</v>
      </c>
      <c r="E63" s="131">
        <v>1518.0459999999998</v>
      </c>
      <c r="F63" s="129">
        <f t="shared" si="1"/>
        <v>13662.41</v>
      </c>
      <c r="G63" s="99"/>
    </row>
    <row r="64" spans="1:7" ht="25.5">
      <c r="A64" s="12">
        <v>6.7</v>
      </c>
      <c r="B64" s="61" t="s">
        <v>148</v>
      </c>
      <c r="C64" s="43">
        <v>6</v>
      </c>
      <c r="D64" s="32" t="s">
        <v>4</v>
      </c>
      <c r="E64" s="117">
        <v>2403.7064999999998</v>
      </c>
      <c r="F64" s="43">
        <f t="shared" si="1"/>
        <v>14422.24</v>
      </c>
      <c r="G64" s="99"/>
    </row>
    <row r="65" spans="1:7" ht="25.5">
      <c r="A65" s="16">
        <v>6.8</v>
      </c>
      <c r="B65" s="61" t="s">
        <v>149</v>
      </c>
      <c r="C65" s="43">
        <v>5</v>
      </c>
      <c r="D65" s="32" t="s">
        <v>4</v>
      </c>
      <c r="E65" s="117">
        <v>1383.6110000000001</v>
      </c>
      <c r="F65" s="43">
        <f t="shared" si="0"/>
        <v>6918.06</v>
      </c>
      <c r="G65" s="99"/>
    </row>
    <row r="66" spans="1:7" ht="25.5">
      <c r="A66" s="12">
        <v>6.9</v>
      </c>
      <c r="B66" s="61" t="s">
        <v>150</v>
      </c>
      <c r="C66" s="43">
        <v>2</v>
      </c>
      <c r="D66" s="32" t="s">
        <v>4</v>
      </c>
      <c r="E66" s="117">
        <v>2811.0744</v>
      </c>
      <c r="F66" s="43">
        <f>ROUND(C66*E66,2)</f>
        <v>5622.15</v>
      </c>
      <c r="G66" s="99"/>
    </row>
    <row r="67" spans="1:7" ht="25.5">
      <c r="A67" s="49">
        <v>6.1</v>
      </c>
      <c r="B67" s="61" t="s">
        <v>192</v>
      </c>
      <c r="C67" s="43">
        <v>1</v>
      </c>
      <c r="D67" s="32" t="s">
        <v>4</v>
      </c>
      <c r="E67" s="117">
        <v>3609.3680000000004</v>
      </c>
      <c r="F67" s="43">
        <f>ROUND(C67*E67,2)</f>
        <v>3609.37</v>
      </c>
      <c r="G67" s="99"/>
    </row>
    <row r="68" spans="1:7" ht="25.5">
      <c r="A68" s="12">
        <v>6.11</v>
      </c>
      <c r="B68" s="61" t="s">
        <v>96</v>
      </c>
      <c r="C68" s="43">
        <v>7</v>
      </c>
      <c r="D68" s="32" t="s">
        <v>4</v>
      </c>
      <c r="E68" s="117">
        <v>1674.1575000000003</v>
      </c>
      <c r="F68" s="43">
        <f>ROUND(C68*E68,2)</f>
        <v>11719.1</v>
      </c>
      <c r="G68" s="99"/>
    </row>
    <row r="69" spans="1:7" ht="25.5">
      <c r="A69" s="49">
        <v>6.12</v>
      </c>
      <c r="B69" s="61" t="s">
        <v>97</v>
      </c>
      <c r="C69" s="43">
        <v>2</v>
      </c>
      <c r="D69" s="32" t="s">
        <v>4</v>
      </c>
      <c r="E69" s="117">
        <v>2134.9121999999998</v>
      </c>
      <c r="F69" s="43">
        <f>ROUND(C69*E69,2)</f>
        <v>4269.82</v>
      </c>
      <c r="G69" s="99"/>
    </row>
    <row r="70" spans="1:7" ht="38.25">
      <c r="A70" s="12">
        <v>6.13</v>
      </c>
      <c r="B70" s="132" t="s">
        <v>147</v>
      </c>
      <c r="C70" s="41">
        <v>1.41</v>
      </c>
      <c r="D70" s="38" t="s">
        <v>10</v>
      </c>
      <c r="E70" s="42">
        <v>15181.691999999999</v>
      </c>
      <c r="F70" s="41">
        <f>ROUND(C70*E70,2)</f>
        <v>21406.19</v>
      </c>
      <c r="G70" s="279"/>
    </row>
    <row r="71" spans="1:7">
      <c r="A71" s="16"/>
      <c r="B71" s="61"/>
      <c r="C71" s="43"/>
      <c r="D71" s="32"/>
      <c r="E71" s="117"/>
      <c r="F71" s="43"/>
      <c r="G71" s="99"/>
    </row>
    <row r="72" spans="1:7">
      <c r="A72" s="47">
        <v>7</v>
      </c>
      <c r="B72" s="94" t="s">
        <v>76</v>
      </c>
      <c r="C72" s="43"/>
      <c r="D72" s="32"/>
      <c r="E72" s="117"/>
      <c r="F72" s="43"/>
      <c r="G72" s="99"/>
    </row>
    <row r="73" spans="1:7" ht="35.25" customHeight="1">
      <c r="A73" s="16">
        <v>7.1</v>
      </c>
      <c r="B73" s="61" t="s">
        <v>136</v>
      </c>
      <c r="C73" s="43">
        <v>5</v>
      </c>
      <c r="D73" s="32" t="s">
        <v>4</v>
      </c>
      <c r="E73" s="117">
        <v>2390.48</v>
      </c>
      <c r="F73" s="43">
        <f t="shared" si="0"/>
        <v>11952.4</v>
      </c>
      <c r="G73" s="99"/>
    </row>
    <row r="74" spans="1:7" ht="30" customHeight="1">
      <c r="A74" s="16">
        <v>7.2</v>
      </c>
      <c r="B74" s="61" t="s">
        <v>137</v>
      </c>
      <c r="C74" s="43">
        <v>24</v>
      </c>
      <c r="D74" s="32" t="s">
        <v>4</v>
      </c>
      <c r="E74" s="117">
        <v>1566.25</v>
      </c>
      <c r="F74" s="43">
        <f t="shared" si="0"/>
        <v>37590</v>
      </c>
      <c r="G74" s="99"/>
    </row>
    <row r="75" spans="1:7" ht="21.75" customHeight="1">
      <c r="A75" s="16">
        <v>7.3</v>
      </c>
      <c r="B75" s="61" t="s">
        <v>138</v>
      </c>
      <c r="C75" s="41">
        <v>33</v>
      </c>
      <c r="D75" s="38" t="s">
        <v>4</v>
      </c>
      <c r="E75" s="42">
        <v>1384.48</v>
      </c>
      <c r="F75" s="41">
        <f t="shared" si="0"/>
        <v>45687.839999999997</v>
      </c>
      <c r="G75" s="279"/>
    </row>
    <row r="76" spans="1:7">
      <c r="A76" s="16"/>
      <c r="B76" s="61"/>
      <c r="C76" s="43"/>
      <c r="D76" s="32"/>
      <c r="E76" s="117"/>
      <c r="F76" s="43"/>
      <c r="G76" s="99"/>
    </row>
    <row r="77" spans="1:7" ht="25.5">
      <c r="A77" s="47">
        <v>8</v>
      </c>
      <c r="B77" s="94" t="s">
        <v>34</v>
      </c>
      <c r="C77" s="43"/>
      <c r="D77" s="32"/>
      <c r="E77" s="117"/>
      <c r="F77" s="43"/>
      <c r="G77" s="99"/>
    </row>
    <row r="78" spans="1:7" ht="63.75">
      <c r="A78" s="16">
        <v>8.1</v>
      </c>
      <c r="B78" s="17" t="s">
        <v>184</v>
      </c>
      <c r="C78" s="5">
        <v>1</v>
      </c>
      <c r="D78" s="21" t="s">
        <v>4</v>
      </c>
      <c r="E78" s="5">
        <v>51366.414000000004</v>
      </c>
      <c r="F78" s="43">
        <f t="shared" si="0"/>
        <v>51366.41</v>
      </c>
      <c r="G78" s="99"/>
    </row>
    <row r="79" spans="1:7" ht="63.75">
      <c r="A79" s="16">
        <v>8.1999999999999993</v>
      </c>
      <c r="B79" s="17" t="s">
        <v>185</v>
      </c>
      <c r="C79" s="5">
        <v>5</v>
      </c>
      <c r="D79" s="21" t="s">
        <v>4</v>
      </c>
      <c r="E79" s="5">
        <v>37889.027000000002</v>
      </c>
      <c r="F79" s="43">
        <f t="shared" si="0"/>
        <v>189445.14</v>
      </c>
      <c r="G79" s="99"/>
    </row>
    <row r="80" spans="1:7" ht="63.75">
      <c r="A80" s="16">
        <v>8.3000000000000007</v>
      </c>
      <c r="B80" s="17" t="s">
        <v>186</v>
      </c>
      <c r="C80" s="5">
        <v>3</v>
      </c>
      <c r="D80" s="21" t="s">
        <v>4</v>
      </c>
      <c r="E80" s="5">
        <v>30629.06</v>
      </c>
      <c r="F80" s="43">
        <f t="shared" si="0"/>
        <v>91887.18</v>
      </c>
      <c r="G80" s="99"/>
    </row>
    <row r="81" spans="1:7" ht="27" customHeight="1">
      <c r="A81" s="16">
        <v>8.4</v>
      </c>
      <c r="B81" s="132" t="s">
        <v>62</v>
      </c>
      <c r="C81" s="43">
        <v>9</v>
      </c>
      <c r="D81" s="32" t="s">
        <v>4</v>
      </c>
      <c r="E81" s="117">
        <v>3509.11</v>
      </c>
      <c r="F81" s="43">
        <f t="shared" si="0"/>
        <v>31581.99</v>
      </c>
      <c r="G81" s="279"/>
    </row>
    <row r="82" spans="1:7">
      <c r="A82" s="16"/>
      <c r="B82" s="61"/>
      <c r="C82" s="43"/>
      <c r="D82" s="32"/>
      <c r="E82" s="117"/>
      <c r="F82" s="43"/>
      <c r="G82" s="99"/>
    </row>
    <row r="83" spans="1:7" ht="25.5">
      <c r="A83" s="47">
        <v>9</v>
      </c>
      <c r="B83" s="94" t="s">
        <v>35</v>
      </c>
      <c r="C83" s="43"/>
      <c r="D83" s="32"/>
      <c r="E83" s="117"/>
      <c r="F83" s="43"/>
      <c r="G83" s="99"/>
    </row>
    <row r="84" spans="1:7" ht="24" customHeight="1">
      <c r="A84" s="16">
        <v>9.1</v>
      </c>
      <c r="B84" s="30" t="s">
        <v>36</v>
      </c>
      <c r="C84" s="5">
        <v>2</v>
      </c>
      <c r="D84" s="21" t="s">
        <v>4</v>
      </c>
      <c r="E84" s="5">
        <v>11625.63</v>
      </c>
      <c r="F84" s="43">
        <f t="shared" si="0"/>
        <v>23251.26</v>
      </c>
      <c r="G84" s="99"/>
    </row>
    <row r="85" spans="1:7" ht="24" customHeight="1">
      <c r="A85" s="16">
        <v>9.1999999999999993</v>
      </c>
      <c r="B85" s="30" t="s">
        <v>194</v>
      </c>
      <c r="C85" s="5">
        <v>2</v>
      </c>
      <c r="D85" s="21" t="s">
        <v>4</v>
      </c>
      <c r="E85" s="5">
        <v>33046.839999999997</v>
      </c>
      <c r="F85" s="43">
        <f t="shared" si="0"/>
        <v>66093.679999999993</v>
      </c>
      <c r="G85" s="99"/>
    </row>
    <row r="86" spans="1:7" ht="22.5" customHeight="1">
      <c r="A86" s="16">
        <v>9.3000000000000007</v>
      </c>
      <c r="B86" s="30" t="s">
        <v>187</v>
      </c>
      <c r="C86" s="5">
        <v>2</v>
      </c>
      <c r="D86" s="21" t="s">
        <v>4</v>
      </c>
      <c r="E86" s="5">
        <v>17262.14</v>
      </c>
      <c r="F86" s="43">
        <f t="shared" si="0"/>
        <v>34524.28</v>
      </c>
      <c r="G86" s="99"/>
    </row>
    <row r="87" spans="1:7" ht="23.25" customHeight="1">
      <c r="A87" s="16">
        <v>9.4</v>
      </c>
      <c r="B87" s="61" t="s">
        <v>29</v>
      </c>
      <c r="C87" s="43">
        <v>2</v>
      </c>
      <c r="D87" s="32" t="s">
        <v>4</v>
      </c>
      <c r="E87" s="117">
        <v>3190.1</v>
      </c>
      <c r="F87" s="43">
        <f t="shared" si="0"/>
        <v>6380.2</v>
      </c>
      <c r="G87" s="279"/>
    </row>
    <row r="88" spans="1:7">
      <c r="A88" s="133"/>
      <c r="B88" s="134"/>
      <c r="C88" s="135"/>
      <c r="D88" s="84"/>
      <c r="E88" s="136"/>
      <c r="F88" s="43"/>
      <c r="G88" s="99"/>
    </row>
    <row r="89" spans="1:7" ht="25.5">
      <c r="A89" s="23">
        <v>10</v>
      </c>
      <c r="B89" s="24" t="s">
        <v>190</v>
      </c>
      <c r="C89" s="25"/>
      <c r="D89" s="26"/>
      <c r="E89" s="25"/>
      <c r="F89" s="27"/>
      <c r="G89" s="99"/>
    </row>
    <row r="90" spans="1:7">
      <c r="A90" s="16">
        <v>10.1</v>
      </c>
      <c r="B90" s="17" t="s">
        <v>8</v>
      </c>
      <c r="C90" s="18">
        <v>2</v>
      </c>
      <c r="D90" s="19" t="s">
        <v>4</v>
      </c>
      <c r="E90" s="18">
        <v>300</v>
      </c>
      <c r="F90" s="20">
        <f>ROUND(E90*C90,2)</f>
        <v>600</v>
      </c>
      <c r="G90" s="99"/>
    </row>
    <row r="91" spans="1:7" ht="25.5">
      <c r="A91" s="28">
        <v>10.199999999999999</v>
      </c>
      <c r="B91" s="17" t="s">
        <v>116</v>
      </c>
      <c r="C91" s="18">
        <v>12</v>
      </c>
      <c r="D91" s="19" t="s">
        <v>9</v>
      </c>
      <c r="E91" s="18">
        <v>1949.904</v>
      </c>
      <c r="F91" s="29">
        <f>ROUND(E91*C91,2)</f>
        <v>23398.85</v>
      </c>
      <c r="G91" s="99"/>
    </row>
    <row r="92" spans="1:7" ht="25.5">
      <c r="A92" s="16">
        <v>10.3</v>
      </c>
      <c r="B92" s="14" t="s">
        <v>118</v>
      </c>
      <c r="C92" s="22">
        <v>8</v>
      </c>
      <c r="D92" s="31" t="s">
        <v>4</v>
      </c>
      <c r="E92" s="22">
        <v>1168.2</v>
      </c>
      <c r="F92" s="15">
        <f>ROUND(E92*C92,2)</f>
        <v>9345.6</v>
      </c>
      <c r="G92" s="99"/>
    </row>
    <row r="93" spans="1:7" ht="20.25" customHeight="1">
      <c r="A93" s="28">
        <v>10.4</v>
      </c>
      <c r="B93" s="61" t="s">
        <v>78</v>
      </c>
      <c r="C93" s="5">
        <v>4</v>
      </c>
      <c r="D93" s="21" t="s">
        <v>4</v>
      </c>
      <c r="E93" s="5">
        <v>1410.6014999999998</v>
      </c>
      <c r="F93" s="20">
        <f>ROUND(E93*C93,2)</f>
        <v>5642.41</v>
      </c>
      <c r="G93" s="99"/>
    </row>
    <row r="94" spans="1:7" ht="23.25" customHeight="1">
      <c r="A94" s="16">
        <v>10.5</v>
      </c>
      <c r="B94" s="30" t="s">
        <v>231</v>
      </c>
      <c r="C94" s="5">
        <v>4</v>
      </c>
      <c r="D94" s="21" t="s">
        <v>4</v>
      </c>
      <c r="E94" s="5">
        <v>700</v>
      </c>
      <c r="F94" s="20">
        <f>ROUND(E94*C94,2)</f>
        <v>2800</v>
      </c>
      <c r="G94" s="99"/>
    </row>
    <row r="95" spans="1:7" ht="51">
      <c r="A95" s="28">
        <v>10.6</v>
      </c>
      <c r="B95" s="137" t="s">
        <v>134</v>
      </c>
      <c r="C95" s="34">
        <v>16</v>
      </c>
      <c r="D95" s="35" t="s">
        <v>33</v>
      </c>
      <c r="E95" s="34">
        <v>3159.7299999999996</v>
      </c>
      <c r="F95" s="36">
        <f>ROUND(C95*E95,2)</f>
        <v>50555.68</v>
      </c>
      <c r="G95" s="99"/>
    </row>
    <row r="96" spans="1:7" ht="27.75" customHeight="1">
      <c r="A96" s="16">
        <v>10.7</v>
      </c>
      <c r="B96" s="30" t="s">
        <v>106</v>
      </c>
      <c r="C96" s="5">
        <v>2.87</v>
      </c>
      <c r="D96" s="21" t="s">
        <v>12</v>
      </c>
      <c r="E96" s="5">
        <v>112.3</v>
      </c>
      <c r="F96" s="20">
        <f>ROUND(E96*C96,2)</f>
        <v>322.3</v>
      </c>
      <c r="G96" s="99"/>
    </row>
    <row r="97" spans="1:7">
      <c r="A97" s="28">
        <v>10.8</v>
      </c>
      <c r="B97" s="17" t="s">
        <v>30</v>
      </c>
      <c r="C97" s="5">
        <v>2</v>
      </c>
      <c r="D97" s="21" t="s">
        <v>4</v>
      </c>
      <c r="E97" s="300">
        <v>8386.51</v>
      </c>
      <c r="F97" s="20">
        <f>ROUND(E97*C97,2)</f>
        <v>16773.02</v>
      </c>
      <c r="G97" s="329"/>
    </row>
    <row r="98" spans="1:7">
      <c r="A98" s="16"/>
      <c r="B98" s="17"/>
      <c r="C98" s="5"/>
      <c r="D98" s="21"/>
      <c r="E98" s="119"/>
      <c r="F98" s="20"/>
      <c r="G98" s="99"/>
    </row>
    <row r="99" spans="1:7" ht="41.25" customHeight="1">
      <c r="A99" s="45">
        <v>11</v>
      </c>
      <c r="B99" s="24" t="s">
        <v>100</v>
      </c>
      <c r="C99" s="39"/>
      <c r="D99" s="40"/>
      <c r="E99" s="39"/>
      <c r="F99" s="20"/>
      <c r="G99" s="99"/>
    </row>
    <row r="100" spans="1:7" ht="22.5" customHeight="1">
      <c r="A100" s="16">
        <v>11.1</v>
      </c>
      <c r="B100" s="17" t="s">
        <v>8</v>
      </c>
      <c r="C100" s="18">
        <v>2</v>
      </c>
      <c r="D100" s="19" t="s">
        <v>4</v>
      </c>
      <c r="E100" s="18">
        <v>300</v>
      </c>
      <c r="F100" s="20">
        <f>ROUND(E100*C100,2)</f>
        <v>600</v>
      </c>
      <c r="G100" s="99"/>
    </row>
    <row r="101" spans="1:7" ht="39.75" customHeight="1">
      <c r="A101" s="16">
        <v>11.2</v>
      </c>
      <c r="B101" s="17" t="s">
        <v>107</v>
      </c>
      <c r="C101" s="18">
        <v>12.8</v>
      </c>
      <c r="D101" s="19" t="s">
        <v>9</v>
      </c>
      <c r="E101" s="18">
        <v>2581.1744000000003</v>
      </c>
      <c r="F101" s="29">
        <f>ROUND(E101*C101,2)</f>
        <v>33039.03</v>
      </c>
      <c r="G101" s="99"/>
    </row>
    <row r="102" spans="1:7" ht="25.5">
      <c r="A102" s="16">
        <v>11.3</v>
      </c>
      <c r="B102" s="17" t="s">
        <v>117</v>
      </c>
      <c r="C102" s="5">
        <v>8</v>
      </c>
      <c r="D102" s="21" t="s">
        <v>4</v>
      </c>
      <c r="E102" s="5">
        <v>1882.1</v>
      </c>
      <c r="F102" s="20">
        <f>ROUND(E102*C102,2)</f>
        <v>15056.8</v>
      </c>
      <c r="G102" s="99"/>
    </row>
    <row r="103" spans="1:7" ht="27" customHeight="1">
      <c r="A103" s="16">
        <v>11.4</v>
      </c>
      <c r="B103" s="61" t="s">
        <v>77</v>
      </c>
      <c r="C103" s="5">
        <v>4</v>
      </c>
      <c r="D103" s="21" t="s">
        <v>4</v>
      </c>
      <c r="E103" s="5">
        <v>1627.692</v>
      </c>
      <c r="F103" s="20">
        <f>ROUND(E103*C103,2)</f>
        <v>6510.77</v>
      </c>
      <c r="G103" s="99"/>
    </row>
    <row r="104" spans="1:7" ht="25.5" customHeight="1">
      <c r="A104" s="16">
        <v>11.5</v>
      </c>
      <c r="B104" s="30" t="s">
        <v>99</v>
      </c>
      <c r="C104" s="5">
        <v>4</v>
      </c>
      <c r="D104" s="21" t="s">
        <v>4</v>
      </c>
      <c r="E104" s="5">
        <v>11697.345000000001</v>
      </c>
      <c r="F104" s="20">
        <f>ROUND(E104*C104,2)</f>
        <v>46789.38</v>
      </c>
      <c r="G104" s="99"/>
    </row>
    <row r="105" spans="1:7" ht="51">
      <c r="A105" s="16">
        <v>11.6</v>
      </c>
      <c r="B105" s="137" t="s">
        <v>134</v>
      </c>
      <c r="C105" s="34">
        <v>16</v>
      </c>
      <c r="D105" s="35" t="s">
        <v>33</v>
      </c>
      <c r="E105" s="34">
        <v>3159.7299999999996</v>
      </c>
      <c r="F105" s="36">
        <f>ROUND(C105*E105,2)</f>
        <v>50555.68</v>
      </c>
      <c r="G105" s="99"/>
    </row>
    <row r="106" spans="1:7" ht="28.5" customHeight="1">
      <c r="A106" s="16">
        <v>11.7</v>
      </c>
      <c r="B106" s="30" t="s">
        <v>106</v>
      </c>
      <c r="C106" s="5">
        <v>3.83</v>
      </c>
      <c r="D106" s="21" t="s">
        <v>12</v>
      </c>
      <c r="E106" s="5">
        <v>112.3</v>
      </c>
      <c r="F106" s="20">
        <f>ROUND(E106*C106,2)</f>
        <v>430.11</v>
      </c>
      <c r="G106" s="99"/>
    </row>
    <row r="107" spans="1:7">
      <c r="A107" s="16">
        <v>11.8</v>
      </c>
      <c r="B107" s="17" t="s">
        <v>30</v>
      </c>
      <c r="C107" s="5">
        <v>2</v>
      </c>
      <c r="D107" s="21" t="s">
        <v>4</v>
      </c>
      <c r="E107" s="5">
        <v>9388.5880000000016</v>
      </c>
      <c r="F107" s="20">
        <f>ROUND(E107*C107,2)</f>
        <v>18777.18</v>
      </c>
      <c r="G107" s="329"/>
    </row>
    <row r="108" spans="1:7">
      <c r="A108" s="138"/>
      <c r="B108" s="61"/>
      <c r="C108" s="139"/>
      <c r="D108" s="37"/>
      <c r="E108" s="6"/>
      <c r="F108" s="140"/>
      <c r="G108" s="99"/>
    </row>
    <row r="109" spans="1:7">
      <c r="A109" s="141">
        <v>12</v>
      </c>
      <c r="B109" s="142" t="s">
        <v>90</v>
      </c>
      <c r="C109" s="139"/>
      <c r="D109" s="37"/>
      <c r="E109" s="6"/>
      <c r="F109" s="140"/>
      <c r="G109" s="99"/>
    </row>
    <row r="110" spans="1:7" ht="26.25" customHeight="1">
      <c r="A110" s="50">
        <v>12.1</v>
      </c>
      <c r="B110" s="30" t="s">
        <v>215</v>
      </c>
      <c r="C110" s="34">
        <v>293</v>
      </c>
      <c r="D110" s="19" t="s">
        <v>4</v>
      </c>
      <c r="E110" s="58">
        <v>241.2</v>
      </c>
      <c r="F110" s="143">
        <f>ROUND(C110*E110,2)</f>
        <v>70671.600000000006</v>
      </c>
      <c r="G110" s="99"/>
    </row>
    <row r="111" spans="1:7" ht="27.75" customHeight="1">
      <c r="A111" s="50">
        <v>12.2</v>
      </c>
      <c r="B111" s="30" t="s">
        <v>82</v>
      </c>
      <c r="C111" s="34">
        <v>1758</v>
      </c>
      <c r="D111" s="57" t="s">
        <v>9</v>
      </c>
      <c r="E111" s="58">
        <v>31.2</v>
      </c>
      <c r="F111" s="59">
        <f t="shared" ref="F111:F122" si="2">C111*E111</f>
        <v>54849.599999999999</v>
      </c>
      <c r="G111" s="99"/>
    </row>
    <row r="112" spans="1:7" ht="40.5" customHeight="1">
      <c r="A112" s="87">
        <v>12.299999999999999</v>
      </c>
      <c r="B112" s="17" t="s">
        <v>79</v>
      </c>
      <c r="C112" s="34">
        <v>293</v>
      </c>
      <c r="D112" s="57" t="s">
        <v>4</v>
      </c>
      <c r="E112" s="59">
        <v>53.1</v>
      </c>
      <c r="F112" s="59">
        <f t="shared" si="2"/>
        <v>15558.300000000001</v>
      </c>
      <c r="G112" s="99"/>
    </row>
    <row r="113" spans="1:7" ht="25.5">
      <c r="A113" s="50">
        <v>12.399999999999999</v>
      </c>
      <c r="B113" s="17" t="s">
        <v>83</v>
      </c>
      <c r="C113" s="34">
        <v>586</v>
      </c>
      <c r="D113" s="57" t="s">
        <v>4</v>
      </c>
      <c r="E113" s="59">
        <v>53.1</v>
      </c>
      <c r="F113" s="59">
        <f t="shared" si="2"/>
        <v>31116.600000000002</v>
      </c>
      <c r="G113" s="99"/>
    </row>
    <row r="114" spans="1:7" ht="21.75" customHeight="1">
      <c r="A114" s="50">
        <v>12.499999999999998</v>
      </c>
      <c r="B114" s="139" t="s">
        <v>84</v>
      </c>
      <c r="C114" s="144">
        <v>293</v>
      </c>
      <c r="D114" s="37" t="s">
        <v>4</v>
      </c>
      <c r="E114" s="145">
        <v>297</v>
      </c>
      <c r="F114" s="145">
        <f t="shared" si="2"/>
        <v>87021</v>
      </c>
      <c r="G114" s="99"/>
    </row>
    <row r="115" spans="1:7" ht="23.25" customHeight="1">
      <c r="A115" s="87">
        <v>12.599999999999998</v>
      </c>
      <c r="B115" s="30" t="s">
        <v>85</v>
      </c>
      <c r="C115" s="34">
        <v>293</v>
      </c>
      <c r="D115" s="57" t="s">
        <v>4</v>
      </c>
      <c r="E115" s="59">
        <v>1256</v>
      </c>
      <c r="F115" s="59">
        <f t="shared" si="2"/>
        <v>368008</v>
      </c>
      <c r="G115" s="99"/>
    </row>
    <row r="116" spans="1:7" ht="24" customHeight="1">
      <c r="A116" s="50">
        <v>12.699999999999998</v>
      </c>
      <c r="B116" s="61" t="s">
        <v>86</v>
      </c>
      <c r="C116" s="144">
        <v>293</v>
      </c>
      <c r="D116" s="37" t="s">
        <v>9</v>
      </c>
      <c r="E116" s="145">
        <v>28</v>
      </c>
      <c r="F116" s="145">
        <f t="shared" si="2"/>
        <v>8204</v>
      </c>
      <c r="G116" s="99"/>
    </row>
    <row r="117" spans="1:7" ht="27" customHeight="1">
      <c r="A117" s="50">
        <v>12.799999999999997</v>
      </c>
      <c r="B117" s="30" t="s">
        <v>87</v>
      </c>
      <c r="C117" s="144">
        <v>293</v>
      </c>
      <c r="D117" s="37" t="s">
        <v>4</v>
      </c>
      <c r="E117" s="145">
        <v>280</v>
      </c>
      <c r="F117" s="145">
        <f t="shared" si="2"/>
        <v>82040</v>
      </c>
      <c r="G117" s="99"/>
    </row>
    <row r="118" spans="1:7" ht="20.25" customHeight="1">
      <c r="A118" s="50">
        <v>12.899999999999997</v>
      </c>
      <c r="B118" s="139" t="s">
        <v>232</v>
      </c>
      <c r="C118" s="144">
        <v>293</v>
      </c>
      <c r="D118" s="37" t="s">
        <v>4</v>
      </c>
      <c r="E118" s="145">
        <v>100</v>
      </c>
      <c r="F118" s="145">
        <f t="shared" si="2"/>
        <v>29300</v>
      </c>
      <c r="G118" s="99"/>
    </row>
    <row r="119" spans="1:7" ht="23.25" customHeight="1">
      <c r="A119" s="138">
        <v>12.1</v>
      </c>
      <c r="B119" s="139" t="s">
        <v>80</v>
      </c>
      <c r="C119" s="144">
        <v>293</v>
      </c>
      <c r="D119" s="37" t="s">
        <v>4</v>
      </c>
      <c r="E119" s="145">
        <v>15</v>
      </c>
      <c r="F119" s="145">
        <f t="shared" si="2"/>
        <v>4395</v>
      </c>
      <c r="G119" s="99"/>
    </row>
    <row r="120" spans="1:7" ht="23.25" customHeight="1">
      <c r="A120" s="138">
        <v>12.11</v>
      </c>
      <c r="B120" s="139" t="s">
        <v>88</v>
      </c>
      <c r="C120" s="144">
        <v>293</v>
      </c>
      <c r="D120" s="37" t="s">
        <v>4</v>
      </c>
      <c r="E120" s="145">
        <v>2.95</v>
      </c>
      <c r="F120" s="145">
        <f t="shared" si="2"/>
        <v>864.35</v>
      </c>
      <c r="G120" s="99"/>
    </row>
    <row r="121" spans="1:7" ht="21" customHeight="1">
      <c r="A121" s="138">
        <v>12.12</v>
      </c>
      <c r="B121" s="146" t="s">
        <v>89</v>
      </c>
      <c r="C121" s="144">
        <v>580.14</v>
      </c>
      <c r="D121" s="37" t="s">
        <v>10</v>
      </c>
      <c r="E121" s="145">
        <v>390</v>
      </c>
      <c r="F121" s="145">
        <f t="shared" si="2"/>
        <v>226254.6</v>
      </c>
      <c r="G121" s="99"/>
    </row>
    <row r="122" spans="1:7">
      <c r="A122" s="138">
        <v>12.13</v>
      </c>
      <c r="B122" s="139" t="s">
        <v>81</v>
      </c>
      <c r="C122" s="144">
        <v>293</v>
      </c>
      <c r="D122" s="37" t="s">
        <v>4</v>
      </c>
      <c r="E122" s="145">
        <v>550</v>
      </c>
      <c r="F122" s="145">
        <f t="shared" si="2"/>
        <v>161150</v>
      </c>
      <c r="G122" s="279"/>
    </row>
    <row r="123" spans="1:7">
      <c r="A123" s="138"/>
      <c r="B123" s="139"/>
      <c r="C123" s="144"/>
      <c r="D123" s="37"/>
      <c r="E123" s="145"/>
      <c r="F123" s="145"/>
      <c r="G123" s="99"/>
    </row>
    <row r="124" spans="1:7" ht="59.25" customHeight="1">
      <c r="A124" s="60">
        <v>13</v>
      </c>
      <c r="B124" s="147" t="s">
        <v>188</v>
      </c>
      <c r="C124" s="148"/>
      <c r="D124" s="149"/>
      <c r="E124" s="116"/>
      <c r="F124" s="150"/>
      <c r="G124" s="99"/>
    </row>
    <row r="125" spans="1:7" ht="22.5" customHeight="1">
      <c r="A125" s="151">
        <v>13.1</v>
      </c>
      <c r="B125" s="122" t="s">
        <v>189</v>
      </c>
      <c r="C125" s="148">
        <v>1</v>
      </c>
      <c r="D125" s="149" t="s">
        <v>4</v>
      </c>
      <c r="E125" s="116">
        <v>159441.42500000002</v>
      </c>
      <c r="F125" s="150">
        <f>ROUND(E125*C125,2)</f>
        <v>159441.43</v>
      </c>
      <c r="G125" s="99"/>
    </row>
    <row r="126" spans="1:7">
      <c r="A126" s="47"/>
      <c r="B126" s="152"/>
      <c r="C126" s="153"/>
      <c r="D126" s="21"/>
      <c r="E126" s="5"/>
      <c r="F126" s="154"/>
      <c r="G126" s="99"/>
    </row>
    <row r="127" spans="1:7">
      <c r="A127" s="155">
        <v>14</v>
      </c>
      <c r="B127" s="24" t="s">
        <v>32</v>
      </c>
      <c r="C127" s="156"/>
      <c r="D127" s="149"/>
      <c r="E127" s="157"/>
      <c r="F127" s="143"/>
      <c r="G127" s="99"/>
    </row>
    <row r="128" spans="1:7" ht="21.75" customHeight="1">
      <c r="A128" s="158">
        <v>14.1</v>
      </c>
      <c r="B128" s="159" t="s">
        <v>64</v>
      </c>
      <c r="C128" s="129">
        <v>534.48</v>
      </c>
      <c r="D128" s="160" t="s">
        <v>9</v>
      </c>
      <c r="E128" s="161">
        <v>16.760000000000002</v>
      </c>
      <c r="F128" s="129">
        <f>ROUND(C128*E128,2)</f>
        <v>8957.8799999999992</v>
      </c>
      <c r="G128" s="99"/>
    </row>
    <row r="129" spans="1:7" ht="21.75" customHeight="1">
      <c r="A129" s="12">
        <v>14.2</v>
      </c>
      <c r="B129" s="162" t="s">
        <v>135</v>
      </c>
      <c r="C129" s="124">
        <v>4310.71</v>
      </c>
      <c r="D129" s="163" t="s">
        <v>9</v>
      </c>
      <c r="E129" s="164">
        <v>10.01</v>
      </c>
      <c r="F129" s="124">
        <f>ROUND(C129*E129,2)</f>
        <v>43150.21</v>
      </c>
      <c r="G129" s="99"/>
    </row>
    <row r="130" spans="1:7" ht="16.5" customHeight="1">
      <c r="A130" s="151">
        <v>14.3</v>
      </c>
      <c r="B130" s="162" t="s">
        <v>63</v>
      </c>
      <c r="C130" s="124">
        <v>3261.2</v>
      </c>
      <c r="D130" s="163" t="s">
        <v>9</v>
      </c>
      <c r="E130" s="164">
        <v>7.64</v>
      </c>
      <c r="F130" s="124">
        <f>ROUND(C130*E130,2)</f>
        <v>24915.57</v>
      </c>
      <c r="G130" s="99"/>
    </row>
    <row r="131" spans="1:7">
      <c r="A131" s="165"/>
      <c r="B131" s="162"/>
      <c r="C131" s="124"/>
      <c r="D131" s="163"/>
      <c r="E131" s="164"/>
      <c r="F131" s="124"/>
      <c r="G131" s="99"/>
    </row>
    <row r="132" spans="1:7">
      <c r="A132" s="16">
        <v>15</v>
      </c>
      <c r="B132" s="17" t="s">
        <v>182</v>
      </c>
      <c r="C132" s="72">
        <v>8106.39</v>
      </c>
      <c r="D132" s="38" t="s">
        <v>9</v>
      </c>
      <c r="E132" s="73">
        <v>18.25</v>
      </c>
      <c r="F132" s="74">
        <f>ROUND(C132*E132,2)</f>
        <v>147941.62</v>
      </c>
      <c r="G132" s="99"/>
    </row>
    <row r="133" spans="1:7" ht="41.25" customHeight="1">
      <c r="A133" s="28">
        <v>16</v>
      </c>
      <c r="B133" s="17" t="s">
        <v>183</v>
      </c>
      <c r="C133" s="72">
        <v>8106.39</v>
      </c>
      <c r="D133" s="38" t="s">
        <v>9</v>
      </c>
      <c r="E133" s="73">
        <v>45</v>
      </c>
      <c r="F133" s="74">
        <f>ROUND(C133*E133,2)</f>
        <v>364787.55</v>
      </c>
      <c r="G133" s="99"/>
    </row>
    <row r="134" spans="1:7" ht="27" customHeight="1">
      <c r="A134" s="16">
        <v>17</v>
      </c>
      <c r="B134" s="30" t="s">
        <v>216</v>
      </c>
      <c r="C134" s="72">
        <v>8106.39</v>
      </c>
      <c r="D134" s="38" t="s">
        <v>9</v>
      </c>
      <c r="E134" s="73">
        <v>25</v>
      </c>
      <c r="F134" s="74">
        <f>ROUND(C134*E134,2)</f>
        <v>202659.75</v>
      </c>
      <c r="G134" s="99"/>
    </row>
    <row r="135" spans="1:7" ht="27" customHeight="1">
      <c r="A135" s="166"/>
      <c r="B135" s="167" t="s">
        <v>47</v>
      </c>
      <c r="C135" s="168"/>
      <c r="D135" s="169"/>
      <c r="E135" s="168"/>
      <c r="F135" s="285">
        <f>SUM(F31:F134)</f>
        <v>15983228.970000001</v>
      </c>
      <c r="G135" s="279">
        <f>SUM(F29:F134)</f>
        <v>15983228.970000001</v>
      </c>
    </row>
    <row r="136" spans="1:7">
      <c r="A136" s="170"/>
      <c r="B136" s="142"/>
      <c r="C136" s="171"/>
      <c r="D136" s="172"/>
      <c r="E136" s="171"/>
      <c r="F136" s="173"/>
      <c r="G136" s="99"/>
    </row>
    <row r="137" spans="1:7" ht="33.75" customHeight="1">
      <c r="A137" s="53" t="s">
        <v>14</v>
      </c>
      <c r="B137" s="24" t="s">
        <v>73</v>
      </c>
      <c r="C137" s="174"/>
      <c r="D137" s="175"/>
      <c r="E137" s="176"/>
      <c r="F137" s="176"/>
      <c r="G137" s="99"/>
    </row>
    <row r="138" spans="1:7" hidden="1">
      <c r="A138" s="177"/>
      <c r="B138" s="24"/>
      <c r="C138" s="174"/>
      <c r="D138" s="175"/>
      <c r="E138" s="178"/>
      <c r="F138" s="176"/>
      <c r="G138" s="99"/>
    </row>
    <row r="139" spans="1:7" hidden="1">
      <c r="A139" s="179">
        <v>1</v>
      </c>
      <c r="B139" s="152" t="s">
        <v>139</v>
      </c>
      <c r="C139" s="116"/>
      <c r="D139" s="21"/>
      <c r="E139" s="174"/>
      <c r="F139" s="180"/>
      <c r="G139" s="99"/>
    </row>
    <row r="140" spans="1:7" hidden="1">
      <c r="A140" s="181">
        <v>1.1000000000000001</v>
      </c>
      <c r="B140" s="30" t="s">
        <v>48</v>
      </c>
      <c r="C140" s="116">
        <v>3</v>
      </c>
      <c r="D140" s="21" t="s">
        <v>92</v>
      </c>
      <c r="E140" s="116">
        <v>16000</v>
      </c>
      <c r="F140" s="182">
        <f>C140*E140</f>
        <v>48000</v>
      </c>
      <c r="G140" s="99"/>
    </row>
    <row r="141" spans="1:7" hidden="1">
      <c r="A141" s="181">
        <v>1.2</v>
      </c>
      <c r="B141" s="139" t="s">
        <v>38</v>
      </c>
      <c r="C141" s="116">
        <v>1</v>
      </c>
      <c r="D141" s="21" t="s">
        <v>4</v>
      </c>
      <c r="E141" s="116">
        <v>75000</v>
      </c>
      <c r="F141" s="182">
        <f>C141*E141</f>
        <v>75000</v>
      </c>
      <c r="G141" s="99"/>
    </row>
    <row r="142" spans="1:7" hidden="1">
      <c r="A142" s="183"/>
      <c r="B142" s="184"/>
      <c r="C142" s="185"/>
      <c r="D142" s="31"/>
      <c r="E142" s="185"/>
      <c r="F142" s="186"/>
      <c r="G142" s="99"/>
    </row>
    <row r="143" spans="1:7" s="287" customFormat="1" ht="22.5" customHeight="1">
      <c r="A143" s="196">
        <v>1</v>
      </c>
      <c r="B143" s="293" t="s">
        <v>249</v>
      </c>
      <c r="C143" s="116"/>
      <c r="D143" s="21"/>
      <c r="E143" s="116"/>
      <c r="F143" s="182"/>
      <c r="G143" s="99"/>
    </row>
    <row r="144" spans="1:7" s="287" customFormat="1" ht="31.5" customHeight="1">
      <c r="A144" s="507">
        <v>1.1000000000000001</v>
      </c>
      <c r="B144" s="508" t="s">
        <v>48</v>
      </c>
      <c r="C144" s="509">
        <v>3</v>
      </c>
      <c r="D144" s="475" t="s">
        <v>92</v>
      </c>
      <c r="E144" s="509">
        <v>16000</v>
      </c>
      <c r="F144" s="510">
        <f>ROUND(C144*E144,2)</f>
        <v>48000</v>
      </c>
      <c r="G144" s="99"/>
    </row>
    <row r="145" spans="1:7" s="287" customFormat="1" ht="42.75" customHeight="1">
      <c r="A145" s="507">
        <v>1.2</v>
      </c>
      <c r="B145" s="508" t="s">
        <v>38</v>
      </c>
      <c r="C145" s="509">
        <v>1</v>
      </c>
      <c r="D145" s="475" t="s">
        <v>250</v>
      </c>
      <c r="E145" s="509">
        <v>75000</v>
      </c>
      <c r="F145" s="510">
        <f>ROUND(C145*E145,2)</f>
        <v>75000</v>
      </c>
      <c r="G145" s="279"/>
    </row>
    <row r="146" spans="1:7" ht="36" customHeight="1">
      <c r="A146" s="187">
        <v>2</v>
      </c>
      <c r="B146" s="188" t="s">
        <v>49</v>
      </c>
      <c r="C146" s="189"/>
      <c r="D146" s="190"/>
      <c r="E146" s="189"/>
      <c r="F146" s="74"/>
      <c r="G146" s="99"/>
    </row>
    <row r="147" spans="1:7" ht="35.25" customHeight="1">
      <c r="A147" s="511">
        <v>2.1</v>
      </c>
      <c r="B147" s="512" t="s">
        <v>25</v>
      </c>
      <c r="C147" s="513">
        <v>103.65</v>
      </c>
      <c r="D147" s="514" t="s">
        <v>10</v>
      </c>
      <c r="E147" s="513">
        <v>425</v>
      </c>
      <c r="F147" s="510">
        <f t="shared" ref="F147:F189" si="3">ROUND(C147*E147,2)</f>
        <v>44051.25</v>
      </c>
      <c r="G147" s="99"/>
    </row>
    <row r="148" spans="1:7" ht="29.25" customHeight="1">
      <c r="A148" s="88">
        <v>2.2000000000000002</v>
      </c>
      <c r="B148" s="122" t="s">
        <v>234</v>
      </c>
      <c r="C148" s="189">
        <v>58.88</v>
      </c>
      <c r="D148" s="190" t="s">
        <v>10</v>
      </c>
      <c r="E148" s="189">
        <v>183.13</v>
      </c>
      <c r="F148" s="74">
        <f t="shared" si="3"/>
        <v>10782.69</v>
      </c>
      <c r="G148" s="99"/>
    </row>
    <row r="149" spans="1:7" ht="38.25" customHeight="1">
      <c r="A149" s="515">
        <v>2.2999999999999998</v>
      </c>
      <c r="B149" s="464" t="s">
        <v>220</v>
      </c>
      <c r="C149" s="516">
        <v>53.72</v>
      </c>
      <c r="D149" s="517" t="s">
        <v>10</v>
      </c>
      <c r="E149" s="516">
        <v>260</v>
      </c>
      <c r="F149" s="510">
        <f t="shared" si="3"/>
        <v>13967.2</v>
      </c>
      <c r="G149" s="279"/>
    </row>
    <row r="150" spans="1:7" ht="10.5" customHeight="1">
      <c r="A150" s="191"/>
      <c r="B150" s="192"/>
      <c r="C150" s="193"/>
      <c r="D150" s="194"/>
      <c r="E150" s="193"/>
      <c r="F150" s="74"/>
      <c r="G150" s="99"/>
    </row>
    <row r="151" spans="1:7" ht="30.75" customHeight="1">
      <c r="A151" s="47">
        <v>3</v>
      </c>
      <c r="B151" s="24" t="s">
        <v>112</v>
      </c>
      <c r="C151" s="116"/>
      <c r="D151" s="21"/>
      <c r="E151" s="116"/>
      <c r="F151" s="74"/>
      <c r="G151" s="99"/>
    </row>
    <row r="152" spans="1:7" ht="21.75" customHeight="1">
      <c r="A152" s="518">
        <v>3.1</v>
      </c>
      <c r="B152" s="464" t="s">
        <v>101</v>
      </c>
      <c r="C152" s="519">
        <v>36.54</v>
      </c>
      <c r="D152" s="471" t="s">
        <v>10</v>
      </c>
      <c r="E152" s="519">
        <v>12176.75</v>
      </c>
      <c r="F152" s="510">
        <f t="shared" ref="F152:F160" si="4">ROUND(C152*E152,2)</f>
        <v>444938.45</v>
      </c>
      <c r="G152" s="99"/>
    </row>
    <row r="153" spans="1:7" ht="30" customHeight="1">
      <c r="A153" s="520">
        <v>3.2</v>
      </c>
      <c r="B153" s="521" t="s">
        <v>103</v>
      </c>
      <c r="C153" s="522">
        <v>39.99</v>
      </c>
      <c r="D153" s="523" t="s">
        <v>10</v>
      </c>
      <c r="E153" s="522">
        <v>30376.407466666667</v>
      </c>
      <c r="F153" s="524">
        <f t="shared" si="4"/>
        <v>1214752.53</v>
      </c>
      <c r="G153" s="525">
        <f>C153*0.3</f>
        <v>11.997</v>
      </c>
    </row>
    <row r="154" spans="1:7" ht="34.5" customHeight="1">
      <c r="A154" s="28">
        <v>3.3000000000000003</v>
      </c>
      <c r="B154" s="61" t="s">
        <v>104</v>
      </c>
      <c r="C154" s="195">
        <v>3.02</v>
      </c>
      <c r="D154" s="19" t="s">
        <v>10</v>
      </c>
      <c r="E154" s="195">
        <v>26358.059999999998</v>
      </c>
      <c r="F154" s="74">
        <f t="shared" si="4"/>
        <v>79601.34</v>
      </c>
      <c r="G154" s="99"/>
    </row>
    <row r="155" spans="1:7" ht="27" customHeight="1">
      <c r="A155" s="28">
        <v>3.4000000000000004</v>
      </c>
      <c r="B155" s="61" t="s">
        <v>102</v>
      </c>
      <c r="C155" s="195">
        <v>3.01</v>
      </c>
      <c r="D155" s="19" t="s">
        <v>10</v>
      </c>
      <c r="E155" s="195">
        <v>20589.786666666667</v>
      </c>
      <c r="F155" s="74">
        <f t="shared" si="4"/>
        <v>61975.26</v>
      </c>
      <c r="G155" s="99"/>
    </row>
    <row r="156" spans="1:7" ht="24" customHeight="1">
      <c r="A156" s="28">
        <v>3.5000000000000004</v>
      </c>
      <c r="B156" s="61" t="s">
        <v>109</v>
      </c>
      <c r="C156" s="195">
        <v>10.73</v>
      </c>
      <c r="D156" s="19" t="s">
        <v>10</v>
      </c>
      <c r="E156" s="195">
        <v>17688.849999999999</v>
      </c>
      <c r="F156" s="74">
        <f t="shared" si="4"/>
        <v>189801.36</v>
      </c>
      <c r="G156" s="99"/>
    </row>
    <row r="157" spans="1:7">
      <c r="A157" s="28">
        <v>3.6000000000000005</v>
      </c>
      <c r="B157" s="61" t="s">
        <v>119</v>
      </c>
      <c r="C157" s="195">
        <v>36.57</v>
      </c>
      <c r="D157" s="19" t="s">
        <v>10</v>
      </c>
      <c r="E157" s="195">
        <v>22373.024399999998</v>
      </c>
      <c r="F157" s="74">
        <f t="shared" si="4"/>
        <v>818181.5</v>
      </c>
      <c r="G157" s="99"/>
    </row>
    <row r="158" spans="1:7" ht="25.5">
      <c r="A158" s="28">
        <v>3.7000000000000006</v>
      </c>
      <c r="B158" s="61" t="s">
        <v>120</v>
      </c>
      <c r="C158" s="195">
        <v>5.13</v>
      </c>
      <c r="D158" s="19" t="s">
        <v>10</v>
      </c>
      <c r="E158" s="195">
        <v>18957.076666666664</v>
      </c>
      <c r="F158" s="74">
        <f t="shared" si="4"/>
        <v>97249.8</v>
      </c>
      <c r="G158" s="99"/>
    </row>
    <row r="159" spans="1:7" ht="26.25" customHeight="1">
      <c r="A159" s="28">
        <v>3.8000000000000007</v>
      </c>
      <c r="B159" s="61" t="s">
        <v>110</v>
      </c>
      <c r="C159" s="195">
        <v>13.07</v>
      </c>
      <c r="D159" s="19" t="s">
        <v>10</v>
      </c>
      <c r="E159" s="195">
        <v>19807.830000000002</v>
      </c>
      <c r="F159" s="74">
        <f t="shared" si="4"/>
        <v>258888.34</v>
      </c>
      <c r="G159" s="99"/>
    </row>
    <row r="160" spans="1:7">
      <c r="A160" s="28">
        <v>3.9000000000000008</v>
      </c>
      <c r="B160" s="61" t="s">
        <v>111</v>
      </c>
      <c r="C160" s="195">
        <v>5.38</v>
      </c>
      <c r="D160" s="19" t="s">
        <v>10</v>
      </c>
      <c r="E160" s="195">
        <v>19567</v>
      </c>
      <c r="F160" s="74">
        <f t="shared" si="4"/>
        <v>105270.46</v>
      </c>
      <c r="G160" s="279"/>
    </row>
    <row r="161" spans="1:7">
      <c r="A161" s="16"/>
      <c r="B161" s="61"/>
      <c r="C161" s="116"/>
      <c r="D161" s="21"/>
      <c r="E161" s="116"/>
      <c r="F161" s="74"/>
      <c r="G161" s="99"/>
    </row>
    <row r="162" spans="1:7">
      <c r="A162" s="179">
        <v>4</v>
      </c>
      <c r="B162" s="152" t="s">
        <v>39</v>
      </c>
      <c r="C162" s="116"/>
      <c r="D162" s="21"/>
      <c r="E162" s="116"/>
      <c r="F162" s="74"/>
      <c r="G162" s="99"/>
    </row>
    <row r="163" spans="1:7" ht="18.75" customHeight="1">
      <c r="A163" s="181">
        <v>4.0999999999999996</v>
      </c>
      <c r="B163" s="30" t="s">
        <v>113</v>
      </c>
      <c r="C163" s="116">
        <v>53.53</v>
      </c>
      <c r="D163" s="21" t="s">
        <v>12</v>
      </c>
      <c r="E163" s="116">
        <v>521.05999999999995</v>
      </c>
      <c r="F163" s="74">
        <f t="shared" si="3"/>
        <v>27892.34</v>
      </c>
      <c r="G163" s="99"/>
    </row>
    <row r="164" spans="1:7" ht="18.75" customHeight="1">
      <c r="A164" s="181">
        <v>4.2</v>
      </c>
      <c r="B164" s="61" t="s">
        <v>41</v>
      </c>
      <c r="C164" s="116">
        <v>121.64</v>
      </c>
      <c r="D164" s="21" t="s">
        <v>12</v>
      </c>
      <c r="E164" s="116">
        <v>315.92</v>
      </c>
      <c r="F164" s="74">
        <f t="shared" si="3"/>
        <v>38428.51</v>
      </c>
      <c r="G164" s="99"/>
    </row>
    <row r="165" spans="1:7" ht="21" customHeight="1">
      <c r="A165" s="181">
        <v>4.3</v>
      </c>
      <c r="B165" s="30" t="s">
        <v>42</v>
      </c>
      <c r="C165" s="116">
        <v>54.14</v>
      </c>
      <c r="D165" s="21" t="s">
        <v>12</v>
      </c>
      <c r="E165" s="281">
        <v>469.19</v>
      </c>
      <c r="F165" s="74">
        <f t="shared" si="3"/>
        <v>25401.95</v>
      </c>
      <c r="G165" s="99"/>
    </row>
    <row r="166" spans="1:7" ht="21" customHeight="1">
      <c r="A166" s="181">
        <v>4.4000000000000004</v>
      </c>
      <c r="B166" s="30" t="s">
        <v>40</v>
      </c>
      <c r="C166" s="116">
        <v>908.15</v>
      </c>
      <c r="D166" s="21" t="s">
        <v>12</v>
      </c>
      <c r="E166" s="116">
        <v>274.88</v>
      </c>
      <c r="F166" s="74">
        <f t="shared" si="3"/>
        <v>249632.27</v>
      </c>
      <c r="G166" s="99"/>
    </row>
    <row r="167" spans="1:7" ht="24" customHeight="1">
      <c r="A167" s="181">
        <v>4.5999999999999996</v>
      </c>
      <c r="B167" s="30" t="s">
        <v>50</v>
      </c>
      <c r="C167" s="116">
        <v>1508.98</v>
      </c>
      <c r="D167" s="21" t="s">
        <v>9</v>
      </c>
      <c r="E167" s="116">
        <v>84.04</v>
      </c>
      <c r="F167" s="74">
        <f t="shared" si="3"/>
        <v>126814.68</v>
      </c>
      <c r="G167" s="99"/>
    </row>
    <row r="168" spans="1:7">
      <c r="A168" s="181">
        <v>4.7</v>
      </c>
      <c r="B168" s="30" t="s">
        <v>51</v>
      </c>
      <c r="C168" s="116">
        <v>908.15</v>
      </c>
      <c r="D168" s="21" t="s">
        <v>9</v>
      </c>
      <c r="E168" s="116">
        <v>145.66</v>
      </c>
      <c r="F168" s="74">
        <f t="shared" si="3"/>
        <v>132281.13</v>
      </c>
      <c r="G168" s="99"/>
    </row>
    <row r="169" spans="1:7">
      <c r="A169" s="181"/>
      <c r="B169" s="30"/>
      <c r="C169" s="116"/>
      <c r="D169" s="21"/>
      <c r="E169" s="116"/>
      <c r="F169" s="74"/>
      <c r="G169" s="99"/>
    </row>
    <row r="170" spans="1:7">
      <c r="A170" s="196">
        <v>4.8</v>
      </c>
      <c r="B170" s="61" t="s">
        <v>105</v>
      </c>
      <c r="C170" s="116">
        <v>33.049999999999997</v>
      </c>
      <c r="D170" s="21" t="s">
        <v>9</v>
      </c>
      <c r="E170" s="116">
        <v>864.7</v>
      </c>
      <c r="F170" s="74">
        <f t="shared" si="3"/>
        <v>28578.34</v>
      </c>
      <c r="G170" s="279"/>
    </row>
    <row r="171" spans="1:7">
      <c r="A171" s="181"/>
      <c r="B171" s="197"/>
      <c r="C171" s="116"/>
      <c r="D171" s="21"/>
      <c r="E171" s="116"/>
      <c r="F171" s="74"/>
      <c r="G171" s="99"/>
    </row>
    <row r="172" spans="1:7" ht="45" customHeight="1">
      <c r="A172" s="55">
        <v>6</v>
      </c>
      <c r="B172" s="24" t="s">
        <v>195</v>
      </c>
      <c r="C172" s="195"/>
      <c r="D172" s="19"/>
      <c r="E172" s="195"/>
      <c r="F172" s="74"/>
      <c r="G172" s="99"/>
    </row>
    <row r="173" spans="1:7" ht="24" customHeight="1">
      <c r="A173" s="28">
        <v>6.1</v>
      </c>
      <c r="B173" s="17" t="s">
        <v>123</v>
      </c>
      <c r="C173" s="116">
        <v>55</v>
      </c>
      <c r="D173" s="21" t="s">
        <v>9</v>
      </c>
      <c r="E173" s="116">
        <v>4394.79</v>
      </c>
      <c r="F173" s="74">
        <f t="shared" si="3"/>
        <v>241713.45</v>
      </c>
      <c r="G173" s="99"/>
    </row>
    <row r="174" spans="1:7" ht="37.5" customHeight="1">
      <c r="A174" s="28">
        <v>6.2</v>
      </c>
      <c r="B174" s="17" t="s">
        <v>227</v>
      </c>
      <c r="C174" s="116">
        <v>15</v>
      </c>
      <c r="D174" s="21" t="s">
        <v>9</v>
      </c>
      <c r="E174" s="116">
        <v>4394.79</v>
      </c>
      <c r="F174" s="74">
        <f t="shared" si="3"/>
        <v>65921.850000000006</v>
      </c>
      <c r="G174" s="99"/>
    </row>
    <row r="175" spans="1:7" ht="28.5" customHeight="1">
      <c r="A175" s="28">
        <v>6.3</v>
      </c>
      <c r="B175" s="17" t="s">
        <v>228</v>
      </c>
      <c r="C175" s="116">
        <v>52.11</v>
      </c>
      <c r="D175" s="21" t="s">
        <v>9</v>
      </c>
      <c r="E175" s="116">
        <v>1350.0816000000002</v>
      </c>
      <c r="F175" s="74">
        <f t="shared" si="3"/>
        <v>70352.75</v>
      </c>
      <c r="G175" s="99"/>
    </row>
    <row r="176" spans="1:7" ht="35.25" customHeight="1">
      <c r="A176" s="28">
        <v>6.4</v>
      </c>
      <c r="B176" s="17" t="s">
        <v>108</v>
      </c>
      <c r="C176" s="116">
        <v>1.5</v>
      </c>
      <c r="D176" s="21" t="s">
        <v>9</v>
      </c>
      <c r="E176" s="116">
        <v>2304.62</v>
      </c>
      <c r="F176" s="74">
        <f t="shared" si="3"/>
        <v>3456.93</v>
      </c>
      <c r="G176" s="99"/>
    </row>
    <row r="177" spans="1:8" ht="30.75" customHeight="1">
      <c r="A177" s="28">
        <v>6.5</v>
      </c>
      <c r="B177" s="17" t="s">
        <v>219</v>
      </c>
      <c r="C177" s="116">
        <v>5</v>
      </c>
      <c r="D177" s="21" t="s">
        <v>4</v>
      </c>
      <c r="E177" s="116">
        <v>4968.7439999999997</v>
      </c>
      <c r="F177" s="74">
        <f t="shared" si="3"/>
        <v>24843.72</v>
      </c>
      <c r="G177" s="99"/>
    </row>
    <row r="178" spans="1:8" ht="33.75" customHeight="1">
      <c r="A178" s="28">
        <v>6.6</v>
      </c>
      <c r="B178" s="17" t="s">
        <v>125</v>
      </c>
      <c r="C178" s="116">
        <v>4</v>
      </c>
      <c r="D178" s="21" t="s">
        <v>4</v>
      </c>
      <c r="E178" s="116">
        <v>3634.4</v>
      </c>
      <c r="F178" s="74">
        <f t="shared" si="3"/>
        <v>14537.6</v>
      </c>
      <c r="G178" s="99"/>
    </row>
    <row r="179" spans="1:8" ht="36" customHeight="1">
      <c r="A179" s="28">
        <v>6.7</v>
      </c>
      <c r="B179" s="17" t="s">
        <v>144</v>
      </c>
      <c r="C179" s="116">
        <v>2</v>
      </c>
      <c r="D179" s="21" t="s">
        <v>4</v>
      </c>
      <c r="E179" s="116">
        <v>1882.1</v>
      </c>
      <c r="F179" s="74">
        <f t="shared" si="3"/>
        <v>3764.2</v>
      </c>
      <c r="G179" s="99"/>
    </row>
    <row r="180" spans="1:8" ht="39.75" customHeight="1">
      <c r="A180" s="48">
        <v>6.8</v>
      </c>
      <c r="B180" s="17" t="s">
        <v>145</v>
      </c>
      <c r="C180" s="116">
        <v>1</v>
      </c>
      <c r="D180" s="21" t="s">
        <v>4</v>
      </c>
      <c r="E180" s="116">
        <v>3400.76</v>
      </c>
      <c r="F180" s="74">
        <f t="shared" si="3"/>
        <v>3400.76</v>
      </c>
      <c r="G180" s="99"/>
    </row>
    <row r="181" spans="1:8" ht="24.75" customHeight="1">
      <c r="A181" s="28">
        <v>6.9</v>
      </c>
      <c r="B181" s="61" t="s">
        <v>136</v>
      </c>
      <c r="C181" s="116">
        <v>11</v>
      </c>
      <c r="D181" s="21" t="s">
        <v>4</v>
      </c>
      <c r="E181" s="116">
        <v>2485.9295999999995</v>
      </c>
      <c r="F181" s="74">
        <f t="shared" si="3"/>
        <v>27345.23</v>
      </c>
      <c r="G181" s="99"/>
    </row>
    <row r="182" spans="1:8" ht="30" customHeight="1">
      <c r="A182" s="52">
        <v>6.1</v>
      </c>
      <c r="B182" s="61" t="s">
        <v>217</v>
      </c>
      <c r="C182" s="116">
        <v>2</v>
      </c>
      <c r="D182" s="21" t="s">
        <v>4</v>
      </c>
      <c r="E182" s="116">
        <v>1356.41</v>
      </c>
      <c r="F182" s="74">
        <f t="shared" si="3"/>
        <v>2712.82</v>
      </c>
      <c r="G182" s="99"/>
    </row>
    <row r="183" spans="1:8" ht="24.75" customHeight="1">
      <c r="A183" s="52">
        <v>6.11</v>
      </c>
      <c r="B183" s="30" t="s">
        <v>218</v>
      </c>
      <c r="C183" s="116">
        <v>3</v>
      </c>
      <c r="D183" s="21" t="s">
        <v>4</v>
      </c>
      <c r="E183" s="116">
        <v>2275.2399999999998</v>
      </c>
      <c r="F183" s="74">
        <f t="shared" si="3"/>
        <v>6825.72</v>
      </c>
      <c r="G183" s="99"/>
    </row>
    <row r="184" spans="1:8" ht="21.75" customHeight="1">
      <c r="A184" s="91">
        <v>6.12</v>
      </c>
      <c r="B184" s="159" t="s">
        <v>52</v>
      </c>
      <c r="C184" s="185">
        <v>28</v>
      </c>
      <c r="D184" s="31" t="s">
        <v>4</v>
      </c>
      <c r="E184" s="185">
        <v>50</v>
      </c>
      <c r="F184" s="298">
        <f t="shared" si="3"/>
        <v>1400</v>
      </c>
      <c r="G184" s="99"/>
    </row>
    <row r="185" spans="1:8" ht="27.75" customHeight="1">
      <c r="A185" s="52">
        <v>6.13</v>
      </c>
      <c r="B185" s="30" t="s">
        <v>229</v>
      </c>
      <c r="C185" s="116">
        <v>1.02</v>
      </c>
      <c r="D185" s="21" t="s">
        <v>10</v>
      </c>
      <c r="E185" s="116">
        <v>17711.973999999998</v>
      </c>
      <c r="F185" s="74">
        <f t="shared" si="3"/>
        <v>18066.21</v>
      </c>
      <c r="G185" s="99"/>
    </row>
    <row r="186" spans="1:8" ht="31.5" customHeight="1">
      <c r="A186" s="52">
        <v>6.14</v>
      </c>
      <c r="B186" s="61" t="s">
        <v>46</v>
      </c>
      <c r="C186" s="116">
        <v>1</v>
      </c>
      <c r="D186" s="21" t="s">
        <v>4</v>
      </c>
      <c r="E186" s="116">
        <v>60758.866999999998</v>
      </c>
      <c r="F186" s="74">
        <f t="shared" si="3"/>
        <v>60758.87</v>
      </c>
      <c r="G186" s="99"/>
    </row>
    <row r="187" spans="1:8" ht="21" customHeight="1">
      <c r="A187" s="28">
        <v>7</v>
      </c>
      <c r="B187" s="61" t="s">
        <v>122</v>
      </c>
      <c r="C187" s="116">
        <v>1768</v>
      </c>
      <c r="D187" s="21" t="s">
        <v>115</v>
      </c>
      <c r="E187" s="116">
        <v>76</v>
      </c>
      <c r="F187" s="74">
        <f t="shared" si="3"/>
        <v>134368</v>
      </c>
      <c r="G187" s="99"/>
    </row>
    <row r="188" spans="1:8" ht="18.75" customHeight="1">
      <c r="A188" s="54">
        <v>8</v>
      </c>
      <c r="B188" s="30" t="s">
        <v>146</v>
      </c>
      <c r="C188" s="116">
        <v>1</v>
      </c>
      <c r="D188" s="21" t="s">
        <v>4</v>
      </c>
      <c r="E188" s="116">
        <v>9000</v>
      </c>
      <c r="F188" s="74">
        <f t="shared" si="3"/>
        <v>9000</v>
      </c>
      <c r="G188" s="279"/>
      <c r="H188" s="282"/>
    </row>
    <row r="189" spans="1:8" ht="22.5" customHeight="1">
      <c r="A189" s="54">
        <v>9</v>
      </c>
      <c r="B189" s="139" t="s">
        <v>121</v>
      </c>
      <c r="C189" s="116">
        <v>1</v>
      </c>
      <c r="D189" s="21" t="s">
        <v>4</v>
      </c>
      <c r="E189" s="116">
        <v>4570</v>
      </c>
      <c r="F189" s="74">
        <f t="shared" si="3"/>
        <v>4570</v>
      </c>
      <c r="G189" s="279"/>
    </row>
    <row r="190" spans="1:8" ht="28.5" customHeight="1">
      <c r="A190" s="55">
        <v>10</v>
      </c>
      <c r="B190" s="152" t="s">
        <v>53</v>
      </c>
      <c r="C190" s="116"/>
      <c r="D190" s="21"/>
      <c r="E190" s="116"/>
      <c r="F190" s="74"/>
      <c r="G190" s="99"/>
    </row>
    <row r="191" spans="1:8" ht="27" customHeight="1">
      <c r="A191" s="48">
        <v>10.1</v>
      </c>
      <c r="B191" s="30" t="s">
        <v>114</v>
      </c>
      <c r="C191" s="116">
        <v>2.2400000000000002</v>
      </c>
      <c r="D191" s="21" t="s">
        <v>44</v>
      </c>
      <c r="E191" s="116">
        <v>2187</v>
      </c>
      <c r="F191" s="74">
        <f>ROUND(C191*E191,2)</f>
        <v>4898.88</v>
      </c>
      <c r="G191" s="99"/>
    </row>
    <row r="192" spans="1:8">
      <c r="A192" s="48"/>
      <c r="B192" s="30"/>
      <c r="C192" s="116"/>
      <c r="D192" s="21"/>
      <c r="E192" s="116"/>
      <c r="F192" s="74"/>
      <c r="G192" s="99"/>
    </row>
    <row r="193" spans="1:9">
      <c r="A193" s="55">
        <v>11</v>
      </c>
      <c r="B193" s="94" t="s">
        <v>124</v>
      </c>
      <c r="C193" s="116"/>
      <c r="D193" s="21"/>
      <c r="E193" s="116"/>
      <c r="F193" s="74"/>
      <c r="G193" s="99"/>
    </row>
    <row r="194" spans="1:9" ht="24" customHeight="1">
      <c r="A194" s="28">
        <v>11.1</v>
      </c>
      <c r="B194" s="61" t="s">
        <v>25</v>
      </c>
      <c r="C194" s="116">
        <v>54.36</v>
      </c>
      <c r="D194" s="21" t="s">
        <v>10</v>
      </c>
      <c r="E194" s="116">
        <v>425</v>
      </c>
      <c r="F194" s="74">
        <f>ROUND(C194*E194,2)</f>
        <v>23103</v>
      </c>
      <c r="G194" s="99"/>
    </row>
    <row r="195" spans="1:9" ht="19.5" customHeight="1">
      <c r="A195" s="28">
        <v>11.2</v>
      </c>
      <c r="B195" s="61" t="s">
        <v>75</v>
      </c>
      <c r="C195" s="116">
        <v>50.48</v>
      </c>
      <c r="D195" s="21" t="s">
        <v>10</v>
      </c>
      <c r="E195" s="116">
        <v>183.13</v>
      </c>
      <c r="F195" s="74">
        <f>ROUND(C195*E195,2)</f>
        <v>9244.4</v>
      </c>
      <c r="G195" s="99"/>
    </row>
    <row r="196" spans="1:9">
      <c r="A196" s="28"/>
      <c r="B196" s="61"/>
      <c r="C196" s="116"/>
      <c r="D196" s="21"/>
      <c r="E196" s="116"/>
      <c r="F196" s="74"/>
      <c r="G196" s="279"/>
    </row>
    <row r="197" spans="1:9" ht="27" customHeight="1">
      <c r="A197" s="47">
        <v>12</v>
      </c>
      <c r="B197" s="94" t="s">
        <v>37</v>
      </c>
      <c r="C197" s="116"/>
      <c r="D197" s="21"/>
      <c r="E197" s="116"/>
      <c r="F197" s="74"/>
      <c r="G197" s="99"/>
    </row>
    <row r="198" spans="1:9">
      <c r="A198" s="28">
        <v>12.1</v>
      </c>
      <c r="B198" s="61" t="s">
        <v>230</v>
      </c>
      <c r="C198" s="116">
        <v>1</v>
      </c>
      <c r="D198" s="21" t="s">
        <v>4</v>
      </c>
      <c r="E198" s="116">
        <v>20000</v>
      </c>
      <c r="F198" s="74">
        <f>ROUND(C198*E198,2)</f>
        <v>20000</v>
      </c>
      <c r="G198" s="99"/>
    </row>
    <row r="199" spans="1:9" ht="76.5" customHeight="1">
      <c r="A199" s="28">
        <v>12.2</v>
      </c>
      <c r="B199" s="61" t="s">
        <v>226</v>
      </c>
      <c r="C199" s="116">
        <v>672</v>
      </c>
      <c r="D199" s="198" t="s">
        <v>225</v>
      </c>
      <c r="E199" s="116">
        <v>1400</v>
      </c>
      <c r="F199" s="74">
        <f>ROUND(C199*E199,2)</f>
        <v>940800</v>
      </c>
      <c r="G199" s="99"/>
    </row>
    <row r="200" spans="1:9" ht="23.25" customHeight="1">
      <c r="A200" s="54">
        <v>13</v>
      </c>
      <c r="B200" s="30" t="s">
        <v>54</v>
      </c>
      <c r="C200" s="116">
        <v>34</v>
      </c>
      <c r="D200" s="21" t="s">
        <v>9</v>
      </c>
      <c r="E200" s="116">
        <v>4207.93</v>
      </c>
      <c r="F200" s="74">
        <f>ROUND(C200*E200,2)</f>
        <v>143069.62</v>
      </c>
      <c r="G200" s="99"/>
    </row>
    <row r="201" spans="1:9">
      <c r="A201" s="54">
        <v>14</v>
      </c>
      <c r="B201" s="30" t="s">
        <v>55</v>
      </c>
      <c r="C201" s="116">
        <v>7</v>
      </c>
      <c r="D201" s="21" t="s">
        <v>4</v>
      </c>
      <c r="E201" s="116">
        <v>1011.7</v>
      </c>
      <c r="F201" s="74">
        <f>ROUND(C201*E201,2)</f>
        <v>7081.9</v>
      </c>
      <c r="G201" s="99"/>
    </row>
    <row r="202" spans="1:9" ht="21" customHeight="1">
      <c r="A202" s="54">
        <v>15</v>
      </c>
      <c r="B202" s="30" t="s">
        <v>56</v>
      </c>
      <c r="C202" s="116">
        <v>5</v>
      </c>
      <c r="D202" s="21" t="s">
        <v>4</v>
      </c>
      <c r="E202" s="116">
        <v>7642.09</v>
      </c>
      <c r="F202" s="74">
        <f>ROUND(C202*E202,2)</f>
        <v>38210.449999999997</v>
      </c>
      <c r="G202" s="99"/>
    </row>
    <row r="203" spans="1:9">
      <c r="A203" s="48"/>
      <c r="B203" s="30"/>
      <c r="C203" s="116"/>
      <c r="D203" s="21"/>
      <c r="E203" s="116"/>
      <c r="F203" s="74"/>
      <c r="G203" s="99"/>
    </row>
    <row r="204" spans="1:9">
      <c r="A204" s="54">
        <v>16</v>
      </c>
      <c r="B204" s="30" t="s">
        <v>57</v>
      </c>
      <c r="C204" s="116">
        <v>1</v>
      </c>
      <c r="D204" s="21" t="s">
        <v>4</v>
      </c>
      <c r="E204" s="116">
        <v>26654.51</v>
      </c>
      <c r="F204" s="74">
        <f>ROUND(C204*E204,2)</f>
        <v>26654.51</v>
      </c>
      <c r="G204" s="99"/>
    </row>
    <row r="205" spans="1:9" ht="19.5" customHeight="1">
      <c r="A205" s="54">
        <v>17</v>
      </c>
      <c r="B205" s="30" t="s">
        <v>58</v>
      </c>
      <c r="C205" s="116">
        <v>1</v>
      </c>
      <c r="D205" s="21" t="s">
        <v>4</v>
      </c>
      <c r="E205" s="116">
        <v>5500</v>
      </c>
      <c r="F205" s="74">
        <f>ROUND(C205*E205,2)</f>
        <v>5500</v>
      </c>
      <c r="G205" s="99"/>
    </row>
    <row r="206" spans="1:9" ht="18.75" customHeight="1">
      <c r="A206" s="54">
        <v>18</v>
      </c>
      <c r="B206" s="30" t="s">
        <v>43</v>
      </c>
      <c r="C206" s="116">
        <v>1</v>
      </c>
      <c r="D206" s="21" t="s">
        <v>4</v>
      </c>
      <c r="E206" s="116">
        <v>3500</v>
      </c>
      <c r="F206" s="74">
        <f>ROUND(C206*E206,2)</f>
        <v>3500</v>
      </c>
      <c r="G206" s="99"/>
    </row>
    <row r="207" spans="1:9" ht="21.75" customHeight="1">
      <c r="A207" s="54">
        <v>19</v>
      </c>
      <c r="B207" s="30" t="s">
        <v>45</v>
      </c>
      <c r="C207" s="116">
        <v>1</v>
      </c>
      <c r="D207" s="21" t="s">
        <v>4</v>
      </c>
      <c r="E207" s="116">
        <v>8000</v>
      </c>
      <c r="F207" s="74">
        <f>ROUND(C207*E207,2)</f>
        <v>8000</v>
      </c>
      <c r="G207" s="99"/>
    </row>
    <row r="208" spans="1:9" ht="30" customHeight="1">
      <c r="A208" s="56"/>
      <c r="B208" s="199" t="s">
        <v>239</v>
      </c>
      <c r="C208" s="168"/>
      <c r="D208" s="169"/>
      <c r="E208" s="168"/>
      <c r="F208" s="294">
        <f>SUM(F143:F207)</f>
        <v>6014590.2699999996</v>
      </c>
      <c r="G208" s="331">
        <f>SUM(F137:F207)</f>
        <v>6137590.2699999996</v>
      </c>
      <c r="H208" s="282"/>
      <c r="I208" s="282"/>
    </row>
    <row r="209" spans="1:7">
      <c r="A209" s="200"/>
      <c r="B209" s="132"/>
      <c r="C209" s="69"/>
      <c r="D209" s="7"/>
      <c r="E209" s="157"/>
      <c r="F209" s="74"/>
      <c r="G209" s="99"/>
    </row>
    <row r="210" spans="1:7">
      <c r="A210" s="201"/>
      <c r="B210" s="202"/>
      <c r="C210" s="203"/>
      <c r="D210" s="204"/>
      <c r="E210" s="205"/>
      <c r="F210" s="74"/>
      <c r="G210" s="99"/>
    </row>
    <row r="211" spans="1:7">
      <c r="A211" s="207" t="s">
        <v>15</v>
      </c>
      <c r="B211" s="208" t="s">
        <v>13</v>
      </c>
      <c r="C211" s="209"/>
      <c r="D211" s="210"/>
      <c r="E211" s="211"/>
      <c r="F211" s="74"/>
      <c r="G211" s="99"/>
    </row>
    <row r="212" spans="1:7">
      <c r="A212" s="141"/>
      <c r="B212" s="202"/>
      <c r="C212" s="212"/>
      <c r="D212" s="213"/>
      <c r="E212" s="214"/>
      <c r="F212" s="74"/>
      <c r="G212" s="99"/>
    </row>
    <row r="213" spans="1:7">
      <c r="A213" s="206">
        <v>1.1000000000000001</v>
      </c>
      <c r="B213" s="202" t="s">
        <v>152</v>
      </c>
      <c r="C213" s="212"/>
      <c r="D213" s="213"/>
      <c r="E213" s="214"/>
      <c r="F213" s="74"/>
      <c r="G213" s="99"/>
    </row>
    <row r="214" spans="1:7" ht="28.5" customHeight="1">
      <c r="A214" s="216" t="s">
        <v>151</v>
      </c>
      <c r="B214" s="137" t="s">
        <v>153</v>
      </c>
      <c r="C214" s="116">
        <v>1250</v>
      </c>
      <c r="D214" s="32" t="s">
        <v>10</v>
      </c>
      <c r="E214" s="217">
        <v>65</v>
      </c>
      <c r="F214" s="74">
        <f t="shared" ref="F214:F223" si="5">ROUND(C214*E214,2)</f>
        <v>81250</v>
      </c>
      <c r="G214" s="99"/>
    </row>
    <row r="215" spans="1:7" ht="36" customHeight="1">
      <c r="A215" s="89" t="s">
        <v>154</v>
      </c>
      <c r="B215" s="137" t="s">
        <v>222</v>
      </c>
      <c r="C215" s="116">
        <v>315</v>
      </c>
      <c r="D215" s="32" t="s">
        <v>10</v>
      </c>
      <c r="E215" s="217">
        <v>260</v>
      </c>
      <c r="F215" s="74">
        <f t="shared" si="5"/>
        <v>81900</v>
      </c>
      <c r="G215" s="99"/>
    </row>
    <row r="216" spans="1:7" ht="32.25" customHeight="1">
      <c r="A216" s="206">
        <v>1.2</v>
      </c>
      <c r="B216" s="218" t="s">
        <v>155</v>
      </c>
      <c r="C216" s="116"/>
      <c r="D216" s="32"/>
      <c r="E216" s="217"/>
      <c r="F216" s="74"/>
      <c r="G216" s="99"/>
    </row>
    <row r="217" spans="1:7" ht="18.75" customHeight="1">
      <c r="A217" s="216" t="s">
        <v>159</v>
      </c>
      <c r="B217" s="139" t="s">
        <v>156</v>
      </c>
      <c r="C217" s="116">
        <v>1000</v>
      </c>
      <c r="D217" s="32" t="s">
        <v>12</v>
      </c>
      <c r="E217" s="217">
        <v>1150</v>
      </c>
      <c r="F217" s="74">
        <f t="shared" si="5"/>
        <v>1150000</v>
      </c>
      <c r="G217" s="99"/>
    </row>
    <row r="218" spans="1:7" ht="32.25" customHeight="1">
      <c r="A218" s="216" t="s">
        <v>167</v>
      </c>
      <c r="B218" s="137" t="s">
        <v>157</v>
      </c>
      <c r="C218" s="116">
        <v>1250</v>
      </c>
      <c r="D218" s="32" t="s">
        <v>9</v>
      </c>
      <c r="E218" s="217">
        <v>1075</v>
      </c>
      <c r="F218" s="74">
        <f t="shared" si="5"/>
        <v>1343750</v>
      </c>
      <c r="G218" s="99"/>
    </row>
    <row r="219" spans="1:7" ht="30" customHeight="1">
      <c r="A219" s="206">
        <v>1.3</v>
      </c>
      <c r="B219" s="218" t="s">
        <v>158</v>
      </c>
      <c r="C219" s="116"/>
      <c r="D219" s="204"/>
      <c r="E219" s="219"/>
      <c r="F219" s="74"/>
      <c r="G219" s="99"/>
    </row>
    <row r="220" spans="1:7">
      <c r="A220" s="216" t="s">
        <v>197</v>
      </c>
      <c r="B220" s="218" t="s">
        <v>160</v>
      </c>
      <c r="C220" s="116"/>
      <c r="D220" s="204"/>
      <c r="E220" s="219"/>
      <c r="F220" s="74"/>
      <c r="G220" s="99"/>
    </row>
    <row r="221" spans="1:7" ht="26.25" customHeight="1">
      <c r="A221" s="216" t="s">
        <v>198</v>
      </c>
      <c r="B221" s="137" t="s">
        <v>161</v>
      </c>
      <c r="C221" s="116">
        <v>200</v>
      </c>
      <c r="D221" s="32" t="s">
        <v>9</v>
      </c>
      <c r="E221" s="217">
        <v>32.06</v>
      </c>
      <c r="F221" s="74">
        <f>ROUND(C221*E221,2)</f>
        <v>6412</v>
      </c>
      <c r="G221" s="99"/>
    </row>
    <row r="222" spans="1:7" ht="18.75" customHeight="1">
      <c r="A222" s="216" t="s">
        <v>199</v>
      </c>
      <c r="B222" s="137" t="s">
        <v>162</v>
      </c>
      <c r="C222" s="116">
        <v>100</v>
      </c>
      <c r="D222" s="32" t="s">
        <v>9</v>
      </c>
      <c r="E222" s="217">
        <v>42.59</v>
      </c>
      <c r="F222" s="74">
        <f>ROUND(C222*E222,2)</f>
        <v>4259</v>
      </c>
      <c r="G222" s="99"/>
    </row>
    <row r="223" spans="1:7" ht="17.25" customHeight="1">
      <c r="A223" s="216" t="s">
        <v>200</v>
      </c>
      <c r="B223" s="137" t="s">
        <v>163</v>
      </c>
      <c r="C223" s="116">
        <v>100</v>
      </c>
      <c r="D223" s="32" t="s">
        <v>9</v>
      </c>
      <c r="E223" s="217">
        <v>63.21</v>
      </c>
      <c r="F223" s="74">
        <f t="shared" si="5"/>
        <v>6321</v>
      </c>
      <c r="G223" s="99"/>
    </row>
    <row r="224" spans="1:7" ht="19.5" customHeight="1">
      <c r="A224" s="216" t="s">
        <v>201</v>
      </c>
      <c r="B224" s="137" t="s">
        <v>164</v>
      </c>
      <c r="C224" s="116">
        <v>50</v>
      </c>
      <c r="D224" s="32" t="s">
        <v>9</v>
      </c>
      <c r="E224" s="217">
        <v>130.66999999999999</v>
      </c>
      <c r="F224" s="74">
        <f>ROUND(C224*E224,2)</f>
        <v>6533.5</v>
      </c>
      <c r="G224" s="99"/>
    </row>
    <row r="225" spans="1:7" ht="22.5" customHeight="1">
      <c r="A225" s="216" t="s">
        <v>202</v>
      </c>
      <c r="B225" s="137" t="s">
        <v>165</v>
      </c>
      <c r="C225" s="116">
        <v>10</v>
      </c>
      <c r="D225" s="32" t="s">
        <v>9</v>
      </c>
      <c r="E225" s="217">
        <v>337.13</v>
      </c>
      <c r="F225" s="74">
        <f>ROUND(C225*E225,2)</f>
        <v>3371.3</v>
      </c>
      <c r="G225" s="99"/>
    </row>
    <row r="226" spans="1:7">
      <c r="A226" s="216" t="s">
        <v>203</v>
      </c>
      <c r="B226" s="137" t="s">
        <v>166</v>
      </c>
      <c r="C226" s="116">
        <v>10</v>
      </c>
      <c r="D226" s="32" t="s">
        <v>9</v>
      </c>
      <c r="E226" s="217">
        <v>554.54</v>
      </c>
      <c r="F226" s="74">
        <f>ROUND(C226*E226,2)</f>
        <v>5545.4</v>
      </c>
      <c r="G226" s="279">
        <f>SUM(F221:F226)</f>
        <v>32442.199999999997</v>
      </c>
    </row>
    <row r="227" spans="1:7">
      <c r="A227" s="216"/>
      <c r="B227" s="137"/>
      <c r="C227" s="116"/>
      <c r="D227" s="32"/>
      <c r="E227" s="217"/>
      <c r="F227" s="74"/>
      <c r="G227" s="99"/>
    </row>
    <row r="228" spans="1:7">
      <c r="A228" s="206">
        <v>1.4</v>
      </c>
      <c r="B228" s="218" t="s">
        <v>168</v>
      </c>
      <c r="C228" s="116"/>
      <c r="D228" s="204"/>
      <c r="E228" s="219"/>
      <c r="F228" s="74"/>
      <c r="G228" s="99"/>
    </row>
    <row r="229" spans="1:7" ht="22.5" customHeight="1">
      <c r="A229" s="220" t="s">
        <v>204</v>
      </c>
      <c r="B229" s="221" t="s">
        <v>169</v>
      </c>
      <c r="C229" s="185">
        <v>400</v>
      </c>
      <c r="D229" s="130" t="s">
        <v>4</v>
      </c>
      <c r="E229" s="222">
        <v>4.55</v>
      </c>
      <c r="F229" s="298">
        <f t="shared" ref="F229:F234" si="6">ROUND(C229*E229,2)</f>
        <v>1820</v>
      </c>
      <c r="G229" s="99"/>
    </row>
    <row r="230" spans="1:7" ht="19.5" customHeight="1">
      <c r="A230" s="216" t="s">
        <v>205</v>
      </c>
      <c r="B230" s="137" t="s">
        <v>170</v>
      </c>
      <c r="C230" s="116">
        <v>200</v>
      </c>
      <c r="D230" s="32" t="s">
        <v>4</v>
      </c>
      <c r="E230" s="217">
        <v>5.46</v>
      </c>
      <c r="F230" s="74">
        <f t="shared" si="6"/>
        <v>1092</v>
      </c>
      <c r="G230" s="99"/>
    </row>
    <row r="231" spans="1:7" ht="23.25" customHeight="1">
      <c r="A231" s="216" t="s">
        <v>206</v>
      </c>
      <c r="B231" s="137" t="s">
        <v>171</v>
      </c>
      <c r="C231" s="116">
        <v>200</v>
      </c>
      <c r="D231" s="32" t="s">
        <v>4</v>
      </c>
      <c r="E231" s="217">
        <v>10.9</v>
      </c>
      <c r="F231" s="74">
        <f t="shared" si="6"/>
        <v>2180</v>
      </c>
      <c r="G231" s="99"/>
    </row>
    <row r="232" spans="1:7">
      <c r="A232" s="216" t="s">
        <v>207</v>
      </c>
      <c r="B232" s="137" t="s">
        <v>172</v>
      </c>
      <c r="C232" s="116">
        <v>100</v>
      </c>
      <c r="D232" s="32" t="s">
        <v>4</v>
      </c>
      <c r="E232" s="217">
        <v>25.48</v>
      </c>
      <c r="F232" s="74">
        <f t="shared" si="6"/>
        <v>2548</v>
      </c>
      <c r="G232" s="99"/>
    </row>
    <row r="233" spans="1:7" ht="27.75" customHeight="1">
      <c r="A233" s="216" t="s">
        <v>208</v>
      </c>
      <c r="B233" s="137" t="s">
        <v>173</v>
      </c>
      <c r="C233" s="116">
        <v>20</v>
      </c>
      <c r="D233" s="32" t="s">
        <v>4</v>
      </c>
      <c r="E233" s="217">
        <v>1578</v>
      </c>
      <c r="F233" s="74">
        <f t="shared" si="6"/>
        <v>31560</v>
      </c>
      <c r="G233" s="99"/>
    </row>
    <row r="234" spans="1:7" ht="18.75" customHeight="1">
      <c r="A234" s="216" t="s">
        <v>209</v>
      </c>
      <c r="B234" s="137" t="s">
        <v>174</v>
      </c>
      <c r="C234" s="116">
        <v>20</v>
      </c>
      <c r="D234" s="32" t="s">
        <v>4</v>
      </c>
      <c r="E234" s="217">
        <v>1766</v>
      </c>
      <c r="F234" s="74">
        <f t="shared" si="6"/>
        <v>35320</v>
      </c>
      <c r="G234" s="331"/>
    </row>
    <row r="235" spans="1:7">
      <c r="A235" s="216"/>
      <c r="B235" s="137"/>
      <c r="C235" s="116"/>
      <c r="D235" s="32"/>
      <c r="E235" s="217"/>
      <c r="F235" s="74"/>
      <c r="G235" s="99"/>
    </row>
    <row r="236" spans="1:7" ht="20.25" customHeight="1">
      <c r="A236" s="206">
        <v>1.5</v>
      </c>
      <c r="B236" s="218" t="s">
        <v>98</v>
      </c>
      <c r="C236" s="116"/>
      <c r="D236" s="204"/>
      <c r="E236" s="219"/>
      <c r="F236" s="74"/>
      <c r="G236" s="99"/>
    </row>
    <row r="237" spans="1:7">
      <c r="A237" s="216" t="s">
        <v>210</v>
      </c>
      <c r="B237" s="137" t="s">
        <v>175</v>
      </c>
      <c r="C237" s="116">
        <v>60</v>
      </c>
      <c r="D237" s="32" t="s">
        <v>33</v>
      </c>
      <c r="E237" s="217">
        <v>333</v>
      </c>
      <c r="F237" s="74">
        <f>ROUND(C237*E237,2)</f>
        <v>19980</v>
      </c>
      <c r="G237" s="99"/>
    </row>
    <row r="238" spans="1:7">
      <c r="A238" s="216" t="s">
        <v>211</v>
      </c>
      <c r="B238" s="137" t="s">
        <v>176</v>
      </c>
      <c r="C238" s="116">
        <v>60</v>
      </c>
      <c r="D238" s="32" t="s">
        <v>33</v>
      </c>
      <c r="E238" s="217">
        <v>164.75</v>
      </c>
      <c r="F238" s="74">
        <f>ROUND(C238*E238,2)</f>
        <v>9885</v>
      </c>
      <c r="G238" s="279"/>
    </row>
    <row r="239" spans="1:7">
      <c r="A239" s="216"/>
      <c r="B239" s="137"/>
      <c r="C239" s="116"/>
      <c r="D239" s="32"/>
      <c r="E239" s="217"/>
      <c r="F239" s="74"/>
      <c r="G239" s="99"/>
    </row>
    <row r="240" spans="1:7">
      <c r="A240" s="206">
        <v>1.6</v>
      </c>
      <c r="B240" s="218" t="s">
        <v>177</v>
      </c>
      <c r="C240" s="116"/>
      <c r="D240" s="204"/>
      <c r="E240" s="219"/>
      <c r="F240" s="74"/>
      <c r="G240" s="99"/>
    </row>
    <row r="241" spans="1:8">
      <c r="A241" s="216" t="s">
        <v>212</v>
      </c>
      <c r="B241" s="137" t="s">
        <v>178</v>
      </c>
      <c r="C241" s="116">
        <v>80</v>
      </c>
      <c r="D241" s="32" t="s">
        <v>33</v>
      </c>
      <c r="E241" s="217">
        <v>388.1</v>
      </c>
      <c r="F241" s="74">
        <f>ROUND(C241*E241,2)</f>
        <v>31048</v>
      </c>
      <c r="G241" s="99"/>
    </row>
    <row r="242" spans="1:8" ht="21" customHeight="1">
      <c r="A242" s="216" t="s">
        <v>213</v>
      </c>
      <c r="B242" s="139" t="s">
        <v>179</v>
      </c>
      <c r="C242" s="116">
        <v>40</v>
      </c>
      <c r="D242" s="32" t="s">
        <v>33</v>
      </c>
      <c r="E242" s="217">
        <v>588.75</v>
      </c>
      <c r="F242" s="74">
        <f>ROUND(C242*E242,2)</f>
        <v>23550</v>
      </c>
      <c r="G242" s="99"/>
    </row>
    <row r="243" spans="1:8" ht="24.75" customHeight="1">
      <c r="A243" s="216" t="s">
        <v>214</v>
      </c>
      <c r="B243" s="139" t="s">
        <v>180</v>
      </c>
      <c r="C243" s="116">
        <v>30</v>
      </c>
      <c r="D243" s="32" t="s">
        <v>33</v>
      </c>
      <c r="E243" s="217">
        <v>879.38</v>
      </c>
      <c r="F243" s="74">
        <f>ROUND(C243*E243,2)</f>
        <v>26381.4</v>
      </c>
      <c r="G243" s="99"/>
    </row>
    <row r="244" spans="1:8" ht="23.25" customHeight="1">
      <c r="A244" s="56"/>
      <c r="B244" s="199" t="s">
        <v>238</v>
      </c>
      <c r="C244" s="168"/>
      <c r="D244" s="169"/>
      <c r="E244" s="168"/>
      <c r="F244" s="286">
        <f>SUM(F214:F243)</f>
        <v>2874706.5999999996</v>
      </c>
      <c r="G244" s="329">
        <f>SUM(F210:F243)</f>
        <v>2874706.5999999996</v>
      </c>
    </row>
    <row r="245" spans="1:8">
      <c r="A245" s="200"/>
      <c r="B245" s="132"/>
      <c r="C245" s="69"/>
      <c r="D245" s="7"/>
      <c r="E245" s="157"/>
      <c r="F245" s="36"/>
      <c r="G245" s="99"/>
    </row>
    <row r="246" spans="1:8">
      <c r="A246" s="224" t="s">
        <v>16</v>
      </c>
      <c r="B246" s="225" t="s">
        <v>196</v>
      </c>
      <c r="C246" s="6"/>
      <c r="D246" s="149"/>
      <c r="E246" s="226"/>
      <c r="F246" s="33"/>
      <c r="G246" s="99"/>
    </row>
    <row r="247" spans="1:8" ht="24.75" customHeight="1">
      <c r="A247" s="227">
        <v>1</v>
      </c>
      <c r="B247" s="61" t="s">
        <v>126</v>
      </c>
      <c r="C247" s="76">
        <v>3583.55</v>
      </c>
      <c r="D247" s="32" t="s">
        <v>10</v>
      </c>
      <c r="E247" s="76">
        <v>167</v>
      </c>
      <c r="F247" s="228">
        <f t="shared" ref="F247" si="7">ROUND(C247*E247,2)</f>
        <v>598452.85</v>
      </c>
      <c r="G247" s="320"/>
      <c r="H247" s="282"/>
    </row>
    <row r="248" spans="1:8" ht="27.75" customHeight="1">
      <c r="A248" s="75">
        <v>2</v>
      </c>
      <c r="B248" s="61" t="s">
        <v>223</v>
      </c>
      <c r="C248" s="76">
        <v>4300.26</v>
      </c>
      <c r="D248" s="32" t="s">
        <v>10</v>
      </c>
      <c r="E248" s="76">
        <v>260</v>
      </c>
      <c r="F248" s="228">
        <f t="shared" ref="F248:F253" si="8">ROUND(C248*E248,2)</f>
        <v>1118067.6000000001</v>
      </c>
      <c r="G248" s="320"/>
      <c r="H248" s="282"/>
    </row>
    <row r="249" spans="1:8" ht="32.25" customHeight="1">
      <c r="A249" s="75">
        <v>3</v>
      </c>
      <c r="B249" s="66" t="s">
        <v>127</v>
      </c>
      <c r="C249" s="144">
        <v>4837.79</v>
      </c>
      <c r="D249" s="32" t="s">
        <v>10</v>
      </c>
      <c r="E249" s="6">
        <v>711.61249999999995</v>
      </c>
      <c r="F249" s="33">
        <f t="shared" si="8"/>
        <v>3442631.84</v>
      </c>
      <c r="G249" s="320"/>
      <c r="H249" s="282"/>
    </row>
    <row r="250" spans="1:8" ht="47.25" customHeight="1">
      <c r="A250" s="75">
        <v>4</v>
      </c>
      <c r="B250" s="229" t="s">
        <v>235</v>
      </c>
      <c r="C250" s="78">
        <v>4595.8999999999996</v>
      </c>
      <c r="D250" s="79" t="s">
        <v>10</v>
      </c>
      <c r="E250" s="321">
        <v>183.13</v>
      </c>
      <c r="F250" s="80">
        <f t="shared" si="8"/>
        <v>841647.17</v>
      </c>
      <c r="G250" s="320"/>
      <c r="H250" s="282"/>
    </row>
    <row r="251" spans="1:8" ht="20.25" customHeight="1">
      <c r="A251" s="227">
        <v>5</v>
      </c>
      <c r="B251" s="229" t="s">
        <v>128</v>
      </c>
      <c r="C251" s="78">
        <v>17917.75</v>
      </c>
      <c r="D251" s="79" t="s">
        <v>12</v>
      </c>
      <c r="E251" s="76">
        <v>125.95418666666667</v>
      </c>
      <c r="F251" s="80">
        <f t="shared" si="8"/>
        <v>2256815.63</v>
      </c>
      <c r="G251" s="320"/>
      <c r="H251" s="282"/>
    </row>
    <row r="252" spans="1:8" ht="27.75" customHeight="1">
      <c r="A252" s="75">
        <v>6</v>
      </c>
      <c r="B252" s="66" t="s">
        <v>191</v>
      </c>
      <c r="C252" s="6">
        <v>17917.75</v>
      </c>
      <c r="D252" s="32" t="s">
        <v>12</v>
      </c>
      <c r="E252" s="6">
        <v>832.51138750000007</v>
      </c>
      <c r="F252" s="33">
        <f t="shared" si="8"/>
        <v>14916730.91</v>
      </c>
      <c r="G252" s="320"/>
      <c r="H252" s="282"/>
    </row>
    <row r="253" spans="1:8" ht="22.5" customHeight="1">
      <c r="A253" s="230">
        <v>7</v>
      </c>
      <c r="B253" s="231" t="s">
        <v>181</v>
      </c>
      <c r="C253" s="232">
        <v>25295.65</v>
      </c>
      <c r="D253" s="233" t="s">
        <v>129</v>
      </c>
      <c r="E253" s="234">
        <v>18.5</v>
      </c>
      <c r="F253" s="235">
        <f t="shared" si="8"/>
        <v>467969.53</v>
      </c>
      <c r="G253" s="320"/>
      <c r="H253" s="282"/>
    </row>
    <row r="254" spans="1:8" ht="29.25" customHeight="1">
      <c r="A254" s="236"/>
      <c r="B254" s="237" t="s">
        <v>248</v>
      </c>
      <c r="C254" s="238"/>
      <c r="D254" s="239"/>
      <c r="E254" s="240"/>
      <c r="F254" s="286">
        <f>SUM(F247:F253)</f>
        <v>23642315.530000001</v>
      </c>
      <c r="G254" s="279">
        <f>SUM(F247:F253)</f>
        <v>23642315.530000001</v>
      </c>
    </row>
    <row r="255" spans="1:8" ht="15" customHeight="1">
      <c r="A255" s="92" t="s">
        <v>93</v>
      </c>
      <c r="B255" s="202" t="s">
        <v>17</v>
      </c>
      <c r="C255" s="203"/>
      <c r="D255" s="204"/>
      <c r="E255" s="205"/>
      <c r="F255" s="206"/>
      <c r="G255" s="99"/>
    </row>
    <row r="256" spans="1:8" ht="76.5" customHeight="1">
      <c r="A256" s="77">
        <v>1</v>
      </c>
      <c r="B256" s="137" t="s">
        <v>140</v>
      </c>
      <c r="C256" s="144">
        <v>1</v>
      </c>
      <c r="D256" s="79" t="s">
        <v>74</v>
      </c>
      <c r="E256" s="80">
        <v>43500</v>
      </c>
      <c r="F256" s="33">
        <f>+E256*C256</f>
        <v>43500</v>
      </c>
      <c r="G256" s="99"/>
    </row>
    <row r="257" spans="1:9" ht="45.75" customHeight="1">
      <c r="A257" s="77">
        <v>2</v>
      </c>
      <c r="B257" s="137" t="s">
        <v>141</v>
      </c>
      <c r="C257" s="144">
        <v>8</v>
      </c>
      <c r="D257" s="79" t="s">
        <v>142</v>
      </c>
      <c r="E257" s="80">
        <v>26000</v>
      </c>
      <c r="F257" s="33">
        <f>ROUND(E257*C257,2)</f>
        <v>208000</v>
      </c>
      <c r="G257" s="99"/>
    </row>
    <row r="258" spans="1:9" ht="21" customHeight="1">
      <c r="A258" s="236"/>
      <c r="B258" s="237" t="s">
        <v>237</v>
      </c>
      <c r="C258" s="238"/>
      <c r="D258" s="239"/>
      <c r="E258" s="240"/>
      <c r="F258" s="286">
        <f>SUM(F256:F257)</f>
        <v>251500</v>
      </c>
      <c r="G258" s="99"/>
    </row>
    <row r="259" spans="1:9">
      <c r="A259" s="241"/>
      <c r="B259" s="242"/>
      <c r="C259" s="243"/>
      <c r="D259" s="13"/>
      <c r="E259" s="51"/>
      <c r="F259" s="51"/>
      <c r="G259" s="99"/>
    </row>
    <row r="260" spans="1:9" ht="32.25" customHeight="1">
      <c r="A260" s="8"/>
      <c r="B260" s="9" t="s">
        <v>66</v>
      </c>
      <c r="C260" s="244"/>
      <c r="D260" s="245"/>
      <c r="E260" s="244"/>
      <c r="F260" s="246">
        <f>+F258+F254+F244+F208+F135</f>
        <v>48766341.370000005</v>
      </c>
      <c r="G260" s="99"/>
    </row>
    <row r="261" spans="1:9" ht="23.25" customHeight="1">
      <c r="A261" s="344"/>
      <c r="B261" s="346" t="s">
        <v>66</v>
      </c>
      <c r="C261" s="306"/>
      <c r="D261" s="307"/>
      <c r="E261" s="306"/>
      <c r="F261" s="308">
        <f>+F260</f>
        <v>48766341.370000005</v>
      </c>
      <c r="G261" s="99"/>
      <c r="I261" s="282"/>
    </row>
    <row r="262" spans="1:9" s="278" customFormat="1">
      <c r="A262" s="94"/>
      <c r="B262" s="304"/>
      <c r="C262" s="348"/>
      <c r="D262" s="248"/>
      <c r="E262" s="350"/>
      <c r="F262" s="352"/>
      <c r="G262" s="280"/>
    </row>
    <row r="263" spans="1:9" s="311" customFormat="1" ht="25.5">
      <c r="A263" s="347"/>
      <c r="B263" s="341" t="s">
        <v>254</v>
      </c>
      <c r="C263" s="347"/>
      <c r="D263" s="341"/>
      <c r="E263" s="345"/>
      <c r="F263" s="347"/>
      <c r="G263" s="342"/>
    </row>
    <row r="264" spans="1:9" s="311" customFormat="1">
      <c r="A264" s="347"/>
      <c r="B264" s="341" t="s">
        <v>256</v>
      </c>
      <c r="C264" s="349"/>
      <c r="D264" s="343"/>
      <c r="E264" s="351"/>
      <c r="F264" s="349"/>
      <c r="G264" s="342"/>
    </row>
    <row r="265" spans="1:9" s="311" customFormat="1" ht="4.1500000000000004" customHeight="1">
      <c r="A265" s="347"/>
      <c r="B265" s="343"/>
      <c r="C265" s="349"/>
      <c r="D265" s="343"/>
      <c r="E265" s="351"/>
      <c r="F265" s="349"/>
      <c r="G265" s="342"/>
    </row>
    <row r="266" spans="1:9" s="337" customFormat="1">
      <c r="A266" s="360" t="s">
        <v>7</v>
      </c>
      <c r="B266" s="345" t="s">
        <v>61</v>
      </c>
      <c r="C266" s="345"/>
      <c r="D266" s="345"/>
      <c r="E266" s="345"/>
      <c r="F266" s="345"/>
      <c r="G266" s="462"/>
    </row>
    <row r="267" spans="1:9" s="337" customFormat="1">
      <c r="A267" s="339"/>
      <c r="B267" s="341"/>
      <c r="C267" s="347"/>
      <c r="D267" s="341"/>
      <c r="E267" s="345"/>
      <c r="F267" s="347"/>
      <c r="G267" s="340"/>
    </row>
    <row r="268" spans="1:9" s="301" customFormat="1" ht="25.5" customHeight="1">
      <c r="A268" s="16">
        <v>1</v>
      </c>
      <c r="B268" s="137" t="s">
        <v>8</v>
      </c>
      <c r="C268" s="43">
        <v>412.09</v>
      </c>
      <c r="D268" s="32" t="s">
        <v>9</v>
      </c>
      <c r="E268" s="117">
        <v>9.08</v>
      </c>
      <c r="F268" s="66">
        <f>+ROUND(C268*E268,2)</f>
        <v>3741.78</v>
      </c>
      <c r="G268" s="279"/>
    </row>
    <row r="269" spans="1:9" s="330" customFormat="1" ht="25.5" customHeight="1">
      <c r="A269" s="16"/>
      <c r="B269" s="137"/>
      <c r="C269" s="43"/>
      <c r="D269" s="32"/>
      <c r="E269" s="117"/>
      <c r="F269" s="66"/>
      <c r="G269" s="279"/>
    </row>
    <row r="270" spans="1:9" s="301" customFormat="1" ht="25.5" customHeight="1">
      <c r="A270" s="388">
        <v>2</v>
      </c>
      <c r="B270" s="389" t="s">
        <v>224</v>
      </c>
      <c r="C270" s="390"/>
      <c r="D270" s="390"/>
      <c r="E270" s="390"/>
      <c r="F270" s="390"/>
      <c r="G270" s="279"/>
    </row>
    <row r="271" spans="1:9" s="301" customFormat="1" ht="21" customHeight="1">
      <c r="A271" s="391">
        <v>2.1</v>
      </c>
      <c r="B271" s="392" t="s">
        <v>130</v>
      </c>
      <c r="C271" s="393">
        <v>6293.28</v>
      </c>
      <c r="D271" s="394" t="s">
        <v>9</v>
      </c>
      <c r="E271" s="395">
        <v>20</v>
      </c>
      <c r="F271" s="396">
        <f>+ROUND(C271*E271,2)</f>
        <v>125865.60000000001</v>
      </c>
      <c r="G271" s="279"/>
    </row>
    <row r="272" spans="1:9" s="301" customFormat="1" ht="24.75" customHeight="1">
      <c r="A272" s="397">
        <v>2.2000000000000002</v>
      </c>
      <c r="B272" s="398" t="s">
        <v>131</v>
      </c>
      <c r="C272" s="393">
        <v>2755.27</v>
      </c>
      <c r="D272" s="394" t="s">
        <v>12</v>
      </c>
      <c r="E272" s="395">
        <v>54.48</v>
      </c>
      <c r="F272" s="396">
        <f>+ROUND(C272*E272,2)</f>
        <v>150107.10999999999</v>
      </c>
      <c r="G272" s="279"/>
    </row>
    <row r="273" spans="1:7" s="301" customFormat="1" ht="30.75" customHeight="1">
      <c r="A273" s="391">
        <v>2.2999999999999998</v>
      </c>
      <c r="B273" s="392" t="s">
        <v>221</v>
      </c>
      <c r="C273" s="399">
        <v>241.61</v>
      </c>
      <c r="D273" s="394" t="s">
        <v>10</v>
      </c>
      <c r="E273" s="395">
        <v>230</v>
      </c>
      <c r="F273" s="396">
        <f>+ROUND(C273*E273,2)</f>
        <v>55570.3</v>
      </c>
      <c r="G273" s="279"/>
    </row>
    <row r="274" spans="1:7" s="330" customFormat="1" ht="30.75" customHeight="1">
      <c r="A274" s="391"/>
      <c r="B274" s="392"/>
      <c r="C274" s="399"/>
      <c r="D274" s="394"/>
      <c r="E274" s="395"/>
      <c r="F274" s="396"/>
      <c r="G274" s="279"/>
    </row>
    <row r="275" spans="1:7" s="301" customFormat="1" ht="20.25" customHeight="1">
      <c r="A275" s="400">
        <v>3</v>
      </c>
      <c r="B275" s="347" t="s">
        <v>24</v>
      </c>
      <c r="C275" s="401"/>
      <c r="D275" s="394"/>
      <c r="E275" s="402"/>
      <c r="F275" s="401"/>
      <c r="G275" s="279"/>
    </row>
    <row r="276" spans="1:7" s="301" customFormat="1" ht="19.5" customHeight="1">
      <c r="A276" s="356">
        <v>3.1</v>
      </c>
      <c r="B276" s="386" t="s">
        <v>25</v>
      </c>
      <c r="C276" s="401">
        <v>1993.84</v>
      </c>
      <c r="D276" s="394" t="s">
        <v>10</v>
      </c>
      <c r="E276" s="402">
        <v>385</v>
      </c>
      <c r="F276" s="401">
        <f>ROUND(C276*E276,2)</f>
        <v>767628.4</v>
      </c>
      <c r="G276" s="279"/>
    </row>
    <row r="277" spans="1:7" s="301" customFormat="1" ht="28.5" customHeight="1">
      <c r="A277" s="356">
        <v>3.2</v>
      </c>
      <c r="B277" s="386" t="s">
        <v>11</v>
      </c>
      <c r="C277" s="401">
        <v>237.45</v>
      </c>
      <c r="D277" s="394" t="s">
        <v>10</v>
      </c>
      <c r="E277" s="402">
        <v>1280</v>
      </c>
      <c r="F277" s="401">
        <f>ROUND(C277*E277,2)</f>
        <v>303936</v>
      </c>
      <c r="G277" s="279"/>
    </row>
    <row r="278" spans="1:7" s="301" customFormat="1" ht="26.25" customHeight="1">
      <c r="A278" s="356">
        <v>3.3</v>
      </c>
      <c r="B278" s="386" t="s">
        <v>91</v>
      </c>
      <c r="C278" s="403">
        <v>2800.63</v>
      </c>
      <c r="D278" s="404" t="s">
        <v>10</v>
      </c>
      <c r="E278" s="405">
        <v>420</v>
      </c>
      <c r="F278" s="403">
        <f>ROUND(C278*E278,2)</f>
        <v>1176264.6000000001</v>
      </c>
      <c r="G278" s="279"/>
    </row>
    <row r="279" spans="1:7" s="301" customFormat="1" ht="36" customHeight="1">
      <c r="A279" s="356">
        <v>3.4</v>
      </c>
      <c r="B279" s="385" t="s">
        <v>234</v>
      </c>
      <c r="C279" s="406">
        <v>1445.55</v>
      </c>
      <c r="D279" s="407" t="s">
        <v>10</v>
      </c>
      <c r="E279" s="408">
        <v>20</v>
      </c>
      <c r="F279" s="409">
        <f>ROUND(C279*E279,2)</f>
        <v>28911</v>
      </c>
      <c r="G279" s="279"/>
    </row>
    <row r="280" spans="1:7" s="301" customFormat="1" ht="33" customHeight="1">
      <c r="A280" s="356">
        <v>3.5</v>
      </c>
      <c r="B280" s="385" t="s">
        <v>220</v>
      </c>
      <c r="C280" s="403">
        <v>3458.6</v>
      </c>
      <c r="D280" s="404" t="s">
        <v>10</v>
      </c>
      <c r="E280" s="405">
        <v>230</v>
      </c>
      <c r="F280" s="403">
        <f>ROUND(C280*E280,2)</f>
        <v>795478</v>
      </c>
      <c r="G280" s="279"/>
    </row>
    <row r="281" spans="1:7" s="330" customFormat="1" ht="33" customHeight="1">
      <c r="A281" s="356"/>
      <c r="B281" s="385"/>
      <c r="C281" s="403"/>
      <c r="D281" s="404"/>
      <c r="E281" s="405"/>
      <c r="F281" s="403"/>
      <c r="G281" s="279"/>
    </row>
    <row r="282" spans="1:7" s="301" customFormat="1" ht="20.25" customHeight="1">
      <c r="A282" s="400">
        <v>4</v>
      </c>
      <c r="B282" s="347" t="s">
        <v>26</v>
      </c>
      <c r="C282" s="401"/>
      <c r="D282" s="394"/>
      <c r="E282" s="402"/>
      <c r="F282" s="401"/>
      <c r="G282" s="279"/>
    </row>
    <row r="283" spans="1:7" s="301" customFormat="1" ht="22.5" customHeight="1">
      <c r="A283" s="356">
        <v>4.0999999999999996</v>
      </c>
      <c r="B283" s="357" t="s">
        <v>31</v>
      </c>
      <c r="C283" s="401">
        <v>0</v>
      </c>
      <c r="D283" s="410" t="s">
        <v>9</v>
      </c>
      <c r="E283" s="399">
        <v>0</v>
      </c>
      <c r="F283" s="401">
        <f t="shared" ref="F283:F285" si="9">ROUND(C283*E283,2)</f>
        <v>0</v>
      </c>
      <c r="G283" s="279"/>
    </row>
    <row r="284" spans="1:7" s="301" customFormat="1" ht="25.5" customHeight="1">
      <c r="A284" s="356">
        <v>4.2</v>
      </c>
      <c r="B284" s="357" t="s">
        <v>60</v>
      </c>
      <c r="C284" s="401">
        <v>238.32</v>
      </c>
      <c r="D284" s="410" t="s">
        <v>9</v>
      </c>
      <c r="E284" s="399">
        <v>297.23</v>
      </c>
      <c r="F284" s="401">
        <f>ROUND(C284*E284,2)</f>
        <v>70835.850000000006</v>
      </c>
      <c r="G284" s="279"/>
    </row>
    <row r="285" spans="1:7" s="301" customFormat="1" ht="27" customHeight="1">
      <c r="A285" s="356">
        <v>4.3</v>
      </c>
      <c r="B285" s="357" t="s">
        <v>59</v>
      </c>
      <c r="C285" s="401">
        <v>0</v>
      </c>
      <c r="D285" s="410" t="s">
        <v>9</v>
      </c>
      <c r="E285" s="399">
        <v>0</v>
      </c>
      <c r="F285" s="401">
        <f t="shared" si="9"/>
        <v>0</v>
      </c>
      <c r="G285" s="279"/>
    </row>
    <row r="286" spans="1:7" s="330" customFormat="1" ht="27" customHeight="1">
      <c r="A286" s="356"/>
      <c r="B286" s="357"/>
      <c r="C286" s="401"/>
      <c r="D286" s="410"/>
      <c r="E286" s="399"/>
      <c r="F286" s="401"/>
      <c r="G286" s="279"/>
    </row>
    <row r="287" spans="1:7" s="301" customFormat="1" ht="25.5" customHeight="1">
      <c r="A287" s="400">
        <v>5</v>
      </c>
      <c r="B287" s="347" t="s">
        <v>27</v>
      </c>
      <c r="C287" s="401"/>
      <c r="D287" s="394"/>
      <c r="E287" s="402"/>
      <c r="F287" s="401"/>
      <c r="G287" s="279"/>
    </row>
    <row r="288" spans="1:7" s="301" customFormat="1" ht="15.75" customHeight="1">
      <c r="A288" s="356">
        <v>5.0999999999999996</v>
      </c>
      <c r="B288" s="357" t="s">
        <v>64</v>
      </c>
      <c r="C288" s="401">
        <v>2.48</v>
      </c>
      <c r="D288" s="410" t="s">
        <v>9</v>
      </c>
      <c r="E288" s="399">
        <v>61.09</v>
      </c>
      <c r="F288" s="401">
        <f>ROUND(C288*E288,2)</f>
        <v>151.5</v>
      </c>
      <c r="G288" s="279"/>
    </row>
    <row r="289" spans="1:7" s="301" customFormat="1" ht="21" customHeight="1">
      <c r="A289" s="356">
        <v>5.2</v>
      </c>
      <c r="B289" s="357" t="s">
        <v>65</v>
      </c>
      <c r="C289" s="401">
        <v>498.51</v>
      </c>
      <c r="D289" s="410" t="s">
        <v>9</v>
      </c>
      <c r="E289" s="399">
        <v>17.75</v>
      </c>
      <c r="F289" s="401">
        <f>ROUND(C289*E289,2)</f>
        <v>8848.5499999999993</v>
      </c>
      <c r="G289" s="279"/>
    </row>
    <row r="290" spans="1:7" s="301" customFormat="1" ht="19.5" customHeight="1">
      <c r="A290" s="356">
        <v>5.3</v>
      </c>
      <c r="B290" s="357" t="s">
        <v>63</v>
      </c>
      <c r="C290" s="401">
        <v>0</v>
      </c>
      <c r="D290" s="410" t="s">
        <v>9</v>
      </c>
      <c r="E290" s="399">
        <v>0</v>
      </c>
      <c r="F290" s="401">
        <f>ROUND(C290*E290,2)</f>
        <v>0</v>
      </c>
      <c r="G290" s="279"/>
    </row>
    <row r="291" spans="1:7" s="330" customFormat="1" ht="19.5" customHeight="1">
      <c r="A291" s="356"/>
      <c r="B291" s="357"/>
      <c r="C291" s="401"/>
      <c r="D291" s="412"/>
      <c r="E291" s="399"/>
      <c r="F291" s="461"/>
      <c r="G291" s="279"/>
    </row>
    <row r="292" spans="1:7" s="301" customFormat="1" ht="37.5" customHeight="1">
      <c r="A292" s="400">
        <v>6</v>
      </c>
      <c r="B292" s="411" t="s">
        <v>28</v>
      </c>
      <c r="C292" s="399"/>
      <c r="D292" s="412"/>
      <c r="E292" s="399"/>
      <c r="F292" s="413"/>
      <c r="G292" s="279"/>
    </row>
    <row r="293" spans="1:7" s="301" customFormat="1" ht="30.75" customHeight="1">
      <c r="A293" s="356">
        <v>6.1</v>
      </c>
      <c r="B293" s="384" t="s">
        <v>133</v>
      </c>
      <c r="C293" s="414">
        <v>2</v>
      </c>
      <c r="D293" s="415" t="s">
        <v>4</v>
      </c>
      <c r="E293" s="416">
        <v>1332.41</v>
      </c>
      <c r="F293" s="414">
        <f>ROUND(C293*E293,2)</f>
        <v>2664.82</v>
      </c>
      <c r="G293" s="279"/>
    </row>
    <row r="294" spans="1:7" s="301" customFormat="1" ht="32.25" customHeight="1">
      <c r="A294" s="356">
        <v>6.2</v>
      </c>
      <c r="B294" s="386" t="s">
        <v>145</v>
      </c>
      <c r="C294" s="401">
        <v>1</v>
      </c>
      <c r="D294" s="394" t="s">
        <v>4</v>
      </c>
      <c r="E294" s="402">
        <v>1071.01</v>
      </c>
      <c r="F294" s="401">
        <f>ROUND(C294*E294,2)</f>
        <v>1071.01</v>
      </c>
      <c r="G294" s="279"/>
    </row>
    <row r="295" spans="1:7" s="301" customFormat="1" ht="33.75" customHeight="1">
      <c r="A295" s="356">
        <v>6.3</v>
      </c>
      <c r="B295" s="386" t="s">
        <v>251</v>
      </c>
      <c r="C295" s="401">
        <v>1</v>
      </c>
      <c r="D295" s="394" t="s">
        <v>4</v>
      </c>
      <c r="E295" s="402">
        <v>808.19</v>
      </c>
      <c r="F295" s="401">
        <f>ROUND(C295*E295,2)</f>
        <v>808.19</v>
      </c>
      <c r="G295" s="279"/>
    </row>
    <row r="296" spans="1:7" s="301" customFormat="1" ht="25.5">
      <c r="A296" s="356">
        <v>6.4</v>
      </c>
      <c r="B296" s="386" t="s">
        <v>253</v>
      </c>
      <c r="C296" s="401">
        <v>1</v>
      </c>
      <c r="D296" s="394" t="s">
        <v>4</v>
      </c>
      <c r="E296" s="402">
        <v>0</v>
      </c>
      <c r="F296" s="401">
        <f t="shared" ref="F296:F301" si="10">ROUND(C296*E296,2)</f>
        <v>0</v>
      </c>
      <c r="G296" s="279"/>
    </row>
    <row r="297" spans="1:7" s="301" customFormat="1" ht="32.25" customHeight="1">
      <c r="A297" s="356">
        <v>6.5</v>
      </c>
      <c r="B297" s="386" t="s">
        <v>252</v>
      </c>
      <c r="C297" s="401">
        <v>2</v>
      </c>
      <c r="D297" s="394" t="s">
        <v>4</v>
      </c>
      <c r="E297" s="402">
        <v>536.46</v>
      </c>
      <c r="F297" s="401">
        <f>ROUND(C297*E297,2)</f>
        <v>1072.92</v>
      </c>
      <c r="G297" s="279"/>
    </row>
    <row r="298" spans="1:7" s="301" customFormat="1" ht="33.75" customHeight="1">
      <c r="A298" s="356">
        <v>6.6</v>
      </c>
      <c r="B298" s="417" t="s">
        <v>193</v>
      </c>
      <c r="C298" s="418">
        <v>8</v>
      </c>
      <c r="D298" s="419" t="s">
        <v>4</v>
      </c>
      <c r="E298" s="420">
        <v>1660.02</v>
      </c>
      <c r="F298" s="418">
        <f>ROUND(C298*E298,2)</f>
        <v>13280.16</v>
      </c>
      <c r="G298" s="279"/>
    </row>
    <row r="299" spans="1:7" s="301" customFormat="1" ht="33" customHeight="1">
      <c r="A299" s="356">
        <v>6.7</v>
      </c>
      <c r="B299" s="386" t="s">
        <v>148</v>
      </c>
      <c r="C299" s="401">
        <v>0</v>
      </c>
      <c r="D299" s="394" t="s">
        <v>4</v>
      </c>
      <c r="E299" s="402">
        <v>0</v>
      </c>
      <c r="F299" s="401">
        <f t="shared" si="10"/>
        <v>0</v>
      </c>
      <c r="G299" s="279"/>
    </row>
    <row r="300" spans="1:7" s="301" customFormat="1" ht="29.25" customHeight="1">
      <c r="A300" s="356">
        <v>6.8</v>
      </c>
      <c r="B300" s="386" t="s">
        <v>149</v>
      </c>
      <c r="C300" s="401">
        <v>0</v>
      </c>
      <c r="D300" s="394" t="s">
        <v>4</v>
      </c>
      <c r="E300" s="402">
        <v>0</v>
      </c>
      <c r="F300" s="401">
        <f t="shared" si="10"/>
        <v>0</v>
      </c>
      <c r="G300" s="279"/>
    </row>
    <row r="301" spans="1:7" s="301" customFormat="1" ht="33" customHeight="1">
      <c r="A301" s="356">
        <v>6.9</v>
      </c>
      <c r="B301" s="386" t="s">
        <v>150</v>
      </c>
      <c r="C301" s="401">
        <v>0</v>
      </c>
      <c r="D301" s="394" t="s">
        <v>4</v>
      </c>
      <c r="E301" s="402">
        <v>0</v>
      </c>
      <c r="F301" s="401">
        <f t="shared" si="10"/>
        <v>0</v>
      </c>
      <c r="G301" s="279"/>
    </row>
    <row r="302" spans="1:7" s="301" customFormat="1" ht="34.5" customHeight="1">
      <c r="A302" s="421">
        <v>6.1</v>
      </c>
      <c r="B302" s="386" t="s">
        <v>192</v>
      </c>
      <c r="C302" s="401">
        <v>0</v>
      </c>
      <c r="D302" s="394" t="s">
        <v>4</v>
      </c>
      <c r="E302" s="402">
        <v>0</v>
      </c>
      <c r="F302" s="401">
        <f>ROUND(C302*E302,2)</f>
        <v>0</v>
      </c>
      <c r="G302" s="279"/>
    </row>
    <row r="303" spans="1:7" s="301" customFormat="1" ht="33.75" customHeight="1">
      <c r="A303" s="463">
        <v>6.11</v>
      </c>
      <c r="B303" s="464" t="s">
        <v>96</v>
      </c>
      <c r="C303" s="465">
        <v>7</v>
      </c>
      <c r="D303" s="466" t="s">
        <v>4</v>
      </c>
      <c r="E303" s="467">
        <v>555.5</v>
      </c>
      <c r="F303" s="465">
        <f>ROUND(C303*E303,2)</f>
        <v>3888.5</v>
      </c>
      <c r="G303" s="279"/>
    </row>
    <row r="304" spans="1:7" s="301" customFormat="1" ht="36.75" customHeight="1">
      <c r="A304" s="468">
        <v>6.12</v>
      </c>
      <c r="B304" s="464" t="s">
        <v>97</v>
      </c>
      <c r="C304" s="465">
        <v>2</v>
      </c>
      <c r="D304" s="466" t="s">
        <v>4</v>
      </c>
      <c r="E304" s="467">
        <v>693.72</v>
      </c>
      <c r="F304" s="465">
        <f>ROUND(C304*E304,2)</f>
        <v>1387.44</v>
      </c>
      <c r="G304" s="279"/>
    </row>
    <row r="305" spans="1:7" s="301" customFormat="1" ht="33.75" customHeight="1">
      <c r="A305" s="356">
        <v>6.13</v>
      </c>
      <c r="B305" s="422" t="s">
        <v>147</v>
      </c>
      <c r="C305" s="403">
        <v>0</v>
      </c>
      <c r="D305" s="404" t="s">
        <v>10</v>
      </c>
      <c r="E305" s="405">
        <v>0</v>
      </c>
      <c r="F305" s="403">
        <f>ROUND(C305*E305,2)</f>
        <v>0</v>
      </c>
      <c r="G305" s="279"/>
    </row>
    <row r="306" spans="1:7" s="301" customFormat="1" ht="36" customHeight="1">
      <c r="A306" s="400">
        <v>7</v>
      </c>
      <c r="B306" s="347" t="s">
        <v>76</v>
      </c>
      <c r="C306" s="403"/>
      <c r="D306" s="404"/>
      <c r="E306" s="405"/>
      <c r="F306" s="403"/>
      <c r="G306" s="279"/>
    </row>
    <row r="307" spans="1:7" s="301" customFormat="1" ht="18.75" customHeight="1">
      <c r="A307" s="356">
        <v>7.1</v>
      </c>
      <c r="B307" s="386" t="s">
        <v>136</v>
      </c>
      <c r="C307" s="401">
        <v>3</v>
      </c>
      <c r="D307" s="394" t="s">
        <v>4</v>
      </c>
      <c r="E307" s="402">
        <v>307.57</v>
      </c>
      <c r="F307" s="401">
        <f>ROUND(C307*E307,2)</f>
        <v>922.71</v>
      </c>
      <c r="G307" s="279"/>
    </row>
    <row r="308" spans="1:7" s="301" customFormat="1" ht="21.75" customHeight="1">
      <c r="A308" s="356">
        <v>7.2</v>
      </c>
      <c r="B308" s="386" t="s">
        <v>137</v>
      </c>
      <c r="C308" s="401">
        <v>2</v>
      </c>
      <c r="D308" s="394" t="s">
        <v>4</v>
      </c>
      <c r="E308" s="402">
        <v>482.1</v>
      </c>
      <c r="F308" s="401">
        <f>ROUND(C308*E308,2)</f>
        <v>964.2</v>
      </c>
      <c r="G308" s="279"/>
    </row>
    <row r="309" spans="1:7" s="301" customFormat="1" ht="18.75" customHeight="1">
      <c r="A309" s="356">
        <v>7.3</v>
      </c>
      <c r="B309" s="386" t="s">
        <v>138</v>
      </c>
      <c r="C309" s="403">
        <v>0</v>
      </c>
      <c r="D309" s="404" t="s">
        <v>4</v>
      </c>
      <c r="E309" s="405">
        <v>0</v>
      </c>
      <c r="F309" s="403">
        <f>ROUND(C309*E309,2)</f>
        <v>0</v>
      </c>
      <c r="G309" s="279"/>
    </row>
    <row r="310" spans="1:7" s="330" customFormat="1" ht="18.75" customHeight="1">
      <c r="A310" s="356"/>
      <c r="B310" s="386"/>
      <c r="C310" s="403"/>
      <c r="D310" s="459"/>
      <c r="E310" s="405"/>
      <c r="F310" s="460"/>
      <c r="G310" s="279"/>
    </row>
    <row r="311" spans="1:7" s="301" customFormat="1" ht="38.25" customHeight="1">
      <c r="A311" s="400">
        <v>8</v>
      </c>
      <c r="B311" s="347" t="s">
        <v>34</v>
      </c>
      <c r="C311" s="399"/>
      <c r="D311" s="412"/>
      <c r="E311" s="399"/>
      <c r="F311" s="413"/>
      <c r="G311" s="279"/>
    </row>
    <row r="312" spans="1:7" s="301" customFormat="1" ht="80.25" customHeight="1">
      <c r="A312" s="356">
        <v>8.1</v>
      </c>
      <c r="B312" s="423" t="s">
        <v>184</v>
      </c>
      <c r="C312" s="358">
        <v>0</v>
      </c>
      <c r="D312" s="335" t="s">
        <v>4</v>
      </c>
      <c r="E312" s="358">
        <v>0</v>
      </c>
      <c r="F312" s="401">
        <f>ROUND(C312*E312,2)</f>
        <v>0</v>
      </c>
      <c r="G312" s="279"/>
    </row>
    <row r="313" spans="1:7" s="301" customFormat="1" ht="80.25" customHeight="1">
      <c r="A313" s="356">
        <v>8.1999999999999993</v>
      </c>
      <c r="B313" s="423" t="s">
        <v>185</v>
      </c>
      <c r="C313" s="358">
        <v>5</v>
      </c>
      <c r="D313" s="335" t="s">
        <v>4</v>
      </c>
      <c r="E313" s="358">
        <v>7577.81</v>
      </c>
      <c r="F313" s="401">
        <f>ROUND(C313*E313,2)</f>
        <v>37889.050000000003</v>
      </c>
      <c r="G313" s="279"/>
    </row>
    <row r="314" spans="1:7" s="301" customFormat="1" ht="73.5" customHeight="1">
      <c r="A314" s="356">
        <v>8.3000000000000007</v>
      </c>
      <c r="B314" s="423" t="s">
        <v>186</v>
      </c>
      <c r="C314" s="358">
        <v>2</v>
      </c>
      <c r="D314" s="335" t="s">
        <v>4</v>
      </c>
      <c r="E314" s="358">
        <v>6125.81</v>
      </c>
      <c r="F314" s="401">
        <f>ROUND(C314*E314,2)</f>
        <v>12251.62</v>
      </c>
      <c r="G314" s="279"/>
    </row>
    <row r="315" spans="1:7" s="301" customFormat="1" ht="28.5" customHeight="1">
      <c r="A315" s="356">
        <v>8.4</v>
      </c>
      <c r="B315" s="422" t="s">
        <v>62</v>
      </c>
      <c r="C315" s="401">
        <v>9</v>
      </c>
      <c r="D315" s="394" t="s">
        <v>4</v>
      </c>
      <c r="E315" s="402">
        <v>1320</v>
      </c>
      <c r="F315" s="401">
        <f>ROUND(C315*E315,2)</f>
        <v>11880</v>
      </c>
      <c r="G315" s="279"/>
    </row>
    <row r="316" spans="1:7" s="330" customFormat="1" ht="28.5" customHeight="1">
      <c r="A316" s="356"/>
      <c r="B316" s="422"/>
      <c r="C316" s="401"/>
      <c r="D316" s="394"/>
      <c r="E316" s="402"/>
      <c r="F316" s="401"/>
      <c r="G316" s="279"/>
    </row>
    <row r="317" spans="1:7" s="301" customFormat="1" ht="33" customHeight="1">
      <c r="A317" s="400">
        <v>9</v>
      </c>
      <c r="B317" s="347" t="s">
        <v>35</v>
      </c>
      <c r="C317" s="401"/>
      <c r="D317" s="394"/>
      <c r="E317" s="402"/>
      <c r="F317" s="401"/>
      <c r="G317" s="279"/>
    </row>
    <row r="318" spans="1:7" s="301" customFormat="1" ht="24.75" customHeight="1">
      <c r="A318" s="356">
        <v>9.1</v>
      </c>
      <c r="B318" s="357" t="s">
        <v>36</v>
      </c>
      <c r="C318" s="358">
        <v>2</v>
      </c>
      <c r="D318" s="335" t="s">
        <v>4</v>
      </c>
      <c r="E318" s="358">
        <v>2000</v>
      </c>
      <c r="F318" s="401">
        <f>ROUND(C318*E318,2)</f>
        <v>4000</v>
      </c>
      <c r="G318" s="279"/>
    </row>
    <row r="319" spans="1:7" s="301" customFormat="1" ht="23.25" customHeight="1">
      <c r="A319" s="356">
        <v>9.1999999999999993</v>
      </c>
      <c r="B319" s="357" t="s">
        <v>194</v>
      </c>
      <c r="C319" s="358">
        <v>2</v>
      </c>
      <c r="D319" s="335" t="s">
        <v>4</v>
      </c>
      <c r="E319" s="358">
        <v>2000</v>
      </c>
      <c r="F319" s="401">
        <f>ROUND(C319*E319,2)</f>
        <v>4000</v>
      </c>
      <c r="G319" s="279"/>
    </row>
    <row r="320" spans="1:7" s="301" customFormat="1" ht="23.25" customHeight="1">
      <c r="A320" s="356">
        <v>9.3000000000000007</v>
      </c>
      <c r="B320" s="357" t="s">
        <v>187</v>
      </c>
      <c r="C320" s="358">
        <v>2</v>
      </c>
      <c r="D320" s="335" t="s">
        <v>4</v>
      </c>
      <c r="E320" s="358">
        <v>4200</v>
      </c>
      <c r="F320" s="401">
        <f>ROUND(C320*E320,2)</f>
        <v>8400</v>
      </c>
      <c r="G320" s="279"/>
    </row>
    <row r="321" spans="1:7" s="301" customFormat="1" ht="22.5" customHeight="1">
      <c r="A321" s="356">
        <v>9.4</v>
      </c>
      <c r="B321" s="386" t="s">
        <v>29</v>
      </c>
      <c r="C321" s="401">
        <v>2</v>
      </c>
      <c r="D321" s="394" t="s">
        <v>4</v>
      </c>
      <c r="E321" s="402">
        <v>1200</v>
      </c>
      <c r="F321" s="401">
        <f>ROUND(C321*E321,2)</f>
        <v>2400</v>
      </c>
      <c r="G321" s="279"/>
    </row>
    <row r="322" spans="1:7" s="330" customFormat="1" ht="22.5" customHeight="1">
      <c r="A322" s="356"/>
      <c r="B322" s="386"/>
      <c r="C322" s="401"/>
      <c r="D322" s="394"/>
      <c r="E322" s="402"/>
      <c r="F322" s="401"/>
      <c r="G322" s="279"/>
    </row>
    <row r="323" spans="1:7" s="301" customFormat="1" ht="40.5" customHeight="1">
      <c r="A323" s="379">
        <v>10</v>
      </c>
      <c r="B323" s="387" t="s">
        <v>190</v>
      </c>
      <c r="C323" s="424"/>
      <c r="D323" s="425"/>
      <c r="E323" s="424"/>
      <c r="F323" s="426"/>
      <c r="G323" s="279"/>
    </row>
    <row r="324" spans="1:7" s="301" customFormat="1" ht="19.5" customHeight="1">
      <c r="A324" s="356">
        <v>10.1</v>
      </c>
      <c r="B324" s="423" t="s">
        <v>8</v>
      </c>
      <c r="C324" s="427">
        <v>2</v>
      </c>
      <c r="D324" s="372" t="s">
        <v>4</v>
      </c>
      <c r="E324" s="427">
        <v>180</v>
      </c>
      <c r="F324" s="359">
        <f>ROUND(E324*C324,2)</f>
        <v>360</v>
      </c>
      <c r="G324" s="279"/>
    </row>
    <row r="325" spans="1:7" s="301" customFormat="1" ht="33" customHeight="1">
      <c r="A325" s="369">
        <v>10.199999999999999</v>
      </c>
      <c r="B325" s="423" t="s">
        <v>116</v>
      </c>
      <c r="C325" s="427">
        <v>12</v>
      </c>
      <c r="D325" s="372" t="s">
        <v>9</v>
      </c>
      <c r="E325" s="427">
        <v>584.97</v>
      </c>
      <c r="F325" s="428">
        <f>ROUND(E325*C325,2)</f>
        <v>7019.64</v>
      </c>
      <c r="G325" s="279"/>
    </row>
    <row r="326" spans="1:7" s="301" customFormat="1" ht="39" customHeight="1">
      <c r="A326" s="356">
        <v>10.3</v>
      </c>
      <c r="B326" s="429" t="s">
        <v>118</v>
      </c>
      <c r="C326" s="430">
        <v>8</v>
      </c>
      <c r="D326" s="431" t="s">
        <v>4</v>
      </c>
      <c r="E326" s="430">
        <v>467.28</v>
      </c>
      <c r="F326" s="432">
        <f>ROUND(E326*C326,2)</f>
        <v>3738.24</v>
      </c>
      <c r="G326" s="279"/>
    </row>
    <row r="327" spans="1:7" s="301" customFormat="1" ht="26.25" customHeight="1">
      <c r="A327" s="369">
        <v>10.4</v>
      </c>
      <c r="B327" s="386" t="s">
        <v>78</v>
      </c>
      <c r="C327" s="358">
        <v>4</v>
      </c>
      <c r="D327" s="335" t="s">
        <v>4</v>
      </c>
      <c r="E327" s="358">
        <v>488.99</v>
      </c>
      <c r="F327" s="359">
        <f>ROUND(E327*C327,2)</f>
        <v>1955.96</v>
      </c>
      <c r="G327" s="279"/>
    </row>
    <row r="328" spans="1:7" s="301" customFormat="1" ht="24.75" customHeight="1">
      <c r="A328" s="356">
        <v>10.5</v>
      </c>
      <c r="B328" s="357" t="s">
        <v>231</v>
      </c>
      <c r="C328" s="358">
        <v>4</v>
      </c>
      <c r="D328" s="335" t="s">
        <v>4</v>
      </c>
      <c r="E328" s="358">
        <v>280</v>
      </c>
      <c r="F328" s="359">
        <f>ROUND(E328*C328,2)</f>
        <v>1120</v>
      </c>
      <c r="G328" s="279"/>
    </row>
    <row r="329" spans="1:7" s="301" customFormat="1" ht="60.75" customHeight="1">
      <c r="A329" s="369">
        <v>10.6</v>
      </c>
      <c r="B329" s="433" t="s">
        <v>134</v>
      </c>
      <c r="C329" s="310">
        <v>16</v>
      </c>
      <c r="D329" s="434" t="s">
        <v>33</v>
      </c>
      <c r="E329" s="310">
        <v>1262.03</v>
      </c>
      <c r="F329" s="409">
        <f>ROUND(C329*E329,2)</f>
        <v>20192.48</v>
      </c>
      <c r="G329" s="279"/>
    </row>
    <row r="330" spans="1:7" s="301" customFormat="1" ht="24" customHeight="1">
      <c r="A330" s="356">
        <v>10.7</v>
      </c>
      <c r="B330" s="357" t="s">
        <v>106</v>
      </c>
      <c r="C330" s="358">
        <v>2.87</v>
      </c>
      <c r="D330" s="335" t="s">
        <v>12</v>
      </c>
      <c r="E330" s="358">
        <v>136.54</v>
      </c>
      <c r="F330" s="359">
        <f>ROUND(E330*C330,2)</f>
        <v>391.87</v>
      </c>
      <c r="G330" s="279"/>
    </row>
    <row r="331" spans="1:7" s="301" customFormat="1" ht="22.5" customHeight="1">
      <c r="A331" s="369">
        <v>10.8</v>
      </c>
      <c r="B331" s="423" t="s">
        <v>30</v>
      </c>
      <c r="C331" s="358">
        <v>2</v>
      </c>
      <c r="D331" s="335" t="s">
        <v>4</v>
      </c>
      <c r="E331" s="435">
        <v>0</v>
      </c>
      <c r="F331" s="359">
        <f>ROUND(E331*C331,2)</f>
        <v>0</v>
      </c>
      <c r="G331" s="279"/>
    </row>
    <row r="332" spans="1:7" s="330" customFormat="1" ht="22.5" customHeight="1">
      <c r="A332" s="369"/>
      <c r="B332" s="423"/>
      <c r="C332" s="358"/>
      <c r="D332" s="335"/>
      <c r="E332" s="435"/>
      <c r="F332" s="359"/>
      <c r="G332" s="279"/>
    </row>
    <row r="333" spans="1:7" s="301" customFormat="1" ht="58.5" customHeight="1">
      <c r="A333" s="438">
        <v>11</v>
      </c>
      <c r="B333" s="387" t="s">
        <v>100</v>
      </c>
      <c r="C333" s="436"/>
      <c r="D333" s="437"/>
      <c r="E333" s="436"/>
      <c r="F333" s="359"/>
      <c r="G333" s="279"/>
    </row>
    <row r="334" spans="1:7" s="301" customFormat="1" ht="21" customHeight="1">
      <c r="A334" s="463">
        <v>11.1</v>
      </c>
      <c r="B334" s="469" t="s">
        <v>8</v>
      </c>
      <c r="C334" s="470">
        <v>2</v>
      </c>
      <c r="D334" s="471" t="s">
        <v>4</v>
      </c>
      <c r="E334" s="470">
        <v>180</v>
      </c>
      <c r="F334" s="472">
        <f>ROUND(E334*C334,2)</f>
        <v>360</v>
      </c>
      <c r="G334" s="279"/>
    </row>
    <row r="335" spans="1:7" s="301" customFormat="1" ht="41.25" customHeight="1">
      <c r="A335" s="463">
        <v>11.2</v>
      </c>
      <c r="B335" s="469" t="s">
        <v>107</v>
      </c>
      <c r="C335" s="470">
        <v>12.8</v>
      </c>
      <c r="D335" s="471" t="s">
        <v>9</v>
      </c>
      <c r="E335" s="470">
        <v>1456</v>
      </c>
      <c r="F335" s="473">
        <f>ROUND(E335*C335,2)</f>
        <v>18636.8</v>
      </c>
      <c r="G335" s="279"/>
    </row>
    <row r="336" spans="1:7" s="301" customFormat="1" ht="33" customHeight="1">
      <c r="A336" s="463">
        <v>11.3</v>
      </c>
      <c r="B336" s="469" t="s">
        <v>117</v>
      </c>
      <c r="C336" s="474">
        <v>8</v>
      </c>
      <c r="D336" s="475" t="s">
        <v>4</v>
      </c>
      <c r="E336" s="474">
        <v>300</v>
      </c>
      <c r="F336" s="472">
        <f>ROUND(E336*C336,2)</f>
        <v>2400</v>
      </c>
      <c r="G336" s="279"/>
    </row>
    <row r="337" spans="1:7" s="301" customFormat="1" ht="25.5" customHeight="1">
      <c r="A337" s="356">
        <v>11.4</v>
      </c>
      <c r="B337" s="386" t="s">
        <v>77</v>
      </c>
      <c r="C337" s="358">
        <v>4</v>
      </c>
      <c r="D337" s="335" t="s">
        <v>4</v>
      </c>
      <c r="E337" s="358">
        <v>420.66</v>
      </c>
      <c r="F337" s="359">
        <f>ROUND(E337*C337,2)</f>
        <v>1682.64</v>
      </c>
      <c r="G337" s="279"/>
    </row>
    <row r="338" spans="1:7" s="301" customFormat="1" ht="24" customHeight="1">
      <c r="A338" s="356">
        <v>11.5</v>
      </c>
      <c r="B338" s="357" t="s">
        <v>99</v>
      </c>
      <c r="C338" s="358">
        <v>4</v>
      </c>
      <c r="D338" s="335" t="s">
        <v>4</v>
      </c>
      <c r="E338" s="358">
        <v>660</v>
      </c>
      <c r="F338" s="359">
        <f>ROUND(E338*C338,2)</f>
        <v>2640</v>
      </c>
      <c r="G338" s="279"/>
    </row>
    <row r="339" spans="1:7" s="301" customFormat="1" ht="65.25" customHeight="1">
      <c r="A339" s="463">
        <v>11.6</v>
      </c>
      <c r="B339" s="476" t="s">
        <v>134</v>
      </c>
      <c r="C339" s="477">
        <v>16</v>
      </c>
      <c r="D339" s="478" t="s">
        <v>33</v>
      </c>
      <c r="E339" s="477">
        <v>1262.03</v>
      </c>
      <c r="F339" s="479">
        <f>ROUND(C339*E339,2)</f>
        <v>20192.48</v>
      </c>
      <c r="G339" s="279"/>
    </row>
    <row r="340" spans="1:7" s="301" customFormat="1" ht="21" customHeight="1">
      <c r="A340" s="356">
        <v>11.7</v>
      </c>
      <c r="B340" s="357" t="s">
        <v>106</v>
      </c>
      <c r="C340" s="358">
        <v>3.83</v>
      </c>
      <c r="D340" s="335" t="s">
        <v>12</v>
      </c>
      <c r="E340" s="358">
        <v>136.54</v>
      </c>
      <c r="F340" s="359">
        <f>ROUND(E340*C340,2)</f>
        <v>522.95000000000005</v>
      </c>
      <c r="G340" s="279"/>
    </row>
    <row r="341" spans="1:7" s="301" customFormat="1" ht="24.75" customHeight="1">
      <c r="A341" s="463">
        <v>11.8</v>
      </c>
      <c r="B341" s="469" t="s">
        <v>30</v>
      </c>
      <c r="C341" s="474">
        <v>2</v>
      </c>
      <c r="D341" s="475" t="s">
        <v>4</v>
      </c>
      <c r="E341" s="474">
        <v>2761.41</v>
      </c>
      <c r="F341" s="472">
        <f>ROUND(E341*C341,2)</f>
        <v>5522.82</v>
      </c>
      <c r="G341" s="279"/>
    </row>
    <row r="342" spans="1:7" s="330" customFormat="1" ht="24.75" customHeight="1">
      <c r="A342" s="356"/>
      <c r="B342" s="423"/>
      <c r="C342" s="358"/>
      <c r="D342" s="335"/>
      <c r="E342" s="358"/>
      <c r="F342" s="359"/>
      <c r="G342" s="279"/>
    </row>
    <row r="343" spans="1:7" s="301" customFormat="1" ht="22.5" customHeight="1">
      <c r="A343" s="438">
        <v>12</v>
      </c>
      <c r="B343" s="439" t="s">
        <v>90</v>
      </c>
      <c r="C343" s="440"/>
      <c r="D343" s="410"/>
      <c r="E343" s="399"/>
      <c r="F343" s="441"/>
      <c r="G343" s="279"/>
    </row>
    <row r="344" spans="1:7" s="301" customFormat="1" ht="24.75" customHeight="1">
      <c r="A344" s="480">
        <v>12.1</v>
      </c>
      <c r="B344" s="481" t="s">
        <v>215</v>
      </c>
      <c r="C344" s="477">
        <v>128</v>
      </c>
      <c r="D344" s="471" t="s">
        <v>4</v>
      </c>
      <c r="E344" s="482">
        <v>118.8</v>
      </c>
      <c r="F344" s="483">
        <f t="shared" ref="F344:F355" si="11">ROUND(C344*E344,2)</f>
        <v>15206.4</v>
      </c>
      <c r="G344" s="279"/>
    </row>
    <row r="345" spans="1:7" s="301" customFormat="1" ht="34.5" customHeight="1">
      <c r="A345" s="480">
        <v>12.2</v>
      </c>
      <c r="B345" s="469" t="s">
        <v>82</v>
      </c>
      <c r="C345" s="477">
        <v>768</v>
      </c>
      <c r="D345" s="484" t="s">
        <v>9</v>
      </c>
      <c r="E345" s="482">
        <v>22.4</v>
      </c>
      <c r="F345" s="483">
        <f t="shared" si="11"/>
        <v>17203.2</v>
      </c>
      <c r="G345" s="279"/>
    </row>
    <row r="346" spans="1:7" s="301" customFormat="1" ht="1.1499999999999999" customHeight="1">
      <c r="A346" s="445">
        <v>12.299999999999999</v>
      </c>
      <c r="B346" s="423" t="s">
        <v>79</v>
      </c>
      <c r="C346" s="310">
        <v>128</v>
      </c>
      <c r="D346" s="444" t="s">
        <v>4</v>
      </c>
      <c r="E346" s="446">
        <v>0</v>
      </c>
      <c r="F346" s="443">
        <f t="shared" si="11"/>
        <v>0</v>
      </c>
      <c r="G346" s="279"/>
    </row>
    <row r="347" spans="1:7" s="301" customFormat="1" ht="33.75" customHeight="1">
      <c r="A347" s="480">
        <v>12.399999999999999</v>
      </c>
      <c r="B347" s="469" t="s">
        <v>83</v>
      </c>
      <c r="C347" s="477">
        <v>586</v>
      </c>
      <c r="D347" s="484" t="s">
        <v>4</v>
      </c>
      <c r="E347" s="485">
        <v>10.8</v>
      </c>
      <c r="F347" s="483">
        <f t="shared" si="11"/>
        <v>6328.8</v>
      </c>
      <c r="G347" s="279"/>
    </row>
    <row r="348" spans="1:7" s="301" customFormat="1" ht="26.25" customHeight="1">
      <c r="A348" s="442">
        <v>12.499999999999998</v>
      </c>
      <c r="B348" s="440" t="s">
        <v>84</v>
      </c>
      <c r="C348" s="447">
        <v>293</v>
      </c>
      <c r="D348" s="410" t="s">
        <v>4</v>
      </c>
      <c r="E348" s="446">
        <v>74.25</v>
      </c>
      <c r="F348" s="443">
        <f t="shared" si="11"/>
        <v>21755.25</v>
      </c>
      <c r="G348" s="279"/>
    </row>
    <row r="349" spans="1:7" s="301" customFormat="1" ht="27" customHeight="1">
      <c r="A349" s="445">
        <v>12.599999999999998</v>
      </c>
      <c r="B349" s="357" t="s">
        <v>85</v>
      </c>
      <c r="C349" s="310">
        <v>293</v>
      </c>
      <c r="D349" s="444" t="s">
        <v>4</v>
      </c>
      <c r="E349" s="446">
        <v>916.4</v>
      </c>
      <c r="F349" s="443">
        <f t="shared" si="11"/>
        <v>268505.2</v>
      </c>
      <c r="G349" s="279"/>
    </row>
    <row r="350" spans="1:7" s="301" customFormat="1" ht="25.5" customHeight="1">
      <c r="A350" s="442">
        <v>12.699999999999998</v>
      </c>
      <c r="B350" s="386" t="s">
        <v>86</v>
      </c>
      <c r="C350" s="447">
        <v>293</v>
      </c>
      <c r="D350" s="410" t="s">
        <v>9</v>
      </c>
      <c r="E350" s="448">
        <v>15</v>
      </c>
      <c r="F350" s="443">
        <f t="shared" si="11"/>
        <v>4395</v>
      </c>
      <c r="G350" s="279"/>
    </row>
    <row r="351" spans="1:7" s="301" customFormat="1" ht="27" customHeight="1">
      <c r="A351" s="442">
        <v>12.799999999999997</v>
      </c>
      <c r="B351" s="357" t="s">
        <v>87</v>
      </c>
      <c r="C351" s="447">
        <v>293</v>
      </c>
      <c r="D351" s="410" t="s">
        <v>4</v>
      </c>
      <c r="E351" s="448">
        <v>140</v>
      </c>
      <c r="F351" s="443">
        <f t="shared" si="11"/>
        <v>41020</v>
      </c>
      <c r="G351" s="279"/>
    </row>
    <row r="352" spans="1:7" s="301" customFormat="1" ht="21" customHeight="1">
      <c r="A352" s="442">
        <v>12.899999999999997</v>
      </c>
      <c r="B352" s="440" t="s">
        <v>232</v>
      </c>
      <c r="C352" s="447">
        <v>293</v>
      </c>
      <c r="D352" s="410" t="s">
        <v>4</v>
      </c>
      <c r="E352" s="448">
        <v>65.099999999999994</v>
      </c>
      <c r="F352" s="443">
        <f t="shared" si="11"/>
        <v>19074.3</v>
      </c>
      <c r="G352" s="279"/>
    </row>
    <row r="353" spans="1:7" s="301" customFormat="1" ht="27" customHeight="1">
      <c r="A353" s="449">
        <v>12.1</v>
      </c>
      <c r="B353" s="440" t="s">
        <v>80</v>
      </c>
      <c r="C353" s="447">
        <v>293</v>
      </c>
      <c r="D353" s="410" t="s">
        <v>4</v>
      </c>
      <c r="E353" s="448">
        <v>60</v>
      </c>
      <c r="F353" s="443">
        <f t="shared" si="11"/>
        <v>17580</v>
      </c>
      <c r="G353" s="279"/>
    </row>
    <row r="354" spans="1:7" s="301" customFormat="1" ht="25.5" customHeight="1">
      <c r="A354" s="449">
        <v>12.11</v>
      </c>
      <c r="B354" s="440" t="s">
        <v>88</v>
      </c>
      <c r="C354" s="447">
        <v>293</v>
      </c>
      <c r="D354" s="410" t="s">
        <v>4</v>
      </c>
      <c r="E354" s="448">
        <v>12.05</v>
      </c>
      <c r="F354" s="443">
        <f t="shared" si="11"/>
        <v>3530.65</v>
      </c>
      <c r="G354" s="279"/>
    </row>
    <row r="355" spans="1:7" s="301" customFormat="1" ht="29.25" customHeight="1">
      <c r="A355" s="486">
        <v>12.12</v>
      </c>
      <c r="B355" s="487" t="s">
        <v>89</v>
      </c>
      <c r="C355" s="488">
        <v>253.44</v>
      </c>
      <c r="D355" s="489" t="s">
        <v>10</v>
      </c>
      <c r="E355" s="490">
        <v>235</v>
      </c>
      <c r="F355" s="483">
        <f t="shared" si="11"/>
        <v>59558.400000000001</v>
      </c>
      <c r="G355" s="279"/>
    </row>
    <row r="356" spans="1:7" s="301" customFormat="1">
      <c r="A356" s="449">
        <v>12.13</v>
      </c>
      <c r="B356" s="440" t="s">
        <v>81</v>
      </c>
      <c r="C356" s="447">
        <v>293</v>
      </c>
      <c r="D356" s="410" t="s">
        <v>4</v>
      </c>
      <c r="E356" s="448">
        <v>600</v>
      </c>
      <c r="F356" s="443">
        <f>ROUND(C356*E356,2)</f>
        <v>175800</v>
      </c>
      <c r="G356" s="279"/>
    </row>
    <row r="357" spans="1:7" s="330" customFormat="1">
      <c r="A357" s="449"/>
      <c r="B357" s="440"/>
      <c r="C357" s="447"/>
      <c r="D357" s="410"/>
      <c r="E357" s="448"/>
      <c r="F357" s="443"/>
      <c r="G357" s="279"/>
    </row>
    <row r="358" spans="1:7" s="301" customFormat="1" ht="60" customHeight="1">
      <c r="A358" s="450">
        <v>13</v>
      </c>
      <c r="B358" s="451" t="s">
        <v>188</v>
      </c>
      <c r="C358" s="452"/>
      <c r="D358" s="453"/>
      <c r="E358" s="334"/>
      <c r="F358" s="454"/>
      <c r="G358" s="279"/>
    </row>
    <row r="359" spans="1:7" s="301" customFormat="1" ht="33.75" customHeight="1">
      <c r="A359" s="455">
        <v>13.1</v>
      </c>
      <c r="B359" s="385" t="s">
        <v>189</v>
      </c>
      <c r="C359" s="452">
        <v>1</v>
      </c>
      <c r="D359" s="453" t="s">
        <v>4</v>
      </c>
      <c r="E359" s="334">
        <v>62420.88</v>
      </c>
      <c r="F359" s="454">
        <f>ROUND(E359*C359,2)</f>
        <v>62420.88</v>
      </c>
      <c r="G359" s="279"/>
    </row>
    <row r="360" spans="1:7" s="330" customFormat="1" ht="33.75" customHeight="1">
      <c r="A360" s="455"/>
      <c r="B360" s="385"/>
      <c r="C360" s="456"/>
      <c r="D360" s="453"/>
      <c r="E360" s="334"/>
      <c r="F360" s="454"/>
      <c r="G360" s="279"/>
    </row>
    <row r="361" spans="1:7" s="301" customFormat="1" ht="30" customHeight="1">
      <c r="A361" s="457">
        <v>14</v>
      </c>
      <c r="B361" s="387" t="s">
        <v>32</v>
      </c>
      <c r="C361" s="456"/>
      <c r="D361" s="453"/>
      <c r="E361" s="458"/>
      <c r="F361" s="443"/>
      <c r="G361" s="279"/>
    </row>
    <row r="362" spans="1:7" s="301" customFormat="1" ht="23.25" customHeight="1">
      <c r="A362" s="158">
        <v>14.1</v>
      </c>
      <c r="B362" s="159" t="s">
        <v>64</v>
      </c>
      <c r="C362" s="129">
        <v>534.48</v>
      </c>
      <c r="D362" s="160" t="s">
        <v>9</v>
      </c>
      <c r="E362" s="161">
        <v>186.24</v>
      </c>
      <c r="F362" s="129">
        <f>ROUND(C362*E362,2)</f>
        <v>99541.56</v>
      </c>
      <c r="G362" s="279"/>
    </row>
    <row r="363" spans="1:7" s="301" customFormat="1" ht="18.75" customHeight="1">
      <c r="A363" s="16">
        <v>14.2</v>
      </c>
      <c r="B363" s="162" t="s">
        <v>135</v>
      </c>
      <c r="C363" s="124">
        <v>4310.71</v>
      </c>
      <c r="D363" s="163" t="s">
        <v>9</v>
      </c>
      <c r="E363" s="164">
        <v>99.99</v>
      </c>
      <c r="F363" s="124">
        <f>ROUND(C363*E363,2)</f>
        <v>431027.89</v>
      </c>
      <c r="G363" s="279"/>
    </row>
    <row r="364" spans="1:7" s="301" customFormat="1" ht="24" customHeight="1">
      <c r="A364" s="151">
        <v>14.3</v>
      </c>
      <c r="B364" s="162" t="s">
        <v>63</v>
      </c>
      <c r="C364" s="124">
        <v>3261.2</v>
      </c>
      <c r="D364" s="163" t="s">
        <v>9</v>
      </c>
      <c r="E364" s="164">
        <v>82.36</v>
      </c>
      <c r="F364" s="124">
        <f>ROUND(C364*E364,2)</f>
        <v>268592.43</v>
      </c>
      <c r="G364" s="279"/>
    </row>
    <row r="365" spans="1:7" s="301" customFormat="1">
      <c r="A365" s="16"/>
      <c r="B365" s="162"/>
      <c r="C365" s="124"/>
      <c r="D365" s="163"/>
      <c r="E365" s="164"/>
      <c r="F365" s="124"/>
      <c r="G365" s="279"/>
    </row>
    <row r="366" spans="1:7" s="301" customFormat="1" ht="22.5" customHeight="1">
      <c r="A366" s="16">
        <v>15</v>
      </c>
      <c r="B366" s="17" t="s">
        <v>182</v>
      </c>
      <c r="C366" s="72">
        <v>412.09</v>
      </c>
      <c r="D366" s="38" t="s">
        <v>9</v>
      </c>
      <c r="E366" s="73">
        <v>10.75</v>
      </c>
      <c r="F366" s="74">
        <f>ROUND(C366*E366,2)</f>
        <v>4429.97</v>
      </c>
      <c r="G366" s="279"/>
    </row>
    <row r="367" spans="1:7" s="301" customFormat="1" ht="36" customHeight="1">
      <c r="A367" s="28">
        <v>16</v>
      </c>
      <c r="B367" s="17" t="s">
        <v>183</v>
      </c>
      <c r="C367" s="72">
        <v>412.09000000000015</v>
      </c>
      <c r="D367" s="38" t="s">
        <v>9</v>
      </c>
      <c r="E367" s="73">
        <v>20</v>
      </c>
      <c r="F367" s="74">
        <f>ROUND(C367*E367,2)</f>
        <v>8241.7999999999993</v>
      </c>
      <c r="G367" s="279"/>
    </row>
    <row r="368" spans="1:7" s="301" customFormat="1">
      <c r="A368" s="16">
        <v>17</v>
      </c>
      <c r="B368" s="30" t="s">
        <v>216</v>
      </c>
      <c r="C368" s="72">
        <v>412.09000000000015</v>
      </c>
      <c r="D368" s="38" t="s">
        <v>9</v>
      </c>
      <c r="E368" s="73">
        <v>45</v>
      </c>
      <c r="F368" s="74">
        <f>ROUND(C368*E368,2)</f>
        <v>18544.05</v>
      </c>
      <c r="G368" s="279"/>
    </row>
    <row r="369" spans="1:7" s="301" customFormat="1" ht="28.5" customHeight="1">
      <c r="A369" s="166"/>
      <c r="B369" s="167" t="s">
        <v>47</v>
      </c>
      <c r="C369" s="168"/>
      <c r="D369" s="169"/>
      <c r="E369" s="168"/>
      <c r="F369" s="285">
        <f>SUM(F268:F368)</f>
        <v>5223710.9699999979</v>
      </c>
      <c r="G369" s="279"/>
    </row>
    <row r="370" spans="1:7" s="337" customFormat="1" ht="28.5" customHeight="1">
      <c r="A370" s="356"/>
      <c r="B370" s="360"/>
      <c r="C370" s="361"/>
      <c r="D370" s="335"/>
      <c r="E370" s="334"/>
      <c r="F370" s="362"/>
      <c r="G370" s="363"/>
    </row>
    <row r="371" spans="1:7" s="301" customFormat="1" ht="47.25" customHeight="1">
      <c r="A371" s="170" t="s">
        <v>14</v>
      </c>
      <c r="B371" s="296" t="s">
        <v>73</v>
      </c>
      <c r="C371" s="297"/>
      <c r="D371" s="175"/>
      <c r="E371" s="176"/>
      <c r="F371" s="173"/>
      <c r="G371" s="279"/>
    </row>
    <row r="372" spans="1:7" s="330" customFormat="1">
      <c r="A372" s="170"/>
      <c r="B372" s="296"/>
      <c r="C372" s="297"/>
      <c r="D372" s="175"/>
      <c r="E372" s="176"/>
      <c r="F372" s="364"/>
      <c r="G372" s="279"/>
    </row>
    <row r="373" spans="1:7" s="301" customFormat="1" ht="21.75" customHeight="1">
      <c r="A373" s="375">
        <v>1</v>
      </c>
      <c r="B373" s="376" t="s">
        <v>139</v>
      </c>
      <c r="C373" s="334"/>
      <c r="D373" s="335"/>
      <c r="E373" s="377"/>
      <c r="F373" s="378"/>
      <c r="G373" s="279"/>
    </row>
    <row r="374" spans="1:7" s="301" customFormat="1" ht="27.75" customHeight="1">
      <c r="A374" s="507">
        <v>1.1000000000000001</v>
      </c>
      <c r="B374" s="481" t="s">
        <v>48</v>
      </c>
      <c r="C374" s="509">
        <v>3</v>
      </c>
      <c r="D374" s="475" t="s">
        <v>92</v>
      </c>
      <c r="E374" s="509">
        <v>3000</v>
      </c>
      <c r="F374" s="510">
        <f>ROUND(C374*E374,2)</f>
        <v>9000</v>
      </c>
      <c r="G374" s="279"/>
    </row>
    <row r="375" spans="1:7" s="301" customFormat="1">
      <c r="A375" s="507">
        <v>1.2</v>
      </c>
      <c r="B375" s="508" t="s">
        <v>38</v>
      </c>
      <c r="C375" s="509">
        <v>1</v>
      </c>
      <c r="D375" s="475" t="s">
        <v>4</v>
      </c>
      <c r="E375" s="509">
        <v>12000</v>
      </c>
      <c r="F375" s="510">
        <f>ROUND(C375*E375,2)</f>
        <v>12000</v>
      </c>
      <c r="G375" s="279"/>
    </row>
    <row r="376" spans="1:7" s="301" customFormat="1">
      <c r="A376" s="183"/>
      <c r="B376" s="184"/>
      <c r="C376" s="185"/>
      <c r="D376" s="31"/>
      <c r="E376" s="185"/>
      <c r="F376" s="298"/>
      <c r="G376" s="279"/>
    </row>
    <row r="377" spans="1:7" s="330" customFormat="1">
      <c r="A377" s="196"/>
      <c r="B377" s="139"/>
      <c r="C377" s="116"/>
      <c r="D377" s="21"/>
      <c r="E377" s="116"/>
      <c r="F377" s="74"/>
      <c r="G377" s="279"/>
    </row>
    <row r="378" spans="1:7" s="301" customFormat="1" ht="24" customHeight="1">
      <c r="A378" s="379">
        <v>2</v>
      </c>
      <c r="B378" s="380" t="s">
        <v>49</v>
      </c>
      <c r="C378" s="381"/>
      <c r="D378" s="382"/>
      <c r="E378" s="381"/>
      <c r="F378" s="383"/>
      <c r="G378" s="279"/>
    </row>
    <row r="379" spans="1:7" s="301" customFormat="1" ht="23.25" customHeight="1">
      <c r="A379" s="507">
        <v>2.1</v>
      </c>
      <c r="B379" s="512" t="s">
        <v>25</v>
      </c>
      <c r="C379" s="513">
        <v>103.65</v>
      </c>
      <c r="D379" s="514" t="s">
        <v>10</v>
      </c>
      <c r="E379" s="513">
        <v>185</v>
      </c>
      <c r="F379" s="510">
        <f>ROUND(C379*E379,2)</f>
        <v>19175.25</v>
      </c>
      <c r="G379" s="279"/>
    </row>
    <row r="380" spans="1:7" s="301" customFormat="1" ht="38.25" customHeight="1">
      <c r="A380" s="332">
        <v>2.2000000000000002</v>
      </c>
      <c r="B380" s="385" t="s">
        <v>234</v>
      </c>
      <c r="C380" s="381">
        <v>58.88</v>
      </c>
      <c r="D380" s="382" t="s">
        <v>10</v>
      </c>
      <c r="E380" s="381">
        <v>20</v>
      </c>
      <c r="F380" s="383">
        <f>ROUND(C380*E380,2)</f>
        <v>1177.5999999999999</v>
      </c>
      <c r="G380" s="279"/>
    </row>
    <row r="381" spans="1:7" s="301" customFormat="1" ht="39.75" customHeight="1">
      <c r="A381" s="526">
        <v>2.2999999999999998</v>
      </c>
      <c r="B381" s="464" t="s">
        <v>220</v>
      </c>
      <c r="C381" s="516">
        <v>53.72</v>
      </c>
      <c r="D381" s="517" t="s">
        <v>10</v>
      </c>
      <c r="E381" s="516">
        <v>230</v>
      </c>
      <c r="F381" s="510">
        <f>ROUND(C381*E381,2)</f>
        <v>12355.6</v>
      </c>
      <c r="G381" s="279"/>
    </row>
    <row r="382" spans="1:7" s="330" customFormat="1">
      <c r="A382" s="332"/>
      <c r="B382" s="386"/>
      <c r="C382" s="373"/>
      <c r="D382" s="372"/>
      <c r="E382" s="373"/>
      <c r="F382" s="383"/>
      <c r="G382" s="279"/>
    </row>
    <row r="383" spans="1:7" s="301" customFormat="1" ht="27.75" customHeight="1">
      <c r="A383" s="369">
        <v>3</v>
      </c>
      <c r="B383" s="387" t="s">
        <v>112</v>
      </c>
      <c r="C383" s="334"/>
      <c r="D383" s="335"/>
      <c r="E383" s="334"/>
      <c r="F383" s="383"/>
      <c r="G383" s="279"/>
    </row>
    <row r="384" spans="1:7" s="301" customFormat="1" ht="21.75" customHeight="1">
      <c r="A384" s="518">
        <v>3.1</v>
      </c>
      <c r="B384" s="464" t="s">
        <v>101</v>
      </c>
      <c r="C384" s="519">
        <v>36.54</v>
      </c>
      <c r="D384" s="471" t="s">
        <v>10</v>
      </c>
      <c r="E384" s="519">
        <v>25829.360000000001</v>
      </c>
      <c r="F384" s="510">
        <f t="shared" ref="F384:F392" si="12">ROUND(C384*E384,2)</f>
        <v>943804.81</v>
      </c>
      <c r="G384" s="279"/>
    </row>
    <row r="385" spans="1:7" s="301" customFormat="1" ht="23.25" customHeight="1">
      <c r="A385" s="518">
        <v>3.2</v>
      </c>
      <c r="B385" s="464" t="s">
        <v>103</v>
      </c>
      <c r="C385" s="519">
        <v>39.99</v>
      </c>
      <c r="D385" s="471" t="s">
        <v>10</v>
      </c>
      <c r="E385" s="519">
        <v>18557.27</v>
      </c>
      <c r="F385" s="510">
        <f t="shared" si="12"/>
        <v>742105.23</v>
      </c>
      <c r="G385" s="279"/>
    </row>
    <row r="386" spans="1:7" s="301" customFormat="1" ht="24" customHeight="1">
      <c r="A386" s="369">
        <v>3.3000000000000003</v>
      </c>
      <c r="B386" s="386" t="s">
        <v>104</v>
      </c>
      <c r="C386" s="373">
        <v>3.02</v>
      </c>
      <c r="D386" s="372" t="s">
        <v>10</v>
      </c>
      <c r="E386" s="373">
        <v>29529.93</v>
      </c>
      <c r="F386" s="383">
        <f t="shared" si="12"/>
        <v>89180.39</v>
      </c>
      <c r="G386" s="279"/>
    </row>
    <row r="387" spans="1:7" s="301" customFormat="1" ht="23.25" customHeight="1">
      <c r="A387" s="369">
        <v>3.4000000000000004</v>
      </c>
      <c r="B387" s="386" t="s">
        <v>102</v>
      </c>
      <c r="C387" s="373">
        <v>3.01</v>
      </c>
      <c r="D387" s="372" t="s">
        <v>10</v>
      </c>
      <c r="E387" s="373">
        <v>22738.52</v>
      </c>
      <c r="F387" s="383">
        <f t="shared" si="12"/>
        <v>68442.95</v>
      </c>
      <c r="G387" s="279"/>
    </row>
    <row r="388" spans="1:7" s="301" customFormat="1" ht="25.5" customHeight="1">
      <c r="A388" s="369">
        <v>3.5000000000000004</v>
      </c>
      <c r="B388" s="386" t="s">
        <v>109</v>
      </c>
      <c r="C388" s="373">
        <v>10.73</v>
      </c>
      <c r="D388" s="372" t="s">
        <v>10</v>
      </c>
      <c r="E388" s="373">
        <v>2000</v>
      </c>
      <c r="F388" s="383">
        <f t="shared" si="12"/>
        <v>21460</v>
      </c>
      <c r="G388" s="279"/>
    </row>
    <row r="389" spans="1:7" s="301" customFormat="1" ht="25.5" customHeight="1">
      <c r="A389" s="369">
        <v>3.6000000000000005</v>
      </c>
      <c r="B389" s="386" t="s">
        <v>119</v>
      </c>
      <c r="C389" s="373">
        <v>36.57</v>
      </c>
      <c r="D389" s="372" t="s">
        <v>10</v>
      </c>
      <c r="E389" s="373">
        <v>20955.29</v>
      </c>
      <c r="F389" s="383">
        <f t="shared" si="12"/>
        <v>766334.96</v>
      </c>
      <c r="G389" s="279"/>
    </row>
    <row r="390" spans="1:7" s="301" customFormat="1" ht="25.5">
      <c r="A390" s="369">
        <v>3.7000000000000006</v>
      </c>
      <c r="B390" s="386" t="s">
        <v>120</v>
      </c>
      <c r="C390" s="373">
        <v>5.13</v>
      </c>
      <c r="D390" s="372" t="s">
        <v>10</v>
      </c>
      <c r="E390" s="373">
        <v>18677</v>
      </c>
      <c r="F390" s="383">
        <f t="shared" si="12"/>
        <v>95813.01</v>
      </c>
      <c r="G390" s="279"/>
    </row>
    <row r="391" spans="1:7" s="301" customFormat="1" ht="21" customHeight="1">
      <c r="A391" s="369">
        <v>3.8000000000000007</v>
      </c>
      <c r="B391" s="386" t="s">
        <v>110</v>
      </c>
      <c r="C391" s="373">
        <v>13.07</v>
      </c>
      <c r="D391" s="372" t="s">
        <v>10</v>
      </c>
      <c r="E391" s="373">
        <v>2000</v>
      </c>
      <c r="F391" s="383">
        <f t="shared" si="12"/>
        <v>26140</v>
      </c>
      <c r="G391" s="279"/>
    </row>
    <row r="392" spans="1:7" s="301" customFormat="1" ht="24" customHeight="1">
      <c r="A392" s="369">
        <v>3.9000000000000008</v>
      </c>
      <c r="B392" s="386" t="s">
        <v>111</v>
      </c>
      <c r="C392" s="373">
        <v>5.38</v>
      </c>
      <c r="D392" s="372" t="s">
        <v>10</v>
      </c>
      <c r="E392" s="373">
        <v>6686.21</v>
      </c>
      <c r="F392" s="383">
        <f t="shared" si="12"/>
        <v>35971.81</v>
      </c>
      <c r="G392" s="279"/>
    </row>
    <row r="393" spans="1:7" s="330" customFormat="1" ht="24" customHeight="1">
      <c r="A393" s="369"/>
      <c r="B393" s="386"/>
      <c r="C393" s="373"/>
      <c r="D393" s="372"/>
      <c r="E393" s="373"/>
      <c r="F393" s="383"/>
      <c r="G393" s="279"/>
    </row>
    <row r="394" spans="1:7" s="301" customFormat="1" ht="21.75" customHeight="1">
      <c r="A394" s="379">
        <v>4</v>
      </c>
      <c r="B394" s="376" t="s">
        <v>39</v>
      </c>
      <c r="C394" s="334"/>
      <c r="D394" s="335"/>
      <c r="E394" s="334"/>
      <c r="F394" s="383"/>
      <c r="G394" s="279"/>
    </row>
    <row r="395" spans="1:7" s="301" customFormat="1" ht="18" customHeight="1">
      <c r="A395" s="181">
        <v>4.0999999999999996</v>
      </c>
      <c r="B395" s="30" t="s">
        <v>113</v>
      </c>
      <c r="C395" s="116">
        <v>53.53</v>
      </c>
      <c r="D395" s="21" t="s">
        <v>12</v>
      </c>
      <c r="E395" s="116">
        <v>195.02</v>
      </c>
      <c r="F395" s="74">
        <f t="shared" ref="F395:F401" si="13">ROUND(C395*E395,2)</f>
        <v>10439.42</v>
      </c>
      <c r="G395" s="279"/>
    </row>
    <row r="396" spans="1:7" s="301" customFormat="1" ht="19.5" customHeight="1">
      <c r="A396" s="181">
        <v>4.2</v>
      </c>
      <c r="B396" s="61" t="s">
        <v>41</v>
      </c>
      <c r="C396" s="116">
        <v>121.64</v>
      </c>
      <c r="D396" s="21" t="s">
        <v>12</v>
      </c>
      <c r="E396" s="116">
        <v>477.93</v>
      </c>
      <c r="F396" s="74">
        <f t="shared" si="13"/>
        <v>58135.41</v>
      </c>
      <c r="G396" s="279"/>
    </row>
    <row r="397" spans="1:7" s="301" customFormat="1" ht="26.25" customHeight="1">
      <c r="A397" s="181">
        <v>4.3</v>
      </c>
      <c r="B397" s="30" t="s">
        <v>42</v>
      </c>
      <c r="C397" s="116">
        <v>54.14</v>
      </c>
      <c r="D397" s="21" t="s">
        <v>12</v>
      </c>
      <c r="E397" s="282">
        <v>246.89</v>
      </c>
      <c r="F397" s="74">
        <f t="shared" si="13"/>
        <v>13366.62</v>
      </c>
      <c r="G397" s="279"/>
    </row>
    <row r="398" spans="1:7" s="301" customFormat="1" ht="21" customHeight="1">
      <c r="A398" s="181">
        <v>4.4000000000000004</v>
      </c>
      <c r="B398" s="30" t="s">
        <v>40</v>
      </c>
      <c r="C398" s="116">
        <v>908.15</v>
      </c>
      <c r="D398" s="21" t="s">
        <v>12</v>
      </c>
      <c r="E398" s="116">
        <v>567.92999999999995</v>
      </c>
      <c r="F398" s="74">
        <f t="shared" si="13"/>
        <v>515765.63</v>
      </c>
      <c r="G398" s="279"/>
    </row>
    <row r="399" spans="1:7" s="301" customFormat="1" ht="21.75" customHeight="1">
      <c r="A399" s="181">
        <v>4.5999999999999996</v>
      </c>
      <c r="B399" s="30" t="s">
        <v>50</v>
      </c>
      <c r="C399" s="116">
        <v>1508.98</v>
      </c>
      <c r="D399" s="21" t="s">
        <v>9</v>
      </c>
      <c r="E399" s="116">
        <v>126.19</v>
      </c>
      <c r="F399" s="74">
        <f t="shared" si="13"/>
        <v>190418.19</v>
      </c>
      <c r="G399" s="279"/>
    </row>
    <row r="400" spans="1:7" s="301" customFormat="1" ht="22.5" customHeight="1">
      <c r="A400" s="181">
        <v>4.7</v>
      </c>
      <c r="B400" s="30" t="s">
        <v>51</v>
      </c>
      <c r="C400" s="116">
        <v>908.15</v>
      </c>
      <c r="D400" s="21" t="s">
        <v>9</v>
      </c>
      <c r="E400" s="116">
        <v>76.27</v>
      </c>
      <c r="F400" s="74">
        <f t="shared" si="13"/>
        <v>69264.600000000006</v>
      </c>
      <c r="G400" s="279"/>
    </row>
    <row r="401" spans="1:7" s="301" customFormat="1">
      <c r="A401" s="196">
        <v>4.8</v>
      </c>
      <c r="B401" s="61" t="s">
        <v>105</v>
      </c>
      <c r="C401" s="116">
        <v>33.049999999999997</v>
      </c>
      <c r="D401" s="21" t="s">
        <v>9</v>
      </c>
      <c r="E401" s="116">
        <v>520.5</v>
      </c>
      <c r="F401" s="74">
        <f t="shared" si="13"/>
        <v>17202.53</v>
      </c>
      <c r="G401" s="279"/>
    </row>
    <row r="402" spans="1:7" s="301" customFormat="1">
      <c r="A402" s="181"/>
      <c r="B402" s="197"/>
      <c r="C402" s="116"/>
      <c r="D402" s="21"/>
      <c r="E402" s="116"/>
      <c r="F402" s="74"/>
      <c r="G402" s="279"/>
    </row>
    <row r="403" spans="1:7" s="330" customFormat="1">
      <c r="A403" s="181"/>
      <c r="B403" s="197"/>
      <c r="C403" s="116"/>
      <c r="D403" s="21"/>
      <c r="E403" s="116"/>
      <c r="F403" s="74"/>
      <c r="G403" s="279"/>
    </row>
    <row r="404" spans="1:7" s="301" customFormat="1" ht="25.5">
      <c r="A404" s="55">
        <v>6</v>
      </c>
      <c r="B404" s="24" t="s">
        <v>195</v>
      </c>
      <c r="C404" s="195"/>
      <c r="D404" s="19"/>
      <c r="E404" s="195"/>
      <c r="F404" s="74"/>
      <c r="G404" s="279"/>
    </row>
    <row r="405" spans="1:7" s="301" customFormat="1" ht="38.25">
      <c r="A405" s="28">
        <v>6.1</v>
      </c>
      <c r="B405" s="17" t="s">
        <v>123</v>
      </c>
      <c r="C405" s="116">
        <v>55</v>
      </c>
      <c r="D405" s="21" t="s">
        <v>9</v>
      </c>
      <c r="E405" s="116">
        <v>3319.83</v>
      </c>
      <c r="F405" s="74">
        <f t="shared" ref="F405:F421" si="14">ROUND(C405*E405,2)</f>
        <v>182590.65</v>
      </c>
      <c r="G405" s="279"/>
    </row>
    <row r="406" spans="1:7" s="301" customFormat="1" ht="36.75" customHeight="1">
      <c r="A406" s="28">
        <v>6.2</v>
      </c>
      <c r="B406" s="17" t="s">
        <v>227</v>
      </c>
      <c r="C406" s="116">
        <v>15</v>
      </c>
      <c r="D406" s="21" t="s">
        <v>9</v>
      </c>
      <c r="E406" s="116">
        <v>3319.83</v>
      </c>
      <c r="F406" s="74">
        <f t="shared" si="14"/>
        <v>49797.45</v>
      </c>
      <c r="G406" s="279"/>
    </row>
    <row r="407" spans="1:7" s="301" customFormat="1" ht="38.25" customHeight="1">
      <c r="A407" s="28">
        <v>6.3</v>
      </c>
      <c r="B407" s="17" t="s">
        <v>228</v>
      </c>
      <c r="C407" s="116">
        <v>52.11</v>
      </c>
      <c r="D407" s="21" t="s">
        <v>9</v>
      </c>
      <c r="E407" s="116">
        <v>672</v>
      </c>
      <c r="F407" s="74">
        <f t="shared" si="14"/>
        <v>35017.919999999998</v>
      </c>
      <c r="G407" s="279"/>
    </row>
    <row r="408" spans="1:7" s="301" customFormat="1" ht="40.5" customHeight="1">
      <c r="A408" s="28">
        <v>6.4</v>
      </c>
      <c r="B408" s="17" t="s">
        <v>108</v>
      </c>
      <c r="C408" s="116">
        <v>1.5</v>
      </c>
      <c r="D408" s="21" t="s">
        <v>9</v>
      </c>
      <c r="E408" s="116">
        <v>500.55</v>
      </c>
      <c r="F408" s="74">
        <f t="shared" si="14"/>
        <v>750.83</v>
      </c>
      <c r="G408" s="279"/>
    </row>
    <row r="409" spans="1:7" s="301" customFormat="1" ht="37.5" customHeight="1">
      <c r="A409" s="28">
        <v>6.5</v>
      </c>
      <c r="B409" s="17" t="s">
        <v>219</v>
      </c>
      <c r="C409" s="116">
        <v>5</v>
      </c>
      <c r="D409" s="21" t="s">
        <v>4</v>
      </c>
      <c r="E409" s="116">
        <v>2227.9</v>
      </c>
      <c r="F409" s="74">
        <f t="shared" si="14"/>
        <v>11139.5</v>
      </c>
      <c r="G409" s="279"/>
    </row>
    <row r="410" spans="1:7" s="301" customFormat="1" ht="39" customHeight="1">
      <c r="A410" s="28">
        <v>6.6</v>
      </c>
      <c r="B410" s="17" t="s">
        <v>125</v>
      </c>
      <c r="C410" s="116">
        <v>4</v>
      </c>
      <c r="D410" s="21" t="s">
        <v>4</v>
      </c>
      <c r="E410" s="116">
        <v>2043.81</v>
      </c>
      <c r="F410" s="74">
        <f t="shared" si="14"/>
        <v>8175.24</v>
      </c>
      <c r="G410" s="279"/>
    </row>
    <row r="411" spans="1:7" s="301" customFormat="1" ht="37.5" customHeight="1">
      <c r="A411" s="28">
        <v>6.7</v>
      </c>
      <c r="B411" s="17" t="s">
        <v>144</v>
      </c>
      <c r="C411" s="116">
        <v>2</v>
      </c>
      <c r="D411" s="21" t="s">
        <v>4</v>
      </c>
      <c r="E411" s="116">
        <v>1070.42</v>
      </c>
      <c r="F411" s="74">
        <f t="shared" si="14"/>
        <v>2140.84</v>
      </c>
      <c r="G411" s="279"/>
    </row>
    <row r="412" spans="1:7" s="301" customFormat="1" ht="39" customHeight="1">
      <c r="A412" s="48">
        <v>6.8</v>
      </c>
      <c r="B412" s="17" t="s">
        <v>145</v>
      </c>
      <c r="C412" s="116">
        <v>1</v>
      </c>
      <c r="D412" s="21" t="s">
        <v>4</v>
      </c>
      <c r="E412" s="116">
        <v>1759.05</v>
      </c>
      <c r="F412" s="74">
        <f t="shared" si="14"/>
        <v>1759.05</v>
      </c>
      <c r="G412" s="279"/>
    </row>
    <row r="413" spans="1:7" s="301" customFormat="1" ht="19.5" customHeight="1">
      <c r="A413" s="28">
        <v>6.9</v>
      </c>
      <c r="B413" s="61" t="s">
        <v>136</v>
      </c>
      <c r="C413" s="116">
        <v>11</v>
      </c>
      <c r="D413" s="21" t="s">
        <v>4</v>
      </c>
      <c r="E413" s="116">
        <v>212.12</v>
      </c>
      <c r="F413" s="74">
        <f t="shared" si="14"/>
        <v>2333.3200000000002</v>
      </c>
      <c r="G413" s="279"/>
    </row>
    <row r="414" spans="1:7" s="301" customFormat="1" ht="20.25" customHeight="1">
      <c r="A414" s="52">
        <v>6.1</v>
      </c>
      <c r="B414" s="61" t="s">
        <v>217</v>
      </c>
      <c r="C414" s="116">
        <v>2</v>
      </c>
      <c r="D414" s="21" t="s">
        <v>4</v>
      </c>
      <c r="E414" s="116">
        <v>691.94</v>
      </c>
      <c r="F414" s="74">
        <f t="shared" si="14"/>
        <v>1383.88</v>
      </c>
      <c r="G414" s="279"/>
    </row>
    <row r="415" spans="1:7" s="301" customFormat="1" ht="21.75" customHeight="1">
      <c r="A415" s="52">
        <v>6.11</v>
      </c>
      <c r="B415" s="30" t="s">
        <v>218</v>
      </c>
      <c r="C415" s="116">
        <v>3</v>
      </c>
      <c r="D415" s="21" t="s">
        <v>4</v>
      </c>
      <c r="E415" s="116">
        <v>737.65</v>
      </c>
      <c r="F415" s="74">
        <f t="shared" si="14"/>
        <v>2212.9499999999998</v>
      </c>
      <c r="G415" s="279"/>
    </row>
    <row r="416" spans="1:7" s="301" customFormat="1" ht="24" customHeight="1">
      <c r="A416" s="91">
        <v>6.12</v>
      </c>
      <c r="B416" s="159" t="s">
        <v>52</v>
      </c>
      <c r="C416" s="185">
        <v>28</v>
      </c>
      <c r="D416" s="31" t="s">
        <v>4</v>
      </c>
      <c r="E416" s="185">
        <v>75</v>
      </c>
      <c r="F416" s="298">
        <f t="shared" si="14"/>
        <v>2100</v>
      </c>
      <c r="G416" s="279"/>
    </row>
    <row r="417" spans="1:7" s="301" customFormat="1" ht="22.5" customHeight="1">
      <c r="A417" s="52">
        <v>6.13</v>
      </c>
      <c r="B417" s="30" t="s">
        <v>229</v>
      </c>
      <c r="C417" s="116">
        <v>1.02</v>
      </c>
      <c r="D417" s="21" t="s">
        <v>10</v>
      </c>
      <c r="E417" s="116">
        <v>2800.96</v>
      </c>
      <c r="F417" s="74">
        <f t="shared" si="14"/>
        <v>2856.98</v>
      </c>
      <c r="G417" s="279"/>
    </row>
    <row r="418" spans="1:7" s="301" customFormat="1" ht="16.5" customHeight="1">
      <c r="A418" s="52">
        <v>6.14</v>
      </c>
      <c r="B418" s="61" t="s">
        <v>46</v>
      </c>
      <c r="C418" s="116">
        <v>1</v>
      </c>
      <c r="D418" s="21" t="s">
        <v>4</v>
      </c>
      <c r="E418" s="116">
        <v>15551.9</v>
      </c>
      <c r="F418" s="74">
        <f t="shared" si="14"/>
        <v>15551.9</v>
      </c>
      <c r="G418" s="279"/>
    </row>
    <row r="419" spans="1:7" s="301" customFormat="1" ht="25.5">
      <c r="A419" s="28">
        <v>7</v>
      </c>
      <c r="B419" s="61" t="s">
        <v>122</v>
      </c>
      <c r="C419" s="116">
        <v>1768</v>
      </c>
      <c r="D419" s="21" t="s">
        <v>115</v>
      </c>
      <c r="E419" s="116">
        <v>89</v>
      </c>
      <c r="F419" s="74">
        <f t="shared" si="14"/>
        <v>157352</v>
      </c>
      <c r="G419" s="279"/>
    </row>
    <row r="420" spans="1:7" s="301" customFormat="1" ht="21.75" customHeight="1">
      <c r="A420" s="54">
        <v>8</v>
      </c>
      <c r="B420" s="30" t="s">
        <v>146</v>
      </c>
      <c r="C420" s="116">
        <v>1</v>
      </c>
      <c r="D420" s="21" t="s">
        <v>4</v>
      </c>
      <c r="E420" s="116">
        <v>6000</v>
      </c>
      <c r="F420" s="74">
        <f t="shared" si="14"/>
        <v>6000</v>
      </c>
      <c r="G420" s="279"/>
    </row>
    <row r="421" spans="1:7" s="301" customFormat="1" ht="26.25" customHeight="1">
      <c r="A421" s="54">
        <v>9</v>
      </c>
      <c r="B421" s="139" t="s">
        <v>121</v>
      </c>
      <c r="C421" s="116">
        <v>1</v>
      </c>
      <c r="D421" s="21" t="s">
        <v>4</v>
      </c>
      <c r="E421" s="116">
        <v>3402</v>
      </c>
      <c r="F421" s="74">
        <f t="shared" si="14"/>
        <v>3402</v>
      </c>
      <c r="G421" s="279"/>
    </row>
    <row r="422" spans="1:7" s="330" customFormat="1" ht="26.25" customHeight="1">
      <c r="A422" s="54"/>
      <c r="B422" s="139"/>
      <c r="C422" s="116"/>
      <c r="D422" s="21"/>
      <c r="E422" s="116"/>
      <c r="F422" s="74"/>
      <c r="G422" s="279"/>
    </row>
    <row r="423" spans="1:7" s="301" customFormat="1" ht="22.5" customHeight="1">
      <c r="A423" s="55">
        <v>10</v>
      </c>
      <c r="B423" s="152" t="s">
        <v>53</v>
      </c>
      <c r="C423" s="116"/>
      <c r="D423" s="21"/>
      <c r="E423" s="116"/>
      <c r="F423" s="74"/>
      <c r="G423" s="279"/>
    </row>
    <row r="424" spans="1:7" s="301" customFormat="1" ht="21" customHeight="1">
      <c r="A424" s="48">
        <v>10.1</v>
      </c>
      <c r="B424" s="30" t="s">
        <v>114</v>
      </c>
      <c r="C424" s="116">
        <v>2.2400000000000002</v>
      </c>
      <c r="D424" s="21" t="s">
        <v>44</v>
      </c>
      <c r="E424" s="116">
        <v>1506.87</v>
      </c>
      <c r="F424" s="74">
        <f>ROUND(C424*E424,2)</f>
        <v>3375.39</v>
      </c>
      <c r="G424" s="279"/>
    </row>
    <row r="425" spans="1:7" s="330" customFormat="1" ht="21" customHeight="1">
      <c r="A425" s="48"/>
      <c r="B425" s="30"/>
      <c r="C425" s="116"/>
      <c r="D425" s="21"/>
      <c r="E425" s="116"/>
      <c r="F425" s="74"/>
      <c r="G425" s="279"/>
    </row>
    <row r="426" spans="1:7" s="301" customFormat="1" ht="21.75" customHeight="1">
      <c r="A426" s="55">
        <v>11</v>
      </c>
      <c r="B426" s="94" t="s">
        <v>124</v>
      </c>
      <c r="C426" s="116"/>
      <c r="D426" s="21"/>
      <c r="E426" s="116"/>
      <c r="F426" s="74"/>
      <c r="G426" s="279"/>
    </row>
    <row r="427" spans="1:7" s="301" customFormat="1" ht="26.25" customHeight="1">
      <c r="A427" s="28">
        <v>11.1</v>
      </c>
      <c r="B427" s="61" t="s">
        <v>25</v>
      </c>
      <c r="C427" s="116">
        <v>54.36</v>
      </c>
      <c r="D427" s="21" t="s">
        <v>10</v>
      </c>
      <c r="E427" s="116">
        <v>185</v>
      </c>
      <c r="F427" s="74">
        <f>ROUND(C427*E427,2)</f>
        <v>10056.6</v>
      </c>
      <c r="G427" s="279"/>
    </row>
    <row r="428" spans="1:7" s="301" customFormat="1" ht="21" customHeight="1">
      <c r="A428" s="28">
        <v>11.2</v>
      </c>
      <c r="B428" s="61" t="s">
        <v>75</v>
      </c>
      <c r="C428" s="116">
        <v>50.4</v>
      </c>
      <c r="D428" s="21" t="s">
        <v>10</v>
      </c>
      <c r="E428" s="116">
        <v>20</v>
      </c>
      <c r="F428" s="74">
        <f>ROUND(C428*E428,2)</f>
        <v>1008</v>
      </c>
      <c r="G428" s="279"/>
    </row>
    <row r="429" spans="1:7" s="330" customFormat="1" ht="21" customHeight="1">
      <c r="A429" s="28"/>
      <c r="B429" s="61"/>
      <c r="C429" s="116"/>
      <c r="D429" s="21"/>
      <c r="E429" s="116"/>
      <c r="F429" s="74"/>
      <c r="G429" s="279"/>
    </row>
    <row r="430" spans="1:7" s="301" customFormat="1" ht="25.5" customHeight="1">
      <c r="A430" s="47">
        <v>12</v>
      </c>
      <c r="B430" s="94" t="s">
        <v>37</v>
      </c>
      <c r="C430" s="116"/>
      <c r="D430" s="21"/>
      <c r="E430" s="116"/>
      <c r="F430" s="74"/>
      <c r="G430" s="279"/>
    </row>
    <row r="431" spans="1:7" s="301" customFormat="1">
      <c r="A431" s="28">
        <v>12.1</v>
      </c>
      <c r="B431" s="61" t="s">
        <v>230</v>
      </c>
      <c r="C431" s="116">
        <v>1</v>
      </c>
      <c r="D431" s="21" t="s">
        <v>4</v>
      </c>
      <c r="E431" s="116">
        <v>20000</v>
      </c>
      <c r="F431" s="74">
        <f t="shared" ref="F431:F439" si="15">ROUND(C431*E431,2)</f>
        <v>20000</v>
      </c>
      <c r="G431" s="279"/>
    </row>
    <row r="432" spans="1:7" s="301" customFormat="1" ht="54" customHeight="1">
      <c r="A432" s="28">
        <v>12.2</v>
      </c>
      <c r="B432" s="61" t="s">
        <v>226</v>
      </c>
      <c r="C432" s="116">
        <v>672</v>
      </c>
      <c r="D432" s="198" t="s">
        <v>225</v>
      </c>
      <c r="E432" s="116">
        <v>700</v>
      </c>
      <c r="F432" s="74">
        <f t="shared" si="15"/>
        <v>470400</v>
      </c>
      <c r="G432" s="279"/>
    </row>
    <row r="433" spans="1:8" s="301" customFormat="1" ht="23.25" customHeight="1">
      <c r="A433" s="54">
        <v>13</v>
      </c>
      <c r="B433" s="30" t="s">
        <v>54</v>
      </c>
      <c r="C433" s="116">
        <v>34</v>
      </c>
      <c r="D433" s="21" t="s">
        <v>9</v>
      </c>
      <c r="E433" s="116">
        <v>1698.78</v>
      </c>
      <c r="F433" s="74">
        <f t="shared" si="15"/>
        <v>57758.52</v>
      </c>
      <c r="G433" s="279"/>
    </row>
    <row r="434" spans="1:8" s="301" customFormat="1" ht="24" customHeight="1">
      <c r="A434" s="54">
        <v>14</v>
      </c>
      <c r="B434" s="30" t="s">
        <v>55</v>
      </c>
      <c r="C434" s="116">
        <v>7</v>
      </c>
      <c r="D434" s="21" t="s">
        <v>4</v>
      </c>
      <c r="E434" s="116">
        <v>25248.41</v>
      </c>
      <c r="F434" s="74">
        <f t="shared" si="15"/>
        <v>176738.87</v>
      </c>
      <c r="G434" s="279"/>
    </row>
    <row r="435" spans="1:8" s="301" customFormat="1" ht="20.25" customHeight="1">
      <c r="A435" s="54">
        <v>15</v>
      </c>
      <c r="B435" s="30" t="s">
        <v>56</v>
      </c>
      <c r="C435" s="116">
        <v>5</v>
      </c>
      <c r="D435" s="21" t="s">
        <v>4</v>
      </c>
      <c r="E435" s="116">
        <v>18991.009999999998</v>
      </c>
      <c r="F435" s="74">
        <f t="shared" si="15"/>
        <v>94955.05</v>
      </c>
      <c r="G435" s="279"/>
    </row>
    <row r="436" spans="1:8" s="301" customFormat="1" ht="21" customHeight="1">
      <c r="A436" s="54">
        <v>16</v>
      </c>
      <c r="B436" s="30" t="s">
        <v>57</v>
      </c>
      <c r="C436" s="116">
        <v>1</v>
      </c>
      <c r="D436" s="21" t="s">
        <v>4</v>
      </c>
      <c r="E436" s="116">
        <v>2400</v>
      </c>
      <c r="F436" s="74">
        <f t="shared" si="15"/>
        <v>2400</v>
      </c>
      <c r="G436" s="279"/>
    </row>
    <row r="437" spans="1:8" s="301" customFormat="1" ht="24" customHeight="1">
      <c r="A437" s="54">
        <v>17</v>
      </c>
      <c r="B437" s="30" t="s">
        <v>58</v>
      </c>
      <c r="C437" s="116">
        <v>0</v>
      </c>
      <c r="D437" s="21" t="s">
        <v>4</v>
      </c>
      <c r="E437" s="116">
        <v>0</v>
      </c>
      <c r="F437" s="74">
        <f t="shared" si="15"/>
        <v>0</v>
      </c>
      <c r="G437" s="279"/>
    </row>
    <row r="438" spans="1:8" s="301" customFormat="1" ht="21" customHeight="1">
      <c r="A438" s="54">
        <v>18</v>
      </c>
      <c r="B438" s="30" t="s">
        <v>43</v>
      </c>
      <c r="C438" s="116">
        <v>0</v>
      </c>
      <c r="D438" s="21" t="s">
        <v>4</v>
      </c>
      <c r="E438" s="116">
        <v>4750</v>
      </c>
      <c r="F438" s="74">
        <f t="shared" si="15"/>
        <v>0</v>
      </c>
      <c r="G438" s="279"/>
    </row>
    <row r="439" spans="1:8" s="301" customFormat="1" ht="25.5" customHeight="1">
      <c r="A439" s="54">
        <v>19</v>
      </c>
      <c r="B439" s="30" t="s">
        <v>45</v>
      </c>
      <c r="C439" s="116">
        <v>1</v>
      </c>
      <c r="D439" s="21" t="s">
        <v>4</v>
      </c>
      <c r="E439" s="116">
        <v>0</v>
      </c>
      <c r="F439" s="74">
        <f t="shared" si="15"/>
        <v>0</v>
      </c>
      <c r="G439" s="279"/>
    </row>
    <row r="440" spans="1:8" s="301" customFormat="1" ht="30" customHeight="1">
      <c r="A440" s="56"/>
      <c r="B440" s="199" t="s">
        <v>239</v>
      </c>
      <c r="C440" s="168"/>
      <c r="D440" s="169"/>
      <c r="E440" s="168"/>
      <c r="F440" s="309">
        <f>SUM(F374:F439)</f>
        <v>5038810.9499999983</v>
      </c>
      <c r="G440" s="279"/>
      <c r="H440" s="283"/>
    </row>
    <row r="441" spans="1:8" s="337" customFormat="1">
      <c r="A441" s="332"/>
      <c r="B441" s="333"/>
      <c r="C441" s="334"/>
      <c r="D441" s="335"/>
      <c r="E441" s="334"/>
      <c r="F441" s="365"/>
      <c r="G441" s="363"/>
      <c r="H441" s="366"/>
    </row>
    <row r="442" spans="1:8" s="337" customFormat="1" ht="30" customHeight="1">
      <c r="A442" s="207" t="s">
        <v>15</v>
      </c>
      <c r="B442" s="208" t="s">
        <v>13</v>
      </c>
      <c r="C442" s="334"/>
      <c r="D442" s="335"/>
      <c r="E442" s="334"/>
      <c r="F442" s="365"/>
      <c r="G442" s="363"/>
      <c r="H442" s="366"/>
    </row>
    <row r="443" spans="1:8" s="337" customFormat="1">
      <c r="A443" s="332"/>
      <c r="B443" s="333"/>
      <c r="C443" s="334"/>
      <c r="D443" s="335"/>
      <c r="E443" s="334"/>
      <c r="F443" s="365"/>
      <c r="G443" s="363"/>
      <c r="H443" s="366"/>
    </row>
    <row r="444" spans="1:8" s="301" customFormat="1">
      <c r="A444" s="206">
        <v>1.1000000000000001</v>
      </c>
      <c r="B444" s="202" t="s">
        <v>152</v>
      </c>
      <c r="C444" s="212"/>
      <c r="D444" s="213"/>
      <c r="E444" s="214"/>
      <c r="F444" s="215"/>
      <c r="G444" s="279"/>
    </row>
    <row r="445" spans="1:8" s="301" customFormat="1" ht="23.25" customHeight="1">
      <c r="A445" s="216" t="s">
        <v>151</v>
      </c>
      <c r="B445" s="137" t="s">
        <v>153</v>
      </c>
      <c r="C445" s="116">
        <v>1250</v>
      </c>
      <c r="D445" s="32" t="s">
        <v>10</v>
      </c>
      <c r="E445" s="217">
        <v>60</v>
      </c>
      <c r="F445" s="140">
        <f t="shared" ref="F445:F459" si="16">ROUND(E445*C445,2)</f>
        <v>75000</v>
      </c>
      <c r="G445" s="279"/>
    </row>
    <row r="446" spans="1:8" s="301" customFormat="1" ht="25.5">
      <c r="A446" s="89" t="s">
        <v>154</v>
      </c>
      <c r="B446" s="137" t="s">
        <v>222</v>
      </c>
      <c r="C446" s="116">
        <v>315</v>
      </c>
      <c r="D446" s="32" t="s">
        <v>10</v>
      </c>
      <c r="E446" s="217">
        <v>230</v>
      </c>
      <c r="F446" s="140">
        <f t="shared" si="16"/>
        <v>72450</v>
      </c>
      <c r="G446" s="279"/>
    </row>
    <row r="447" spans="1:8" s="301" customFormat="1">
      <c r="A447" s="141"/>
      <c r="B447" s="202"/>
      <c r="C447" s="116"/>
      <c r="D447" s="213"/>
      <c r="E447" s="214"/>
      <c r="F447" s="140"/>
      <c r="G447" s="279"/>
    </row>
    <row r="448" spans="1:8" s="301" customFormat="1">
      <c r="A448" s="206">
        <v>1.2</v>
      </c>
      <c r="B448" s="218" t="s">
        <v>155</v>
      </c>
      <c r="C448" s="116"/>
      <c r="D448" s="32"/>
      <c r="E448" s="217"/>
      <c r="F448" s="140"/>
      <c r="G448" s="279"/>
    </row>
    <row r="449" spans="1:7" s="301" customFormat="1" ht="19.5" customHeight="1">
      <c r="A449" s="216" t="s">
        <v>159</v>
      </c>
      <c r="B449" s="139" t="s">
        <v>156</v>
      </c>
      <c r="C449" s="116">
        <v>1000</v>
      </c>
      <c r="D449" s="32" t="s">
        <v>12</v>
      </c>
      <c r="E449" s="217">
        <v>917.5</v>
      </c>
      <c r="F449" s="140">
        <f>ROUND(E449*C449,2)</f>
        <v>917500</v>
      </c>
      <c r="G449" s="279"/>
    </row>
    <row r="450" spans="1:7" s="301" customFormat="1">
      <c r="A450" s="216" t="s">
        <v>167</v>
      </c>
      <c r="B450" s="137" t="s">
        <v>157</v>
      </c>
      <c r="C450" s="116">
        <v>1250</v>
      </c>
      <c r="D450" s="32" t="s">
        <v>9</v>
      </c>
      <c r="E450" s="217">
        <v>711.55</v>
      </c>
      <c r="F450" s="140">
        <f t="shared" si="16"/>
        <v>889437.5</v>
      </c>
      <c r="G450" s="279"/>
    </row>
    <row r="451" spans="1:7" s="301" customFormat="1">
      <c r="A451" s="216"/>
      <c r="B451" s="137"/>
      <c r="C451" s="116"/>
      <c r="D451" s="32"/>
      <c r="E451" s="217"/>
      <c r="F451" s="140"/>
      <c r="G451" s="279"/>
    </row>
    <row r="452" spans="1:7" s="301" customFormat="1">
      <c r="A452" s="206">
        <v>1.3</v>
      </c>
      <c r="B452" s="218" t="s">
        <v>158</v>
      </c>
      <c r="C452" s="116"/>
      <c r="D452" s="204"/>
      <c r="E452" s="219"/>
      <c r="F452" s="140"/>
      <c r="G452" s="279"/>
    </row>
    <row r="453" spans="1:7" s="301" customFormat="1" ht="25.5" customHeight="1">
      <c r="A453" s="216" t="s">
        <v>197</v>
      </c>
      <c r="B453" s="218" t="s">
        <v>160</v>
      </c>
      <c r="C453" s="116"/>
      <c r="D453" s="204"/>
      <c r="E453" s="219"/>
      <c r="F453" s="140"/>
      <c r="G453" s="279"/>
    </row>
    <row r="454" spans="1:7" s="301" customFormat="1" ht="21.75" customHeight="1">
      <c r="A454" s="216" t="s">
        <v>198</v>
      </c>
      <c r="B454" s="137" t="s">
        <v>161</v>
      </c>
      <c r="C454" s="116">
        <v>200</v>
      </c>
      <c r="D454" s="32" t="s">
        <v>9</v>
      </c>
      <c r="E454" s="217">
        <v>12.82</v>
      </c>
      <c r="F454" s="140">
        <f t="shared" si="16"/>
        <v>2564</v>
      </c>
      <c r="G454" s="279"/>
    </row>
    <row r="455" spans="1:7" s="301" customFormat="1" ht="26.25" customHeight="1">
      <c r="A455" s="216" t="s">
        <v>199</v>
      </c>
      <c r="B455" s="137" t="s">
        <v>162</v>
      </c>
      <c r="C455" s="116">
        <v>100</v>
      </c>
      <c r="D455" s="32" t="s">
        <v>9</v>
      </c>
      <c r="E455" s="217">
        <v>82.41</v>
      </c>
      <c r="F455" s="140">
        <f t="shared" si="16"/>
        <v>8241</v>
      </c>
      <c r="G455" s="279"/>
    </row>
    <row r="456" spans="1:7" s="301" customFormat="1" ht="24" customHeight="1">
      <c r="A456" s="216" t="s">
        <v>200</v>
      </c>
      <c r="B456" s="137" t="s">
        <v>163</v>
      </c>
      <c r="C456" s="116">
        <v>100</v>
      </c>
      <c r="D456" s="32" t="s">
        <v>9</v>
      </c>
      <c r="E456" s="217">
        <v>25.28</v>
      </c>
      <c r="F456" s="140">
        <f t="shared" si="16"/>
        <v>2528</v>
      </c>
      <c r="G456" s="279"/>
    </row>
    <row r="457" spans="1:7" s="301" customFormat="1" ht="22.5" customHeight="1">
      <c r="A457" s="216" t="s">
        <v>201</v>
      </c>
      <c r="B457" s="137" t="s">
        <v>164</v>
      </c>
      <c r="C457" s="116">
        <v>50</v>
      </c>
      <c r="D457" s="32" t="s">
        <v>9</v>
      </c>
      <c r="E457" s="217">
        <v>52.27</v>
      </c>
      <c r="F457" s="140">
        <f t="shared" si="16"/>
        <v>2613.5</v>
      </c>
      <c r="G457" s="279"/>
    </row>
    <row r="458" spans="1:7" s="301" customFormat="1" ht="24" customHeight="1">
      <c r="A458" s="216" t="s">
        <v>202</v>
      </c>
      <c r="B458" s="137" t="s">
        <v>165</v>
      </c>
      <c r="C458" s="116">
        <v>10</v>
      </c>
      <c r="D458" s="32" t="s">
        <v>9</v>
      </c>
      <c r="E458" s="217">
        <v>134.85</v>
      </c>
      <c r="F458" s="140">
        <f t="shared" si="16"/>
        <v>1348.5</v>
      </c>
      <c r="G458" s="279"/>
    </row>
    <row r="459" spans="1:7" s="301" customFormat="1" ht="24.75" customHeight="1">
      <c r="A459" s="216" t="s">
        <v>203</v>
      </c>
      <c r="B459" s="137" t="s">
        <v>166</v>
      </c>
      <c r="C459" s="116">
        <v>10</v>
      </c>
      <c r="D459" s="32" t="s">
        <v>9</v>
      </c>
      <c r="E459" s="217">
        <v>221.82</v>
      </c>
      <c r="F459" s="140">
        <f t="shared" si="16"/>
        <v>2218.1999999999998</v>
      </c>
      <c r="G459" s="279"/>
    </row>
    <row r="460" spans="1:7" s="330" customFormat="1" ht="24.75" customHeight="1">
      <c r="A460" s="216"/>
      <c r="B460" s="137"/>
      <c r="C460" s="116"/>
      <c r="D460" s="32"/>
      <c r="E460" s="217"/>
      <c r="F460" s="140"/>
      <c r="G460" s="279"/>
    </row>
    <row r="461" spans="1:7" s="301" customFormat="1" ht="24.75" customHeight="1">
      <c r="A461" s="206">
        <v>1.4</v>
      </c>
      <c r="B461" s="218" t="s">
        <v>168</v>
      </c>
      <c r="C461" s="116"/>
      <c r="D461" s="204"/>
      <c r="E461" s="219"/>
      <c r="F461" s="140"/>
      <c r="G461" s="279"/>
    </row>
    <row r="462" spans="1:7" s="301" customFormat="1" ht="18.75" customHeight="1">
      <c r="A462" s="220" t="s">
        <v>204</v>
      </c>
      <c r="B462" s="221" t="s">
        <v>169</v>
      </c>
      <c r="C462" s="185">
        <v>400</v>
      </c>
      <c r="D462" s="130" t="s">
        <v>4</v>
      </c>
      <c r="E462" s="222">
        <v>12.73</v>
      </c>
      <c r="F462" s="223">
        <f t="shared" ref="F462:F476" si="17">ROUND(E462*C462,2)</f>
        <v>5092</v>
      </c>
      <c r="G462" s="279"/>
    </row>
    <row r="463" spans="1:7" s="301" customFormat="1" ht="24" customHeight="1">
      <c r="A463" s="216" t="s">
        <v>205</v>
      </c>
      <c r="B463" s="137" t="s">
        <v>170</v>
      </c>
      <c r="C463" s="116">
        <v>200</v>
      </c>
      <c r="D463" s="32" t="s">
        <v>4</v>
      </c>
      <c r="E463" s="217">
        <v>14.54</v>
      </c>
      <c r="F463" s="140">
        <f t="shared" si="17"/>
        <v>2908</v>
      </c>
      <c r="G463" s="279"/>
    </row>
    <row r="464" spans="1:7" s="301" customFormat="1" ht="20.25" customHeight="1">
      <c r="A464" s="216" t="s">
        <v>206</v>
      </c>
      <c r="B464" s="137" t="s">
        <v>171</v>
      </c>
      <c r="C464" s="116">
        <v>200</v>
      </c>
      <c r="D464" s="32" t="s">
        <v>4</v>
      </c>
      <c r="E464" s="217">
        <v>16.54</v>
      </c>
      <c r="F464" s="140">
        <f t="shared" si="17"/>
        <v>3308</v>
      </c>
      <c r="G464" s="279"/>
    </row>
    <row r="465" spans="1:8" s="301" customFormat="1" ht="23.25" customHeight="1">
      <c r="A465" s="216" t="s">
        <v>207</v>
      </c>
      <c r="B465" s="137" t="s">
        <v>172</v>
      </c>
      <c r="C465" s="116">
        <v>100</v>
      </c>
      <c r="D465" s="32" t="s">
        <v>4</v>
      </c>
      <c r="E465" s="217">
        <v>15.29</v>
      </c>
      <c r="F465" s="140">
        <f t="shared" si="17"/>
        <v>1529</v>
      </c>
      <c r="G465" s="279"/>
    </row>
    <row r="466" spans="1:8" s="301" customFormat="1" ht="21.75" customHeight="1">
      <c r="A466" s="216" t="s">
        <v>208</v>
      </c>
      <c r="B466" s="137" t="s">
        <v>173</v>
      </c>
      <c r="C466" s="116">
        <v>20</v>
      </c>
      <c r="D466" s="32" t="s">
        <v>4</v>
      </c>
      <c r="E466" s="217">
        <v>321.58999999999997</v>
      </c>
      <c r="F466" s="140">
        <f t="shared" si="17"/>
        <v>6431.8</v>
      </c>
      <c r="G466" s="279"/>
    </row>
    <row r="467" spans="1:8" s="301" customFormat="1">
      <c r="A467" s="216" t="s">
        <v>209</v>
      </c>
      <c r="B467" s="137" t="s">
        <v>174</v>
      </c>
      <c r="C467" s="116">
        <v>20</v>
      </c>
      <c r="D467" s="32" t="s">
        <v>4</v>
      </c>
      <c r="E467" s="217">
        <v>282.35000000000002</v>
      </c>
      <c r="F467" s="140">
        <f t="shared" si="17"/>
        <v>5647</v>
      </c>
      <c r="G467" s="279"/>
    </row>
    <row r="468" spans="1:8" s="330" customFormat="1">
      <c r="A468" s="216"/>
      <c r="B468" s="137"/>
      <c r="C468" s="116"/>
      <c r="D468" s="32"/>
      <c r="E468" s="217"/>
      <c r="F468" s="140"/>
      <c r="G468" s="279"/>
    </row>
    <row r="469" spans="1:8" s="301" customFormat="1" ht="30" customHeight="1">
      <c r="A469" s="206">
        <v>1.5</v>
      </c>
      <c r="B469" s="218" t="s">
        <v>98</v>
      </c>
      <c r="C469" s="116"/>
      <c r="D469" s="204"/>
      <c r="E469" s="219"/>
      <c r="F469" s="140"/>
      <c r="G469" s="279"/>
    </row>
    <row r="470" spans="1:8" s="301" customFormat="1" ht="20.25" customHeight="1">
      <c r="A470" s="216" t="s">
        <v>210</v>
      </c>
      <c r="B470" s="137" t="s">
        <v>175</v>
      </c>
      <c r="C470" s="116">
        <v>60</v>
      </c>
      <c r="D470" s="32" t="s">
        <v>33</v>
      </c>
      <c r="E470" s="217">
        <v>166.5</v>
      </c>
      <c r="F470" s="140">
        <f t="shared" si="17"/>
        <v>9990</v>
      </c>
      <c r="G470" s="279"/>
    </row>
    <row r="471" spans="1:8" s="301" customFormat="1" ht="18.75" customHeight="1">
      <c r="A471" s="216" t="s">
        <v>211</v>
      </c>
      <c r="B471" s="137" t="s">
        <v>176</v>
      </c>
      <c r="C471" s="116">
        <v>60</v>
      </c>
      <c r="D471" s="32" t="s">
        <v>33</v>
      </c>
      <c r="E471" s="217">
        <v>82.37</v>
      </c>
      <c r="F471" s="140">
        <f t="shared" si="17"/>
        <v>4942.2</v>
      </c>
      <c r="G471" s="279"/>
    </row>
    <row r="472" spans="1:8" s="330" customFormat="1" ht="18.75" customHeight="1">
      <c r="A472" s="216"/>
      <c r="B472" s="137"/>
      <c r="C472" s="116"/>
      <c r="D472" s="32"/>
      <c r="E472" s="217"/>
      <c r="F472" s="140"/>
      <c r="G472" s="279"/>
    </row>
    <row r="473" spans="1:8" s="301" customFormat="1" ht="19.5" customHeight="1">
      <c r="A473" s="206">
        <v>1.6</v>
      </c>
      <c r="B473" s="218" t="s">
        <v>177</v>
      </c>
      <c r="C473" s="116"/>
      <c r="D473" s="204"/>
      <c r="E473" s="219"/>
      <c r="F473" s="140"/>
      <c r="G473" s="279"/>
    </row>
    <row r="474" spans="1:8" s="301" customFormat="1" ht="19.5" customHeight="1">
      <c r="A474" s="216" t="s">
        <v>212</v>
      </c>
      <c r="B474" s="137" t="s">
        <v>178</v>
      </c>
      <c r="C474" s="116">
        <v>80</v>
      </c>
      <c r="D474" s="32" t="s">
        <v>33</v>
      </c>
      <c r="E474" s="217">
        <v>194.05</v>
      </c>
      <c r="F474" s="140">
        <f t="shared" si="17"/>
        <v>15524</v>
      </c>
      <c r="G474" s="279"/>
    </row>
    <row r="475" spans="1:8" s="301" customFormat="1" ht="21" customHeight="1">
      <c r="A475" s="216" t="s">
        <v>213</v>
      </c>
      <c r="B475" s="139" t="s">
        <v>179</v>
      </c>
      <c r="C475" s="116">
        <v>40</v>
      </c>
      <c r="D475" s="32" t="s">
        <v>33</v>
      </c>
      <c r="E475" s="325">
        <v>294.37</v>
      </c>
      <c r="F475" s="140">
        <f t="shared" si="17"/>
        <v>11774.8</v>
      </c>
      <c r="G475" s="279"/>
    </row>
    <row r="476" spans="1:8" s="301" customFormat="1" ht="27" customHeight="1">
      <c r="A476" s="216" t="s">
        <v>214</v>
      </c>
      <c r="B476" s="139" t="s">
        <v>180</v>
      </c>
      <c r="C476" s="116">
        <v>30</v>
      </c>
      <c r="D476" s="32" t="s">
        <v>33</v>
      </c>
      <c r="E476" s="325">
        <v>439.69</v>
      </c>
      <c r="F476" s="140">
        <f t="shared" si="17"/>
        <v>13190.7</v>
      </c>
      <c r="G476" s="279"/>
    </row>
    <row r="477" spans="1:8" s="301" customFormat="1" ht="25.5" customHeight="1">
      <c r="A477" s="56"/>
      <c r="B477" s="199" t="s">
        <v>238</v>
      </c>
      <c r="C477" s="168"/>
      <c r="D477" s="169"/>
      <c r="E477" s="319"/>
      <c r="F477" s="284">
        <f>SUM(F445:F476)</f>
        <v>2054238.2</v>
      </c>
      <c r="G477" s="279"/>
      <c r="H477" s="318"/>
    </row>
    <row r="478" spans="1:8" s="337" customFormat="1" ht="25.5" customHeight="1">
      <c r="A478" s="332"/>
      <c r="B478" s="333"/>
      <c r="C478" s="334"/>
      <c r="D478" s="335"/>
      <c r="E478" s="361"/>
      <c r="F478" s="336"/>
      <c r="G478" s="363"/>
      <c r="H478" s="338"/>
    </row>
    <row r="479" spans="1:8" s="301" customFormat="1" ht="21.75" customHeight="1">
      <c r="A479" s="224" t="s">
        <v>16</v>
      </c>
      <c r="B479" s="225" t="s">
        <v>196</v>
      </c>
      <c r="C479" s="6"/>
      <c r="D479" s="149"/>
      <c r="E479" s="367"/>
      <c r="F479" s="33"/>
      <c r="G479" s="279"/>
      <c r="H479" s="278"/>
    </row>
    <row r="480" spans="1:8" s="301" customFormat="1" ht="21" customHeight="1">
      <c r="A480" s="227">
        <v>1</v>
      </c>
      <c r="B480" s="61" t="s">
        <v>126</v>
      </c>
      <c r="C480" s="76">
        <v>3027.4300000000003</v>
      </c>
      <c r="D480" s="32" t="s">
        <v>10</v>
      </c>
      <c r="E480" s="368">
        <v>443</v>
      </c>
      <c r="F480" s="33">
        <f>ROUND(C480*E480,2)</f>
        <v>1341151.49</v>
      </c>
      <c r="G480" s="279"/>
    </row>
    <row r="481" spans="1:8" s="301" customFormat="1" ht="38.25" customHeight="1">
      <c r="A481" s="75">
        <v>2</v>
      </c>
      <c r="B481" s="61" t="s">
        <v>223</v>
      </c>
      <c r="C481" s="76">
        <v>3632.92</v>
      </c>
      <c r="D481" s="32" t="s">
        <v>10</v>
      </c>
      <c r="E481" s="76">
        <v>230</v>
      </c>
      <c r="F481" s="33">
        <f t="shared" ref="F481:F486" si="18">ROUND(C481*E481,2)</f>
        <v>835571.6</v>
      </c>
      <c r="G481" s="279"/>
    </row>
    <row r="482" spans="1:8" s="301" customFormat="1" ht="35.25" customHeight="1">
      <c r="A482" s="491">
        <v>3</v>
      </c>
      <c r="B482" s="492" t="s">
        <v>127</v>
      </c>
      <c r="C482" s="488">
        <v>4370.66</v>
      </c>
      <c r="D482" s="466" t="s">
        <v>10</v>
      </c>
      <c r="E482" s="493">
        <v>698.39</v>
      </c>
      <c r="F482" s="494">
        <f t="shared" si="18"/>
        <v>3052425.24</v>
      </c>
      <c r="G482" s="279"/>
    </row>
    <row r="483" spans="1:8" s="301" customFormat="1" ht="49.5" customHeight="1">
      <c r="A483" s="491">
        <v>4</v>
      </c>
      <c r="B483" s="495" t="s">
        <v>235</v>
      </c>
      <c r="C483" s="496">
        <v>4151.0099999999993</v>
      </c>
      <c r="D483" s="497" t="s">
        <v>10</v>
      </c>
      <c r="E483" s="498">
        <v>22.52</v>
      </c>
      <c r="F483" s="494">
        <f t="shared" si="18"/>
        <v>93480.75</v>
      </c>
      <c r="G483" s="279"/>
      <c r="H483" s="311"/>
    </row>
    <row r="484" spans="1:8" s="301" customFormat="1" ht="22.5" customHeight="1">
      <c r="A484" s="499">
        <v>5</v>
      </c>
      <c r="B484" s="495" t="s">
        <v>128</v>
      </c>
      <c r="C484" s="496">
        <v>17917.75</v>
      </c>
      <c r="D484" s="497" t="s">
        <v>12</v>
      </c>
      <c r="E484" s="500">
        <v>26.63</v>
      </c>
      <c r="F484" s="494">
        <f t="shared" si="18"/>
        <v>477149.68</v>
      </c>
      <c r="G484" s="279"/>
      <c r="H484" s="311"/>
    </row>
    <row r="485" spans="1:8" s="301" customFormat="1" ht="38.25" customHeight="1">
      <c r="A485" s="491">
        <v>6</v>
      </c>
      <c r="B485" s="492" t="s">
        <v>191</v>
      </c>
      <c r="C485" s="493">
        <v>17917.75</v>
      </c>
      <c r="D485" s="466" t="s">
        <v>12</v>
      </c>
      <c r="E485" s="493">
        <v>484.52</v>
      </c>
      <c r="F485" s="494">
        <f t="shared" si="18"/>
        <v>8681508.2300000004</v>
      </c>
      <c r="G485" s="279"/>
      <c r="H485" s="311"/>
    </row>
    <row r="486" spans="1:8" s="301" customFormat="1" ht="26.25" customHeight="1">
      <c r="A486" s="501">
        <v>7</v>
      </c>
      <c r="B486" s="502" t="s">
        <v>181</v>
      </c>
      <c r="C486" s="503">
        <v>25295.65</v>
      </c>
      <c r="D486" s="504" t="s">
        <v>129</v>
      </c>
      <c r="E486" s="505">
        <v>2.65</v>
      </c>
      <c r="F486" s="494">
        <f t="shared" si="18"/>
        <v>67033.47</v>
      </c>
      <c r="G486" s="279"/>
      <c r="H486" s="311"/>
    </row>
    <row r="487" spans="1:8" s="301" customFormat="1" ht="23.25" customHeight="1">
      <c r="A487" s="313"/>
      <c r="B487" s="237" t="s">
        <v>248</v>
      </c>
      <c r="C487" s="238"/>
      <c r="D487" s="239"/>
      <c r="E487" s="240"/>
      <c r="F487" s="328">
        <f>SUM(F480:F486)</f>
        <v>14548320.460000001</v>
      </c>
      <c r="G487" s="279"/>
      <c r="H487" s="312"/>
    </row>
    <row r="488" spans="1:8" s="337" customFormat="1" ht="23.25" customHeight="1">
      <c r="A488" s="369"/>
      <c r="B488" s="370"/>
      <c r="C488" s="371"/>
      <c r="D488" s="372"/>
      <c r="E488" s="373"/>
      <c r="F488" s="374"/>
      <c r="G488" s="363"/>
      <c r="H488" s="312"/>
    </row>
    <row r="489" spans="1:8" s="301" customFormat="1" ht="22.5" customHeight="1">
      <c r="A489" s="92" t="s">
        <v>93</v>
      </c>
      <c r="B489" s="202" t="s">
        <v>17</v>
      </c>
      <c r="C489" s="203"/>
      <c r="D489" s="204"/>
      <c r="E489" s="205"/>
      <c r="F489" s="206"/>
      <c r="G489" s="279"/>
    </row>
    <row r="490" spans="1:8" s="301" customFormat="1" ht="1.1499999999999999" customHeight="1">
      <c r="A490" s="77">
        <v>1</v>
      </c>
      <c r="B490" s="137" t="s">
        <v>140</v>
      </c>
      <c r="C490" s="144">
        <v>1</v>
      </c>
      <c r="D490" s="79" t="s">
        <v>74</v>
      </c>
      <c r="E490" s="80">
        <v>0</v>
      </c>
      <c r="F490" s="33">
        <f>+E490*C490</f>
        <v>0</v>
      </c>
      <c r="G490" s="279"/>
    </row>
    <row r="491" spans="1:8" s="301" customFormat="1" ht="48" customHeight="1">
      <c r="A491" s="506">
        <v>2</v>
      </c>
      <c r="B491" s="476" t="s">
        <v>141</v>
      </c>
      <c r="C491" s="488">
        <v>1</v>
      </c>
      <c r="D491" s="497" t="s">
        <v>142</v>
      </c>
      <c r="E491" s="498">
        <v>6000</v>
      </c>
      <c r="F491" s="494">
        <f>ROUND(E491*C491,2)</f>
        <v>6000</v>
      </c>
      <c r="G491" s="279"/>
    </row>
    <row r="492" spans="1:8" s="301" customFormat="1" ht="27" customHeight="1">
      <c r="A492" s="313"/>
      <c r="B492" s="237" t="s">
        <v>237</v>
      </c>
      <c r="C492" s="238"/>
      <c r="D492" s="239"/>
      <c r="E492" s="240"/>
      <c r="F492" s="328">
        <f>SUM(F490:F491)</f>
        <v>6000</v>
      </c>
      <c r="G492" s="279"/>
    </row>
    <row r="493" spans="1:8" s="301" customFormat="1" ht="30" customHeight="1">
      <c r="A493" s="28"/>
      <c r="B493" s="317" t="s">
        <v>255</v>
      </c>
      <c r="C493" s="290"/>
      <c r="D493" s="291"/>
      <c r="E493" s="292"/>
      <c r="F493" s="353">
        <f>+F492+F487+F477+F440+F369</f>
        <v>26871080.579999998</v>
      </c>
      <c r="G493" s="279"/>
    </row>
    <row r="494" spans="1:8" s="301" customFormat="1" ht="30.6" customHeight="1">
      <c r="A494" s="94"/>
      <c r="B494" s="305" t="s">
        <v>257</v>
      </c>
      <c r="C494" s="306"/>
      <c r="D494" s="354"/>
      <c r="E494" s="306"/>
      <c r="F494" s="355">
        <f>F493+F261</f>
        <v>75637421.950000003</v>
      </c>
      <c r="G494" s="279"/>
      <c r="H494" s="282"/>
    </row>
    <row r="495" spans="1:8" s="301" customFormat="1">
      <c r="A495" s="94"/>
      <c r="B495" s="247"/>
      <c r="C495" s="6"/>
      <c r="D495" s="248"/>
      <c r="E495" s="6"/>
      <c r="F495" s="249"/>
      <c r="G495" s="99"/>
      <c r="H495" s="282"/>
    </row>
    <row r="496" spans="1:8" s="301" customFormat="1" ht="28.5" customHeight="1">
      <c r="A496" s="94"/>
      <c r="B496" s="247" t="s">
        <v>66</v>
      </c>
      <c r="C496" s="322"/>
      <c r="D496" s="323"/>
      <c r="E496" s="322"/>
      <c r="F496" s="288">
        <f>F494</f>
        <v>75637421.950000003</v>
      </c>
      <c r="G496" s="279"/>
      <c r="H496" s="282"/>
    </row>
    <row r="497" spans="1:8" ht="20.25" customHeight="1">
      <c r="A497" s="37"/>
      <c r="B497" s="303" t="s">
        <v>18</v>
      </c>
      <c r="C497" s="164"/>
      <c r="D497" s="250"/>
      <c r="E497" s="251"/>
      <c r="F497" s="252"/>
      <c r="G497" s="99"/>
    </row>
    <row r="498" spans="1:8">
      <c r="A498" s="37"/>
      <c r="B498" s="12" t="s">
        <v>19</v>
      </c>
      <c r="C498" s="253">
        <v>0.1</v>
      </c>
      <c r="D498" s="250"/>
      <c r="E498" s="251"/>
      <c r="F498" s="261">
        <f>F496*C498</f>
        <v>7563742.1950000003</v>
      </c>
      <c r="G498" s="99"/>
    </row>
    <row r="499" spans="1:8">
      <c r="A499" s="197"/>
      <c r="B499" s="12" t="s">
        <v>67</v>
      </c>
      <c r="C499" s="255">
        <v>0.05</v>
      </c>
      <c r="D499" s="248"/>
      <c r="E499" s="256"/>
      <c r="F499" s="254">
        <f>F496*C499</f>
        <v>3781871.0975000001</v>
      </c>
      <c r="G499" s="99"/>
    </row>
    <row r="500" spans="1:8">
      <c r="A500" s="314"/>
      <c r="B500" s="258" t="s">
        <v>20</v>
      </c>
      <c r="C500" s="257">
        <v>0.04</v>
      </c>
      <c r="D500" s="259"/>
      <c r="E500" s="260"/>
      <c r="F500" s="327">
        <f>F496*C500</f>
        <v>3025496.878</v>
      </c>
      <c r="G500" s="99"/>
    </row>
    <row r="501" spans="1:8">
      <c r="A501" s="314"/>
      <c r="B501" s="258" t="s">
        <v>68</v>
      </c>
      <c r="C501" s="257">
        <v>0.04</v>
      </c>
      <c r="D501" s="259"/>
      <c r="E501" s="260"/>
      <c r="F501" s="327">
        <f>F496*C501</f>
        <v>3025496.878</v>
      </c>
      <c r="G501" s="99"/>
    </row>
    <row r="502" spans="1:8">
      <c r="A502" s="37"/>
      <c r="B502" s="12" t="s">
        <v>21</v>
      </c>
      <c r="C502" s="253">
        <v>0.03</v>
      </c>
      <c r="D502" s="248"/>
      <c r="E502" s="326"/>
      <c r="F502" s="327">
        <f>F496*C502</f>
        <v>2269122.6584999999</v>
      </c>
      <c r="G502" s="99"/>
    </row>
    <row r="503" spans="1:8">
      <c r="A503" s="37"/>
      <c r="B503" s="12" t="s">
        <v>22</v>
      </c>
      <c r="C503" s="255">
        <v>0.01</v>
      </c>
      <c r="D503" s="250"/>
      <c r="E503" s="251"/>
      <c r="F503" s="254">
        <f>F496*C503</f>
        <v>756374.21950000001</v>
      </c>
      <c r="G503" s="99"/>
    </row>
    <row r="504" spans="1:8">
      <c r="A504" s="314"/>
      <c r="B504" s="258" t="s">
        <v>69</v>
      </c>
      <c r="C504" s="257">
        <v>0.18</v>
      </c>
      <c r="D504" s="262"/>
      <c r="E504" s="263">
        <f>F498</f>
        <v>7563742.1950000003</v>
      </c>
      <c r="F504" s="254">
        <f>C504*E504</f>
        <v>1361473.5951</v>
      </c>
      <c r="G504" s="99"/>
    </row>
    <row r="505" spans="1:8">
      <c r="A505" s="315"/>
      <c r="B505" s="44" t="s">
        <v>72</v>
      </c>
      <c r="C505" s="264">
        <v>0.1</v>
      </c>
      <c r="D505" s="265"/>
      <c r="E505" s="266"/>
      <c r="F505" s="254">
        <f>F496*C505</f>
        <v>7563742.1950000003</v>
      </c>
      <c r="G505" s="99"/>
    </row>
    <row r="506" spans="1:8" ht="25.5">
      <c r="A506" s="315"/>
      <c r="B506" s="90" t="s">
        <v>236</v>
      </c>
      <c r="C506" s="267">
        <v>0.03</v>
      </c>
      <c r="D506" s="265"/>
      <c r="E506" s="268"/>
      <c r="F506" s="254">
        <f>F496*C506</f>
        <v>2269122.6584999999</v>
      </c>
      <c r="G506" s="99"/>
    </row>
    <row r="507" spans="1:8">
      <c r="A507" s="315"/>
      <c r="B507" s="90" t="s">
        <v>233</v>
      </c>
      <c r="C507" s="267">
        <v>1.4999999999999999E-2</v>
      </c>
      <c r="D507" s="265"/>
      <c r="E507" s="268"/>
      <c r="F507" s="254">
        <f>F496*C507</f>
        <v>1134561.32925</v>
      </c>
      <c r="G507" s="99"/>
    </row>
    <row r="508" spans="1:8">
      <c r="A508" s="316"/>
      <c r="B508" s="269" t="s">
        <v>143</v>
      </c>
      <c r="C508" s="255">
        <v>1E-3</v>
      </c>
      <c r="D508" s="190"/>
      <c r="E508" s="124"/>
      <c r="F508" s="254">
        <f>F496*C508</f>
        <v>75637.421950000004</v>
      </c>
      <c r="G508" s="99"/>
    </row>
    <row r="509" spans="1:8">
      <c r="A509" s="317"/>
      <c r="B509" s="241" t="s">
        <v>23</v>
      </c>
      <c r="C509" s="270">
        <v>0.05</v>
      </c>
      <c r="D509" s="248"/>
      <c r="E509" s="164"/>
      <c r="F509" s="254">
        <f>F496*C509</f>
        <v>3781871.0975000001</v>
      </c>
      <c r="G509" s="99"/>
    </row>
    <row r="510" spans="1:8" ht="24" customHeight="1">
      <c r="A510" s="10"/>
      <c r="B510" s="271" t="s">
        <v>70</v>
      </c>
      <c r="C510" s="272"/>
      <c r="D510" s="11"/>
      <c r="E510" s="273"/>
      <c r="F510" s="274">
        <f>SUM(F498:F509)</f>
        <v>36608512.223800004</v>
      </c>
      <c r="G510" s="99"/>
      <c r="H510" s="282"/>
    </row>
    <row r="511" spans="1:8">
      <c r="A511" s="1"/>
      <c r="B511" s="2"/>
      <c r="C511" s="3"/>
      <c r="D511" s="4"/>
      <c r="E511" s="275"/>
      <c r="F511" s="276"/>
      <c r="G511" s="99"/>
    </row>
    <row r="512" spans="1:8" ht="24" customHeight="1">
      <c r="A512" s="531" t="s">
        <v>71</v>
      </c>
      <c r="B512" s="532"/>
      <c r="C512" s="532"/>
      <c r="D512" s="532"/>
      <c r="E512" s="533"/>
      <c r="F512" s="289">
        <f>+F496+F510</f>
        <v>112245934.17380001</v>
      </c>
      <c r="G512" s="99"/>
      <c r="H512" s="282"/>
    </row>
    <row r="513" spans="1:9" s="301" customFormat="1">
      <c r="A513" s="302"/>
      <c r="B513" s="302"/>
      <c r="C513" s="302"/>
      <c r="D513" s="302"/>
      <c r="E513" s="302"/>
      <c r="F513" s="302"/>
      <c r="G513" s="99"/>
    </row>
    <row r="514" spans="1:9" ht="26.25" customHeight="1">
      <c r="A514" s="302"/>
      <c r="B514" s="302"/>
      <c r="C514" s="302"/>
      <c r="D514" s="302"/>
      <c r="E514" s="302"/>
      <c r="F514" s="302"/>
      <c r="G514" s="295"/>
      <c r="H514" s="282"/>
      <c r="I514" s="299"/>
    </row>
    <row r="515" spans="1:9" ht="13.5" thickBot="1">
      <c r="A515" s="99"/>
      <c r="B515" s="99"/>
      <c r="C515" s="99"/>
      <c r="D515" s="99"/>
      <c r="E515" s="99"/>
      <c r="F515" s="99"/>
      <c r="G515" s="99"/>
    </row>
    <row r="516" spans="1:9" ht="27" customHeight="1" thickBot="1">
      <c r="B516" s="324" t="s">
        <v>246</v>
      </c>
    </row>
    <row r="518" spans="1:9">
      <c r="F518" s="282"/>
      <c r="G518" s="282"/>
    </row>
  </sheetData>
  <mergeCells count="6">
    <mergeCell ref="A512:E512"/>
    <mergeCell ref="A19:F19"/>
    <mergeCell ref="A20:F20"/>
    <mergeCell ref="A21:F21"/>
    <mergeCell ref="A22:F22"/>
    <mergeCell ref="A24:F24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ACTUALIZADO CON E.E</vt:lpstr>
      <vt:lpstr>'PRESUPUESTO ACTUALIZADO CON E.E'!Área_de_impresión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Leny Massiel Grullón Olivo</dc:creator>
  <cp:lastModifiedBy>Franklin Xavier Morillo Duluc</cp:lastModifiedBy>
  <cp:lastPrinted>2020-06-03T22:40:15Z</cp:lastPrinted>
  <dcterms:created xsi:type="dcterms:W3CDTF">2016-09-20T13:17:42Z</dcterms:created>
  <dcterms:modified xsi:type="dcterms:W3CDTF">2023-03-30T14:39:36Z</dcterms:modified>
</cp:coreProperties>
</file>