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ireccion de Ingenieria\Documentos Compartidos\2022 SORTEO\REV.01\DAJABON\"/>
    </mc:Choice>
  </mc:AlternateContent>
  <bookViews>
    <workbookView xWindow="-120" yWindow="-120" windowWidth="29040" windowHeight="15840"/>
  </bookViews>
  <sheets>
    <sheet name="PRES.-AMINILLA SIN ENLACE " sheetId="1" r:id="rId1"/>
  </sheets>
  <externalReferences>
    <externalReference r:id="rId2"/>
    <externalReference r:id="rId3"/>
  </externalReferences>
  <definedNames>
    <definedName name="_xlnm.Print_Area" localSheetId="0">'PRES.-AMINILLA SIN ENLACE '!$A$1:$F$112</definedName>
    <definedName name="INSUMO_1">'[1]AC. LOS LIMONES ACERO '!$D$2</definedName>
    <definedName name="_xlnm.Print_Titles" localSheetId="0">'PRES.-AMINILLA SIN ENLACE '!$1:$12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F79" i="1"/>
  <c r="F70" i="1"/>
  <c r="C69" i="1"/>
  <c r="C68" i="1"/>
  <c r="F68" i="1" s="1"/>
  <c r="C67" i="1"/>
  <c r="F67" i="1" s="1"/>
  <c r="C66" i="1"/>
  <c r="F66" i="1" s="1"/>
  <c r="C65" i="1"/>
  <c r="C64" i="1"/>
  <c r="F64" i="1" s="1"/>
  <c r="C63" i="1"/>
  <c r="F63" i="1" s="1"/>
  <c r="C62" i="1"/>
  <c r="F62" i="1" s="1"/>
  <c r="F59" i="1"/>
  <c r="C58" i="1"/>
  <c r="C55" i="1"/>
  <c r="C54" i="1"/>
  <c r="C53" i="1"/>
  <c r="C52" i="1"/>
  <c r="C56" i="1" s="1"/>
  <c r="F51" i="1"/>
  <c r="C46" i="1"/>
  <c r="F45" i="1"/>
  <c r="F44" i="1"/>
  <c r="F43" i="1"/>
  <c r="C38" i="1"/>
  <c r="C35" i="1"/>
  <c r="C32" i="1"/>
  <c r="C29" i="1"/>
  <c r="C28" i="1"/>
  <c r="C27" i="1"/>
  <c r="C26" i="1"/>
  <c r="C25" i="1"/>
  <c r="C24" i="1"/>
  <c r="F24" i="1" s="1"/>
  <c r="C21" i="1"/>
  <c r="C20" i="1"/>
  <c r="C19" i="1"/>
  <c r="A18" i="1"/>
  <c r="A23" i="1" s="1"/>
  <c r="C16" i="1"/>
  <c r="C74" i="1" s="1"/>
  <c r="A19" i="1" l="1"/>
  <c r="A20" i="1" s="1"/>
  <c r="A21" i="1" s="1"/>
  <c r="F35" i="1"/>
  <c r="F46" i="1"/>
  <c r="F52" i="1"/>
  <c r="F54" i="1"/>
  <c r="F58" i="1"/>
  <c r="F65" i="1"/>
  <c r="F69" i="1"/>
  <c r="F82" i="1"/>
  <c r="F53" i="1"/>
  <c r="F55" i="1"/>
  <c r="F28" i="1"/>
  <c r="F29" i="1"/>
  <c r="F25" i="1"/>
  <c r="F26" i="1"/>
  <c r="C72" i="1"/>
  <c r="F16" i="1"/>
  <c r="F19" i="1"/>
  <c r="F20" i="1"/>
  <c r="F74" i="1"/>
  <c r="A31" i="1"/>
  <c r="A24" i="1"/>
  <c r="A25" i="1" s="1"/>
  <c r="A26" i="1" s="1"/>
  <c r="A27" i="1" s="1"/>
  <c r="A28" i="1" s="1"/>
  <c r="A29" i="1" s="1"/>
  <c r="C57" i="1"/>
  <c r="F56" i="1"/>
  <c r="F21" i="1"/>
  <c r="F27" i="1"/>
  <c r="F32" i="1"/>
  <c r="F38" i="1"/>
  <c r="F72" i="1" l="1"/>
  <c r="A32" i="1"/>
  <c r="A34" i="1"/>
  <c r="F57" i="1"/>
  <c r="A37" i="1" l="1"/>
  <c r="A35" i="1"/>
  <c r="F75" i="1"/>
  <c r="F84" i="1" s="1"/>
  <c r="F86" i="1" s="1"/>
  <c r="A38" i="1" l="1"/>
  <c r="A40" i="1"/>
  <c r="A48" i="1" s="1"/>
  <c r="F90" i="1" l="1"/>
  <c r="F91" i="1"/>
  <c r="F94" i="1"/>
  <c r="F95" i="1"/>
  <c r="F92" i="1"/>
  <c r="F89" i="1"/>
  <c r="F96" i="1"/>
  <c r="F93" i="1"/>
  <c r="F87" i="1"/>
  <c r="F88" i="1"/>
  <c r="A72" i="1"/>
  <c r="A74" i="1" s="1"/>
  <c r="A50" i="1"/>
  <c r="F97" i="1" l="1"/>
  <c r="F99" i="1" s="1"/>
</calcChain>
</file>

<file path=xl/sharedStrings.xml><?xml version="1.0" encoding="utf-8"?>
<sst xmlns="http://schemas.openxmlformats.org/spreadsheetml/2006/main" count="150" uniqueCount="112">
  <si>
    <t>INSTITUTO NACIONAL DE AGUAS POTABLES Y ALCANTARILLADOS</t>
  </si>
  <si>
    <t>***INAPA***</t>
  </si>
  <si>
    <t>DIRECCIÓN DE INGENIERÍA</t>
  </si>
  <si>
    <t>DEPARTAMENTO DE COSTOS Y PRESUPUESTOS</t>
  </si>
  <si>
    <t>Presupuesto: No.081 D/F 01/03/2022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</si>
  <si>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</si>
  <si>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</si>
  <si>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</si>
  <si>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</si>
  <si>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</si>
  <si>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</si>
  <si>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 SECTOR AMINILLA</t>
  </si>
  <si>
    <t xml:space="preserve">PRELIMINAR </t>
  </si>
  <si>
    <t>Replanteo</t>
  </si>
  <si>
    <t>M</t>
  </si>
  <si>
    <t>CORTE, EXTRACCIÓN Y BOTE DE CARPETA ASFÁLTICA (LONG. 3,451.08M)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</si>
  <si>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</si>
  <si>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</si>
  <si>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</si>
  <si>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</si>
  <si>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</si>
  <si>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</si>
  <si>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</si>
  <si>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</si>
  <si>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</si>
  <si>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</si>
  <si>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</si>
  <si>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</si>
  <si>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</si>
  <si>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</si>
  <si>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</si>
  <si>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Ø8" PVC (SDR-26) c/J. G. + 3% pérdida por campana</t>
  </si>
  <si>
    <t>COLOCACIÓN DE TUBERÍA:</t>
  </si>
  <si>
    <t>De Ø8" PVC (SDR-26) c/J. G.</t>
  </si>
  <si>
    <t>PRUEBA HIDROSTÁTICA</t>
  </si>
  <si>
    <t>SUMINISTRO Y COLOCACIÓN DE PIEZAS ESPECIALES</t>
  </si>
  <si>
    <t>ACERO (c/protección anticorrosiva):</t>
  </si>
  <si>
    <t>7.1.1</t>
  </si>
  <si>
    <t xml:space="preserve">Codo 8" x 35º </t>
  </si>
  <si>
    <t>7.1.2</t>
  </si>
  <si>
    <t xml:space="preserve">Tee 8" x 3" </t>
  </si>
  <si>
    <t>7.1.3</t>
  </si>
  <si>
    <t xml:space="preserve">Reducción 8" a Ø3" </t>
  </si>
  <si>
    <t>7.1.4</t>
  </si>
  <si>
    <t>Anclaje H.A. F'c=210 kg/cm² para piezas (Según detalle de diseño)</t>
  </si>
  <si>
    <t>CRUCES:</t>
  </si>
  <si>
    <t>CRUCE DE PUENTE EN TUBERÍA DE Ø8" ACERO SCH-40 L=20.00 M (2 UD)</t>
  </si>
  <si>
    <t>8.1.1</t>
  </si>
  <si>
    <t>8.1.2</t>
  </si>
  <si>
    <t>Suministro de Tubería de Ø8" Acero SCH-40 c/protección anticorrosiva (Incluye brazos)</t>
  </si>
  <si>
    <t>8.1.3</t>
  </si>
  <si>
    <t>Suministro de Codo de Ø8" x 45º Acero SCH-80 c/protección anticorrosiva</t>
  </si>
  <si>
    <t>8.1.4</t>
  </si>
  <si>
    <t>Suministro de Junta mecánica tipo Dresser de Ø8" 150 PSI</t>
  </si>
  <si>
    <t>8.1.5</t>
  </si>
  <si>
    <t>Anclaje de H. A. F'c = 210 kg/cm² p/piezas (Según detalle de diseño)</t>
  </si>
  <si>
    <t>8.1.6</t>
  </si>
  <si>
    <t>Pintura anticorrosiva para tubería (Suministro y aplicación)</t>
  </si>
  <si>
    <t>8.1.7</t>
  </si>
  <si>
    <t>Pintura azul mantenimiento (Suministro y aplicación)</t>
  </si>
  <si>
    <t>8.1.8</t>
  </si>
  <si>
    <t>Abrazadera (incluye pernos de colocación)</t>
  </si>
  <si>
    <t>8.1.9</t>
  </si>
  <si>
    <t>Mano de obra de colocación (Incluye equipos, personal y materiales)</t>
  </si>
  <si>
    <t>CRUCE DE ALCANTARILLA EN TUBERÍA DE Ø8" ACERO SCH-40 L=4.00 M (3 UD)</t>
  </si>
  <si>
    <t>8.2.1</t>
  </si>
  <si>
    <t>8.2.2</t>
  </si>
  <si>
    <t>Suministro de Tubería de Ø8" Acero SCH-40 (Incluye brazos)</t>
  </si>
  <si>
    <t>8.2.3</t>
  </si>
  <si>
    <t>Suministro de Codo de Ø8" x 45º Acero SCH-40 c/protección anticorrosiva</t>
  </si>
  <si>
    <t>8.2.4</t>
  </si>
  <si>
    <t>8.2.5</t>
  </si>
  <si>
    <t>8.2.6</t>
  </si>
  <si>
    <t>8.2.7</t>
  </si>
  <si>
    <t>8.2.8</t>
  </si>
  <si>
    <t>Bote de material in situ</t>
  </si>
  <si>
    <t>8.2.9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</si>
  <si>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</si>
  <si>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</si>
  <si>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</si>
  <si>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</si>
  <si>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</si>
  <si>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</si>
  <si>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</si>
  <si>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</si>
  <si>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</si>
  <si>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</si>
  <si>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</si>
  <si>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</si>
  <si>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</si>
  <si>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</si>
  <si>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</si>
  <si>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</si>
  <si>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</si>
  <si>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</si>
  <si>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</si>
  <si>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VISTO BUENO:</t>
  </si>
  <si>
    <t>ING. JOSÉ MANUEL AYBAR OVALLE</t>
  </si>
  <si>
    <t>DIRECTOR DE INGENIERIA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</si>
  <si>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16' x 10' impresión full color conteniendo logo de INAPA, nombre de proyecto y contratista. Estructura en tubos galvanizados 1 ½"x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</si>
  <si>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</si>
  <si>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Meses</t>
  </si>
  <si>
    <t>Nº</t>
  </si>
  <si>
    <t>DESCRIPCIÓN</t>
  </si>
  <si>
    <t>CANTIDAD</t>
  </si>
  <si>
    <t>UD</t>
  </si>
  <si>
    <t>VALOR RD$</t>
  </si>
  <si>
    <t>M³N</t>
  </si>
  <si>
    <t>M³S</t>
  </si>
  <si>
    <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</si>
  <si>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r>
      <t xml:space="preserve">AMPLIACIÓN AC. MÚLTIPLE PARTIDO - LA GORRA - PARAJE LOS INDIOS - EL LLANO - LA BARRERA - AMINILLA - RODEO DE AMINILLA - PARAJE LA TUNA - PARAJE LOS BABOSOS - SABANA AL MEDIO - EL JUNCO - LA PIÑA - VILLA GARCIA - PARAJE SANGRE LINDA.                                  </t>
    </r>
    <r>
      <rPr>
        <b/>
        <sz val="10"/>
        <rFont val="Arial"/>
        <family val="2"/>
      </rPr>
      <t xml:space="preserve">    
LOTE O -   RED DE DISTRIBUCIÓN SECTOR AMINILLA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</si>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</sst>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-* #,##0.00\ _€_-;\-* #,##0.00\ _€_-;_-* &quot;-&quot;??\ _€_-;_-@_-"/>
    <numFmt numFmtId="167" formatCode="#,##0.00;[Red]#,##0.00"/>
    <numFmt numFmtId="168" formatCode="#,##0.0;\-#,##0.0"/>
    <numFmt numFmtId="169" formatCode="#,##0.0"/>
    <numFmt numFmtId="170" formatCode="[$$-409]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70" fontId="8" fillId="0" borderId="0"/>
    <xf numFmtId="166" fontId="2" fillId="0" borderId="0" applyFont="0" applyFill="0" applyBorder="0" applyAlignment="0" applyProtection="0"/>
    <xf numFmtId="0" fontId="11" fillId="0" borderId="0"/>
  </cellStyleXfs>
  <cellXfs count="144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37" fontId="1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top"/>
    </xf>
    <xf numFmtId="167" fontId="2" fillId="2" borderId="1" xfId="0" applyNumberFormat="1" applyFont="1" applyFill="1" applyBorder="1" applyAlignment="1">
      <alignment vertical="top" wrapText="1"/>
    </xf>
    <xf numFmtId="169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2" fillId="2" borderId="1" xfId="2" applyNumberFormat="1" applyFont="1" applyFill="1" applyBorder="1" applyAlignment="1">
      <alignment horizontal="right" vertical="top" wrapText="1"/>
    </xf>
    <xf numFmtId="4" fontId="2" fillId="2" borderId="1" xfId="2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center" wrapText="1"/>
    </xf>
    <xf numFmtId="43" fontId="2" fillId="2" borderId="1" xfId="4" applyFont="1" applyFill="1" applyBorder="1" applyAlignment="1">
      <alignment horizontal="center" vertical="center" wrapText="1"/>
    </xf>
    <xf numFmtId="167" fontId="2" fillId="2" borderId="1" xfId="5" applyNumberForma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43" fontId="2" fillId="2" borderId="1" xfId="4" applyFont="1" applyFill="1" applyBorder="1" applyAlignment="1">
      <alignment horizontal="center" vertical="top" wrapText="1"/>
    </xf>
    <xf numFmtId="167" fontId="2" fillId="2" borderId="1" xfId="5" applyNumberFormat="1" applyFill="1" applyBorder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4" fontId="2" fillId="0" borderId="1" xfId="6" applyNumberFormat="1" applyBorder="1" applyAlignment="1">
      <alignment horizontal="right" vertical="top"/>
    </xf>
    <xf numFmtId="167" fontId="2" fillId="0" borderId="1" xfId="6" applyNumberForma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1" xfId="7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 vertical="top" wrapText="1"/>
    </xf>
    <xf numFmtId="167" fontId="2" fillId="0" borderId="1" xfId="6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7" fontId="5" fillId="0" borderId="1" xfId="6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7" fontId="6" fillId="0" borderId="1" xfId="0" applyNumberFormat="1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 wrapText="1"/>
    </xf>
    <xf numFmtId="10" fontId="2" fillId="0" borderId="1" xfId="9" applyNumberFormat="1" applyFont="1" applyFill="1" applyBorder="1" applyAlignment="1">
      <alignment horizontal="right" vertical="top"/>
    </xf>
    <xf numFmtId="2" fontId="2" fillId="0" borderId="1" xfId="6" applyNumberFormat="1" applyBorder="1" applyAlignment="1">
      <alignment horizontal="right" vertical="top"/>
    </xf>
    <xf numFmtId="164" fontId="2" fillId="0" borderId="1" xfId="10" applyNumberFormat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164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center" vertical="top"/>
    </xf>
    <xf numFmtId="4" fontId="1" fillId="6" borderId="2" xfId="11" applyNumberFormat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4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center" vertical="top"/>
    </xf>
    <xf numFmtId="4" fontId="1" fillId="3" borderId="2" xfId="11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11" fillId="2" borderId="0" xfId="14" applyFill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2" fillId="2" borderId="0" xfId="14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>
      <alignment horizontal="center" vertical="top"/>
    </xf>
    <xf numFmtId="4" fontId="1" fillId="0" borderId="0" xfId="11" applyNumberFormat="1" applyFont="1" applyFill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165" fontId="2" fillId="4" borderId="8" xfId="1" applyNumberFormat="1" applyFont="1" applyFill="1" applyBorder="1" applyAlignment="1" applyProtection="1">
      <alignment horizontal="right" vertical="top"/>
    </xf>
    <xf numFmtId="0" fontId="1" fillId="4" borderId="8" xfId="0" applyFont="1" applyFill="1" applyBorder="1" applyAlignment="1">
      <alignment horizontal="center" vertical="top" wrapText="1"/>
    </xf>
    <xf numFmtId="4" fontId="2" fillId="4" borderId="8" xfId="2" applyNumberFormat="1" applyFont="1" applyFill="1" applyBorder="1" applyAlignment="1">
      <alignment horizontal="right" vertical="top" wrapText="1"/>
    </xf>
    <xf numFmtId="0" fontId="2" fillId="4" borderId="8" xfId="2" applyNumberFormat="1" applyFont="1" applyFill="1" applyBorder="1" applyAlignment="1">
      <alignment horizontal="center" vertical="top"/>
    </xf>
    <xf numFmtId="4" fontId="1" fillId="4" borderId="8" xfId="2" applyNumberFormat="1" applyFont="1" applyFill="1" applyBorder="1" applyAlignment="1">
      <alignment horizontal="right" vertical="top" wrapText="1"/>
    </xf>
    <xf numFmtId="168" fontId="1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vertical="top"/>
    </xf>
    <xf numFmtId="4" fontId="3" fillId="2" borderId="7" xfId="0" applyNumberFormat="1" applyFont="1" applyFill="1" applyBorder="1" applyAlignment="1">
      <alignment horizontal="center" vertical="top"/>
    </xf>
    <xf numFmtId="167" fontId="2" fillId="2" borderId="7" xfId="0" applyNumberFormat="1" applyFont="1" applyFill="1" applyBorder="1" applyAlignment="1">
      <alignment vertical="top" wrapText="1"/>
    </xf>
  </cellXfs>
  <cellStyles count="15">
    <cellStyle name="Millares 10 2" xfId="4"/>
    <cellStyle name="Millares 12 3" xfId="13"/>
    <cellStyle name="Millares 2 2 2 3" xfId="7"/>
    <cellStyle name="Millares 4 2 2" xfId="1"/>
    <cellStyle name="Millares 5 3" xfId="2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3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1DC77B5-D49D-4CBA-AB17-2350AE068A4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3E22525-F8B8-4E31-A5BC-B96DDE42D360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1074D49-B78A-4D3A-B49A-DDFCD8D88FAD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6432EBC3-DC24-40C7-A7A8-925FF0BA1EE8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C794AE5A-D7D8-41D9-86B2-20CE932086D0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78F6F257-429A-46E4-ACFC-DECFDA50AF1A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3AB46DB8-1586-4D3E-AADF-515407E97CB5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1BD3504A-5286-47C7-AC00-3EAECE394891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1642A8AD-3F53-49A5-92B4-B317C2FA00C8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1B809F2B-DB01-4B88-B807-8436BD15C9C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A04C0FF2-31C9-487B-AC2E-4805402A238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DDBE29C-A1D9-4E08-82FA-6F6EF861A77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2EF9BD69-E016-4DE2-AF6B-DC172A5BAE47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F474E61A-1BF1-447D-B854-C9B5622245C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CB932D06-A3AE-4D77-BB19-F5B6DA8C1774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9015C34C-B2C5-44D9-8B2F-0C544BCB6FF7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D67EBEEC-AE41-442F-8015-07D777A2CAEE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FB6032BA-8E37-4319-811D-7328A9020AFA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E027423D-6372-445E-BC91-9A53852F9836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47D0B9AC-A9A5-4938-B3EC-31FE99C3419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6147A90A-8B3C-4A9C-A967-BF6C01982395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389363AD-AA5A-40C6-B2F5-32F6682B5809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DB9BEC49-98E4-4B00-86D7-45C5AC3C162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1D0C7AC6-D42C-45C1-AECA-FD6B9B5644F0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A3B3EF80-79E7-4713-B18F-A606F8541CEE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7EE6B60D-E68C-4D0E-A7FE-E5C076729F32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EDF1D669-B585-4B92-AF1C-F3E154DD85A6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2EE2EF98-697B-46E1-91FA-A5187EE327BB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48BCBBC2-F62B-4987-AC9A-D4988ADA8E0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D2FEF326-51A0-4D41-9E28-0C14E823B6D6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8919E856-7445-4509-89AD-F465C3EEDDA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D0D8F84F-E9C7-4B01-BDAB-77C0F7402027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19D6955B-DDD9-4297-AA22-1D4855A64A85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6CDD31E3-2AE0-401C-8090-A893EA1D2E3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7E9624A-9F05-4661-B99C-B3559DBF563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F6D97370-C5D8-453F-9B84-58932C1A1BDE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4B7E9000-8BB4-4DD0-BAD0-48D684603CE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DE138DAB-E2E9-4551-86B9-12C73F222A2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74CD12AF-67D9-499A-8B94-5418F99F9A64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523A8BAC-5748-47A9-88F1-CE027592DB6D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A72C4BD4-92D0-4AB9-8B16-F972FD138777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512D4529-DB21-46EC-AD1F-07A30A3EA279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63EB179-C9DF-49D3-A9C4-B9CAA9398580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727659D9-5FDC-4006-B96D-A6E0EA74145B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240C4B65-E905-41EB-BEB9-125B5D6C5CF1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F0051639-074F-484C-9E95-9D34A4F32F4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D61C35B9-B22E-410A-9E80-2480CE33E47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CF4C5532-4E14-4627-9424-1F8B6C30E34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7CBA8B3D-BFFB-4A96-9433-CDAAD4C43218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FBDBB2AF-BB9B-4F08-8901-D2A0ED5CBC1D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A26400EA-F2D4-4BC9-91C3-609EFF0A0C68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9A8904C7-A727-4326-B5B1-2B80C80C4761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773D70C-9EC0-4A7E-8EB7-D7DE8EAC6DA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3E181E48-D205-4759-9CC2-A03E2C39692C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A629D335-B96D-4CC2-925E-17C1CA7CEF85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31ACFB9E-9361-4759-8608-0268C7DC4E6A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48882BD-B3FD-4FC3-9DCB-76E55189D766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523CC63-58C3-49C5-A1C6-E52B5157D724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ABB569F8-74B9-4D5A-8BCD-6DAC71B7AB39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6CD0941D-3327-47AE-A878-91A126856E2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E6C4CC09-92A9-4D7B-AFBB-8717BC65B7FE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5247FE46-7BD8-4D75-B0CD-B14EC66053A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67E3AED3-E5AA-474C-9778-9D33EF16AEAA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523882C4-659E-4246-B8AA-73DCA5236C0F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67DB1EC5-64F3-4173-B3C7-464316291CB0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FB1A6703-0064-4829-B6B6-DBB5DEE1AC6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3EEDE0D5-92A0-4E7F-9780-8BBE12CBDCF5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35CF9ACD-EC75-418F-B5AC-9B7A3DE53573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84F729C7-CAD9-4F7B-A7D2-312B8154038D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7DFF63BE-B6F1-484B-A7AA-434D15361A2A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B23BCD6A-81FE-4A1F-AC67-C267C677DDA7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810D7C1-A3E6-404C-8E2E-7353CB645ECB}"/>
            </a:ext>
          </a:extLst>
        </xdr:cNvPr>
        <xdr:cNvSpPr txBox="1">
          <a:spLocks noChangeArrowheads="1"/>
        </xdr:cNvSpPr>
      </xdr:nvSpPr>
      <xdr:spPr bwMode="auto">
        <a:xfrm>
          <a:off x="1790700" y="17183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FC9E27E6-B8F7-4128-BE5B-AC116E1FB086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17FE3BF-97AE-4FE3-A5A5-19A1C10D0CDF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2F127E01-C229-47AE-BF51-0DC49013023A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F1942CC-4A26-4B7C-A671-A74C71D08682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2694D51-D77E-48CC-9B82-34221CCCA550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0E8ACF4-EF69-4B37-910A-B5CE58BF971A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6A894B-0860-4616-A70F-7D903CE6589F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F7D7FD9E-71D7-4D73-A64A-5843AD140850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B2D3BC05-5AF3-4B36-8CB3-09F31851720F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40A4B370-9959-4004-A765-3ACFEE5388B1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EBD30E98-C90D-4578-AD0D-386BE4B03D05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A92BABB1-F285-4DE6-9E70-569CB87B5C44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B09FF21-D934-4DFB-AE8F-5F62B294F190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D9ED99FC-5CDE-466B-9BB7-D4F3F7A6825E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8DD41BF-9E07-4FE0-8E9E-FB59CB252715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1285875</xdr:colOff>
      <xdr:row>78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F5ECC3A-3881-4081-966D-2F4BC224FE16}"/>
            </a:ext>
          </a:extLst>
        </xdr:cNvPr>
        <xdr:cNvSpPr txBox="1">
          <a:spLocks noChangeArrowheads="1"/>
        </xdr:cNvSpPr>
      </xdr:nvSpPr>
      <xdr:spPr bwMode="auto">
        <a:xfrm>
          <a:off x="1771650" y="16859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92FD03AB-75BA-4456-B778-4E0A8C8D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602744E6-392F-438C-8E0E-D264126AF2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29745FD-E7BD-43FF-8203-12AD01B1C7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367B6712-3125-4CB7-AEF3-8A0A6EA9BC5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7C7E22E3-BEE0-434F-82D8-46F00122482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6FF8D1A4-59E7-44C9-807F-7830F39955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BE30C835-7CDC-4ED0-85A2-6498FE2779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2DE42E5D-F82C-41F4-A9BF-3E63134E4B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1CA4D1A7-F994-47A9-8DD8-ED00215DFE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00C4FB2-14FD-4749-8CB0-4DDB16F459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5C62C26-F2CD-4D48-9C85-AF034E7ABD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74D9155F-B993-4A30-BDC1-F572C132DB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AB32B701-0E63-477C-8CA9-CFC40CFD95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E1B704F2-F374-4B60-A17A-9458BAF8C1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98750B60-DDDB-4614-8806-F65C1F63EA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75B6AFAB-D295-47C5-9B47-1C1216D5C2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5770A74-1B49-4F83-927D-31601F1C26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1068B4BD-83F7-40D9-A5E2-629F28E1B6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E7C3311D-4E47-4BF1-943A-FEA8EBA06AC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BC304252-3F3A-40DB-B66A-259EF9C160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C8059FBD-D05B-4D5C-9F72-DD2C5D63D8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C9A09AD3-C503-45CD-B03D-5EE7C4E881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AC5EDC6D-FCBB-4A9F-8CE5-BD786174E41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498C0C2C-1F28-4D75-BE87-D6C520EB11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FEBDCDD1-A051-4216-A68D-B48EC48F50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2BC2E96-D28E-4AA6-9077-E324B061E2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D0DFB5B5-C41A-4376-A8C1-4F84B3F5FF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E13B443-2D3D-42BC-A361-F3739EFEA0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143BCAE8-87F1-4939-8B95-475D915FCD0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39D4632D-FDD3-4421-A3B7-9D8B00F2B2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42BF3A5-AFC4-4107-BE92-34A5FFF0458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BDFD6FA-63AF-45C6-A331-CF733BB96E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93395F18-A690-4681-B280-67B225D5D8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4766AE92-0FD8-4518-8E19-F504DDD8818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60F6F968-EC69-4739-B78D-B0D1E7DAC6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327A365D-1AAB-470F-BD2B-82E6C66296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9CCABDB9-5BBA-4C8E-8079-9DDEA017351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D4657A87-D2CE-4BD3-945B-2FCB870DAD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0530063-90D2-4B66-AB54-1DDF1D8FB1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FCB51D6E-4153-4F39-ACA4-2C36BC022C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7301DAD6-6E07-4EA9-9CCE-F1395E0D00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7D0ACCE2-3E2F-4F6E-8685-CBD511E815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2A99D5F1-935C-48B2-BFA0-790B73F073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84FD1A48-5435-46F2-887B-EE7450C7F7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C63D2B23-5A97-4DBE-9402-C11331B239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5389D4AF-3FB8-4DE5-A30A-6C156B0E1C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9C04E7D-1076-4F85-9E5D-EF0B1DBA583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CBBC9A6F-9776-42F5-AEFE-C8BDE72947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DBBE74B-EF06-4E8F-9100-0D14B2B0F0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AC31C23C-2042-4990-98A5-C53EF3391D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5C680E7C-8416-4D67-A22E-98CF843558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C165108B-A761-4553-B422-66B3239F91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1C5E9B2-1BA4-463E-8918-A3D2096EFB7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FA28501-D907-41BA-9493-A50E9DA992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E8AF0E2F-DA69-4C38-A99A-353A4650BB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23BA2C06-A346-476D-8B44-62BECB37C7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C0536A8-E7D7-4167-BCA8-69465D18BB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BCCCAF3F-8CBF-489D-88DD-AEECE59161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4F35DF3F-95A6-4A29-9E7F-72A331F2A0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E3E91F8B-8928-4E6F-8A71-B11E53E58A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E00C05A8-1FA8-41C0-96E1-EBEC2419FF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1E49B8FC-F052-478D-B2C3-5E191486C8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45EE30DB-C06D-4522-9C0A-5C7BC1526B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36AB7ADC-FF23-4F73-B4E1-2F86722C8B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CE04D39-2DCF-46DA-A096-5E54EC2C503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FBE52D16-E9AD-46DA-A496-D618DA37B21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201A8943-7E36-4FFF-80BD-8D10FD7F1E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91FD374C-A33C-45DB-B89D-1D7A88A54D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FB8CBA06-A0C2-4E45-8055-42A7C7632C9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5E9FB16E-85B7-49FA-9D6D-AC043C58A1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B8606D3C-8DE8-4AA9-8DB8-93E8A2E360E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BB026E0E-C139-4EF1-B307-C15BBF2D1B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27650B24-E0CA-4D4F-B505-B662AC4349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CE8708C6-6E8A-4026-BB68-2D47AD4449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51EF29C3-C648-498D-BB63-A485AB7F26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85A15678-0D9C-4867-84DF-C714F54227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86EE7D21-07A7-4718-857A-BA71D97D01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CB0C79F0-3C6E-4AA4-A3F1-B1F7F9A450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D5D9644-9C5C-41C1-8AFC-C2FB714E04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75E35D8B-8CE1-484A-88C0-521C3DAEE54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AEEF772-D2E9-43CA-8DF7-EE42D7628C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2B3449C7-C8CC-425A-9F8E-4EF13D1678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85495106-A802-49B6-AB8B-8892C136C8F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BA6E529A-FDAD-40B0-811F-F3A0FBAF15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66C1B781-EE9F-4D0D-A8A0-79BBD40D74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D88BCAF-1C76-4A1C-8854-D9B575372A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728F18F-067B-4B7B-B723-926777E59D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42317B8A-506F-4037-B042-9CEFD9BCAE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64933A6B-B3DB-443D-95F0-3FA8FABAB23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49D032D5-D16C-4C99-BED6-E1337DEFE8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C4BEFC4E-EE2C-4B64-8E51-3AD20132DA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6777B8A3-6DDD-442E-80FF-685FE3BBDD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E78FB4B6-28DD-4EDB-8CF5-8BCD56203F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12FE852-3DCC-42F4-9F11-808372AFCE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7D8E71C3-EBF0-4AB1-B113-087DF9379E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AC9A55E-2FD9-425C-9A03-6666CC2399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CA1C7146-B7A4-42EA-97A5-0BB56BE9771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E3266A2B-84F7-4C99-97E9-6913582B44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8C5E74D-C54A-412C-ACB7-8486E4595D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3F5996D4-3BBC-4838-9763-6E5D3F7859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B8AB10DB-1558-4AF0-9583-E9B59DCD24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D21A41D1-FFDB-4D3F-A3BE-91385EF4ED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78EB141-2617-4C99-B9E8-D1FDFE87B0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8830DF1F-551D-4D9D-B732-6CCB9F0DE2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F69AC3AF-40A2-4695-9741-B43494C986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1E02CFDF-3C97-4394-AE91-4B5B71DBAE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FE2D2921-3813-4980-A3C7-6FBC6A2815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5A9984C-2EE6-4A1C-8B44-D56518801C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4564ED7-280C-4590-8EC6-73EA4E567F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C238F79D-FBBB-460D-91EB-4AFEAC30BE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6D020D39-4F18-4228-9FB0-3363C7BFF5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B4F6BE65-CFDF-4E1E-B676-4F1C9C05E8E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445BECCB-DCA7-4403-972B-BC11FA9678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31ED363D-1D5F-4216-B433-29FAA6A5961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FFD9BBFF-DE09-4FC2-BEDA-C3596C210A3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62F4C7CF-357B-4539-A3EC-67CFCA6413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381EC894-29AE-4D9D-8216-1520A70ABC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72253801-7CF3-4C83-84D4-FCA3BA3072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BC08A377-86FA-49F1-A6A3-49207E2626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400C7E97-D42D-4FC9-A987-A30AAA3EF5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F18DA55F-DF78-4B58-A91C-AD1134C51F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D5B1324A-420B-434C-9C6E-09DE42506E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914361C3-D2A0-4D9B-9B91-AB49077296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946AE404-E13F-49DD-A701-A8FBDD6A02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B8DD3001-F2EC-4828-81E6-BDC3554A5C0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EDF698E-8FB5-4C72-9BF8-3FBAB5E482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D6E68DC4-9388-4F2A-9676-5168502516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1A19547-AB2E-4B8E-B5A0-9BAEE5B0C8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17AEA3C9-A4AD-4184-8A7E-423D9F95588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917AE0C7-7AE0-4DFC-BE96-D15FED1A6C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72F43B6-27FB-4CBB-8E59-84BD76D8F7B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D91843FC-C1F5-49EA-B46D-671FBF9214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6867030-767A-48D3-8B48-A4D16860B1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B930E3BC-878E-4FDA-94B0-76CC745B2B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F4FA552A-8B9F-49FC-A200-55DAEC24C4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4DBD1096-C70F-4B4A-9603-4B12F73EA8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9C3A36B3-A87A-4E6A-A6EF-8454F95372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F2671DC-DD1F-4DE6-AAB2-74FC7F4EB7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AC9A43CD-09F3-47A1-AD41-D70DCA8540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6A63E423-BB13-469B-B902-1F455270DF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151515A-020C-4D0C-88CE-5738F82146B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5F4765FE-F3ED-4583-9739-3043B45C773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2C92C741-3500-48D8-90A7-7C1E79F957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17AAB1B-35A3-4C07-8CBD-98CC7CAD00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2EF4771B-081D-4FF2-A7FE-0471078E1C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594EFF8D-245F-4F61-A2C7-7226D522DE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9E888E3-9616-4D89-8E2E-815E92BE2F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73DA3A1-C79F-4327-8FC9-5EA94DDF31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9D8BC518-C632-4E0A-922E-09031994A0E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4E6D21A-C4A9-4EC4-A3B9-8559B8DFF5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6BDB9268-1663-48BC-B3E1-F3959828CDE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FDE265C-54F9-46C3-8D72-766BE93CE2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E3905CD0-B9E3-4DA7-9804-9489AB1131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514E1548-10C7-4406-A004-088D139CFD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3B48D8ED-D82B-491A-8EDC-628EE36E47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A40233D4-28C7-4206-8761-CF057D1F9A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F10411E0-9F49-4426-8384-BF5C16E11D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FE9C12D-23D8-4BA7-A7E0-7633A659A9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83670504-53A3-4C9E-8D4E-FABDADF5C3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AAF9B1AF-84D7-4DB8-A389-C02074ABB8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F8C1165D-75B9-4ACF-A5CF-258EC9B841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75BBEB02-9848-451F-99FC-2EA2C1B528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4FBDEF7F-55E1-4DDB-B662-BDFD1D870F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9E2CFC2C-351D-4E3C-B6B2-58D9201E76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6D1E6DBC-5984-430C-9BA1-58917DC317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58941F3-2E38-4E5F-92F0-36DA69B0DB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45AF2418-B474-4BA2-A1A3-78EBC371BB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4EC8C919-CDC1-4971-A3A8-E8C8EDC537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C40C7822-55DC-4AAE-92A9-D9EEA2EC78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A423BD76-C137-44E1-BDC3-4B5035CE59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6C609B86-DBF6-48BD-878F-5B5F043531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EA42DC3-31AC-4D57-B7D5-8D31AC44EC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D1D2713B-D49E-42E4-9373-6E5E831BA8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5DFC6959-EBBB-4EB7-B6FE-7AC994BDB8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6224A891-5226-4094-AB36-0C39FAE88A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90D953D3-10D0-4BA4-8F91-D14F493EE88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EE3E980E-ED25-4EAB-A0AC-5A53BB6E093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3CE29DA-6732-421A-8BF1-3753BF3A44B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96D18BAD-5576-4883-AEF2-D592241398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40CE27F-0D27-45E8-987E-4072FC3C1E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C8C93ED7-AE26-4DB3-B07B-84A5F609E2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3E4AF199-BD75-4980-ADC1-4C93F5CCFA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773C9C00-39A7-4C5A-A8E4-D4FAC947EE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90B9189-F39C-4C6A-8C05-B68391FFAA0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EFAF221A-3DE3-4512-BDE1-06333DBBAF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39562509-3FD8-4E57-85D0-CC7795FAD5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74BF179D-239B-4C61-9665-3422E98A83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6A9ED4BD-4423-4089-B095-EADBBD3826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8C2BA383-67A1-4E72-A8D7-EB44BB096F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5615AA26-86AE-49C1-89CC-4ECF73EAD2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56C974C5-03C9-4111-8BD7-3FB08D1B88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B24D38A6-2DB9-47E4-A87E-707F322808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F076B586-8B83-449A-BC9B-2AD135931B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A6E32D34-44BB-4E3C-9DB3-039EA9AF43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41A87F46-E2E9-4EEF-9DF1-66833B90FC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EA6EC7CF-1F58-441B-9FE7-EA92844D1E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C638D8A2-A174-4831-8719-6E0AD59B77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24437F4E-1CDD-4CB9-A21E-B245A3EE7D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13E41198-F972-4564-945B-841562CD5C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D039BB08-8AB3-4612-9F46-19434E37E3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4091E9EE-0071-4F18-8FCF-AE0E841F1D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1423E7E0-510E-43C0-924D-9C8B517733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961C65BC-6C47-4118-9C95-6B9C48F7CB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5B7D9876-AACD-4577-A130-E7B8A6A99C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4773CC67-60E3-4F81-985C-7FB3266DC7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26E01F8A-FABE-430D-B838-8E07D9882B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2A7721C2-F07F-4C19-A8D8-D105C7DBB4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ECB61914-6D16-4A3A-BB38-894D319350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B67C17E1-823A-40D8-A601-36B7BFB88BC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9FBC64E4-5556-443A-A90C-02069522EA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3B07CBD0-DCA9-4062-9C3E-3D9ED6ACC0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84BBA260-3E3C-4540-8576-7237F7C0771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A9B66FD1-6032-4765-805B-53DA9DC424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D148886-1C1D-4A6C-BFAE-B5531DCBDDE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1B06E876-3095-438A-AB04-5AE0C369C3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984FEAF6-3EFA-49B3-B79C-5135476458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2311BE4D-5A11-48CD-88E2-2ED4988DBA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2D5C20A7-557E-4799-8402-95D8212A4B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FEDAF6A-07F9-4657-B475-A438B94BB1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1F9CB433-A3D0-4AE7-829B-F6B6C9A5F1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6F2E0F08-9E94-44F5-94D8-1B6DB0DC84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7FE62294-D370-4CF4-A70C-F52A9DD93D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B0772D0E-D5B6-46F2-B6C2-6DD8BFB5FF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CD08983D-7527-4996-B5F9-BA36A4D18A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60A9C13F-1CC9-4704-AB20-488278BDB5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BE25606A-CAC3-47EC-A767-7836D878C0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22B997A1-A3D7-4E07-BAFF-DAE9EB3A29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925BDDA6-3146-4603-A4B0-291BEFE814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7EE8942C-02FA-4528-B055-8A529C2F3D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EA22A0FF-C1AC-462D-B0D9-EC6E0B46AA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E95F1BDC-04AE-4EEB-98D7-C643C48CC5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9B6DB2C7-ECAF-4201-BA88-3B6DB1CAEF5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88179331-E38C-4025-9212-E81D84B79B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32733B82-0010-42AE-BB8D-57C4158977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29787066-DC11-4ABB-8414-B18CA37FD5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5DD38652-CC5D-4FB9-97B9-996F34C3C9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596B539B-B417-47C6-9CE5-44192E4C65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30E0D246-11CE-4E12-9CAF-4B1C856E9B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59D039A-CE60-4E03-B7CD-30078D9D0C7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83AD2E1F-07D8-45EC-B18F-48A9EB320B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BE229B9-3179-4D46-A328-08EB499636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873FC31C-F547-4F0A-9D73-D2F22E342D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CEE457EB-6C8D-4341-B0CA-6CDC37E847D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3AB8A01C-56C3-41EB-BB12-C455C7EEC4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F06C4311-F7CA-4FCF-9501-3D38B5B4FE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8FB36364-894C-40B1-9597-496AC2BF569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D26DB13B-3770-402B-A071-E0ECD636D66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9FCFD278-7F46-4582-96E2-ECA1E20AF1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61CEDB07-A480-4CAD-90E8-2C64DB4FDC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2A8CEA4E-A8B1-402C-BEEF-5546323236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B0330ADB-7370-461F-81B6-75CE451DFB0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57150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92F8E1CB-5F02-40BE-BBA6-11E4794D38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5972443F-1F00-4186-9303-826D44772C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D5A23A4-1FFA-4E3A-B900-88940F19EE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2B9E3716-A4E5-487B-BB5D-C597AA90AE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E97DAA1A-570D-49C6-B986-4C78451E29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1E5C7514-16C8-494A-A5FD-1449A42935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40E04209-B96F-485E-B6AD-8CF0DC832A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47625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AC79B3C4-01E6-4160-9CEF-0F40163A4B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F258DE9A-2D8C-47C7-BF22-0D6287D0C6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2A5F4542-D6E2-4CFC-BB75-9A15FF2B7C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3820A5BE-95AD-4175-8810-A15D8B577FB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CB2962B0-5BD5-4B5B-B07D-0533329DEF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17B08765-ABAD-4E81-9BCD-A9C2B8278A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6F0EBBE5-02CC-4513-8866-73F1261C55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6FE1D24C-B8F3-4997-A8F5-FFCEC9C068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6C7A61FA-0EAA-4A3A-AF27-A602E37346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67BB0263-4911-4BFF-B064-CF19656D74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27577A77-5573-4F78-AD1D-9B0477E7A4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F3690D0C-6DFF-449B-9232-7DF5202BC8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AF4E0CF8-FB10-4AC8-92C7-244FE80D2D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9D669929-CC5F-46F4-A42D-27F7E78584E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9C97911-9881-41DC-A609-8EDD68D120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6B9693D-3C62-4050-ACA5-7964203E1F7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31C915C-3696-42DA-A51B-5B5085F131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D1A6451D-333A-4A2A-A5E4-AB871D45C4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85A961B-89CB-4E03-ABC3-8E16B1459F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7C7EFAF3-EB9B-447D-A90E-B1339C03CE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D2901D62-F950-4292-B9B8-21C570CF92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7BEE98D-EFD0-4661-BE54-DEF99F4A66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8AEBF424-AA5E-4710-98BB-30FEAE0EF4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FE2DF550-6F83-43F5-8CBE-873B0C37DD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BE899A92-871A-41C5-826A-C6DBB9D351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80623EC5-3D79-424D-B0A2-D0252796C2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BAB2F209-0F9C-4D65-B2F0-ADF946D35A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57780581-3566-4849-AD34-C7C304D1D0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DF7EBFF9-E55B-41AA-8452-1F0F0345DD0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D9AC2CA5-A5D4-465E-BB27-9C90FF33AD7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6BF0B55B-92AB-426B-B5D0-4FBCC5D8F3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E6A4F092-97B8-4157-84A9-B02D082499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EF7FD155-52EE-4EA4-8E62-6C4DB229F5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4B8DA33-6209-49EF-A3E5-FB8042464E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4076299A-D81B-4E21-A167-9428760321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FF78920F-715F-4EE0-BFBB-FFCC3CCD1A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B42C2B21-B388-49B7-B3B0-1DB52E2094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75990824-B47B-463D-A9EB-FCC7163C92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52D3C176-E0BB-467F-8DAB-BBFB6E750F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36459661-B5E5-4810-8781-598A014B7B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27E2088D-4AD0-4650-820E-CC31C8DD9B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BAD9A07-134D-4877-BA6E-21E40778670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C698188C-E419-481E-B4BD-946E1D26A2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DC80A61E-1FC4-45E5-9D0F-05539138979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ADC12440-9BCF-4771-8EFB-CF1D50D621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D665C820-C782-4F74-973C-CB516F9171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FFDA30B-CE23-40F2-86BE-446FF2062A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76BB51B7-5649-44BF-AACA-587DDE2E3D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C15E117A-377F-42AA-99B4-B0DBCB5AF3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80A88CB3-6D47-4A50-9A84-ECB5D2D3A1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EE033191-DA8D-49E8-AD15-4A4C3E1CB6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64D89349-A609-48CE-85CB-7CA5F29EE8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538D2824-1EA0-45DD-9E93-580184A09A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A77159B7-F2B1-4CC4-BE33-E61DE0CD6A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E03A96EC-B05B-4BE7-B88D-B804556969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3A3CBE36-34FC-4C01-A2BB-80A0157018C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546208D-A32A-492C-A174-D728D0D3A5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3B96D0AE-C192-405A-8AD4-9658C48381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1E20EF78-D537-4AA1-B0EF-3041715FBB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A81F0055-27B3-4269-B799-C09D7C42EA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DADB38C3-2E18-4A06-8297-9486380627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C5996D1E-7E08-46F0-8613-8A49C14678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C415B719-422D-4761-9A7A-736F27ED72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7EEC64B0-6056-4DCF-9C67-4793AEB4C8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41CCFF1B-2C51-493F-9200-F882FC2D28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330B97C7-7706-46A7-97F3-F9C6DCA23B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D931749-3E0B-49A1-B33C-B63754B616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A07512E5-E1FD-4E71-954B-B55FF80849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9B34801C-CE65-4CF8-84F1-88C7975291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867A3CEC-2DF4-41C4-9020-3754838C04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19A224B1-2722-449E-8BBD-A2F46F768C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3B388993-B4DE-4E44-8651-1C5D860211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3F014DA1-CD50-41A9-B240-1A3AB2D8CF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8EF96231-78DC-42FA-ACA8-1657926E34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4D89D0D3-0723-416E-B36C-490BA04B64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CF3EEFBC-EB2D-43F9-AD4A-655408FF19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C5CB1A15-B7F4-4499-91C2-C16A02725F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F0E6640C-8EA2-4013-A535-C4CC85A54F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A6ECC60C-FA9D-4C26-ADBB-FBE7E3D071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4ABD67BE-5289-42E2-AF35-8306F3B201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E42A6418-2746-4459-B073-402C0940C0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A7E9DE4F-EB38-4B11-B659-E70FF668A1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F6E9A62-AE69-4952-817B-7F933B293D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39789563-A4C9-4B04-920B-1C66A6EA53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343845B1-5035-4AB2-9230-581C15A254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7B023DC8-2AA9-4EEB-A1A2-A7A09348BA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1750175-3CF5-443D-88EA-481379835B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3474C2F3-28D5-419C-8716-C13E1D4148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3ACD9172-FB1B-4411-B644-9F018C2075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164EE78-3169-4D8F-AF02-893C093B07C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7AB5688A-0207-46CF-8A54-A9AEAA0205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E015D06B-DEC0-44F1-B6AE-B156E8ABA60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55685B95-B850-43A2-AE14-EECEE2AC4F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A14A2D6A-4CEA-4E0C-B55B-8D6F22CF5E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7B89F7B9-664D-4AE0-A3CF-A5D62736B9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E233F7AF-1483-44D6-BA87-CF47DC0E58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A341A713-C7A0-4D0E-9667-02594884C7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ACA51221-A8D5-4A4A-B29E-E427FADABF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C9E2C95E-34AD-4D26-863C-224308F62F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531B27C6-9EE6-4442-9596-8CBE5CA9C15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7D75500-CE03-4C18-916C-2552456355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47A9F6F1-B37D-418E-A1DA-5B15C47F64B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5CB8A5DF-0562-47C7-8E9C-BB1A043CBF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DB75CDA2-1586-4DE6-8775-251D8811C5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67AB33E-6C37-4E14-B3E4-DD99D46F20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403C3621-91EC-4884-B0A9-C743BEA0E8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F1782219-0EA8-48B6-98BC-2A0D4EB8A7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9D9E82AB-CFA1-43C5-A18C-57981F1C45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87400455-783A-4D17-8471-C88C8AD50F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906D7E60-B101-464E-AB24-8D21CF06453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C6C8A278-4C12-44A2-B8C0-F120B2AAFB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41CA42E5-8F7C-485A-9892-905DA148C8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534276A6-78E3-48C2-A884-1465001E46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F9A157D-2AAA-47F6-8C61-5A18159B13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2BB73D1-60E9-4F8A-8B29-E18A3730C3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2F09119B-47E0-48E4-A5D1-20E53BF57D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9CEB1EB0-5F6C-40CA-8AC9-3DA0033F51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C1F19EE1-583A-4D79-96C3-9F4786A718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31992AFE-F0F2-4AED-8947-662AE88B84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1E18738C-2B83-4FE4-9967-9DFDFF5282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B3463197-6614-4FDB-AC77-525049D515E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42A4F887-6C38-4110-B670-232CAEC888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2B1F588-A648-450C-8685-EFB40D2075B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ABE67939-0AD3-4B16-B554-884E458187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73438151-1154-4201-A9FD-BE92914ED6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AA095C8C-76C1-4CFA-B9E8-7906722794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8D90EB65-2D3F-499D-9667-7650F4D4F28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1B8CF5B2-F898-4FB1-BB7F-FDFE376338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E40C82A-B446-48B4-ABFE-316E42838D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E966BE7C-7EBB-483D-BEE9-8B981AE4791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2E531B64-73C4-4810-A293-107F37F4C8D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18A52FD1-74E5-4E65-B894-18CD234F2F3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1973CC05-E7BE-4F73-9BB7-E8396503FB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D2C54D37-D385-4565-916F-EB8C68BED9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2746FC5A-F221-4A95-A4DD-E59F2A2B4F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B8797BD1-28AB-4016-B90E-285630F0C9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90386FF5-1A65-4161-B0DF-9E136A651A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79AC3F20-BB7F-450B-80CD-13E27D42AB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5D41C7C7-6CF1-48A1-A171-80ABD0EEFB1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856DC052-9617-43E1-8975-5B0EE064B5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29FA231F-116C-4C22-BE61-3D93F86B72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DE20DA78-5479-4AA5-AEE2-22D782E5414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BB933EBD-3CA2-473F-BE2F-3C18511280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45C4A48A-3ACB-449B-9508-728E2F978A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CDFA4137-926B-4611-AB3F-341F218C6A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2A020E62-468B-45D1-896E-205793DDF8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45071B2C-5D99-4F2F-96C7-597163B7A6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7CE14C4-9341-41D0-BB74-3F90E54B293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84E7974B-76F1-4D83-90B1-FE416AE94C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2696C9B2-3821-4F58-88D4-F952ED3AB3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A4E7F68A-851E-4459-8B48-9E89CC35E3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68BBD29-1DAC-4B5E-A74C-5F0C482855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A7DDA262-D1C8-4511-AE9C-33E924BE6A3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259DB9B-E380-4DB9-B198-65C55BFEA6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2F52C8CF-178D-4B73-B380-5D711EE83D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6763C01E-B2D8-455F-A5EE-164D194615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9483AE0B-7F82-4479-8337-4D725BCF64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990DC1FD-0521-4BFB-8775-3AB0EC07EE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14E10A76-7209-4470-BACA-BF001D3BD1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F60D21-18CA-45C2-A722-DF53D1AD32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4814FCF0-50AF-45B4-8EDC-4FA6A79639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97C33DEE-AC24-4BC7-88EF-1EA4C1053C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D6A68BB-E1F1-452A-92C6-6017A2DE11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13CE5469-A057-4617-AF4D-FEBE1AE6FA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2FAA454F-4A69-49B7-9716-0A18663734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B3491E92-E0B2-4131-B99D-BAC4B50C4F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93429D5C-1ABD-4EDD-8502-17ABD8806C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6340C814-F7F7-432D-8FDC-B0EA2DAD0F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BC40F3AB-E6DD-47BF-B859-140B285EED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93BAB70C-2F81-4DD9-B9BB-3C29B719DF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76759A75-4A48-477A-975D-4151EC98CFE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72C61A16-3BD5-4793-847F-C1009BC619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F10EA415-8B1C-4EC0-A2FA-F67DEC6D05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DA9823CD-3FCF-40D4-A796-36D41D0AED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F6371585-221C-45D9-806E-B8B3CF0745B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1AF7D5E9-E09D-40C7-9453-3F7C14F072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818D9CE0-0153-4C85-BD37-286A1CCE0A4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56B9D48-5949-4841-866A-5555B967B3B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511D3C3E-18A8-4AF7-AE77-4A96763847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AE4DA698-63ED-4E83-899E-FA702D7D0D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AA61FEF1-6E3F-422A-A155-A10185A58C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6B678E08-71C2-419D-A187-502994DF54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527E2CE4-FE1B-491F-B047-4C2C4DBEDCE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C705BFCB-4F8B-44D9-B039-EA02B42BFD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47099FE1-583B-4461-A52F-1BA7267654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5BE4C6C-4D36-48FF-B63F-9430F52980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3284C806-3A46-462A-84EE-D3BB9F2703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55C298AD-98CD-4879-957E-F5D6BAB0B5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2B1ACD97-7030-43C1-AABA-8E03684C70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F3B6721F-FDEA-4DA1-B8C2-28E7876CFD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3C37A7CE-C36E-4CF9-AF02-A81F1DE1E2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E88C54EF-C44D-4F75-8EF8-28C61910BB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ADA2C612-9F13-4039-8891-2B1FA68C04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21BD9A8A-A1C0-402D-AE14-8A989C913B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4B6AB0E6-4DEC-4D41-99EC-FB3877FB07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7B42A835-143E-4653-9447-407DD6FF1C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3B9C401A-A79C-4249-A46A-B2B842D233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9E200C2-C684-4A39-8AF7-55A42DC412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391030A8-094D-4E6F-AEDB-1AF333BAD1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31927C8D-80B7-4056-BFCA-BE12E9B624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32566B-AF5E-4451-A37E-01C717E1D91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23873DCB-EB6C-4A08-90A3-8D5DFE9383C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C30CE43E-E9F4-4098-A859-A694038B12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E08317FB-12AA-41C4-9CEE-2482BC0CBD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D88EA44C-6840-4D84-9D27-90786C4620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6DB93812-D062-402D-9361-90E45195C3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DFB8E9CE-0B32-4541-AEA3-FBA997E1A3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E1CB6FA3-80CA-4049-AA92-57903373E5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67BFD5DD-C890-4E6E-B8A3-F5A0001975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72000C9B-3DBD-477B-AE14-AB7C7738BE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373A80BB-DA9D-4247-8A65-935A7EB92F1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1C9DCAA3-FD7E-40AA-9627-D46A9A08D0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9980AFE-C8E8-4453-B893-9480F335B1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ABA6A60C-8FC0-41A1-9A33-94B52D2B48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6405A445-08FF-441B-BFD4-711F252E28B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303975B0-AB18-4849-874C-59331FCE6D1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DC0E57B6-8C41-4977-B2CB-DFEA2C2B51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ABE32562-F451-400F-B816-254B2CAE12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AD5201-E045-468D-8EA9-F818AE65D5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B83305CD-1FBF-499C-B3AF-76CAA644AD3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D41B9CF0-6C49-4DA5-B9D3-4C53398A8D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4B636A5E-00A4-4492-9D33-D5D28E46D3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B2026BA0-8893-4715-9DE2-A14A4D1FE7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BCE6CD48-33F5-41F7-9C97-170097A9AE4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C0A8B70E-AC73-4769-A2A6-4714389492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2F81727B-4468-42AA-8E5E-B7541A3C71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35D42523-F587-450D-B88E-4D93386AFA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BDE0EC5F-640E-4840-BC38-45EB5C8ABF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D770FF4-F681-4D5B-B454-F2A5D1DFBD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F4C7D477-76B1-46F6-8EC9-357A3F208C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5A4D3993-260E-4497-B192-55CAFC74CC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EAD4642D-3701-4BE9-8DCC-CB43980B1B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46EDA07E-4337-4743-82F8-ECDB6369A3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B096F6AB-18DC-4D8F-A71A-C0BA25FA9F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B7408A22-77E9-4FCA-BC60-43DE1554F7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736D1D86-72D7-4FA3-AB39-7F62A3FB46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B99D5483-33E9-4AA1-8FD0-A182578E4FE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1156B136-7DB8-4CAF-B4A2-3F6F92B7A3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B8D4B485-742D-4E3B-B513-63774D2490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6259F169-5257-416C-8607-A609DB5D2E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28C832BC-00E5-45B8-8FCB-A1970F65E8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D4D77CCB-A2D9-47FB-BA51-159E871CE9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1723CF0-A1D1-4335-A346-3A72738611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3129DB08-1D1A-407C-A5AE-6D072F038C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88A02573-99A8-40B6-8F1E-58D1463BB2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35E16BCC-6D40-4BA5-834E-0DFCED05CF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2682C6C6-9B89-4FD3-A1BD-C4E5C760BD5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5A346AE2-3CF4-47D1-8420-38E2EBED69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F45D505A-ECA5-4FD7-B519-93833A0BC0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2B92E773-EEBF-4435-8237-C84E1E6819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A68B642D-AF0A-4F7C-A299-B6609C7285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DAFE9833-16A4-4795-BD4B-59FB0FA183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E80F8F59-43D3-4475-9FB8-559CA50031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17704FD9-4C16-4CDE-9226-3C801F4D022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4FCEB3A4-BD65-4015-95C5-33FB92563C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BAD783FA-B5AC-4FED-A43F-C074F0068C7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298A0B64-5526-4F5A-A160-84094361F8E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B2C1F1A1-A9F6-41D8-A6BB-B57A829BF3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751F0BE7-F8F3-4194-9E8A-D0F61A0565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DE87417F-037F-4AEE-AC5E-F45F51CB45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E55F71D-BCB4-4E1D-A5C9-0593F81095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33D9140A-11E4-457F-9D70-D26875C654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EF6006D8-8CC5-4293-ADDE-8608F0947B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4DF2D188-50B0-46C9-94A6-88290EFC6D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3AD92BF6-DDEA-4E30-9B9C-8CC37C0071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63E237C2-53E6-4914-BCE6-EBD8710270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2AC4878E-3FAA-4C48-9333-E2C2B108C6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16E983DA-88BA-4409-AA21-E8B1B9D28E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A2D9A802-E3B3-4998-AF4B-C9126E13FF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ADD777AD-C4FA-45C1-984D-24A71D533A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249AA8D-61BB-4E87-B80C-C56ACB0C9A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DC2EB285-A318-42F1-BA50-86BBBBDDC75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8203C0AC-63E9-4614-B748-CED7F1FFEA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21367D81-338D-4208-932C-A6FC15B91F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8FBF835E-39C8-4C64-A080-46BF4E5642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F5E0A40B-4F7F-4980-A723-12E3B904EF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F604211B-FA9A-432B-AFFD-2503FE5F3FB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D6F9F8B6-6A9F-4DCF-B4F4-43F04DD7EF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B45814B0-BE62-4697-B0B5-54C0310FA1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F3EA3392-D8FA-4375-BCE1-CDCFE08453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51530C88-22C2-42F8-927B-A545573988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8307F57-4B29-4BB5-9783-AEB2B027207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BABD70DA-D401-4894-9C29-D6F6808F1C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1EA3C9B9-E1A2-44C2-9E76-58C20637D8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947E409-8400-4A16-9DF6-E2329423B4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3ADF8278-02C9-46E2-A876-98FC8BB13C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59CFE134-1661-4B8F-B8F7-1AEB6758CD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7BEAB628-C4FB-4997-BBB0-0418519EB21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B0404324-8656-441D-A60D-278C106DDC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3665A331-BD34-493F-B566-81F5F048490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3145CF1C-7C99-4D3A-883E-BA091AFC37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775E7D1D-6B4E-4F29-B58A-A22C418567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6E74F1C3-C5A5-4EAD-9695-C7C897FFD0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7C761EF5-38CE-4C45-8FCD-EBA566C2D5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CB1155A5-88D7-45E2-9FD5-6512191AF7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1BA8C538-9941-4F0A-9C37-8AACD7F5C6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333AAEF0-2346-4FBC-8659-5B89244DF6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818A7831-3288-453D-972B-CEE5B3878B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531D192B-8D7D-42D0-813C-8E554B39AE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C7892558-AA40-4C6E-95D2-7215E7E035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38322B0-6136-4E5C-9C84-D58D7A1750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9C1D87A9-5414-449C-9895-2BEB6DF8A3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D7471BD-BDBF-4B0B-A22F-7EF48C0C5F8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AFEA827B-D339-45FA-88C0-7649603220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01C83D1-B2D9-4804-B76F-B1D1FC886D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CEDE68E6-86B3-4FD8-9C3F-8F01E4566F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94202471-EED4-44E4-A817-865562CC971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D56B6BCA-F307-453F-A9B8-FE249D8F80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1AC91650-8B3C-422E-8FCE-A7705CC395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3D7943FD-B1A2-4F64-89D7-363061669C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D652DE1D-A2CF-4780-AE5F-464919268D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5AAA8BA2-6C55-4311-8C8A-2C0191158AE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43765174-B540-4EBB-AEB4-DA66FF42FE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9DF75EB3-68BF-480D-BC40-2E9F1C8B0D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12B03FB3-2039-496E-81EF-456DAFED6C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BD10EE79-653B-47AC-AA6C-A6CF24D765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456E3D34-B53C-472B-953D-A6B185CA30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B44C16B6-75D2-4CCB-B18F-3A67745552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7ACD5927-288B-49C5-8D6D-E2B02C487F2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964B0422-E4E6-47DC-8073-471BCF2EF84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9463DC5E-DA2C-422A-8C51-6827C8AFC4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45A699B0-043C-4BDF-927F-3F0B4885CC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2E81F939-66E7-4A6E-965A-8CA64CEA878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4BAD5830-98FA-46E5-9760-02B5F91251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861E9BF9-0560-4E25-8F49-0B08D5F569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54A8ACC0-7B7F-40A8-8F2F-3B1DCDAB09C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FB5B13D-AEE7-47CE-B51D-7526E854EB5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87E31F37-F4FF-4CD6-B70F-7131FEE4BD2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59C948D5-6A94-4CB2-824F-40A16C0EA7B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EA987E08-1CC4-4305-9DE7-900C576309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CFF1FC84-D0B0-4022-8CE5-7BEFEBE44D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1BAD1CE-923C-4657-AB45-93FAD4A7DD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5FC044E0-C427-43D2-A637-E03BEA1C5F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39AF5373-62E0-45E8-83DD-110008E91C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EF75ACF2-EE32-4E1F-AA24-9BA194AE58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1EA805B0-D9DC-425B-B9FE-98A66F82E9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238578C2-9BD2-4DB6-A2CC-3C6B03D36F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62A6FD3F-7EE9-4176-9EAD-310F2B26738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47E48719-5BC2-4388-8F96-19E67E8B06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1AA0D14E-21BC-4028-B7C9-8F37EA1A2C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EF7F7082-F12A-429C-89B8-358C58CBBC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3E0F36F9-388F-41BC-BADA-1F991022C6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FCB1C46B-1287-4471-AB33-93BD2FDA6F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F1C603E-40EC-4E2C-94A6-B58D53C602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80E64608-5E4B-43BE-898B-33CED77AC6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FDCA9146-64C5-4205-8972-1B77658B1C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6CC68355-FB55-45B3-AEAF-3C9E5C373A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56703552-48C1-4019-8D80-6221D2BC8F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B6C3BB67-93DA-4BC0-A064-777CCFA9BD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48D951F-DB54-4364-B63D-7111E26841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A5E412C-1341-4894-9E47-51FC164706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F7D519F3-B4A8-493B-8458-F9E4C09203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B3DE386B-A6A4-45C8-99B9-16400DCD9C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E049A91C-FC85-44E4-B3DA-2A57B71DD9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CF61452B-E263-474B-AE66-B08E522233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6113AC34-FB1E-426B-ABA8-634B080E6F1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E07B572E-6843-4E80-8886-8663310E13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94714508-A14B-4F3D-876A-4140DF6000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2EA80696-3F64-4C27-A308-E8F1D8D8D19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6F2D55B7-DD58-4D88-B654-D669B97728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DCB05851-EEE5-4ED9-9125-0056FF11DF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B3FADE3-FEDF-4F53-AB59-1A7F7E0540C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405EC327-5C6F-4A9E-A260-2B45FC6A17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BBDD576C-ED0F-4678-A08F-86660AA443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346ECAC4-002D-41EA-8109-63715C5798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BFFD3118-0A09-4988-9888-66A56CAED3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C6E1EEEF-26F0-4838-BF39-836E6A26CE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645CB0AF-470A-48B5-89DB-27B4B5DDB6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3BE80944-D8D5-46EC-9D65-38B165ACFF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CE0F16BC-5405-4AA7-9B91-7889E147F9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DCCCBD6D-BA90-44DE-AAE7-8FBA702758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F72501F0-8514-440A-A1E0-3AFCFB32FC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501C51C7-89BD-4DD3-8CDE-B9754EE893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DF4B3A6C-1BC8-4BD0-99BD-EB1A791F35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A1DD19E5-DB37-4F62-8FFE-B091C12B6D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FB353516-9A9B-43C0-87AC-F1C30BF384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8ECDA892-ECF2-4146-8372-6900A96B37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C6587E93-F372-4DDE-AB58-882E7362BD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65CEEEC5-22FD-4FCF-80F5-56BE58D398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F203B797-E61D-4B78-89B5-A2645AD587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7DF5ECE8-8F2C-49C4-83DC-0829B0F2DA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4A5A217A-8179-4A26-AB72-C54EF7A26B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7142FB37-A776-4A07-8ACC-EE59E2FFF9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AB3CD8F8-822E-4F4B-8C34-BDD6F8A3B8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5E8BE09-A02B-4060-9C76-0DBC6DD9BF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3404AB3-B9F9-4825-B9E1-06A39D373E5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940466C-CD23-434D-9FE8-F04DE97822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19E08CC1-011C-4B9B-BD7C-2FB6798460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3B06F126-D8D5-4646-B92E-29099F6D6C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E907334-3D2A-410A-B5B1-A8FABE81D6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13B2CF3B-6CD7-4640-B177-2BCCDACFE0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6A41C83A-B799-43C3-9013-214652EC0F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52CE0189-FF0E-47BA-8371-72D316DC47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E35D3C2D-730F-48A4-BD0D-F18129CC4F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3928094-18C2-4D6B-8344-C06EC5A177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E3A6815-185B-4DFF-890B-8039724653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851C278-E5FD-4CFA-800A-BD259CEE50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94A88A97-2E3A-4038-8A55-68A50DD51B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A2619D7A-FB88-40F3-9BE9-F30FD4F677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70B2C502-E55F-42E1-BFA4-5DC8127BAC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E1C2F7C4-8AD8-4AB2-89AC-DA478B154B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34785986-0499-40B2-8884-A928A2D52E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0FC11A8-10B9-4028-9DFF-A25ECE1180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E103AE09-3054-471E-85C6-A09D157256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E026857C-04A7-4436-B917-DD809A6BFC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2350C4F2-05E1-4342-80AA-9944E1A52E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A14E9FDD-4515-4D65-A1A6-481468A29E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75D132F-31F8-4DD4-BD09-087415DBB2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EF1BB3B-DFBB-4E38-9E04-5F17B2D19B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8D8F9442-92E9-4B0F-96E5-4620B964DA2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AC0BFEEA-393B-46B5-88E3-277A49D7ED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387FE99B-E236-4781-A04B-2797B41644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AF3266F8-3D0C-4DB7-9382-8A2AB6EF14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398B1CA1-9B01-429E-AFEC-DA8AE72B66E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E939DC22-8B28-4643-A899-71BD618A4B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C8A9ECE-4443-4F24-8DA8-4D1EC1348B1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35FAA592-03EF-4602-A20E-D2C2E70EA5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6387AA7C-E2AE-4239-86E6-96BDD928DA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CAF97422-D761-4517-A5C3-6884169FE0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207FA833-B299-4060-9702-0903DF342B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E059E941-C215-4B20-90EC-E8D2F5CA9B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A55F0EB3-A04F-4E3A-B816-C9DBE197BA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F407D226-07E8-4683-9B03-E3B01A74CE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57150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C919F245-5AE9-4B53-A31D-3F60F9451C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1BB356AC-E549-4FBE-8DE0-D3EC8A3F5F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1C56559E-F29C-48E6-989E-238E1300BF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28F699D2-362D-4B9E-B14C-F3A71043B8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D1DE412D-6AE1-444A-8FA2-8B54D67A6F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5130BF0-CAF9-4328-A551-10B7481471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9DC4AADA-7C88-44DB-BC3C-DD591FAACD8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3FB37E3C-7A52-44C0-9386-5F009E20CE0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963CA50-EFD8-47E4-B8AC-0BF93B4E4E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16</xdr:row>
      <xdr:rowOff>47625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78BBB64D-AA40-4325-A1D2-7A0393EE3D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32B0E6C7-09C6-4D2E-9769-6B99AA8D37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9171D1CA-39B9-431A-BCC9-F4C44EF9A1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1D6A50BC-FA43-4B72-8E37-ECE1A3E562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3BD964EA-85B8-4924-9ADF-C1C5709EE44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C5ED7682-87A6-4E01-845B-30CD7F372C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C4F6C763-CFFB-4BF9-95A4-006A02368D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FF4357DB-9681-471A-9C29-1B101E9DF5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108243F-96AE-4978-8352-6CCC91EB91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63C02746-5C95-4B38-A85B-11ED315C51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BC576A49-F536-4FB1-A0ED-447286D02F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876B2D5E-33A2-4F10-B9AB-6E479A4EFF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9B6D6A4B-0D3D-42E9-A397-D8E29857591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F8E9B888-851A-4BFC-BD96-DA6FDC1A1D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6EE7D174-8F49-46CC-9534-DEE8575CC4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F03D95D2-90A0-49AF-9310-22980D1826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D03B8FC4-E4B9-4FEA-90C0-253CBAB3CB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80C9740-CF78-4AEF-8CF0-F0A4C1D08D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A3954C1D-B783-4A25-9054-0EEFBE708CC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9893408D-AEBC-4E1C-81D0-9CF9B53820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95C5506A-B572-4EFA-994F-995EF7E7745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CE3D9648-AC27-4191-92A9-DAF4D0F1A3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8976A6F6-A5C4-4A12-A341-6CFA5F7ED2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BD14530A-724A-459F-9D94-0C771577BC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BA290229-821A-4C3C-BE1F-C8580A5933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3A643440-D6DB-492F-A6F2-DECDB1A238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DB5B504-A4AD-48B0-81E1-07444BAA45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824F29D4-E6F4-423C-8C48-22D5775CD7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AB79DD0B-2B66-4B3C-A3FC-28580823CE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3A9B8BE2-9204-4697-831B-A47112A7E9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23800179-526C-4342-AFC9-64CCDCA201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6ADFC00-28AD-4318-893C-BBBB15AE23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D5FF35F6-AD39-424B-B404-0C9585315E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839586A4-F6B0-4150-8839-10897D2F90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12E732AB-3475-46E1-9F7B-8B3216E7E0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9E4F2B3F-703F-4DD7-B70D-966E0226AB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34B068B8-77E1-4AFF-9B1E-9848697430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96A07BA7-0E83-475C-B1AD-B63D0624E3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55045A3B-0CFB-46D1-BD60-B636B2FDE2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BD4D83C9-1B36-4CC6-AFDA-270F000CA4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F3E11822-8B14-4DD4-8C8A-106C481595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B3625A0E-6EE7-4973-921E-57BE9B475D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B289D99C-D1DA-42A7-8480-579FDDAA70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E75950DE-1412-45FA-9EF0-548AD29D5C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6DA80A40-260D-4309-8E80-A3BCB83838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D88A9D20-0338-4271-AE62-4786C7CC54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C89765AB-BE11-4075-BE5F-899A2524F6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1BA8481D-1E8D-4A5E-B2A1-9D8269BFA1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E05C6FC7-19F8-4E46-9AE8-FE63D5C1B9D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A58DDCCB-7DE5-4C6B-BDFF-7723CCCB10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F160C18-F5D8-4B00-A84E-B58B6CD10D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DC9B819D-7679-4B42-983A-B0862E4016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96A5E0D7-C505-4CB0-AFEA-EF4C34B7BF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F173F584-C6F3-4909-9938-EFAC07F975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FEDDF0C0-829D-46C5-929D-B27F0069E0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845AC1EF-B019-4C9D-8E43-6CD01E3B45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7E34C6C0-AB0F-446C-9531-1F71CDA4C5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E9E01279-B8A2-4AA1-8B1E-5F41D46B49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564001D3-DA33-4724-BC63-2A5A292B82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B3E03107-B57C-4610-8F9F-5CE55760DC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3BFDC069-0502-4902-8E23-AC1D3239E3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2E0D8504-ED50-45B1-A612-043016F9E3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1EEBB38-0E17-4021-85C9-8451D257A12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C33059C1-CE0A-4BC1-BCDC-5C9F5041E6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F0CF41CB-2B2B-4E8D-89D3-BE2E3F6FE0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19436445-F3BA-4439-83C8-C4F24D1D63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F95D722C-C649-4E2D-B554-E49EE92BD3F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F44AFFA0-EF13-4CAB-8527-2BEF5EBB04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2FDC9784-1230-4FF6-90EA-79FFCCB534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EFAB86C9-CE21-44BC-900B-5232A69F66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D3D02C4C-8A11-4E40-9781-1CCA971CBA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8F872647-BCAB-4A99-9A3E-F7C7D5F3A5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3659FB1F-DCB3-4B7A-A45A-7951833A52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D7DF40EF-5257-4674-8E31-292D153953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819CC7E5-168E-4FBC-8A34-3570C19809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AC6583E6-B00F-4A7F-9F1B-7A6DF67D04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53FA3E38-D67E-4A93-9F25-42148078F3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CC0B6654-12B4-415C-A227-ABC66969F3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2240E315-977C-4CE4-AD97-6AC7DA73049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C51AF203-7FAB-479C-84DF-AFDB32DCD32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C4221B9E-63C0-4FE9-B9EE-6142DB75BA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11A779A0-9E2D-4125-A8D2-BE3F05657A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D85F9ADF-2B31-4251-AA28-65B0589924D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F93E8FC-D679-4ABF-A7A8-6363024C23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1ECCA1E1-52C9-4D9C-82A7-7EBD09EA1A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767D6EEB-0D2B-4620-8353-D3465C35C8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42F9BF22-11F9-4836-8C2F-CE6A652DFA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7D1C34AE-3AD8-4744-9C0A-82C2108EC8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70F3DEAC-B229-4DFA-83F1-FA3566B19D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431B7983-F880-4DA8-A54F-3A5B6212319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E9B41A38-A007-4A86-AD53-E1FEC4ACD1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9B9E18C6-17DD-4872-AB45-209894DD4D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E2E330DE-2DF0-4C74-8FD6-CA816C2F46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3DFA5810-98B4-419F-AB34-59BC20C69B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338E6D5E-D2D7-4CA3-9C52-47867E8DE8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EF491DF4-4651-48FD-942F-CBB7F7E0A9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41C7B184-9E40-4EF8-A559-D601A5CDD6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545DD135-CB56-4A43-8927-480400CA97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CB6E0452-B063-42E8-9D92-5678694BD9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6B736BD5-1DD2-4A03-8DD0-E8D8ED33393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77A8ABA5-A452-49A4-BE2E-9E30F3A9DB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FE1A7670-8FD9-409E-B258-01872DBA7A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1F9342ED-ECBA-4DF5-80C8-0BCF133F59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5BC6F8D0-73B6-41A2-ACEE-D71A192CC3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50286C8F-C4F6-4387-BF5E-36E628441F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48E6A13C-A60F-4EFA-AE6E-433DCC9A7D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D6A4B608-9140-4057-A248-0B7E7D0732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CC9541ED-3F6C-469F-B72C-0C820CC26B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6A0C1D8E-6269-45EB-8DBF-5E36A04319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DCDCAF4A-9FF5-473B-BDDA-DABA831DA2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7A9A719E-04EA-4C81-ADE8-837BF510C0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F02CA4C2-4A44-4DB8-904D-AAE1B387BC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2223EB8-CB95-4D8E-AC68-AB137ED4391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5CEFC5F9-BC38-41DF-8E73-91E7C50D2BD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DF88F2C3-41D3-4D5E-A110-FAF1F132E0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70BA8AB4-5236-4B17-9E51-D46A003A2D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DFC04FE4-72E3-4296-92D5-3BD5E35CD70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D088638D-674C-481E-9890-3DFF80645F2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4D288D08-5E9D-4A55-9326-819B215400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16BF1ED5-EE0A-42A5-9415-FBA513A930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523ADDC7-7976-49BB-BC8D-092EC4A33B2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593315B5-9FF9-40D1-A76F-EBC179DB6BC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7F867E96-EFD2-4137-885D-8CAA7AC045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5FA69E07-08B8-417B-A087-9E6EF8FAED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2E380C47-02FA-42D3-BA71-2EBBB0B5AA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72BAD155-0CB2-40AC-A744-F9C870CD73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48CDEE7A-3C9F-446C-B0DB-6DB2611837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785317A6-E224-414B-ACEB-E31579D8C7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21709137-E5A1-492C-8F5A-334EF97744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958DDA2-6C51-48D6-8A60-E3224420F58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90D00A7C-E6D2-4E2D-8642-FF9C1C040C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F5AA475E-1BBF-4E5E-89F3-36D600E007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AEBB6283-0B82-4A9D-A30B-D83B4401605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354C8EA9-A86A-4D3A-B3DF-F874C304B4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ABFD9E6-5F94-4F04-A118-E8D4BB0329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1E0B676-DF22-4CC0-83FD-21B7C4E9171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7A9B4FA0-046A-42CB-BC77-9D45B832C2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E0B20045-6912-43B1-B7C2-F0B0D6E043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F555BCF4-2B13-4A94-B444-70DD03609E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3050EFCB-A825-4284-860A-C551B6293F8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7A8D83CB-9640-4140-847D-B6ECDC57AB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D16CF749-C722-4838-B4FA-0BC2DC075E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64828C21-9EF7-4ED7-ADDB-21BFEC2F3C0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BAE91A56-BAAE-4A68-B0CB-CF6FAFF398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D0C9C923-807D-4B1A-85EA-449FFFDBF05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4E835A50-E055-4441-BAF1-E218272268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9C5464E4-BEED-4217-ABD9-1C8128FA5F5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7DFAD435-108B-49F3-865B-9D40FD5189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202B319F-C29B-43B9-8F07-0F7F08C291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63289639-B1C0-42D9-8CFF-328782763F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8F02F3E0-1D1A-4605-851B-86DAAB24BF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EFB3B0E0-8615-496A-B049-1B39D656BD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208B628C-2171-4ADC-A294-3BBF358D3E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415AFD58-A055-45E9-B864-8D32947ECF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5FD05EF-1DA6-423E-B1CA-29FE5A80C2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D320F44-D4EB-4779-BCC2-F3F09BB42B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28516941-4EF7-4114-B4C2-60C72BCF4A2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41B590AE-B85D-4150-BA79-9C5731B618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8F3D32B7-74BA-48CE-9003-6E121C50ED7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BE56817-D37E-4C6F-BD20-BEBC25B5E2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657A3217-2F36-4745-97AA-50D5C46A30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2A45207-6021-4D1E-957D-7CAA7B9FA2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1761EE85-E62B-4053-8AE5-5D505977BC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4325EA7-6C97-4C86-8797-64A7B5C32D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6D6B24D-3CC8-46F8-8D66-DBE3FE8DFC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E4BDB0EA-2C7A-45C0-9395-99739CDAF3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57150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FA099D70-C06D-44A3-B6BC-525909DC3A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58766F4-4739-4360-9251-29470D11D9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81F5F5F8-517E-4E55-9AD8-000E464B40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D1AC03A5-6247-4FA9-88AD-82E2456C17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698C5A65-0024-4D98-9F49-E5D4208AD4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882007-FB3C-43C0-82FC-E23FF042C81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270494F2-E545-4710-938F-801D4682A7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47625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3D8E43A0-7DEE-400D-90A6-E72FFD1701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87A71B42-06A3-4CE7-9F18-8D5231BEDD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CCAB43DA-A43D-4F84-BA9F-DECF8B5855F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8C5BD187-963C-44FB-B27A-5C18DDEFC3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3FB907FE-32C8-45FC-B162-AF6E2D016D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7F55CAF-923E-4021-8233-F91F4FBBA3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46702DA7-89F3-4148-B522-F477AD6CCD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8EBCD1B-380C-4540-A551-66BB0F2FE8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86203774-1E40-4B81-81BE-8383F8C82E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F21A6726-BE17-484B-A3FE-A974909B48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3F3BA74-0877-47CC-8351-2DE3FEA47C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1D643B83-9B14-4DC6-B23E-1D48F3C8E3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B0296C14-A039-4A58-91DE-B2AA9D7522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47878A5D-FB89-41B0-A8C6-A507976123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EC3FE107-6B6C-4E34-993F-CD0012609C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17E02A6E-73EC-4620-861E-CDF7B0BEA4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AC7737F5-FDED-453A-B12D-51F362F4F4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E5E4B44B-082E-4E7E-96FE-A302BAF7E3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D91BBB1-BC1F-45A5-B7DC-BD8C91E29A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5ED9A17A-07A7-42C7-82B4-F62272E81A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878D0232-82FB-4645-B193-E4B2CA8B04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47DC6A7F-1142-42C0-9034-9AA1F45239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2DA8BC1E-5CE8-4315-BE70-1326DFF479E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F47F4598-0827-4E8A-8066-F3073D0F49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F427A4E7-8351-4A2E-AAC3-34F972D523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B0B7ED0E-4E96-4B3B-99E5-3678F925DC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C51711D4-85C3-4A3C-9A91-746249DC13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93C19C5-1F00-4BD3-A2CE-8CE427A484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13AEDE74-C973-4472-96AB-F14B5C3DC0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AEED594A-1BFE-479F-9D36-3CC49DFC201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63B32DB3-3D92-4B6E-BC0F-81F7872284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5F55DBBA-8309-4F7B-9780-752F154C34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291FE8C8-C2CF-4B9D-A858-ACFD98EEB9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9B48134A-C564-4F7D-AA3A-54F197BD21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B575F7E2-21F2-4F0D-9146-399C588FCF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4D9A0874-9CA0-4B34-817B-691B61D2EB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C234CE28-975F-4124-9900-4AFAE81128B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E24FB4BD-52EA-4102-9BB7-19D58D4891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D69BB08E-12DD-4F79-95C7-E2F36F1BE8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5806DA10-31EB-47FA-BB94-16778E4A16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9D05F1BD-A563-43D1-9B61-7B55BBA11E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F5C0CC27-63DA-4510-9B83-1C4D2B229C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64737032-12CB-4366-9889-460FF47F1F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B67A6C16-0114-480D-9B1A-34752B66485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65B5FAA-15F8-4721-91EC-7E5D58B0A6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C5AC65CD-1BC0-464C-B1A3-AEE140A4AB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6E7570B-7598-44AD-939F-EEC0C70610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03F3608-4EA3-4D0E-91DF-BBE271FC17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1BB50ABC-DE04-4BAF-8332-0552781BAB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94A051B-5880-4E2E-936E-78B442684BA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14B1721A-973F-498D-BC3A-057DF0B448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C2D59B6F-F7A2-465E-85C5-B9C8C17681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93D5CFB-0204-4465-A2BD-92C37C8B225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875C37E1-63EF-445D-AB16-1EDAF49E3D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D7C142F9-13AD-4D90-B840-7D7A2A1A96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1CA5D90E-8B5E-4991-8A10-B3B9206505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BA22901C-1634-4EEB-9312-0FC6084147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1D121152-6326-44CC-B54C-99C705893DC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DEC7E3AF-8BF9-4EBC-A625-07C0F0700D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29BCBE68-1CA0-457F-A4A7-8BF2E834042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24A4375F-F0EC-4B3D-9C39-C0FBF2B1ADD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973E6F5-7094-48B4-8C51-2CEDC964F8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14F36CF-D94A-4DD7-8E02-71F454E646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1D31687B-23DB-45A5-AAD9-CF95393A89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C17D4E8F-3CA0-49A8-B62E-6DFF5D3131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6E8FC027-0AE7-49B6-993F-A6DC10D1D4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DE0CBA35-B501-4280-AC81-BEC380EA42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F820A4A7-BA35-4E46-BEA9-F0B1E6E9AB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78FD2DB8-C127-4A46-BBC3-BDE02E1409A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567D5D0E-F1FB-4CA9-9ED2-DC142A1087C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E4A889A3-40F8-4296-95E4-C2E84181A5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1D032A3-451D-4C3D-ADD0-CD04910FCB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99732A4B-7A3C-426D-8DDB-C403239951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2AB3FC8F-2FFE-4470-A8B9-48021191AE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CEED858-AF69-4875-8D8C-693D232D49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9FB4504B-3D67-4818-A4C4-1E01E44A0B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AF30DA68-99D7-441E-9226-E3E59F6E7A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9EBA9B2B-F5B7-45EC-B284-91A30EBFF5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E1CD58F2-E22E-48DA-B96A-DD189BE35F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89048DB5-76D2-4C7D-BBE9-83DE91D30B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178A2A2A-A2AE-4E4C-A6E0-860F37E785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7BE16FCD-CDD7-49F7-AA4E-F4BC00106A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9C326FF6-CCA9-4CC6-AE8B-45903F8304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B0A453EC-47E1-4249-BF02-8791863910F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265829F-208B-43EB-AA56-91ED8D8969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204B6E4A-515C-44D2-BA70-991607AF7D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E2157FD7-7961-4C78-AAE1-023EFFBF23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F6527F24-325C-41CE-A5EE-5421F26FDE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C4E3AB5C-2B3F-4E4C-9B34-84D605535D7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4287D318-4BA8-4375-ADAB-78951B8D4A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CDE2C036-ED1B-4150-8808-89B972991C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CD0D2F3F-13B0-4C07-A34B-DCE0E6DD40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74572DCE-D996-4BD6-A375-F21D963925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7148CBA3-6B1F-4726-8D57-043B702B7B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FF4D1AC8-B1CD-444D-9C36-F7C97AB690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7DDE3A96-636F-405E-9502-10BA0CDF09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6477A849-040A-4FD9-8F3F-E5854F02156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5E49A174-8377-4547-8568-6AD4C3B26B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375ADAFE-A34A-4091-808F-DC075E041A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E9E751C2-DAC1-4ABC-AFCA-C72500865A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103D70D4-7414-462D-B600-633D8D8BD4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9EA10366-0774-4CA3-98DC-C18EF4434F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72D0FAAE-FB38-4225-AD10-1AE872E60D5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79665F1F-1391-4432-AD67-AFE28EE3B62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5A90BCD7-3926-40B4-B070-617EF9D639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62B63855-BCD8-48CF-A3E1-C4FE8244540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1DC9A614-0A81-4100-B41D-45E63B88CAA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37B91996-1A65-4DCA-803D-A13082F944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C251CAA-7E93-4353-8194-BC7F7FBA76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1274D283-0F60-4E2F-95EE-5DD6BFA3EA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CB667164-2DC7-49D3-9B91-F4FADA810D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08A5658B-435D-4142-A8FB-6815201E56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2FC01759-0B9D-467A-9108-51FB4B9C5B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F7223376-9845-44F5-9D7E-C1E2C010D7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95393B79-47A8-422B-A643-05C2F8F103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B701AFD2-FB83-4E2F-87F9-5DEA98E439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1F4D51F7-A8C9-4267-8A14-7C1E1A57A2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AE3D018A-6492-47F2-B303-4F1B21F9B0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C177473B-A275-4B39-8314-ADAF44AAFD1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3EF72F2B-EAAF-4602-A5E0-4573326C04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53B949F9-76AF-462B-A101-0D900DB73C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02DFE160-A253-4DF9-9959-A529E22F5F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B41F70A5-0EC6-4E37-8E3A-F3632108A1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E816920C-83A0-4D22-8E81-055D033955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E5A05F64-F3A3-47AB-B2C6-36E8945C05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8EFA4290-9C97-4AEF-A3C5-90E10A89B90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06F9663F-E758-4237-B6E9-DA76EA1A300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E7C90DE4-48E9-4C89-98F6-367E8C1240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EC235D14-3472-442F-A564-396F3FED4D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5E57081C-E16C-4915-9A7A-F91581E845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C02A3E8B-A13A-4AF9-8BB3-E125D4679F2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892E2012-9B37-49DC-BA1F-9127B6F9931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A4EAFD08-C0A5-4F25-AEED-54813D72EC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8A3E6216-67A8-484D-B425-3F65F6BAD4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B9B2839D-9A16-4369-A45C-8D5E0413B9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509D1EC9-9206-42EC-829F-62E2ACDA9A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F9AD9177-A209-4FC0-ACF6-253C9535FD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E03357AF-24AF-4118-A694-DD5335A397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48D5276A-5B2C-41F8-9589-4382BFDE15B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FF503249-F8EC-44EF-B2C2-296D690EB0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A7006449-09B3-468C-ADB7-B54980FAA4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D6E60EDA-AEC0-4A91-931D-429AA574C3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52B15AB5-48D7-47D0-9DF9-9BE1AC2A40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E53CB841-11FB-4441-8C79-6F1C28A0C3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95FD6F06-C9E2-4011-B467-8F3F26D24C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DA3A25FF-F707-498E-ACDC-3F13039671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8980A777-C736-4B88-82F9-65E1F3CF78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B3CA98CB-3182-4955-9C78-946804FBD2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8C76889-589C-44BE-BA23-D904C6F8BC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855912EB-2ED4-4E93-9687-08A57200E2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F2F31F0B-25B1-41FC-81FE-72928B37B7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58E68338-025A-471C-B02E-D29A0B291D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757CF018-9CB9-4E11-97AB-936C80D1155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BDAA7800-B610-499C-BC0A-3357EEDE3E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D69588B0-468F-493C-BCB0-ECE625FB72A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FB72EF08-B297-457E-B538-B027935D47E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43F06A0-1819-45C8-8EBF-93BFAE1C56B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CD463437-49D2-4CEB-B219-4432D070DD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8DD4B178-A525-4319-932D-1ED3B8A2D7E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BA67DDEF-E615-49DD-B681-C6489D7DA2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3B06796-589C-4630-8A82-CB189AF0E2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79E663F7-B915-4F11-AC1E-D4DBC39ABF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CCFB5C56-5847-4677-AB1E-5B513C68D20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78A38B23-361D-4C57-9E6B-261B40EEED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3BEE5831-6601-4DCF-90F4-FBE02AB2BF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64360ED1-34A7-4796-A07D-FFD141DF0A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348E6706-7712-4984-9767-34B5F8D5BB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A61B4D75-35E0-42C4-BF28-1AE1E606C1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A7E79152-17DC-4D26-88BA-6B059D38DF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577B1072-7C5F-47D2-AFB9-A9FEFA7D7D5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3AE5E341-491C-4F05-8319-0799345396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444A6B9F-4F84-47EF-8492-4B467DCF5C0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AC375C73-FDA5-48EC-B33C-E61EF0C0DA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14BF9B3D-496D-4B5B-9BEB-EC1B316D48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9F0DEC1E-D9F5-426B-9C46-3F1E178BFD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ACC874BC-8941-4B01-ACB3-A421CD0DCF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7851B02C-093E-4869-946E-F67A804BA6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185D9E58-7617-4238-811D-26D1895BDE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5F88957-F686-46BC-85B1-2B6AFD5BF2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2671AAFD-D889-41EF-81CD-0907865B4A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B69CC5F0-63F2-4EE2-9A53-F14E5E2C02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8B6D1C80-E4FA-426B-B28F-2ABF275FF1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4A47B58B-5065-4A30-862D-C02A3B4568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E9E5DD-8477-4316-BC2A-7AE652DD379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16F37920-CD6B-405A-809A-CD3C293D1A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666091E7-2A43-4349-84F9-2DF1DD531F5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4C6E7C51-62BE-424A-9FF9-0A7D3D14F6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85AE761D-913B-4082-9405-D9D06FBEE59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9E868538-4F06-4427-B043-90CD6949960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DA5D01AE-8804-4C52-867F-6706426473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1561BC0-2101-4963-841E-8A363908F6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C5B3976D-9A4D-4645-88D0-3C47E3C91A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9049E208-85F0-415F-A0DB-85D686EBDB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BCB2FFD7-51DD-4E68-86CC-67C5AAE2A40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CA76A79-F10C-419F-B340-00F63AC171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D036FAE6-55F5-474C-89AD-DC78EE49D9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572C17A-C1CE-413C-AAD2-132762FFFF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D3C07C0D-D248-4B79-8172-48747A8C3C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4A0F57DE-2F1F-4E24-9B36-FABFEB9773D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28C5244E-B1CD-463A-B579-DAF162442B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B4A366D7-A7C5-426B-83FB-2820ADC0AC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4694B176-DCA8-4635-861D-BD77B420C1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5CA507B7-48F8-4322-BFD0-1F6C6A2026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781BFCB8-45ED-4521-BBEB-0FEB448964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DB090B5B-FFC0-4F8E-8842-290A5D21DB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692216D4-D6F7-47AF-8DC4-73A2AD7948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3E88199D-AFF2-428E-A9C2-8DB567BFAE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4E7AF71-EB31-441A-93CC-4399B40E4A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407407C8-1A8B-4FF0-BDD8-679C774A9E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25B18244-7038-4416-A0B1-490D21DE69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9243C080-6149-4556-A331-1885814BB27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A14F6FBA-90D0-4A1A-B5C6-5B3D6A5771A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1331559-435C-48BC-8DA3-5CBDABAE5F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DB43862C-C332-4135-8FD7-1C0822C786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CDFD3180-3F82-4657-9FE7-24060DC4E3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89C26116-40BE-4B1D-9B46-FCE0B9FD5E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C9A6E314-9F89-4AA6-81FD-7977C2437EA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20AE1177-4BF8-4AA6-A7BF-0A90486FF10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97F2FABA-38A3-4DE4-AD6A-3DB8418BB4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EB4CD929-5994-4F0D-AFDD-BB2B235050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C80F007D-12F1-42A4-99ED-7D0365809C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12FAC264-B6EA-4220-BB32-67708CDB20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41E00FA0-1806-4504-9CA4-600208352CD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2DE43041-4385-452E-B3E4-40B08A85E0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DE36D65A-0BD3-48CB-9B4C-ED3A513A0A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34886C96-CFAF-4803-AD31-278D02EBED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6F8E5E1D-E489-4883-8D90-EDB0336E29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91B0647C-7491-4A2F-BAA9-7F61C7C79BD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8A001A83-95B4-4792-94B6-8212DE7938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4A7836A9-5AD8-40FA-A47D-2A1AE1A796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A9CE548F-D701-4254-8262-2738827FC2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A381AD34-B983-4C80-B180-5F10FA95DE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32CD4CD9-067C-4B70-B6FF-533FBB8ACD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EBBDF93D-34C6-41CB-A566-24342F4A84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389790D2-C47F-4FEC-9F4D-9BE73AE17B9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A0718EF5-56C6-440C-85A2-92635BC0D2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3A4CAD6B-CADA-48BD-A393-725B2C14E8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E509CE37-847B-44FC-AFF9-B8AD2202F9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B06D442-46A7-439A-A22B-9EB1EA0562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A06F0FD6-0996-4F0C-A258-1B48DD9B78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6EB43FEA-A978-4802-BFAA-4226FD561D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6297B890-86AB-4DC9-B612-A9C786E69E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DA6B752D-E576-45CD-B8B8-8D26F96457F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AF03CA63-BF6A-4528-B395-48C0DB286AB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C7FC2CCE-AF4D-4563-826C-68171D1A21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C1B44BE5-FB65-400C-987A-9F290607857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98A23236-D2DA-46DB-AACB-454679F3DD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3970CE8B-3FDC-42BE-A172-55252F5D20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29FECE7F-1358-4EB7-A37A-0DF609082E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93BCB1A1-02E1-4AD9-9ED6-214B80F7CB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6639FF54-9BC2-46DE-A5DD-0E0A6C7C45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C7515697-A007-4110-9208-60A225C6B2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9AEB8B66-0AE9-4F70-9BA2-09C81AF205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9011503F-22CF-4611-92A3-6EF436AF12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92B1640D-F363-4DED-9B74-AAC57BCD09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353BCF1A-BEDE-46DC-A341-75AB3B9894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1E08B729-4D01-4B27-887F-D789E63A2E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161595EF-3EAE-4BC4-AAB0-40687146BE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518F3802-3AA2-418F-811E-BFFEE8B6E3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91C0585-018B-4E37-A15B-B837B78A74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85AF56AC-FF54-4804-86AB-62E512345B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C94F2237-4772-4B02-885D-B01718ADB4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F3F7D8A2-1526-4774-A090-157939C44A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55D88D89-13B3-4752-80EE-0467E8D210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6C82EDF9-A13F-42FD-AD35-2986C97904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163A3213-42DD-432D-85C8-C11D1C7C38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5449FFCD-943C-472F-A26E-EBF24DCC75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C4D361BF-B7CD-4E22-9C0B-B5DAABF6B5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F4EB05A6-495F-41FB-9F48-7BB46501ED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F556D429-7491-4301-ADB6-D17CCABB55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49324D25-07FF-48CC-BA05-925DAAAAA0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F1DB5D73-9460-4ACE-A411-0EF6681902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D95E4765-1634-43C6-88B9-889F559D73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56A4FA50-7311-40BF-8434-7B99A3BD24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4B5F4AC6-F645-4E4C-8320-0A4C2E5ABC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2BA27F14-053D-48EF-B2DC-3371B2331C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1DB5D378-08CC-4C6E-B562-2642270D24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F4B0BC74-45FB-4F01-884B-3A43DEC723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9743A44B-AF30-4D74-ABA0-3A89755269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C884DCAB-2954-4E15-AE0A-BADBC6CBE4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52EBAFE5-A0EC-49A5-A81F-EE6AE330C2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49CF0DC-9AA6-4638-8A61-CF55065BFC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63757629-D6A9-46A3-B184-168D518DE6E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632D8B7C-C0FF-41FD-B7C3-74CB246EB4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3EBE952D-DC39-419D-B8C5-B576020DDA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4F83782D-208F-4953-A9AB-2ED9E96601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05C9BA42-DC1F-4B89-AFC9-D16B4177AF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A952ED11-B275-4803-BC07-BC8E1BA8E6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2A64881C-B2F5-402E-9622-C3E39333536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685291D7-BB65-428C-903A-DD52289458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B0CFB1F6-F33F-4E67-9C9B-CE1EBC696F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C7BFFBC2-891F-49CE-8AD1-D5CB48C708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CF9600C3-111E-4E80-97FE-B9E2F09E79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33483040-C166-4A72-A6F9-4AE75C69D1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B6201E22-2868-492F-A788-AC2B8B4785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4D9E8009-E736-4C66-A699-A0CED66490C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90E6EDFD-6E4C-4909-B64F-BD08AB57A4C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F509760C-16C6-4802-84BA-94B35A40001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BCF816F-0EA5-48AC-AE0D-28ECC3FAB90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18922251-44C8-4AA6-AA8F-CCD4BB808B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C82FE28A-7BF6-43ED-9B1F-22C02DD3A70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AB4E93B7-6A9D-48AA-9BE9-FA37117953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C6CB43A3-7A78-4A0E-8381-E2756E9ECD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4DECCC3-9162-4948-8B9C-99005FCE4A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1580F73D-0624-488C-9FD2-E46BD1453F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EC58036D-8F3E-4B48-8CA4-C3A4182D23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9D63B6AD-7BB1-40E3-BEAE-1C93BA184C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1C753C54-05E7-4AD6-AD10-2F33E6C016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72D28F43-86B9-4830-8948-1DEAA35EBB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1378F1D6-53D5-468C-A9CE-4BBEFD54B1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80CF455C-5AAC-4A1B-9B90-73A9BCE46E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7E8FF68C-D785-4A17-A337-84EF53288F1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A7D939E1-4DC6-4565-BA18-60CF731342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D073D087-0BC7-457B-86A0-B975BA0E1C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3D207D2B-CCC4-4225-A3B6-54528C9C7F5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9B730AFE-E0C7-47FC-8C06-13DF3BEDE4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3EE08DD2-A2E1-473A-BA0F-F3B613D65A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D873DB39-6FFD-4641-BD50-141EF9AD52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ED2BD084-40C0-432A-B9E0-5C72B76AD8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57C446DF-3780-4100-AD3E-517C8301C0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3302587-2422-46A4-A44E-10A586D314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082A6548-0E69-4BC2-9A43-13A745461E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08F79E5C-CD0D-43E9-927B-546EA49245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9D716B70-26B5-48C3-8ADE-4B96B75593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7191D2B3-FBB7-4950-9CCC-6C5DD65720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06568EB7-DA20-499A-B753-9C01C3D9B7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57F6E6EF-BF77-4C25-A46F-ECA399ACEE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82EFE50E-4103-4007-B495-DC695B7DFF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9780AF54-7F5F-4473-BC9F-FBF733C461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BF5A92DC-3E8B-4D96-9464-CF1150ADBC8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FE03DF0A-7647-47CE-B8AF-0505C506CC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E70067E1-AFB9-41C6-8686-CD5113E1AD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AADC045F-8FA9-46A1-AA92-2575A1EBDD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398BECB8-5EEA-4855-A0F5-0545DEE5D5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E31C0024-0EC4-4A34-B5E9-152DF687C34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0F42273A-CDE5-4773-ABE5-ECA908A6C1B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89D532F2-7D6B-4290-8E6B-B671F5491D6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631B7F9-416B-4661-9646-B26390EE98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EF1283A7-03FE-4339-A97F-7225267BA4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F477D04C-532D-4E84-AE84-89CB2D4A75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4CAFDAAB-9F5E-4EC0-A879-23B3135DF8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177CC493-792B-40DF-ABD4-D01867EC17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90DDF258-9CB7-4EE5-AE07-F9CA88E441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57081854-25E4-4DC6-8B2E-DFCF7BFF70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9796072B-6844-4CB5-9AC8-507A00996E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60512BE8-32CE-4BC5-8798-2BB0A9C1372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DF40E98D-C25D-457D-8A8A-A2694E81E79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9260F258-67BF-4977-B277-AB3E9DC009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3D470FE7-9B10-4FFB-A316-65924810D0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296FB384-A1C6-4B90-B07C-18826C8873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7799FE50-BBD9-4FC9-9349-DACF24C2C20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B5FCABCB-4D3F-461B-ACAC-7FE639C5D7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F901C8F9-6015-47D1-813C-E5E10CA86D8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84B1000C-DB88-4E65-95E0-63C79532F6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21FA05C1-00B5-4493-A2C3-528E566A8C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1BFE6F36-A683-41BF-A824-AF0942846B3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599F81A7-842E-4932-B94B-7EC8182684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47054127-FDFD-47C2-83C4-299D43C1AA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409BDE57-D075-494C-8CCD-2E4E238BD0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803D6B7E-06EC-4295-B772-3B2F1E6A5DB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9CFBA338-2FC2-4B13-8061-52EB3DB856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3DF760BB-51FF-4D58-A30F-D8E110A8DF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3BD3D305-8B90-4504-B151-ABB616BE5F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D2ED228E-F3CD-4F49-B35F-51235C1647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CEB54EE0-F0AB-43EB-BEA3-E9F06535D1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C468D483-5D14-4536-9951-679AFAED65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7F38E58A-C880-464F-84D3-8743EC18D0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C1A236E3-2A7C-4346-85A3-2933A98669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45A78D8C-8DDF-4438-8621-36AF36756A3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FE92C04E-21DD-465C-B0BE-BB8C9ABCD8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4EEC3DC6-9CB9-409F-AC22-8AF1A2BC07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E5743295-FFA7-4143-9CE1-D88BFCE883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C00BBA4-5E69-47C8-B7A7-38D0F7CEF2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3869C991-F16A-4EDD-BF72-470C93B50E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17F8B9AA-59C0-4F47-AC2A-22BA0CC38E5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83AB33F0-31A5-4496-A122-232FD166A6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791BFF7E-0ABE-4D26-8CBC-6797D05E72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C2EE9B7-611D-4ADC-A5CB-5F80502436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AE54A767-CA6C-4A01-90AA-39A31E9B61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1189DE5-BBA1-4AA2-9574-C223AFD60B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68D23023-BBBB-4F91-9DB4-BA19E2EA47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29A836FF-A378-47DE-A633-6043A48C50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739FA1D9-C726-4289-A481-5E3F7D0A6BB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336AC2A2-BD9D-4049-B5D7-30FB3483DF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3A6EC75F-12DD-4820-98E7-BA820CCB7A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87AEC69E-8BB5-49DF-A443-B7B549B2DB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D8720FA7-DD72-4EC6-AA5F-250757DE03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514A7602-2AFB-4E41-8E01-C54E20DF0C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F2D5C5DC-F6DC-4C1D-A520-6AF4B3318F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16D83E96-870B-44BD-8AFC-90AFE915C3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8232E8F-2C18-43C9-9488-FDFF0F16B4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D12F2BEE-D654-45E4-A23E-30A1FED506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4E474BA6-544E-4146-A378-3E350FA326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335ADFE4-9FC7-4F5F-AF0E-E1F6D6EDA8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1BCBC582-FEC8-4E05-ADD9-8ED589FA54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574292E5-FB7B-427A-AFFA-BC0BA8A665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0B4BC62B-1C98-42F5-ACE3-CF339C92029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FB800927-5D9A-4F05-8539-BE67C7475D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AED3485D-A672-484C-9ED1-5CF2188B5C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85331BFB-3FF6-4169-92FF-CEA45DAB585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744E65B9-E410-480E-AD38-41D1CEE2BA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ADA4241E-0F4C-4022-88D0-C19EE46EA8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F9C796F2-2D79-4C13-B8E0-29CB63A9BA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B8A9FA1B-8585-4F5D-BA2F-759E030E6A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93FF8D1C-1003-4C60-B8C1-6F4F3BDFC7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A584FEBB-67FC-44E0-A8AB-F02D503FE1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E16150D4-CF8B-4E4A-AF75-C1AD5AA282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60003078-A841-4FF4-98FB-E92C599737D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9D191D5E-6E8F-44EE-A5D0-A290863C00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9DF4FE08-870D-43B8-98B9-9E604F739A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FDCEEE02-7292-4AEF-8742-896F81EA26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6F602EA-969A-4FD4-AA8F-AF3B086A127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CE28B83C-21E5-4D90-A036-A757F31418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34B25DA2-634E-4EF2-89DB-0DEEAF7C73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B334BED3-601D-4B98-AE36-FE2FFD83CE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DE72DA47-B731-4E0D-BB53-9AF0F8B645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FD014D03-9116-4842-8F25-CFF7134847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B57EF335-6746-4277-AE76-B9AAFF098FF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9E9E5869-6E5E-43B6-A3ED-B87048132C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BF383BE2-8063-4669-936A-ACD1BB2B2C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9DB5D8A6-9104-4152-9C5E-91BC9481D0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BFEAEDE-11B0-4A82-A7BC-63CE103AE6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D7E986A-29EA-48F3-BB9D-FEA04C71F2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33C069B9-0224-4CFB-BB3F-193A236066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58344761-9B59-41B5-9F2E-6B3B512347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C0E38BBC-394A-4463-B0FD-453C871C86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BC47A2D4-EF21-4F30-B1A0-BA6FBBC6D43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4CECC58D-1100-4E40-9822-8D8EA7DF22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A2D276B4-452A-44B4-9484-A01B180DD8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86053530-69FD-47BB-B359-DD08B43EFD0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487928EE-6727-46AA-A38B-14AB5309B3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153A8614-51AA-4D61-98C6-1CD10EB907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FBDB6549-94BE-4787-B68B-3BBE46BE38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6C098172-399D-4D3C-B915-6C07F6F218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AE419F6-F5FA-41C0-BA0A-E8A01A7E58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F5F6EE12-3BE4-48A3-9A8F-6E228084ED2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2562CB59-F326-4C7F-A9DF-72C1EA38F0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B9F2CF40-6B53-41CB-93BC-B279772157C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39CBB12B-ECC2-41B2-B6C0-FE13206342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EFF7462E-630B-4D3F-BF5E-CF8A4DD4CD9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407827A1-6EA3-4AB0-AF50-8EBB1649107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CD90D645-9C8B-4A32-A506-40D98247D2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F950F3E1-43F3-49FD-BE1B-CC50054871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12FCF4BA-EDD7-4C9D-A53E-432DFE3EC7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6C54276F-2CAE-40D0-A118-CB9524ED6A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A2D747E9-6F26-4080-AB99-9697242FC82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8BDAEB5F-2E01-4882-9C9D-D1B5F6C94A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11B143CD-057A-4C1A-AC7E-CF4EE29CE3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F7A592A6-C4B9-4B19-A70A-B230C2FDEB5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9BAFC6DF-E890-40F3-9D35-A50476AA3D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57819B31-BD89-4293-A28F-F3C9FBC47F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1B93C2CE-A821-425A-A8C0-C7E4D58487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6908B7B7-8C16-4835-8584-ACE1D98B4B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0527A6F7-3B8D-42C1-ABA8-007F7939AE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7C10C4F7-EFAA-4DE6-B5A6-46EDE7944F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6306B436-E370-4350-B3C0-ADED5C315C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298A29DA-EAB1-4AED-AACE-C079C9673D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58A03DD6-4979-41DD-9114-84E483EB7C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4E864B53-7EE0-492C-8CEA-E35F79202B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F86191F5-EBC7-45E4-AD83-0DF7F933FB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3D2B505C-BB8E-459C-B864-6B9581C03C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F08BE398-5CAF-464E-92ED-C2ED0D482D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346B77D7-3A19-4E2D-9701-6E5FC44249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7C466BF3-BDDF-4CD3-9B08-2CA06619A6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DF203BBB-9F74-47FA-8296-4630DA260F3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3BEE8C5C-0751-4A37-937C-04D277A9A4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48FBAAEC-2701-42C8-ACC3-CE16DF6E75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40847B34-C991-4B55-B695-4AF4BC105B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7AA783C9-2BCF-468A-8DFB-5F9586620C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D21299F2-AC3E-48E2-84B1-680DA3BA66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3806035A-9867-4F8A-A94B-948C0DD954D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C0DC3F9F-DDFA-4916-88A5-3045511D27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8EFBA5B1-0569-494B-B032-CD4902E4FC1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E1D8C412-F304-4027-8B04-0EF45A8B6D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376A3EFB-4A72-4BBF-8AA5-5CC8A0EED6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85B14A65-6C7B-4980-BF6A-02C030BE641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9F2A01E6-6699-43A6-97FA-21F552FBCD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E4E057D4-E70F-48F4-9DA8-FB6581C69C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C0673EC0-5027-4DC0-A89C-926951B46A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41409726-F79B-4858-AA57-D75F8FC4D5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1F2E8941-86EE-44AC-B142-2CC410563FC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FF57701C-4C97-4A36-B427-9E63CD0298B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12F19877-6E63-499F-8551-27C6CC95FC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707C71C6-C543-4FFB-AD63-5A3D840E49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1BE07443-3958-498E-909F-A4673128742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F1C0B15F-339A-4EA0-B157-D3621D4E5F4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AEA212B4-7D88-41FF-9D31-7D95512BC1B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AE6FDCF0-8DA2-4B28-AF13-79B075A30A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9CB1CBEC-57FB-46E4-8AA0-96902FFABF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B08F521-6649-4637-8382-8C950DF025C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3CD4610F-5A11-4C6E-8481-9565A23897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3207BE8-602B-4904-A4BE-6395AD41672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9F79C9B7-FADF-40B8-9487-EC5DD54553C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49945F1A-4A5D-4F95-847B-1B37AEC81FD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31E7F9E-5C87-40FE-8789-44D60E974D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8C5DAE9C-7C42-4C65-B5D1-50386693A8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FB7C505C-C193-463A-AA30-FDACF439DC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870B29A-1A9F-4946-9E09-7EAB53D891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89FA484B-3510-43AD-B6BD-CC2070C17CB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8902ED10-EFEB-4E50-B26D-12578C758E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693DB8EC-7620-451B-9C8F-E35D4957F9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4E728E56-88EE-409A-BD8E-3BA72350C2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6987F6AF-36D2-4512-8FFB-94E4BDC08E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F1653718-E61A-44F5-AD66-EF770C7D64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A0C36942-00A0-4118-A264-9194A121FE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D10C342F-5CA1-4F4C-A3A0-F1D58B5DCC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A4F2B796-115B-46D3-8466-04E29B4B85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F5756F44-1CC5-4218-AD11-D27A7C5799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A6A5995E-92F7-4AD8-8F64-1123C782E7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4288F2A0-9B00-42F8-A27A-4745921DDF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478D8CC2-7B9E-478E-8587-F31AB73A9B6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6B2C44C7-4025-4CF6-9DF1-A2BD22B5F74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FC19887C-14FB-43C7-A875-E23E94BBA1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3F85B174-A424-47B0-943C-88F0870BD8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DE85FD2D-2C3B-42AB-B9C9-80E93B3270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AEA1333F-55F5-4FB1-8485-CCCB7085A9B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33EEEF9-97E5-424B-9C4A-78BB1507723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671829B-A90A-45D9-BC5F-1A554F25D05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DED646FF-3295-4C71-A0EF-1DB8D9B2BE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93D8A424-7575-466C-AA17-30218E7247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5A89C1CA-F114-4A1D-9E34-003A7D073F3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48D2EFE2-738E-4D75-871C-DC508F4DE6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EC642131-DE7E-4DAF-B06D-2408DC9575B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48CCD420-25B6-4448-BF6C-1A3F4DD330E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D5BDBCD9-FF3A-450C-9AA8-D9CD113643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E4BC11E0-C3CE-4D8A-AC37-1AEE2AD54E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13E34BF-7B34-46F8-9332-61063E7050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E4AB7952-B492-4161-9F14-93F873378C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530F2E59-6AA6-4E3F-A3C6-C3D5643C14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2DBB24F8-02B6-4A91-8CA5-D0654766EB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B6AD477C-005B-4C2F-BEB4-C92417EC3D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86D005C3-7E5E-42DF-942A-B4A2CAC404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E1CB48BE-5C17-46AA-86F3-1D376AA5952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6654B6F8-FF91-4314-AB42-33236ADEEC8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2263AC22-2B31-41D1-B22A-D2AEBA77CB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B17E8D1B-9031-495F-9B17-FDC0EEF7AE4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3E0989D2-BCAB-4E8D-B409-F6CCA776AD3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1E45632-8906-416F-AD55-6382C5553D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C8A49EDB-1DD9-4749-9648-F60C203E956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C330BA3D-B4EA-48A6-9961-34D2B236D1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FF55B824-1B6E-435C-AD3F-F9330C331C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928D496A-33E1-4076-A595-229F020234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4F856E5D-910E-4E62-B9C4-B5BC9DAFE3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39C1D261-8264-4F29-BFD8-77B1829830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A883F9A-9419-4E65-93BD-B64C95DCA4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D5CD4D62-8FC7-47CD-A0B1-053936E8B1D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633481EF-3673-45B3-A6F6-8631113AD6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533CDB10-19D9-4DB2-A19E-669B2EF5F4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ACF77084-BE90-452A-A828-A3B6D636773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4D630490-DA5C-40CE-82FC-A308B8665A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C9DF1568-D0AB-4898-99B4-2D60C023ED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4DA9FFC8-9F78-4536-BFBA-096AA5E7C9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D16CF85A-D084-4F07-9064-EEA21E1094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3129E35F-B5DD-42BC-9FBA-1875059DF8F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14B5BD5A-0DB8-4DA4-8256-FD65697ABE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E36FA3FA-A56F-4E72-93B1-E3DFC7E852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C096E777-DE45-47D5-BF22-CAAB60C213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8973A3CB-8F72-4A57-8DB9-FB1846757D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BA2FC1F2-50FD-47EF-B3EE-7AF19BA372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7AC1E7EC-DB3E-4EBA-9252-637C4E454A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58405177-6FB8-4EA4-A424-742D506922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8BF64E65-07A0-4D7A-9213-D0C544D779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55C71CD4-56B4-444D-992B-F1B97EFCF79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970872FA-502C-48FD-8EC7-2878309EF8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4E12A546-5FEA-4E77-BA23-A279F8C7BF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6F68ABDB-D3C5-44EF-8AD2-C0FB0090EA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58E7414C-207D-49EB-B462-6F5B95445A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C459866-4915-4EBE-BF00-87B12AE901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FEA01F68-F135-484F-8CEB-6353158F49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DA20362-7149-405A-93FC-0F7791141A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F94149F-C04C-4ADC-86A7-2B3BD5FFEC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F1B7CE08-86BE-4711-8984-8679049DAD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6F7510AB-DE24-4270-A5EF-D46AC6E8BD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845F2463-AB75-4A23-ABC4-6B262CE7B0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5FCE9087-2285-44B7-BE65-6781860226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1C7C819C-24D0-44C5-B29D-62BFF78BCC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CAD7627B-DE92-49A1-95B1-FA0ADCFF6EE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3CA24BA3-9C19-4521-95F9-67482478DB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9B30E895-D755-4255-A3A2-8D78E53824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CAEE918D-9110-4FB2-967D-68E65FBE5FE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EE73CB4B-8152-468E-8A5D-4DC03B5780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166890F1-5CAB-4DC3-BF1B-2A4188ED2BA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44D5E97E-09F8-4A1E-B9BB-5C8F4EC31B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341B3008-B5C8-4DF7-9574-E5CA5EDC64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78A02968-FCD6-4D17-B72D-4A5DF12B05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EA26BBFA-44F0-4F21-9DA4-AB9CACE91B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1B53DF73-64C6-4C90-B5F1-DE449169F3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B596370A-473E-4E18-8869-012DEA5231C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D69F35E0-146E-4AFA-BE40-037398D4783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AF250C04-A2BE-49C6-B1B2-04A14DADF9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2453FA38-E1B8-4A98-8A52-61C65F7C0A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EACE848-62A1-4553-B179-83B7DF0511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E22AD7B2-4798-4663-84D2-17B5591FFF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9528BCE0-33DA-4420-BC98-29AD455BA06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56DC94F8-40B8-4997-A8D0-5E75C4932F5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CF152CF9-80BA-48A6-AB4C-20F851FB406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BF062948-8867-481A-8756-14F495E8E1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78A3CCE7-C818-4B57-AD41-2648285A96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678348C5-3685-4655-B98D-83CD135CF2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8F45D010-1AB4-4EAC-A378-31FDDB9D42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165AEF5B-B031-47D2-906D-D61ACBD9DF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840F900D-4CCD-4519-9D51-87011A7DB1F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7DD325A-0433-4A4A-AF2C-9EEDF52852F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F2133917-E29F-4751-BFA9-C269AEF275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E0353BA4-55A4-4BA6-9ECD-85617728AA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E46A3E4F-0668-4A05-81C2-DA5BB385B6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42AF184E-F558-4466-B735-2011DE70C97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DA2617FA-6738-41B6-A238-D976DFE00A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ACC8219D-C354-460D-A4A2-AAD7E93C7F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197F4FB0-9568-4F64-9900-9C1DFFF918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D08BA343-3D14-4866-8353-A5E647628C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12564432-EB54-46E6-865D-523E4DAC89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404152EF-3A1A-406C-AD5A-54D0C0B334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3C4889CC-F031-4CD3-8807-70275D9F11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F688644E-CAAB-4BAB-AE87-999CF79211E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73CCAEE5-8581-43D3-A5B0-0DA5303E31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CDF4C28C-FCA8-4B01-BFDD-239D80DBA3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4DC61DF2-13E4-43EB-8EF5-F69307A8D2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7D97A23C-6100-4CA5-A60D-0D089A99757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6D2F7391-4750-41B4-B778-CD2BDD9545C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845403F8-27D4-41A8-8114-D70FB61985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1DD9AABC-6AC2-40AE-B474-C0E4255B513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13FC8CBF-E369-4525-B882-81BDDE00A1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7D88BE2A-4515-4A35-99F3-ADDC949E1D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42827845-512B-4856-9D44-2F5067159A0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C9507663-D50B-4044-8528-BE4E5273C4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072BDCA7-9362-4381-850C-06E55BB1B9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629265B6-DAC5-4A9D-B9C3-2E8CAA9EA2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740E4C5E-E4FC-4F34-8D39-4DE4E229A9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B7BA1FB2-9426-422A-B756-C7CCD568B4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6FA4B6D8-7E32-4937-B9D4-466C5D3501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17E1CC74-4721-481A-B0CC-3EF32AD5093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D0C9098C-A2A0-4312-8DFE-FCBC03841A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8ADEEC4-FA60-4B1B-8E96-B8520ACD1D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AD4A2248-13A2-48A9-8D2F-6317E0D77C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3DCDA90-A5B4-456C-8023-618DA6126D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E8B9CFE8-C997-4A6C-B8D4-66A483A5FF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32B2A75A-D144-4272-AC19-20F8DCE666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CF76F0BF-A57A-4A36-8148-3FD91F359F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586359ED-FC19-4B55-A5E3-01B3551E8E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A19AD2CF-9C31-4F61-BF83-286C16BF431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D0FCB634-E953-48C7-B135-C7D08C67B5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956B25F1-1FBE-4718-B087-E33AE8EADE2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FD76816E-EF12-4C4D-9BC6-0FD49DC9CA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4BBB7D07-4FF4-4484-974A-9B43D2607E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1C030A9D-A979-4E23-BE67-C0EACEC6C2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A14FF4F5-9BDA-4872-BDCA-72B12EB519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4AC38E89-BC1A-4E95-AD81-32309C8B165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7F74EC97-9F6C-4BF1-B4E8-F6C662EBAE9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A25D83EC-1086-4976-8B11-A01B0865C0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6F941A08-14B0-46AA-AF26-348BFE6EBC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6790BE20-EEE6-431C-AD40-C7901B21D9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1BBE1D8A-3300-41A1-9374-7B8B05F48CE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93BB8D69-DB55-49E2-AFB1-6745B54872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2FB56E60-71DE-41EC-88F7-8114CF441C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2CD03B7C-4EBD-4076-992F-ECFDB4CC2F6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19619750-A117-45FF-BDE0-E56B24C6476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D2F27DCC-74BF-46E1-AA62-ADC41773C6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C94E858A-93CC-4A73-A946-0AD8F5B9D8E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CAB629F9-5587-4B4B-B4E7-64B5BEC61BD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20E1DE4C-6D80-46F2-B064-4E787F2A37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4DFAD4AF-3A6C-4B3B-9E6B-2AF7C614EF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16861EE1-3C25-45A2-AA5B-7D9DEB4FD2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B914E42C-02F2-4204-AD7D-C5EE5C54E33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A00B1F3C-6012-48D8-A6F9-862FFBF9812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1A3A9873-C9CE-42A7-A0BA-7CC7BD24C9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DE8FE586-7183-4776-A109-2E864F8074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E15D0F21-D6D6-4249-A526-20556E4145D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1D236786-191E-4BFC-B72E-E21279F4ECC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A714F591-EE13-476F-A751-AB2D4752A81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372963E3-A6CF-46FD-8673-BF9BA3FF86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E375C74-9D90-4D8E-9FA6-A296741A1C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7A50F38-146C-4B84-BBD4-A380040A98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91A44AA6-A007-40AD-B819-FCD1BD796C1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D96AB101-17B2-4016-8B9A-1490EFB893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E2D00A1E-F925-4D28-AB5E-0E2AEB803B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38AC2A45-CA0B-468E-8137-87CB82797B0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36F6B18B-12EA-45AA-BB8C-C50ABE74EC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143096E-E03C-4412-8754-3AC3BFE54D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BD338215-C16D-47E3-9BA2-D4E24F17F5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37F988FA-630F-4DC3-BF94-604594EB436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22D1D0EC-2B85-4069-9060-BE34E1D36E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95BCCD4C-A885-4437-A1E6-EC04BD0B3E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C27C8FC6-E372-4116-803D-153FF51DE2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0DCC8929-A52F-4E46-A617-8526E729F2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E417BB76-36F6-47C2-B48C-C4748A4E821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F99E52CE-06CE-4F3A-AF7D-0D26A216C5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FA836D3A-F0E2-4F9C-AB76-4CE0992C9F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BBBAF478-3673-457D-9BBB-CC81C300BD7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557C3AC-37E8-40A3-BA49-FABB572557F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8AA4C2D-197A-46E5-9AF8-DB4731F137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A447B351-5CAF-4C04-BA07-D68E8E9160C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430497A6-F602-4411-9185-9DFF187ABE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91B51E03-06FC-43DC-996E-5A3BC922BD4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5D6F8C8-B1A5-40E7-85D9-E1975C88CE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568F21DC-174D-4C71-B311-C129672239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19895343-C4D0-4855-9980-65CE74EF79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034BF0FA-ADCF-48DE-BC31-14BCBF5A25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ADE30D8B-BC73-490D-A8E1-A36918122A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E411214B-C4F0-49D3-AAC1-F2469C20A3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33C4AA01-C784-49FE-8074-BA555DA8D81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6142734-B30C-43C3-BE3B-6787A30E6FD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A7ABEF43-B163-4101-9B7A-6B8BEF8EED9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0B7BF329-CBCA-4273-A103-6F78A21213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6427910F-72C5-4142-B2B0-7894D511AD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83A7DC0B-EA6A-4744-914B-BD77BA7D91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9DB01E63-E875-4534-859F-F1ED8562F4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E62ACD6D-4071-4C17-B58E-B9DBA9782E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B70E6452-8FCB-49AB-9120-B19297C3901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5660A085-A5A7-4F5E-8CF6-E49A467636F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CCF91648-E640-443A-AF99-3D5ABB640A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B536C10E-C63E-4D10-BDDB-E2439E4CCD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A2915CA6-4572-4685-A1E1-21A004D6FE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2B322077-0819-4F84-8EE4-9605102304D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BA0FEA5-DF06-4C84-A1F9-6B76D48814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43B2EBEE-5029-4301-AD13-E27980A957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5D16F55B-9069-4680-B655-D3C3DFB0D40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60DD593F-B976-4BB9-B99E-6BEC1BE3B6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DB248DBE-FBDA-4197-A308-E162308566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6C278DA8-7DE5-47FA-ACF5-9166408DC7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63296265-8270-4D54-8446-0ED2683669D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56903F89-1FE5-416B-A0DB-3D2C5FF100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C679922B-1015-4C64-BA43-43C513F339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68119C63-6289-4241-A542-9A6AA2BAA9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F4ED98E2-8CCE-41AB-933D-73E9210374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B23ECD64-CB21-40D8-A0F0-AAA5CC55A79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80C14A73-86FC-48D3-B583-A68C1873A0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827A39DC-3910-408B-BA65-FCAE846B7BB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B4CF986D-1995-48A4-B6A2-588CF4F59D8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BB6AC52-81D3-42DA-99B4-17FA301797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FB81EA69-B7BA-4B04-8169-672C663EEA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D857FCFC-DBB6-477F-B4F4-8CEDEA4A2F6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178BD327-796D-418C-B3BD-D5E5B761E49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63EEEEA9-E4AF-4128-9205-4D3C1DBE4F7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93CD0D8C-7B70-48DC-9072-A1032E2EB4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987DB959-28CE-4464-96E8-EA64213FB11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25F50CC7-D4D8-43DF-BE38-11294426616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ED897E0-634C-48F5-B7EC-B7492EEF55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5021403-33AA-4AFD-9AF8-CFA6B92035B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4A4BBC86-2A0D-466A-A3F0-C42C427384A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7EFAF782-C81D-424E-B508-A205EC4AE9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AD35692B-C569-40C1-991D-29C0525B240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4F546F23-B752-4D43-8C29-34128C5C732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5D4E62C6-85DF-4BDC-B616-EA6E7E6310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86FF3FB5-6FE6-4C6A-9DB7-79B31AA6E30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DB3774D0-0899-4652-9345-DDF83EE78EE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D024F016-58E3-4DDA-ACFD-D04F65A612B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A0523C5D-CE01-401D-9707-230EC3AB08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E5EE2D41-8F5E-49C0-BC42-4A552DAAABD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61F93390-1CA4-4947-A4BD-AE6412F140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A63F8030-CF44-4FAE-9170-DF6C06DF8C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7AF4AF8D-CDF0-4BFB-B411-6E6326BB8A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FCB7D496-E9A2-4B07-AB8C-6228CF6757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3DF965A9-A4E5-4F56-944F-F4FB1506EF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A8B843DD-0FBD-4CDA-B1B3-410D5BC7E59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F96B0217-0DB1-4FAB-8A0B-A854D2BB79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71FE7F18-A618-4145-897E-43216540B31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7AC186B9-F75E-4C3C-A5C9-F6010DA6364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5F68CB19-DD87-4453-8826-00F6110B413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3CB18402-3625-4306-AADE-4624B5F719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3D3244A0-1DD1-43A1-B337-5D93F060B4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250F47A4-380A-4046-8BED-42B3E080F80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4A42D66-4453-4A0B-B845-C39E89F9CB4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72C8BEA0-44A9-464E-89C7-86F572B179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B710A029-B1D5-4410-ACB2-12B65807889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BA3ADB6B-D610-489B-9203-16B1BCE2F8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CC69599C-C124-4793-AF33-8C815C93ACC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600E4C19-AF49-4200-967F-B8CACE5FF2E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12013B2D-636F-4C45-96A1-705CDA59952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66322024-0300-4317-BD29-94490633413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5D4D3248-928B-4217-BE7F-1A9C79EA66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77DF75E8-C830-4DF0-AB6A-5328ACE29FA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98C138D4-5341-4A1D-87C9-BB3C7AC9FE5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74DD6D80-CBDE-42ED-BA84-10F548894F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AACA91FE-7985-409E-80DE-FAA418D0CF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84C3EF8-E78D-45D6-9042-06844AF446E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C6D1C4BD-1CF1-4CF8-AFBA-CA966574E44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0324E1C-5BFB-4D50-8461-E5F7F10E25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DABA9B6E-5469-4818-9B4B-EA4C91BAD3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5CC23A9F-5319-4487-B6E6-389263D850B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89D9D1B1-E402-4608-9449-49E4B70685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B720FEA1-6051-4A5C-A539-71CEE986350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BF3D5736-7716-4DDE-A271-5F350ECE02E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DC6B2E67-C511-4FF6-9BD9-27B2952B307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3D22F59C-CF3E-4346-8752-88E8C5D679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304C0166-65CD-48B1-866F-E446E0B2EB0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D077A269-2C09-479B-86FE-577CD1D384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A871BDA7-54A1-4406-AAB4-6F4FDEEE2FB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517E4F63-812C-4C65-A84D-05EC5E7527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236DF099-11C7-454B-B099-5656AA391FA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2FF16938-79BD-4A19-AC35-33ED0BC473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B1EFF478-20A1-4A88-9C5D-DF706831A7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16BD369A-AEE5-4344-A1A9-2AFA98977F1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D0EEFA5E-BA8B-4312-ABAA-715708FB88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2D661A9-DD61-4D1B-B068-0EBD0660BA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0945E771-CCEF-4060-A307-792B994660B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FB61949B-6102-4C99-A5F3-0AA1A3C42A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FA523DD4-DA53-42FA-A931-F10F5EDBF1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D385475E-9A09-4968-9A89-6B422B88725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C1C2BBA3-89B0-4CC2-8F5E-F7A81D645A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65FD9B62-4303-4E9A-88D5-111E3524702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261ADD21-C3C9-48EC-AFFA-C235C2BF6EE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5AC115EA-AB8B-4767-8FEB-2581A5E3594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468AAD97-2050-4B0A-8D28-5FFBC682C52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BABDB9DA-34E9-408B-AAC8-AF957B28C84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FF63D769-F65B-4DBE-B2F0-FB3CA2FC8A1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350AE35A-D8C8-43D6-BB50-49D8F0BA86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BC0CD71C-7C2A-4C88-9E38-E36FD266964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83429665-0531-4998-93B2-7A0FEDA5CF0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38B58397-838F-44B0-9C8D-A7E7F130DCC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07FA4FC8-21FE-4BE4-AA4D-D141EDE80E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CA9E95E9-AF44-4411-AD74-BAA1E4B8FA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D6C4DEBF-CEEE-4968-98C6-D65B2FDA446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5797CFF0-46F5-4CAE-A23F-D6C250F37B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6CF5826A-B94B-4D33-87EE-6085A6CC5CD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99358FB9-9D57-4553-9343-6C062C8592D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DB48D83-70B1-422C-AECF-EDEE5659A2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7909717A-A40F-49D9-88BC-CFBA4A26D77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FCD1B2EC-648D-416E-8310-07FDA4AF0B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27851578-A6D1-45F3-8B0C-AA9E7587F7A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5968226B-C89B-448A-B6E6-A0F8A380CE5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67BA5A94-3DA0-46C8-B958-0CCA13B878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6F58EE4A-576E-4190-91B3-7E2CD7C5D6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AF55FF3D-A57E-41F3-AA3D-AD67A99E3E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0F2EED62-9DFE-4D62-AA00-E7B321F41EB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AE9E3963-B633-41B6-A3A4-A75D4066077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C3066FF8-7CEB-421D-A413-7B6E4433705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46FD9AEB-86AF-4FCB-B617-F16F65477AC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BCB2FA0E-F5FA-4D0B-947B-A3C75F7EB62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3BCC1889-2472-47C3-B26C-4B9CF58C6B2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85DAD555-7EA3-4562-8D97-D131B0BB7A5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91D1EBF8-B5D3-46FD-8549-7D84A1C6FA1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E1E8D30A-2E9A-413E-96FA-3D9DA509D12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E3866BB2-1DA6-47C3-B6FD-7619360EB56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0DD095FA-0C51-4E98-ACA2-051AB336A18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E4514941-5500-4918-8CA7-A675E3D1FB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8581A8C6-53A9-431C-AD65-9D35EE6F38E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224DED9E-1F94-4960-8ADB-1F18F84ADD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0DE0CFB6-098E-4855-A0D1-2A16DD423AF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6C6A473-F82B-4ED0-923C-1EAE2C6714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CE640E34-9AE8-4562-9ABA-5959F3CD3C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518DA9B0-E4CA-4FAA-ACED-6F2B35BC86C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6ECF039-8E10-444C-86BD-008CFC580E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1CE26326-0847-40BB-9F11-A5CFD039E1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A431B4F0-78CB-46D2-BC79-48E418BE13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313873BC-1260-4A1A-9104-5BAB8051B3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11CFD537-8CA5-4EF4-805E-AAAF2EFE0E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3EB69490-7AD7-4690-9443-FB6A8370E98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46339D8F-5884-462F-872F-76A3E1643EE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BF80DE8D-E879-4EA4-B7FE-D2F940E865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D94D6164-C2EC-43C3-84D7-D1EC5E5D4C4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31115B0F-185F-4083-A9F1-B72C3332AAD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FA26BBD7-2305-4F28-AB51-91A355F11F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4AB588B3-478D-4AF6-A7AA-E15BA87BC1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247807F2-927A-49F4-97D8-3F78C86DF2F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B6B2909-83EE-4ACC-AD1A-9C36FC165DE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C1A15A0F-151A-4D26-B6A0-2D0D775599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B9BD030-E8C0-4E4F-AEFA-948E42C8DE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1997CA43-E644-44D2-9AFF-5DD19F8C834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19F1F24D-E8EA-46E9-B2BA-E9C481EFB3C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6479F6C9-7C8D-40AD-AD4F-8310F500C14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8FA7F80E-E856-479B-999C-4B49357B9D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F3B500E2-F272-4413-AFBB-4664FFA0589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F2B5901F-E9FD-433F-8DFD-737D8F226A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928EA744-1861-4E33-8FEF-06E84893DD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2B3EFA5F-8E54-4237-B1C2-D99AA0A923D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E63CAEDD-FE75-49A2-AC4A-6E86E7E9502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158F4A3B-9515-45D1-9754-A87671BF038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DE57EC60-4E03-4A18-AC2B-4DD5C03C6CE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8F07B658-A43E-4183-A9D2-62F93B8A9C8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E2667AA4-1F4A-4436-8CB2-218580BA726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6624C7E8-BADD-4566-9384-CC1DA7E1BFB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713D9282-C355-4106-85D5-05F3058204D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744302A0-CB93-4037-AD56-4EE46D189AD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E63BC225-30FD-4B28-B8FF-FED8E8D6F0B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AD55E9DD-D427-435D-AD64-7BED7EAE3D7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8660FDF2-99FE-4625-94E6-3696F5257A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BA25C1E3-CB2D-4AB4-BBD5-9D46466AB3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4C11F7E3-D18D-4313-84C0-54DD78E1856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6C17EF16-4987-4B12-83B4-BFA9B8D38E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AB07EAC8-0883-4604-9B0F-3302AACEDFD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5238D184-BB9F-49A1-8FF9-983F2090D64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47C624AD-E894-4476-9D46-08A2B8FD077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BC61790E-3E54-4CBC-98F6-7A5724BD96A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1B6E3705-EB8C-4EFB-B5BD-7F1DAD62A4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35CFB9FF-1CDC-4FC2-AED9-32F3E1385F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8FFA9D07-D912-4879-9F37-33708D1BCF5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C7ED776F-6F33-4C8D-AE83-D7C3E5365E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9F6986D0-552E-4152-A5FD-100FC1396F5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14440F81-6250-41B8-9D8C-FD4E3613D9F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A461F661-C44A-46BA-88AA-076D4E0076F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995E3CEB-5616-4487-B797-213D2780BD8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C1CA16D6-D50B-4A5E-867E-585340D497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6DA9683C-454B-4D13-9412-4993C2DDF8A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17C7660A-971F-471F-A8F5-853317F9F80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35AAD100-767F-4E09-890E-5284DFFA56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B472CAA0-FD98-4C44-BBA7-80242541B89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3C7B7B99-9D81-4380-BE74-E735F0F470E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A29A5365-65CF-4361-A2F9-BF17F33DBBD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0B2C1445-B300-4BAC-84DD-A62EBC0612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1B5CFC7A-DFB5-492B-8B5B-C23A9F9D89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D6DA2084-749A-4382-BD4F-003D11CB21C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F9371F7A-5A9E-4755-8042-FD8736BAE96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3A0F5FDC-DA8C-4EF0-AF46-5A6C73532E9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9DFA151C-C6E5-4740-948C-4A6A7BCE2E8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2F155AA-2C2B-409E-861A-B9D552F6B0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ED08D4EB-8723-45B8-AB3A-6656DB09FBE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AD37717B-C585-4CE7-8AEF-26E9B5F0583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E64BA0F2-6E87-4D81-AC7C-D93EA0B523C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2BC70B41-B160-4D64-B0E7-A5861ED6399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EF2A67F1-AC63-4537-909B-476FD2F1FB0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2E4DCE21-DB97-4E4F-A60E-24E6EE5148A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5BD0591E-48C1-4F59-85EA-EE11705E5BD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1B647ADC-A095-4B54-AF2F-DE40B460C7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8A0E9716-853C-4650-996E-B9EA063DFE5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7DAFAE9B-EF64-4216-80E4-2278EB8FBF0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3061BD70-A88E-4D92-BAF2-643EA37F994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83871739-6874-4B28-8681-C80439E5B6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B0CADDED-25E0-4DB7-9FBA-04FBF74ADF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D2B412A5-94CB-4036-9AB6-C99471AD4EC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1EDAE440-72BE-438A-8CFF-71B31A7552B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21A28B0C-EA48-475F-9EAD-6B4E119F52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C737275F-1157-43C1-A810-83455D81CD7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95807154-210A-485F-A4DE-FC0816D5BC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E81528B6-C5D1-4D9F-A9CB-ABEDDA93C88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A7BDC234-F792-4863-B5A3-5255902C76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79B5DC77-AD0E-4189-BE5F-779E989DE28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460A37C7-FE9F-44E5-81CD-ACC2CB4CC8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212CEACC-45F8-45B9-9A62-64D6445137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3A59CB3C-EAD4-4EBD-9CB3-A6E22B564E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4220D69C-F71B-4B37-A8CE-CC5928E11DF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E9BFB6B4-710A-46C8-8296-A2879B0210F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E85B4751-9B20-401F-B0D8-A30B38E5E94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3BA6DFEA-FFC1-4D64-8AE5-27C0844153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28C8ABA4-B846-4B6D-A5E7-10BC8B7521D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CA39ADEA-61D2-46F8-AB41-45CC29FCD0A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71D21B38-88DB-4B4A-98D8-63A6120FA98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BCC7D8A-C58E-435C-9144-3C48C5B4B7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59E729AC-60A1-4FA4-BF09-502E4A9DA2A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F3715833-E7E9-44F0-BFE9-D899C6B848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DE02F0FA-B46C-4400-9FB3-0046E90C485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4E4328AE-2AA1-4856-9E99-349756A656F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EBB32EEA-213F-4099-86BD-DBE2B06EDF3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CA3522CB-542F-4CBF-B1A1-3B4DF6F8BB6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A34C6EFF-6D8C-40F0-9ECE-EF4C94C7F06C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51504721-C29C-4C3A-B18D-80AD3E13693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58A9B59E-35A4-417F-A59E-E6B7375490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402322-D031-44B3-A148-9956EA813F7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36D46546-A4E5-4214-BE6F-10E486495E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DC74BB0C-195E-4B67-9232-5C237F424A9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5E4487CC-3069-4E03-B126-87D9BAD5DE5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4D48D216-95C4-4876-B8E9-4D5998E2EC9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BF90FE83-F3C5-45F0-9E4E-742E85CE028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FCADA9D-049D-400A-8314-0721C749CB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910D3A4D-53A1-4FE8-868F-9DD14A2FA64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80FC0B4F-F1DA-4540-A28D-0A53AE07F6A0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F34FAE6C-D529-43C4-AEB5-011FD8C43E8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5B461CA7-8145-4B0D-ADD5-A5BFB4EB36B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9674E130-B5E4-4851-BD87-0E86C6251F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7864666E-894C-430A-978F-9E4EE7A2EC5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2F49C0F6-D9B9-4FE2-9484-CE17F9310438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A277D2DE-8E31-4AB2-B3F2-F9619C706A5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A9AC2D95-1175-4DD5-B1E1-40D5EAF59F7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9F481F90-49C3-455E-A630-8DC0A201DD8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0FB2C64A-156F-4018-A8A8-4ECDA19DEF8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2D38FC53-AF47-4005-BBDF-1E3219C6C0F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2E5379E7-0599-44E7-94E7-32110D27213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CC3208E2-488D-4C4D-AB30-71F50D27A205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651FA9D0-6277-4822-813D-3D0644B4CF3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E58743D5-626A-425E-B036-75D9BF427F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AA8EFCD1-76C0-4671-B6F2-9E9D2C0A6DB9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AAAA5D03-4014-4B6C-90D9-0B59243B0F8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68D45441-BB08-4C6A-B0A4-3034C3B59311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94C9D23C-5137-49F9-A705-63694326B04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348CBA16-AA03-431E-B61F-92F11D7964D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7D577CE5-7E1D-40F9-8DAA-AB8D4581657F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C937E93F-64A1-47BC-9BD4-7D501657209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4A0DE268-68AF-4D1A-A978-3F5BF1C6C32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247C82D9-3CA7-408A-ABA4-CA9B4E9863A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696E2EA6-4403-4190-BFA0-9FF4314982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BFC62875-4198-4ACE-96C7-00CDF94DA2A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C582C18A-E5AD-42EC-ABC2-3BF4568F5FF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8CBCA673-6CFB-40AB-8430-C413F17D456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ED5AFA0E-465C-4429-A573-FB19E7CAFAC6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A67AB78B-DA39-48C6-A0BC-BF81ACD5A463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9F1A495C-60CB-4AB1-B600-DD3DDC0AAE5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EB9E8EDB-A271-4B6D-965B-FF914E33409B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C21F8D13-E334-4A2C-9E19-95429AFCE522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7316413-9ADF-4A44-B011-F015082CC4FE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461CAC6C-837D-473D-8FD7-3ADE5A7B5E57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76EB03DF-FB22-44B2-88E6-4F1464ADFAAD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27DC7FE8-7A8C-4589-8010-9BB06DD89CEA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5C3926B6-AE14-449D-9066-81BE82B491A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22EED0B8-B1C1-4297-89AF-0143748AE2D4}"/>
            </a:ext>
          </a:extLst>
        </xdr:cNvPr>
        <xdr:cNvSpPr txBox="1">
          <a:spLocks noChangeArrowheads="1"/>
        </xdr:cNvSpPr>
      </xdr:nvSpPr>
      <xdr:spPr bwMode="auto">
        <a:xfrm>
          <a:off x="1771650" y="2438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54A763B0-CBBF-43F8-BB63-ECB085C76C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2478EF6D-63E7-47DB-860D-1B7310A5F8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33F6010A-3F01-4AD4-8447-3EEC76DBD8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23B0267B-5D6B-433A-B7FB-AEF6CF3AE2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E7788595-80B4-47DC-93A4-A2EB6AB9E3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E245062C-DB53-4FEB-ADCF-6824289C30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C1B3F9B-B5F7-4BC2-91BC-E0B03F3FB1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9F9D3DD5-C9B9-4CB1-A034-F0906414EA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3B5113CF-8883-4371-ABD8-B8BC6E8C79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2935DE36-B9B4-4556-A198-61E4892ABE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7188CED2-060E-4861-AD64-185919A4B9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48594845-5022-4D30-8F29-F8A2D8D7CC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D9050507-D6C9-47D7-A276-2CDF4AC0A0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36BEE474-B972-4B8B-84B7-0FBD030FFD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39730A59-7AF9-49D5-9E9F-8FDD46D89B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79594583-C1E4-4E47-859F-7534936511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AA3CE33E-1277-4BED-8E9F-2178228D9F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17F78E97-17B3-4E44-9E9D-B8F0FB18A5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AE2EA7DE-A7E3-4986-BAB1-BF5765D8ED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75945B69-B17E-4AE1-B168-E1A41B7B7A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AD0E9B50-FE97-4C9A-AD03-FBFB16BF00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992FC309-B512-46E3-9668-872B5C25FC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63FD448B-09F0-4AC3-BA16-AEA0782F72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F9F6C069-D331-4190-AD7B-FA36080689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BCEAFCB1-1262-43D4-9A21-ABF54666C6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3589F6E7-ABB9-44D5-8B62-CDA4954BAD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2A635980-CB1B-4786-9726-5C0560A1DF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CA8A8EBC-8653-4D4B-9E06-09213F5960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EA68CAAC-8244-41D0-AD62-2DB8545F35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A678562E-FFBE-45F3-BE01-C166526716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3D816F63-7A48-46B5-80C6-BD4AB0874E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2FDA6036-02F4-4C15-BE24-9AB7E26AED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35B1F959-90D3-4DCE-A7E7-9A12E9BBDF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F3119135-2D39-4FC5-AF54-C14F5C4640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8E892FF5-F0F0-4A49-83E5-B77B2F7E0C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2C0E41-516A-48F3-B338-6E6856E0BB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7B2259E6-1EA9-4442-93E3-6853F37DC3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CDF136E-4D28-4B3F-BB68-C15C109C6B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876A25C5-938F-4EB4-9B65-3A52F00857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ACA9DE69-39EC-4AE9-A14E-E4AEAB0262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589BAA92-9DF0-4D17-B022-2B42F84468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8AA4C2E-616F-4922-9A94-04AC4E88AB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D6261B29-4026-425F-85BE-699F4BDDE8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CC9F382F-C0DD-4AD5-BD66-8DA3F552B0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3748CEFD-5BEC-4B8A-B5A2-3B1E37F8E4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956D3153-F850-4946-9B06-064EFD491C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E5776D51-377C-48E1-884D-18BDAAF253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299364EF-0818-4625-ABC3-D4FBCC4112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69BBE39A-8D75-41EB-A5D8-D43B8CF4B7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6FCAF090-72D3-4469-BE25-D6C494008E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A6B65E10-FD2D-48B9-8537-0FD6CB5976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B95CC55-6AF7-45DF-A73B-E161E01DDE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E9278F68-2CD7-4A3E-A823-9BA716CB24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9026CEF-F6F6-4653-AA7B-4A97250DB7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C7EE87ED-2BD1-4DCF-8687-EECD8AE3B3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80888367-6FF5-47BB-8F8E-6D28F17B2F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F5700279-92F2-4FC2-B80F-AB4094B2B0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D7C5241A-6A10-43DE-B62F-8460DD42EF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7701AB96-6B96-4E63-A677-779480B6CC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FC9F6F2-182B-4078-B4CD-9E47AF406C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32000E92-ECDB-4A66-9E10-7E4B677E61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6CDB0904-F136-476F-87FE-9D3377F3E1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A083EF14-AEE8-442C-9E9A-17DEA8443B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3813509A-BD63-4136-9318-293A4E4209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2579AF53-09ED-40F7-B997-91044C1E4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12B8258C-8076-4E59-96EA-A7E35EF787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249F8DF-49F4-4C90-A37B-BC7834A60C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117D74F6-D1F4-4068-90E0-536D76DCCE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F56C1D14-0963-465E-A328-E4F7A0121D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C79D2006-9DCA-43E1-B236-58646EC5C2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B2E05011-92DE-4B29-AA43-E98B0B31C8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5C45E06E-63C2-4D4B-8E66-AEDC8D95D1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AFF5E9A-BD00-4732-A841-070120F039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BE488AB2-722A-4ECA-8620-C2825CF0E2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9F42D803-E1BE-4DDA-BCF3-1E4EC9A72B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42BDF125-C855-4597-9A3A-402D61679F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67BA8769-14CD-44EC-A9DB-8822FDA2BA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355290C7-0EDC-495D-AC35-B5A7ABEB02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7F5C9F4E-05F1-45F9-BA11-A9E2FEEB1E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79B72988-067E-4C52-9C70-D6ED687AE5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9071C63F-2D6B-4EA2-8E8A-E4ACA3F7A5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4A0F1DD3-6883-4A55-94B6-307111FD7F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C6832873-7FB1-4D35-B900-8A2AA0F338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72333C07-225A-4071-992D-D6B5E38C2F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D7EB5A9D-942B-443D-96C5-0C66A9D25C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9F26A2B6-1BA8-42ED-9D65-92362A593E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42E6BD1B-89C9-4347-BB4E-AFCBD2CAAF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C20A9D7-F000-469B-A64D-4A54667E7F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4167ED50-29F2-4F91-A86D-AEE53E7758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FAB902C1-25D5-4194-8EB0-2F70A93A8D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F8EF8B66-19BE-4FB9-9BEF-4B097C23B0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C50CE82C-7C7E-4C3E-8DA3-1F568EB408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25E5FF5B-D361-46FD-B3F8-65D34787F5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FC2710E2-3103-4DE5-8398-4CE4198288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72B3ABAE-A953-4F3E-8340-840C7ECE20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52CCE274-D6E7-49CE-81C3-578C90859D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F6BA6476-9644-404B-AAEE-BD730DB1FC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8BBB2988-850A-44CE-B128-926B1DDC51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2DB18AFB-EE95-4552-AE89-46ED9B7FBE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DE61E25-F4AA-4978-BDAF-FF547BAE0B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71EB7CD2-2323-42A5-BDF9-C273BE44F6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74468EC8-7B05-4F33-B05A-CF7F6E332A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A82AEDCE-8670-4D42-A783-B3D39F07C9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15DF1BC9-5DB2-4EF4-BD12-BAAB23DAC0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9812C015-A1E6-4410-AEF5-1142FA8164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4F18C372-1CA9-460A-B7EA-3F20D7645C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ACB9F2C5-F143-4215-9A6E-16CA4B23E9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6497548C-ADC5-476A-AB79-02253FBDCF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503B9513-D496-410B-9A3F-4D734E1887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1DED0844-CE58-4259-BD52-08BF2CDCC3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D65E9DB3-80AC-4482-85E6-DB568CF784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5560830F-4C9F-47F1-86D7-A57164ACF8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B212FE26-228A-4FC1-A7A5-59971D7DDD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60F1FDA-DD39-4E0E-BFF6-7AE0039EA7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B3F12042-9E49-4728-B11E-F01A765B41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41DAF139-965C-49C7-BFBA-982FA3B3FA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3F615C7E-1D5F-47A6-A47A-18F98BF9C3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FB63B147-7168-4529-8C41-399869BE0C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9A1D937A-D609-412D-80AD-D26CA21DC1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4CFD3462-9851-482F-ADF0-F52AE77C38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F356363D-7A58-484C-A85A-9EE48009CF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E73E387E-4151-4EBA-944B-DCA8EAA9FF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8884E379-0347-4B2D-BFC5-9F6D2A5671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BB511C4C-F17C-4389-9A2B-2DA6CE3C95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E8FF109-502E-45F0-95D9-9B9B191A44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05E626E1-EAF1-4057-B63C-A962144F80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A7747F80-D357-4441-BBFD-469967B727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9D705D64-F9B6-4958-AE18-795B852C00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96113BCC-0EF9-45AA-B650-945D0867A4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1C2AF3E2-AC0E-4142-8A63-85FF8B236F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C0778FE-1535-42D0-A0FA-0C0967D097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52C2DB5D-6751-4796-8844-10A95FBB88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26A41693-41D3-473A-B09F-F6308855E3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362FC56A-101F-4E98-B9D4-E76039A512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D30B7270-2557-429C-BD35-CA89889734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C03E16F2-CC92-4BC2-AC72-1D504B8D07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3239A54-F96D-4551-93D4-7073D4C206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D35A4F8A-5CE8-46C8-83F8-E0DE17C00C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D8EEDA24-B546-4F30-AB95-A706065075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10DA0BA7-DF8E-4B26-ABB6-EAB2D6A140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98926B32-2E54-4E74-97DF-8F95EF4515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A0F0AF1F-FD30-4BBD-9860-688E36E330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2C53CDA5-6D09-4732-92A5-29F006FD2A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29BD1339-FFFF-4853-941F-32026B4F5A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7D1BC1E6-85F8-4053-B10A-E24809FD18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13AB56FD-8FF7-45C5-BC75-194E5132D8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8B00399E-8541-4E11-92E7-436EA01258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DABD0C93-E5EA-447D-B767-323C62C9B6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A526DB77-7A9E-4833-8849-2A8A6F3A32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FE188DC7-C734-467B-BD28-9FD490F4CC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9EA31CCB-502F-4156-8473-C1055A0E91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2A5001A8-4670-45A8-84CF-6DDF77730C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982D2CC8-717F-44D8-B39A-FFCD8533C8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DFADD91A-FCB9-4F0F-BC51-FFEA210D7C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D2C53DF5-6B93-4693-A01A-9BF54016DA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247D459A-A0CD-4C34-9A72-05A15A3568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AD7E016B-F8ED-4CCD-8B9B-F0079E21FC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AE588B7E-8BFF-4355-B9D9-AF282B9835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954A9E8E-DE61-45DC-893B-C2755D3048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4314C9EA-5A2F-452C-A719-85C20F8869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895DEC5B-2294-4AE4-93FC-09ECF6F331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173F3359-48A4-42D5-B6DF-F95BD41D3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E0D76990-25AF-4945-B7E8-7377556BFA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91DC0D6C-6102-4EC2-8095-D3314CD341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6CDB67A5-DF0C-48F9-9F2A-6588E447F7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00736FC6-F244-4823-95DF-F48147237B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AF9B563F-9F42-44C1-9919-911C3974FC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1A9C948A-CC8A-4F57-8EEF-48452940FB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F23174AA-9ED8-4C17-B95C-40A46AAF10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4D0D70A3-3316-4BB2-93A4-33205EC5F1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7EA77026-6D44-44EB-9DD5-69204B6C3B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D7A0EB2B-5BA1-4331-98F9-527EAF7C6F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A60CCF53-10A9-4D5E-BB16-0B0FE23AFA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EFAE1770-EB41-45FF-B752-7197F6F1B2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A29EFA17-9693-4E83-8221-8793F956B9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B9B956CD-1957-4837-AA84-C7D4F7F4CB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E3037D2A-0271-4EAF-A820-381397F568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3BCFC70F-17A1-48B2-B3DA-776F3ED925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D8148436-E49C-4DB6-B147-1F4D2CE26A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33245F31-75E5-43AB-AFB7-844EC0A792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5D9E7E7A-7D52-47A7-B967-3DB6C11CD4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AFCDF892-87B4-4D96-AF0D-703113D6BF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0F56AD78-6C57-437B-BA27-E699A6BDC3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628465C7-0E52-40EA-AD0A-89646897DF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4FA55BF9-A2B3-4168-8A73-B1EB63DEB4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92A987A0-3D38-4652-8314-60A979956E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B81C6CB3-07A6-4BF0-B306-F611F33E8F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37B3E1B5-B3F1-41BA-A668-100A2BA491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2122A353-EBC7-4AE8-9D23-C2F289D151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8FFDCCB8-09E7-4AE6-A502-50C987D575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238EF991-CD2C-43AF-B711-503EEA526C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63DA79D6-F879-4EE1-AB7C-61935776E1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8B9CF695-C827-478C-AD3C-8D747D6DBB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BD213869-6DCF-4700-89FA-0A2214A1DA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D488937C-AD4D-45B2-8936-B47AC5C205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4D659A77-25C7-4D47-A8C0-918DA260FE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4B1EB089-38BA-427E-A47A-E5E61228B6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6C1FCE9A-FA47-4F4A-BA46-60F68BE76A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42F12AE7-4F72-45C5-814F-9B6242D481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9972A8AC-388F-411D-A6BC-62C8E088EA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5ADE85C6-ACC1-46F6-A4BD-7F137E778A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B7E97C1D-63E8-4C16-86A5-BB5C5DCA28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54C747F-604A-44C8-926D-714DFC904E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3761571D-90DD-47B0-9D8B-1CA56299B0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C45D0A38-B16E-43B8-BC40-9D0785FEE8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FBFF5D0D-8553-4CA7-8459-32BCE8340F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AF7678BE-28E7-403C-9DC7-20740E0830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C36E7BD6-53E6-4625-B5C6-F8643EBCA8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3D227FE2-FAD6-453D-BCFE-1FF0434294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B8C88A5C-9BE7-468F-89DF-3B502D3BE5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CBADA14E-ACAB-4BD9-A285-38AB0297B5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2C56482C-3068-48BD-A18B-BD84EFD0D6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D2F5F88B-3153-4740-914E-4950388808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F035469B-EBE7-4BAF-A6D0-44A0F5BF77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6F5567B7-CE51-4390-A2B0-E1E8E1BFC1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4B3562B3-D1F0-4F51-9A4D-A9DD25574B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62C52EAD-FCEA-4044-85C5-F82F025248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7E17A2EF-29A5-4EA8-8ECB-28D3986378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55B77109-20EC-4A42-AA26-B91B17DCAC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02235305-EA15-432C-B2F7-24D5BD3A06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E706B18B-FEC8-4A52-82B8-558E423C07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7FC3DDB6-E969-424B-8294-414A78DA26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98B327E8-97D3-4DB7-A379-21CE057B11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01F149B6-255C-4EE2-A7D8-B733FF0413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8BF0ED6A-CA7F-4BF6-BB7A-04C26FFA34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F0754F7-2B44-49BA-9EDD-82390888FF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C858495F-73AD-4ECE-87C9-E2B6A6D241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CF0CDC9-6D31-48B7-9CD9-35A5CD1737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D8F9C71A-9853-4CB3-8E91-56667C62BD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89F1F40B-472C-458F-896C-C806D7D9E7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A8EAA22-D0C6-46C1-9A85-27743AFAAB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A17E42DC-74D9-4B31-B26A-CD9C49A0F9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6EDF4164-822D-4A26-99EA-B012C386D0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0A0668F3-07DC-4BBF-8EE7-E090FF31A8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36536A97-4E62-4D51-B6D3-62224CC162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E8D55DB4-D919-4A36-94F2-3CAB5411BD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3E62CB16-BFE8-4D8D-889E-88B39808AF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878F688D-8905-4E7A-8E32-6F1BBAE462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EEFA30AD-F7D8-40E6-B72F-660134F0CF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1A3FE468-7290-447B-8A9A-60EBAB3592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E3B5D288-14CA-4045-893F-DF4AF9D387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5143FE8E-8FD6-4785-8782-DC59AEB895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86C98F6-3CE8-4EE7-8D5F-79B84DAD46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F7FA0258-185B-4028-ADB0-E0D6A780CB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BDC18972-AB8D-439B-A464-30F794445C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2BC8F17B-5232-452D-B9C7-D8B25A4AF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961441CA-A18F-4F7D-9D1E-3CD27DF825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62B82413-3824-414C-9D9F-7E0F182DF0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C522BC14-0971-4CC8-A055-7867883A81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3F2B5A26-5BB8-4077-8047-030B0FC83F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7E368D09-BF7A-4C45-9D99-28CF2D5259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44508945-D314-4C92-BFF1-ED34BB8699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E2FFB97A-7663-48B5-86B1-D90F4B3E07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B882BF22-B334-447C-BB8B-3D61A344D2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F1E9048-9CEC-4122-BD9C-526A6B87F1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3070AACD-D75C-41E5-864D-9A190924EF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A31D8C7F-449A-48F2-AA2F-1C5D9ECDFA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5F6A0907-887D-434F-90AC-B959074B04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526A2A09-60B4-4532-BA0A-E3B312DB43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8E90C87D-3468-42AD-AD0F-498DC6D266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CB92D694-A330-481D-8C3F-E30127FAC4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70646BA6-B375-493D-A2DF-7D3C93BDC3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80515156-17DB-4088-9E60-4D0B3FFBB2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ED17E4D1-968E-4142-A741-BA4758CBF8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CE606130-1D00-4530-972C-9A1DFC257E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DE61C039-BB94-415E-94BE-894356AB2D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DD956988-A9C8-41C1-BD2D-51479DDC61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015360E-E30B-45E0-8708-CD380AA858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FF448BD7-8ABA-4312-9D29-B24EEB6520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4E863181-44E6-47A8-9991-C262A7B01F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BED0AA65-8EEC-478D-BE84-169D2369EA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7491227C-4104-4121-B257-9160C410C4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25938BD7-993C-415B-9537-30E33C0091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C0343D4C-E1EE-4351-ACEC-C2A9BD7F09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2824B5AF-6605-4140-A0C7-CDB83AE232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824B9284-6D93-4E4D-80CD-4EAB4E8A42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2F84CC9F-3811-4CDD-B5D5-642E30D03C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21362D1A-8227-4946-BDE8-6BCC7884B6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C94BD492-AD6C-4122-BBE7-F59BC4363F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65EBEB75-BBE0-481B-BE92-9021E791B9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B66E5755-FA9E-4781-ACF3-66626A7C25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145FB0A3-E49C-4A9F-8081-AAC5F08830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F8C60E5E-4FC7-4DBD-8B06-F35CB536BD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C63BA013-4C94-4571-A954-FD3962E7E5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261136B5-AB6E-40CF-B115-D75B6EA9A7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0843587D-3A5D-45B9-9649-C69228FEAC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E6297A9D-7754-4403-A8D6-09086BFC08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61D4A429-1163-4897-B087-6EDACE2500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9A7A3F5A-8A4A-40D8-9D1E-54BF8BB1F1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1D88BCDD-3AD8-499D-8575-DDDAB315DC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D7F7BD3F-DF18-41A5-8DAA-1DBAF936A8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AC4AA923-3FF4-444D-AB7E-BDD88CFBA8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EB805A24-5306-449D-88EA-E3629EC2DB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3DF2D3C5-9CFB-4778-8768-D7C81E4583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D7DA239E-2B21-4D8D-8283-4D4064FBFB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CD0AEAC-91FF-4478-9C8C-4D7834AE20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28989ECC-BFEE-4631-A65B-36D90409AF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92B05363-AB68-4942-91BA-51E117D54C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781D0089-3088-495A-AF63-E1A20F5536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9C32A93E-70EC-4EB9-A898-A227BE1608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4B1A3735-5CB4-4BCF-A22C-D88C72ED5D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1AB9F6BF-64DF-4BB0-B390-4453735852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982E016E-3E0F-483B-9A30-0B72795F4D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3CD15622-12A3-4F28-A631-D3328778B2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B2AA9705-15D9-47E4-A803-E685C579B4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687D6828-30B8-4A67-89FB-B5C577FA5D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9A4E8D2A-DFEA-48BD-95DC-548B87D52F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78EA08D3-1A5C-43A5-87B8-C580F51C71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7703468C-D6AA-4CDC-87EE-52E080B30F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E22502D-8A5D-489C-8D0F-5FA62F1ABB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E5506F57-F465-47EF-9699-450C3AEC75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CCB08A29-03F7-407D-ACD3-0D902DAE93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EC31564A-B0D5-4522-BD6E-C993902BBE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2E41F4A4-D40D-4791-944D-039A7A3FA1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7BC718A8-C2F0-4B55-8F60-BF452B657D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EE442AAF-9FBD-44FE-BA98-35787A0BA3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E0CD4BC0-4061-4416-BA33-47CE83FB1C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6B67026F-D3E0-4984-8586-252CF65521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345599E5-D989-406C-8162-1656A1DF9C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B9002B8B-8283-4781-ADE7-DD4241A26B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114F8553-FAEA-449B-B2D5-5482E178AD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5B47D520-AEA9-4116-A038-A261AD3429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52C45725-9F23-4048-BF87-85422A87FF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7C10BE9C-7ACD-4D51-8413-784B032285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A72FE06E-74AD-40F2-9944-4EFCEBFD8F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86D624BE-13BF-4B72-AB80-4979C80235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B2AEA1DD-F792-405B-BCF2-C708396A1B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968A7BB8-2478-445D-822F-B327494F19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2C4DC34-CDB6-4020-B849-B684B631F8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BBF174E9-EDEE-4E01-B374-46B1FB81BB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51502E50-AFD5-4A5E-96D0-0CD1F63118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EEE923D5-6710-405F-BF68-024ED71F23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663E42B4-B3D9-4361-8A8A-52FE23796E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62A5FEDE-740D-4E83-A7FA-BB77EED1E2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B215875B-4CC2-46FA-9BD8-74F5891D41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F053FEE9-195E-4D25-8CD7-5F38124B93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DF714EEB-664F-415C-805D-AAE8774784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E92287DB-3179-4B02-97B6-7E87D78582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A96F0951-348A-4516-93F3-2C8B72B188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CBE61FAB-3F17-43DB-8DF3-E8B53EBD4F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07EA9EE6-E826-4D17-966B-9EE2022BF7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32CE0901-F37E-4A4A-A66D-9C882858D7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C7B387C0-6E88-4EC5-8A98-2E7E63EFFC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66522852-8904-42D9-8E2E-102DA5F86C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642F9F2E-6BCC-45BB-8F49-890B16B05C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541DBA39-D127-4E98-9D35-B410647908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DCDC37CF-1CC6-4FCA-8EBD-1FD4240CCD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5F0105A4-E9B0-4439-B52E-E392944EA7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585F3AE0-EE55-41C4-81DE-BAB17347D7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48002398-E1A0-4733-8F17-7FFA5E9F4E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315A708E-14CB-48ED-96E1-C0FBE3147D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F725E37E-586B-4E3A-B24E-4F60CB4EE9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336B0F39-7F22-4C10-B6EC-4FD7540558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83F348A2-3F22-45E4-A7EE-00CDA65849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A89C1EE9-19F9-4338-9F41-3B5744E66C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273C0118-EEA3-417C-ADCB-79B0D765E0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3EA2366C-A1B0-4BF9-89D3-7FE2F136E4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697C3D0-E45E-42EE-A0C2-F0B915686A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F63B33FD-5E0C-4BE0-824F-8DBAF8A2BF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E7620E0-1EB3-46D2-A95B-442DF0E2A7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D2B359A3-F83F-4350-9016-21BBDC3D8F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4FB0C6C8-35B0-406B-9DD4-ED770545F5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B4CD37C9-7C3D-4893-8DFB-65AC6E55FC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ECC0D90-EC0D-4880-9A3A-60DBDEAC50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B4DC7487-5FC4-46EF-92AA-7CBA9AB9EB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2AD7779F-1D55-40A7-B923-CBDF6E7783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BE40717-5DF8-4DA3-BA21-459DB7CE79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6F8BA846-FB01-4F5B-AB29-BCBFA9F4EE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ED06F0DA-3D4D-496D-9347-8C5B548376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88AAA257-C341-44F6-B399-E05FC01939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9FF0CD2C-D63F-46CC-B748-7D7CFAAFF4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459B78B3-AC85-4934-A9B3-0907C76B5C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829AE72D-3A78-4F6E-BEC1-FB87CADA10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36535715-C70B-452D-B6D2-954845B8AF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8154FF36-7F1D-46B2-AC19-818FB05284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DAED8127-3178-44A4-99EC-9B87BCBB37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97195F7C-1237-4184-8A71-6163A5A4B4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0F0E5A78-9237-43D9-BA8D-0E71941395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D5657635-51B0-4EBB-B57E-93F55FD617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6F0F7237-D799-4364-8817-7AF2B2F259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C5861BBB-471B-40C1-94AF-8330768B9B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772D6251-3C0A-483E-A3D5-0AA86C6125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044F046A-F83A-4601-947C-F66814A1C9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CF2697E8-6037-439B-82A1-CADD68D55D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C652910F-86E9-41D3-AB8C-31F925F507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98347160-6C7C-472D-9308-6501DA0916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21128D13-380E-40DD-8105-D04887F2F7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BC5F07B4-7CE9-4CE8-B715-44806FF1AD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F9D8884B-D34E-4378-995B-C088377F0D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20D99811-99AB-4B28-BF67-5FCBEC2560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6D1564B0-3BFE-4F51-A9B3-75C5024B56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D7C51F64-587B-4B23-A938-E68E55EE49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1556EF15-9122-4146-B6D7-4C268DB43E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28E78F60-619F-4713-B134-DEED2F224F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497F5A1C-2DBF-4A12-B88B-68AF1CC17D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EAF423A7-1C4F-4771-AC39-52A7C09D45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AD65D0C-F6B2-4471-A51F-C4C50AEAF8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172C06BF-61F2-48ED-BE07-513A4A99FA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0E7E7A90-4470-4A72-A112-F8696E924A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54AFC2A9-9D8B-4426-8041-F3C7C5CECA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B3D8A5C0-5F31-4844-B4D7-BB527B1653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F43E214C-1E17-4E5C-86E2-B0B93FB012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CEA52A2E-7ADA-444A-B23D-E7CB2E1640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56CEEE08-9022-4738-860E-4CBAB50061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D433B21B-877D-49BE-8B25-F112034610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81AD5EF5-72DD-4242-AE3B-B8F3950E0B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68499FA2-4832-4218-9478-8E81FCC0B6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304734C7-7236-4249-BFB5-01DCCCA720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8A6B20BE-BD38-4631-8B5A-D8D95E5242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7A635265-1E9A-4DBA-ADB2-9AB93ADE31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AE5AB9DB-D3F6-4AF5-98C2-791CB71804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B42C4236-DA6E-4C86-BFB2-EE8CE3338D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7EC5994E-3983-435B-AA25-D503852A8D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27BA13D3-0DAA-4BAE-854D-CC20012D01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4DEC5438-7213-47C3-B40F-A0402F93E7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7E5F5A0A-D204-4FCD-B65E-32BAD5B7ED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AB5E9069-8D97-4D98-AE79-74FC4EB89A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EA7078B9-58F3-43DC-AA72-048D034E89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5F9487F0-3D57-4C41-9616-187BA4CF3B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570CA538-BBAE-49DA-B282-3A825795F5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1D0B4BAF-EB88-4C50-9291-BB477DE700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B22D4D31-F8F5-40D5-B194-FE84921F2D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C2B612B7-E497-415B-BBD7-AE1DE356F9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82FA1DD1-2D38-4210-911D-0ACDE34BD0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7B0EC571-BD62-46F7-BDF8-B0C1C78BDA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F5D45BDA-B68C-49DA-A910-41A014FE37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DB00B7B0-2B50-49B5-B55D-272099AD7F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5712F94C-84C5-4420-8039-E47769F0FB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3D7F54B7-89FE-4DD1-AA53-77B90DC37B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30B466CF-87E3-407A-AF1B-CEB72A16F3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FEE596FD-2C62-4A8A-AE77-63A0C7256D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F676FBF2-3782-4529-9CAB-AE2B3C9E1C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D7C57929-3AC7-46D9-AC0A-13E666842B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4BD52FFB-2172-4CC6-8E15-E0A86FD73D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746B3462-CF68-43FA-A1F7-BA97E81350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54A06FCA-7F47-4AF2-8C80-D95780BA40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6B704811-8E39-40ED-97C0-B01CBCB180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2DD3B163-D62B-44FA-9571-B8CA3DD961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EA60D454-149B-4AB1-835E-C3BAAB0E9D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4E726E19-FC4F-433A-9A69-26723D01E9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C74B98D7-D2D8-4CD8-B098-DD5EF1ED7A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8657D55F-E0BB-4D97-A1E0-0FAC928410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5F4B8908-5C8F-4623-B359-204D7D614D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D2AA78D4-EDC2-40CD-A662-14A4749557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0E2BE5A5-D1B5-4F5F-99C2-B679896C2F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B10A1695-FFE0-48C1-91C1-D5A495AE67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55DE222F-5789-4C2D-AD5C-32934DEC8E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0734770C-3E36-4E55-BB38-F2646ECD19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97CB85C6-2692-419B-B76C-E34AC104DF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DBF47C0A-498D-44D4-93F1-8793C1181F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BC1B47B2-1388-4D43-A0A4-601565907D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1DBE4169-698A-4DCF-A373-117F20C030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192DC3BF-8747-4874-8CE7-6932810C10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09175DD2-B3F9-4184-9149-873DB1595E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6BAD184D-2174-4A30-9647-8B35B7C1E4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90D15E1E-7275-4C4D-8C74-B349006B9D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177FC5EF-9740-40B0-A887-D392FB74A4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A5546A8D-4544-48D4-A61C-6404B1F225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A2106427-02DF-4FA4-B565-0D8BB1E1B9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91A41696-855E-4916-B602-5F9391ECDA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7F564D6F-7C35-47AD-AF5C-FDFE8856EC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162D28E6-1CD0-4C87-AC37-BC87B894D7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E7032022-E2BE-44D8-AD1E-FC447E9E2E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4207A2E3-B52C-4208-8600-D4ED472781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BCAAF638-F1D0-4D41-A0FF-25317581BA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D9D967A-1400-4E6D-A6B1-1783067021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FD346FFD-2B67-43F8-A060-8BA55D27D8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E2787A72-8D58-43DD-8412-2536E00DFB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93A5A79E-02AD-4B10-BDB6-B7C7F58A4C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F7E43559-537F-4749-BC23-7F37ADBA23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21613FA2-2787-43BC-91E9-978A0A1F7B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5D47C7A9-784E-4034-A6D8-31A8C37819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18431522-C8E0-49E6-BD92-DDCBE7C554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A93F9DEA-9A18-4E2A-9B0A-190F5F34D7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73DF1628-313A-4E5E-B8EE-22ACC77D88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BCF8FE8F-E43D-4248-911E-175B9A1459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A31BC85-1F90-4CF0-8313-0265202EBB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74C56DDF-6176-476E-B729-F243276ED6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9A770A96-CB41-4E83-BBB7-699484058D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7C2EE675-7E0E-4719-AEC0-F85769A17F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0E79CE3B-2518-448A-BFA3-1B65518C1C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7B5B0C6D-CE9F-4041-BD75-C94560E352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D7D75A9-1D08-4794-820A-41EC1D4812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235FBEFB-A4E1-473B-B708-901B335DCF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E9584513-2111-4E93-8C04-25B8380290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FBF1EF2D-7ED3-4A7D-874A-1A3B90336F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A1369C17-5680-4B27-9A08-336D9332B1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0566868A-897D-4652-BE82-1DBBB6946C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F4CEC6C2-09A1-4F40-9B18-8FB2350725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EDA539E-89D5-478B-9EA2-5C128EBEB4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C0647C9D-9A87-48EB-958D-4474ABCD33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0BB18D60-8F8A-4718-A7CE-B1972FA427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9E2D4CBC-86AC-405E-A83D-10FF7E1026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58C4CEA3-B64F-4F29-ABD9-B970E50471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1108CC2-4B50-436B-A245-8CB66837C0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5BF9540B-22D0-4F0D-9964-968D1D196C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18D79CB2-1FB3-423F-9215-549206E248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FBD88EEC-FD73-4FC8-9C85-B917AC7203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DDC309AC-304B-4304-ACFC-54886841BA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8684255C-B3C1-443F-9295-A6A7BA4466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C8C8650D-B23D-44FE-A86A-7FA37FB289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D5613B13-B7D5-4FCA-82EB-04182D7722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001E535C-C202-4B1D-BBAB-4172297C84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2ECB10C1-D619-4E5F-AB81-BFB9B4C451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2C1D2DE4-C805-4E17-B92F-46579B5986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7B8B9AB1-09BC-449C-88B5-7B6F272A04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63037EA1-B174-4205-BDD1-8D54536F44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B7EEF24E-3129-4D18-B6B0-8A4F10062E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4A67B092-C335-428A-B341-863D3F4683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6E38292B-8061-4301-B1EA-6F759D7409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D90928E2-90E4-4201-8C9D-0155473CC7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A10A46D4-F568-4A78-88C9-3428747593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52E13366-FC23-4DFA-BAA4-36AFA18A7D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F9CE0891-187D-4EA6-8AC9-D5AD5AF216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2C72231C-ABEF-4BA9-9A63-9022FFC892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84B44C91-569D-410F-AA07-F11B5493DD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AF6B9199-5AD6-40E8-989E-D27CB4D6AE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4C93350D-10E6-4888-A21C-29DF4701F9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D8A233BB-8A37-4169-9616-02B827EA38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62B989C2-1D05-4A9A-937E-9083A72492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A2A72877-6007-454E-876B-16555DECA7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3B0716E4-B7D4-4C44-85C6-5777AFFB19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4C9761B0-E65C-4101-B9DE-E9C1684CBE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0D0D0011-E3C1-43D8-9B98-2B8A3F2F13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E8B4CC23-96E7-4FBA-A665-1BF4E75F58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E77E1A23-59E0-4E5D-845F-C69861142D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A26D6E3C-F273-4ED3-93BD-CD96921B54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67DE118D-A77B-4407-9A4D-078F8547CF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376E5384-EDA0-4476-801C-6F22DD2342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9DF25C4C-91BC-455F-BBAE-B8624F05CF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946DF693-610B-455A-BF82-DD1D867FC1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D3D3077A-3A22-421D-95DE-1192099D36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4234FC25-4097-4991-819E-6CC2EF4018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8A0E8854-C85A-446A-9496-DFD40B54D5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EE02F90F-F6F4-4C7A-A0C8-D733056731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EEC20B9C-2F08-440E-986E-D3C00767F8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F9B43818-191D-44BF-A0B3-B2C44E660A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936FB2A9-F08F-4B2B-9BB0-A0969382D3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DD99FFFA-A40C-477C-BF3C-BFD870982B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41370DD1-4FD3-4406-8BB4-FBC3243ADF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9BACDD42-AC4B-4E7F-92AE-9D6CAEFC1E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4560568F-F4FF-4873-9315-08912A48F8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A5102BF0-3EF6-4221-9461-DF4B8B42AE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4057F6BF-E70E-4F60-8124-0894C0AD6B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30077F4F-6BB1-4402-841A-17CBC1835C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2B84B072-07B4-44DD-AA7C-7454436A98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9F8C7F43-871B-4CA8-9A26-025FB5C7C9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6DE509C6-55A5-474A-99BB-10FD494AAA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9A066637-3B0C-4479-821E-BAE269F4FC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90EE2EE5-3BFE-4179-B3A8-2271D4740B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FAB72798-EC44-4102-B030-072B5E64D5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41B53628-9EAF-49A4-953D-499531E9BC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9EC9ED36-B051-4B36-BEFF-4934645CDE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43D3A6D4-CE17-4F19-80D4-EAE8392179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8F6970FF-C9C9-4DCC-9C2E-EB9CA9EC8C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F1E5E053-1322-4EA1-8133-CDF773B766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0D199C01-39F2-4008-AE2F-B89CFD1F9D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8F9D5395-D21E-4D62-A9C3-089C845E72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6BA0F506-2F09-422F-83CE-C20B8E8EB0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36385B8-B794-4301-AEC3-D30A188194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7F09E2D2-C540-4787-91FA-88A3813409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BC0CE957-03ED-4CC5-80C8-951022B447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587D90DE-5460-4678-8D33-30E5E84229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CAB32771-ED0F-4CC8-9CFB-B116B3E9A8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90B804DA-E73F-46BC-8AC0-361E953A15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20D9BBA6-F850-40B9-B44A-252E0B60A5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305ECD80-DD6C-4E50-AD68-AB403615DE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80DB0642-417C-4728-99D9-57FF375D45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E5E6FB32-6091-46C0-8B56-C5FF49E0D4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0340B93F-7ED6-4159-A6E7-4436669AA1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C2D10B72-4668-46C5-A43C-BE8E2DE224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186BF6D8-87B6-4D8C-AE15-5B16E0BA13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C24176ED-2398-4BB8-BBDB-6643D77B04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EBD38839-B4B6-48C4-9667-B563E707FD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1F8550BD-E381-4326-90FD-D32E3A8198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ED33EEA5-C530-4529-B364-E158666636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AC2A0D38-A321-4963-9E6A-E906A2A647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2DC2031E-41A2-4B5B-B16A-55900B8729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E6DC38CE-D2C0-4F18-A47A-AEE5803415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157DEB02-D8DA-4447-A0AC-2A725A4B6E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56EC9096-7EB6-4DCA-9AEA-1FE27AFAD9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1AFBD729-E161-4C24-B7B6-0348950323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8D199F48-8494-444A-A3E6-D110F9A20B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D5FA3424-98F4-41CC-AC8B-3BB29C780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6E464514-B3CC-4360-B087-B8359C6DC0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BC5DC57D-C545-4CA5-8EF4-D76943C455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FF85F408-25D3-4E00-AB16-D1A1BD44FB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5D6B0BBB-2132-46A3-A0A2-1529FBD2BE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71F15210-55CB-4538-B06A-89A1E004FD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34A86B29-E8E0-421C-A841-DB6299DA9C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29B8E1E7-2C7C-4A6C-A5FC-8212385EA6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982A515E-4AA1-4C64-AD60-C2E8A02C16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40881AE9-B992-41E4-B1B0-94765796B6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7845F634-9E7D-44C0-BA41-5F60CA16B3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94A07BB2-4EC8-410D-9084-513C094E4F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BFC64194-2365-4968-BB9C-EBB5BF9D05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717E7674-75BF-45D1-9A81-102DD3B853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82CC159D-7388-4FC7-83D1-908D65C7B4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DD5996A0-43FC-44C8-B411-0C4D55FDC3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0313EEA7-E910-4305-AC3F-1F20E68706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85D01A89-81BD-48CF-8B24-B2FE2DFB97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9A36E5CF-CB86-4911-8547-83AB0673FE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ED1E3292-CD29-4224-A504-261DBD182D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17E154EC-0121-4528-BDE2-0EA093DB8C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6F8F89CB-98EE-48D0-89C1-1BB6164FE2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D6CBA100-CE1F-4547-B938-61AD0EFE6E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80537C65-D258-4919-ADD9-C680AE6389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24CC0E2E-25D5-4E6F-8A4E-8A460FA089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2E804E84-5FE4-4FB7-B3B3-3B56288FCE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F72CD654-96E7-4D13-A1FC-ED0BE9CDFE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2A976553-B12C-4C3A-B7CF-5A00E6EF67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8801F13F-8789-494E-B085-9E72E80717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52ECE24A-8C3F-4B56-B938-8419AC4462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8DE6B93E-A73E-4A34-B0A7-4058615BFE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340B223E-38E2-444C-8F27-76FB912099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8030AA53-9E31-42FF-951E-F06ADD8DB3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A83A73C2-9B32-4AE9-B0A2-FDFF82122B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EDE45843-E8C5-4435-A913-1748157BD1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A5BFD79E-4CB6-4A19-A1DD-D51696280D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2C8F8363-8827-40D0-83A2-EDF03E2D35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940098CF-72D7-4A6B-805B-FED829C1DA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64975C02-4F2B-44E5-B626-635A19F4A4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E8797C07-941C-4E98-BB65-9F02FB2EC9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D132DB90-555F-4E98-B9DD-67B95A4C79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D192F509-09E0-4617-9988-919F5941BA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388AA655-ECD1-426E-962B-A8A2CF1CD7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84E79A6C-B962-4802-BD7A-F748DB39E2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033B30CC-8E91-4F6E-97CF-DB0895F48D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84AA3506-7592-4574-BC9B-E727DA0BB1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8F793D24-FF2A-45AC-A3EE-BA245E4DBE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F7C63B4-AF6A-4664-9405-D8E10E9795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B49E83D1-A471-4E5A-ABAE-C00A6AE969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4290399B-88BB-469D-AC3A-874B8B3BC1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748DA1B5-FAF3-4446-A44A-33A503F8E8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B1081571-18CC-4E82-AD7C-93BB0A3B81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51391908-ED5D-4BD5-B05F-EC2C70E59A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DE0226C4-D873-497A-932E-A9C0404B28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62F43AE2-ECEA-4044-875C-A9BD306FCB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21864999-E7F1-4A20-A4AC-034EE43CDF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A744BA19-A373-4AC9-95A2-C662F00308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20AFD85B-90B4-4A8C-B098-E6A916612B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C6F19D25-5D9E-4B18-921F-6BCD9BB0D3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DB19C428-769E-4946-A8ED-486A8A7F60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530EBE4D-6328-4F8A-A0D3-33F932ED6F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D7E4AA25-CC42-4148-BE90-57C1A5A577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C0D383D9-8FF8-450E-BE68-194CBC647C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53F154C8-80AE-4FC5-968F-32C2FBE859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6C82D661-5EFA-47D8-9145-051017EFC2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B6A28E60-69B2-4FCA-8856-27B5285EDE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ECC51780-3EF1-4F59-B384-4E4C8058A7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01A5BD25-E271-400D-BAD9-99A1FB1F8E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CE5F60C1-BC79-4ABC-A925-18071B91BB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A2349BEC-E302-4717-B437-6128D463EB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8739F1EF-A5E1-48F0-988B-112DAA6361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90EFF94-5F12-45C0-9A2B-D4C082C9EE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81C97497-BC3B-429B-9612-2156FE65D2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25EF2DA9-148F-4D03-B1C4-D962B2C3C4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F0D7183D-AD8B-4DAA-ADB3-9993AA427A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CA7B7701-4AF6-4404-95C9-BBE784219D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469E201E-83E9-44FE-ABAA-0F9C8F077E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C875A70A-458C-42F6-86B0-2C1AB9945C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AD0F44E1-23E9-4049-BEBD-9C01F1B491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4AC1262D-F519-4346-AACD-18457FB410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52BCE634-E675-4183-B188-D407FA6E5E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2437C7AA-978C-43FC-86FF-90607FB03E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10CE89F6-605D-4BFF-BB86-C0963D5D1D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9683B25A-C614-4DB5-9644-A78F6A8A1B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73843E6D-527F-4410-A0BF-1BA356A877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D2487AE3-A940-419B-A486-780A0EC145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FA307D17-9B71-4892-A198-22C008D2A7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67FE8C73-C672-473C-8644-37A96FF4D8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A0D30B71-0952-4AC8-A5BC-E723914F22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70BC707C-6210-45B3-AAFD-9E2E762511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EC53EF7E-0CAF-4948-AB1D-2754C264A5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2D55D33A-AEA0-4A6B-8A61-3F0258F952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6BEB8D15-C026-458A-A494-A09EE84BE4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A91592EE-E543-4120-A765-4F5456F0B7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8F8D1B08-9E26-4223-9634-01913AB589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D5044EFC-E74C-42BE-AE10-855E41C569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F69BA5CD-E891-4AD0-9B0B-31A8F0BF2E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42F658EF-C9A8-439D-BB67-D2C7CEA55B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21A9B97E-3C2A-426A-B90E-AE6BEE1B80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853447D0-D711-42CC-A617-4265071719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8F1F2235-A02C-4ED4-B8B9-25436ACED4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9678BB9C-92FF-44C8-B95D-1F8B466889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8BF68ADC-9508-42EC-B671-F4C66AF376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CB91CF1A-FEF9-4A54-9E47-AA570311AE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E4EC5F5C-133B-44BB-8064-99A432D35C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8C186C29-3B98-4D74-A386-DE19F1201F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EBDDA0A1-01A4-43FA-9AB5-0823B0D733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0E43DF8E-F66D-41BA-9708-8EE9C923D8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FEAD16B2-E7C7-4B97-B274-01B9518236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F8B6160C-256F-4D16-958B-EC6C4AE881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3FF3CD98-6910-4DF8-A93C-6E8FDDBCB7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E588B431-B31E-4B4F-B16E-A7A34320CA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6C0E6D2A-92FD-457D-BF1D-8CBE772DB0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4A4932E-4C79-4747-9931-691297C08D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30A7C29D-5235-4E5F-9308-1572AFE1DD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6DC62522-4C22-4C8E-AA35-EF23437A4F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1C92C733-7A0F-4041-9B5E-F330721278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A90BA92D-D6A4-4B21-ADE9-D1DEEFF60B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327C415D-2451-4133-9B30-EB1443265F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9F199261-0565-4D34-AFBF-8454581D47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1B04E38B-726D-46EE-ACBD-3CC1E0A8E8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4EED5511-5B1A-4358-ADF2-5FDE958B3E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259462DC-F629-4A01-90D6-4C58FD5A97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954281BF-407B-4920-A049-5FF571C6B0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7C04FCC6-6060-4C51-AC90-83A66A19C0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9B4731C2-0C38-4F92-BD4C-79A1C883C2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0CEED16B-6520-49DF-B902-6DA5CEAF3B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91B38493-1313-4454-8745-A358165F10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68E3081C-57AD-49E8-862A-02E43CB44C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1DCC8AD6-42B5-47D9-B5E3-FAEE985789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DC5AB3F1-6C96-49DE-9D06-D36637DE5E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839BFCD1-F8F2-4CF4-8718-E91729311D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9D0AE161-2261-4911-84AA-CB01DE4D13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C72C83B9-2B85-43C0-8F43-2EEBC25B2C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72AE6FF8-4316-46D2-9328-A5B987E151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FB3A303D-FCA2-4235-97CC-7DE5A7261B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20073AC3-47A4-4822-AC50-809509378E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20AC367B-BE3B-475C-8792-1A57B9657B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65C225AC-B31D-432E-B3F3-3EA6C88526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A049CB42-B194-48EF-840A-CB9890757D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9CA8C583-2DAD-446D-8338-C2B81F059C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614F67F2-B546-4ECE-8253-2F9A1AC340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7DE2157A-FC39-473A-AE41-1D0104E14A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D4D1E385-F27C-4A66-84F8-21992D040C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D486C366-990C-4C9F-83BB-D2D44DDF5C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0B5A3A10-A0B4-4AEC-B720-273B9824A1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374F856B-BD9B-4E4C-A602-D9BD7AE4B4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2BFD5718-0127-4CCE-BDCA-2A3C950B11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9DABE3C4-B2BA-4349-B16B-E4DF26B4CC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8A109097-A498-44B0-B5D1-7DF9EC7B78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8C6E35D7-8EA6-49DD-804B-E8E0CDC728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CA83F549-56DF-4D68-9DEC-6B1DFE4554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F2B4DCA0-69A6-47DE-A4FD-DC7E697DAC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9305AC5A-5461-4054-AA8C-B21DE49A8E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22F99FF9-A5D2-43E4-8033-813631C873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9FB46270-DCF5-4EE7-B718-B8BCF02BB6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54140EDE-573D-4010-A985-6AA08AB88E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4CF9A3B4-6D90-40B0-BF09-52D5A34B70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CA74EE3F-4F36-4B34-8A1E-FE395FBB8C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9D5A25BD-D9AF-4FAA-A3F9-B95A1BEF2F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E4316261-DDD0-441E-A008-3F8E0710BA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CFD5A43D-2A5B-4887-9D37-5CE671CB28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D0E171A5-5EE4-498C-B76A-C3491632E2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1A8AE8BA-0120-4EBA-83EA-6608C067E6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C8B217F9-0FAC-424E-8D98-1AF4E12818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4767781A-10FB-4024-AD50-0435D7AC62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78BE563D-FE66-48FA-A653-70F50D5509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AF4A309A-DE18-4E3D-9D38-2F5033BC91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28E44694-BF6C-46D9-A273-BB0D0AE9A3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E7F2173C-6704-49ED-9D30-F0F9987628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FFDF9DCA-008C-4F4A-9D55-F45C90181C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67680540-390B-4BC5-BA30-A82ABFF9EB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87E4C25E-4C7D-4A16-9962-08AFD0C994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54CA1CC1-A5AE-4AE0-942A-10D314347C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B981F5D6-0C89-4C98-AD7A-B644F1800C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9EE63707-F922-4B44-8348-F921C182DF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45F3037-9790-483B-9429-BDEC8F34D8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75F6581D-F9EA-4C5E-A9E3-AFD86B0098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03D10CB6-ABA2-4A52-A508-42DD469BA8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D8E01E18-E4EA-4F73-A545-B2589E3B6F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AAFC3778-41A7-4790-B0ED-2D5835FBAF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5AD5756E-2486-4E75-9AF5-0EEA14986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B19CBC56-67C7-4C97-866B-A8B0C38CE2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0FCF2CAF-78F0-4C9A-8B6E-4270416CF2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3ECDCE18-E3CA-4351-BD4A-8DC5316E1D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2588EFDB-6DD0-4466-9107-2A9B23C7F7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79A38F39-AB8E-45C9-BE86-FCF78671AA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D7FAB838-A992-4701-AC71-F3DE4FEF71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2F2980E2-6304-456E-943E-2C0B926FEF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282CA8E8-E6A6-438F-8457-02DE87E76A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526B3497-9E3A-471D-9F5C-2FD956CA72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61147A0E-797C-4455-8260-FC8C5160C6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DA57EFEE-CB46-49AD-9586-B451F72834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BE8FCE1E-3E41-4681-918E-86418DCE25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CEC4FF0D-0663-4FFA-A7EB-82CDC8D499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2AC61727-5AD8-4512-962F-CDDB477CC0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12984654-EF4A-49F9-A2C2-BDA008E4DC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217D8533-D983-4B92-A0C5-41D4721E91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44B3CA2F-68EA-4F28-A90C-BE65F0E858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F4EEAA3B-C131-437C-A343-5DFE91DC57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876BAEC9-B0B0-45CC-8D33-E3F19CC16F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BC7D3DB4-E50E-46B7-B546-69A6FE8951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586863DF-6161-4072-9D81-8EA4894BD4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DBB43A99-D5BE-41F4-AAEB-658E2D054D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3BDCA5AE-7237-4397-A0E6-1663F46761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3372257C-BD98-4933-85B1-A6936E0231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C705243A-C3A4-4C00-AA38-310BD8B635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9343AFAF-AA8E-41A0-A065-32E8621643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3DBD18EE-69E2-4919-9BCB-7CDBB77BB8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6E41E632-E45E-4B87-83A3-CB283F50A2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0F02E6A2-3978-43B2-8855-53A992EA2B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AE679C17-7799-4D83-9AD1-8BBE25DC3F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29D93BF2-3B08-4206-9D89-9FE3B6EA50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C73A28FF-61C7-4DE3-893E-1BBA4DDFF9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917EC80F-E6EB-4458-93F0-AF4A99A2ED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048BABAE-68E6-46DB-B0BD-FB59DA29F6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56AA5C12-BF5B-44D7-AB10-5B9DE96223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8023CF4F-C52E-4D05-B88B-41B6F9E039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152F2A87-A282-4469-AE06-81625F80F8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8FC9EAC7-463C-4425-95BE-C2F16EBCBF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9AFA86FD-5DD0-4DDA-8502-9D7D6C6F54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C011909E-C5FE-46F3-912C-E1483D1FCA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8937F57E-B33F-4F29-A1F2-E871909D48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F31A794B-F0A8-4751-9801-62D70C0AD3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D575E3B7-0215-4A67-A9AC-56AFD0562E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DFCFF9AB-0A3C-4ECF-83E9-BF19B8131C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12234E3B-1817-4CBE-B179-948F01E5AD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37B376DA-402C-4088-8391-D133859124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5BC853CB-B058-4D0E-9274-13EFDA5526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D2FEE38B-D72F-47BF-A09E-49764DCB38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87304324-FF40-4F4B-BE4F-68106727CD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153790C7-A7A4-40F2-AC98-4BE9CEE94C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13D742DB-8D14-47F7-83FC-CE3F986B11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FC1F31BF-3AA9-4A00-8C52-4247448C9B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F3D3828E-6D50-4633-A22A-85B38F6E74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FC803354-A979-4017-88C1-F579427339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423832DA-D27D-42E1-9CE9-1F8E91D891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324F28B9-106A-4786-A319-ACAC25EA2D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07A95EC9-99B9-44FC-BBAE-C26F91DF3C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43C6E506-0FCB-49AA-9F45-0921F91CD4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2318FF59-4FCB-4AFB-87B5-760197A0BA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1FE79723-085E-4051-9DF1-E8BDA46DA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407AA244-35DB-45CB-B748-5B892C7DDE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13EE0C7D-0588-4F37-8277-696F557F39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4EC3EB9E-4B3A-4AF7-A390-5547B88C74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BAD83D1B-A15E-4083-8E62-92CFA3A24E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3D2C633A-BC9D-4DC6-9C2F-3FB912E14D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6D5BBD0B-FBD6-45BB-A41E-4BA5EC78D3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AE8E5AED-5433-40BD-8D83-7980895823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F3BE0A92-2CFB-4691-9971-72B30BF71C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A73C5A61-2AE5-47CB-80F0-465146D6FE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407BF9AC-6307-4AA6-9478-A4FBF5DEC6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C9B21852-39ED-4FDE-A8EB-3A763CE771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C9A6118D-E45B-4A53-A541-C23236B8B6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9EAA6E87-34E2-48C9-B0A3-985EC73A79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BBA85D08-57A1-4FB2-B341-EEAC1BFE41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457278FF-C564-4450-A57F-1B4DBC0290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CDF64791-DA3C-472E-AAD6-10E25FA57E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B6E33AD0-F082-4778-8EA0-1DDFAB1186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7894F548-A815-479D-902E-F21B854760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F69CA752-2D4E-42FC-BBA9-E89E528846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481336E3-F363-4BF0-819E-4304A8B81D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6F66A702-BEA3-437E-800C-5B0E0A4D15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EE26FFED-001C-416A-98AD-B88F43C2CE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27FF67C4-96B9-4888-A22B-0C5C65A07A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CDEC2EA6-6773-42A2-81CE-294AC4784E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06175F4F-2804-4D23-88FD-86A7643648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AF3DAA94-ED70-4D41-97D1-7BC92E9C7D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99DB81DC-8C75-4A42-B89F-C926AAA354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E1A52C9C-1F19-4654-876C-99CF4C4AEE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2073CE12-C59E-41FB-B29D-029D0B8D1A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F9950315-397E-464A-8074-1A98FE4138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51E705FD-D6BB-4EAE-A338-CF54925085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7B5FCC04-4B0A-4F5A-8EC5-6183F776BD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0E72EE32-503C-444D-8850-C750EA39BD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D1CF88BA-87DD-45E9-AB71-ED25F06D62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21E78803-C75D-4244-912B-4F38D269F6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1B390FA0-720B-4D55-B4E0-7A2E742816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915BE4E0-88DA-4E9D-8E45-D26263FA24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B96C57CC-7209-4368-8671-B0EA3D8616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656B6FBF-BA11-4236-B33E-CCB0472EB1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9F57CBDF-6E41-4238-B2B0-F92994BBB4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85773D73-905C-419F-B041-C7F7F3B001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3C7CABCB-86F5-449F-A0E5-45167DEBD6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1CBA89C6-0850-4C1E-B542-E8C32BFEFB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FB287E64-44FE-4A22-9A31-AEFF75504A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5DFB5822-AB61-4482-8E67-8BFF01E5E6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8C7B6AEE-455C-45C7-B069-7145989A79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3E4F1937-A2FF-4CD9-94D5-5A5C1D1E44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F5A5F1C2-F6C3-4039-BF2B-5BCA656AFD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CA88677A-3211-4F50-AB92-A97F0AEC3F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B0B18E0E-DF0B-47A9-B7D9-5E9DD8EB4D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3F3D6F8D-02E8-4B45-B336-DF21FE1ED2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08FBE4E6-6BCD-4141-A64F-3510B56294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23677B01-DE0D-47B9-AD5C-45470E01C5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A6CE02D5-B4F8-445E-BAF2-9ED44A982E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6401D0CB-E1B9-4542-8C79-1A0CF79C1D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C0B2D34C-34CA-4D6C-987F-87A76B7951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25856923-B274-4313-A207-89F796E986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260681F3-DE60-4D07-ADE3-BC6A7822F1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42F81C7F-01C9-4356-BF72-CC2A5CA31A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BE93A2A5-EAE4-4238-85DD-8ED04BB4F2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EBFF3C6F-4CAE-4D8F-ADAE-D346AEDC6F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E9676D3D-6B16-4453-A8BE-EF990A96E8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15C7ABAC-F43B-4A00-A6E0-69DD3DB5FD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755715A9-766B-4B5D-B404-33D2B54A73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87451590-7712-474E-93B1-C10FBFD53D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6C45C609-19B8-4BBC-8F7F-27417FD42F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5D0600FB-19D6-41BA-A8C6-D9C0B3E373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6634C499-39CA-4BA7-A2A2-77136A41D7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37DA9E69-DD38-4E55-9B85-B2F6CE1B25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1B076E51-A774-4524-B963-FCDA168EC5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3384B799-C7EB-40B3-AAE9-1AB068E8D1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3D27FE4F-BFBD-495C-8EE4-BBA0901524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E5D31096-7CF0-4296-A06D-6E9312A6C8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3B336D9D-14C1-4C07-A1A0-F617CFD19F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E91B2C8E-AD33-43B0-86EE-0A83A8D9F8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51B567FD-3F01-44D0-96A2-B65D4FB8FF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87D4CCE4-636C-48D6-B434-FE60636082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CBDF85EB-F44B-4457-8BDC-3F68C483D5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37EED62B-00D3-4B2F-BABB-13DB058A8E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B94A2118-A6EB-412A-B235-A6E328801B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32AF0AD9-7B52-4417-81F3-CB36BE1BFF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A0F7EA66-35FE-42CC-8205-B87B2728F5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907DC3FA-ADEC-4F6E-80C8-7B807DCABA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E123500D-8E71-4F69-A707-9792FF454E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5950F114-FE50-40AA-81B1-C84C3269A4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2208F080-237A-4CBE-8F73-42F9C27403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7B7E4D82-C219-45A7-8C45-3EA8D376CB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E465D35E-1C2A-4EF7-ADCA-64DD0EB793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C117C6E1-288E-4A5F-8852-630068A656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C6E298FE-1938-406B-8DF9-ED7C201ACF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883EC18B-2E65-48A2-AEA5-EA2DA675BC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F358BD7B-ABA0-420D-9B93-B5B21DCEB1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F248AD46-E925-40F9-B303-AA21088C5A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4208BDDE-C866-49FF-9F34-CC43FFE174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5B2C254C-F00B-49C3-91B3-F019A4FD71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A9CE2BA4-0E4C-469B-87C8-CBF5378926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3E0E2A30-96E9-46D3-8D63-A8A3124914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C44A43C0-BB99-4126-B038-3EB7070C07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EB4CC824-E4F0-46AE-8459-590D104882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6315A6C4-C0A3-4FBD-96BC-2D94B9F4CB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58F6F988-8AD9-4252-B91A-B79972B977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83D3F704-9E42-4D2E-91D8-2EF0DBC30F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45E3EA5-60B2-4695-BE0A-16A43227E0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2EE17E77-B37E-490E-AD0F-9ACF76665C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C2C761B5-AE56-4671-BD31-530A4EF409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795CAE3A-2304-4B3C-AFD8-668CC9DF4D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377DECC7-2352-4457-B18B-8D3E1AF847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E3D88635-97BC-4907-95F3-F1917C0948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1272388A-33EE-47EA-9047-D95AD162EA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0EA758CE-D931-40CE-BC73-4CB2F1B4AE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1C13DA7F-E30F-4038-BFD4-E277C47EEA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4CB254B9-55A5-4290-8A7F-E6C3C93AB4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8006F9C2-D1C5-4404-B2C0-DF12961CE7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0BB04C8B-0615-482F-9C19-8FAF291815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48987DB0-C65F-4624-B0FD-117173453A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4BBE9CFC-9C46-44E7-98B1-B5B14D80E0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1289D554-37BE-42EA-A632-8962C795BB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18A1C0DF-8F69-422D-A0AA-75C25E218D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AFABEE5D-E828-4A9A-B169-7361C018C3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705D8E67-219C-4B92-A629-4E129C3367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34D0206D-3520-4847-A504-25AC759A81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A28482B4-B008-4FC2-8A0D-4B30769A70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4A88286F-1708-4B7B-B6DF-EF2A84AD28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B122EA82-5637-4232-8574-001433FFF7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7679FD2C-A8F9-4C23-8DBB-CF7DE514C9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2FAF7777-286E-4140-AF41-F471BFB048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F6D7268D-C476-45F8-A219-99DC61FEFF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DB4B5B4C-1181-4027-8DFF-C2B73A0EB4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195BE1E0-E0F1-4059-9D78-C354297B6D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256D4ACD-9C64-4DB9-8A17-ECFEA9C351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AE2D07A0-722C-4FDD-8F72-B63A5E4383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78AEC76C-47FE-43BB-A00F-434484FCCD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DB0ED8AF-11C7-4671-9AD1-0FD993E233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9F606457-F1BE-4306-A977-981EAF3411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A0FBF4BA-5AB4-45BD-A385-9B58EC3E30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9B60C3BB-DDF7-4FBB-924C-6CCF1FA580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6F276FB2-0C5A-45C0-B018-1FF4CD3F5D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93CFF746-24BC-46DB-82A8-893DD55D5F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BC60F879-E7EF-4A69-94A7-AD576A5E2C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8A95F616-823A-4332-A8F2-5DE3F63F97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E5AD46AC-0D08-4341-A368-2FCC03613A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774A9DDC-B106-49B1-B7EC-E9640B3FFE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2DEF3226-40BF-48E2-B976-334A5A22BB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9974D67E-771F-4BA9-BD2D-51A3ACC473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E45AD2BE-D767-4FDB-8B25-00A7989943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27902545-AF65-4557-8ABB-93E5B34397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8CE27280-841C-45F5-949B-5292A32F5C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616D1291-92F8-4EBC-8DC7-53CFDCF47F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25EDBF22-A4C3-47F9-B3E5-E1F246B7CF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9EE69E2F-C480-4874-8D5B-6408B3DDF5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119582B5-88E3-4950-A726-62E68CD606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3455FAD9-133A-499F-B4DE-CC2347BCC6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EE7B7205-9284-418F-AE82-66982BD0B2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7791F0F0-9C37-4123-92E5-3D15DDB697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F56E03F0-5339-40A8-B179-5B79E463FF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62AFACBC-8A96-4E86-BC4D-45FE05359A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E9280F84-1FB4-4085-B1BD-FAAA7B5ABC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C5EEC8F0-506F-4EAA-9E40-82627C8ADC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942C623A-6F25-44E9-ABF6-E668ED3B3E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464C1B51-EB3F-4819-82B4-C9BDC1E596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B9C8814A-A486-48D5-BC4B-54D3B9ED19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0E4B3A9A-2A8D-4F86-A442-9819EC6178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38529FE1-0A4D-4D60-B362-0E702746AE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AB6011F7-5F40-436B-8443-2E9DEF5B16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B063EA9F-6E73-498D-B731-35901ECBF3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204B1A53-59D6-4A2D-B54A-58B865A6AC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E4D9B6D6-5047-498D-BEED-18CB883B5F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C69AE8CA-9CA5-41ED-8065-66511EAA27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81749686-946E-4DFF-9A6B-056FD3A063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9E40A232-C5A7-4B40-8C5C-B54B4CE688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81F2A09D-F9AC-43D8-B079-4DCE81F977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62948ADF-211E-4A33-BAF3-EA863BA841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07E4E1DC-2478-4C10-B6CB-924EA50AED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EBAF8E0C-1E85-4965-8B24-039614A90A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8BDE675F-15EF-4BDF-B65A-8538CD6019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22D2E35B-1F52-42D2-B734-A2872BE984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2CA3E1A9-D160-4216-A4E1-1F9A44B4B5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84815D46-5F91-44D3-9A19-B18FC57DC9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5B937D85-0C80-40DB-BFD9-D61BB143CF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6EAE6895-2228-4AEA-90B3-8D0F36EE99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A9B9373E-298D-4ED1-8193-6058950F34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3D6FF172-2532-4775-832B-3382B3C2FB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67E45A7A-628E-4F94-BB15-18E9F160CF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09D677A8-742D-4858-B72C-80B14F6FD3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C1D996C4-46FE-4EF6-8D02-8DE9357444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BCD4F0E8-C548-4BCF-A811-63DBD2BE4A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AEAC0924-B3ED-473E-8B86-9723E964D5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01990E59-D482-461A-A78B-7C291273F3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778D432A-63A7-41A9-A7C5-24C42038B3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4C58B980-6555-4C1F-9054-5B513C5679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1B1E29E7-8886-46C1-9407-2CFB9E6329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F57ED799-F5A4-49BB-8E87-BC85901335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064E1019-1D5C-4D3C-8E22-517A5973FE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96B29A2B-2BDE-473D-ADE6-2AA23DD867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DD16ADC8-A873-4160-84A7-72DB00F639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2C0BD90D-CF4F-4682-B6E9-7878C0D496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15CC26D2-A200-450B-80AB-99818FA1D9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DDBDD5A-1993-43C3-B96B-59430C9AE2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78089D24-6B5B-4652-AEC8-6A380509B9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83CA1AB9-7CD6-4108-9F5A-27CD655ED5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42D44811-0F50-4E81-A526-CFCA4C4A23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45B0D82E-AB3F-43AC-89DF-4722759897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3DF3B7E0-DABF-4D39-85BE-B6C399C49E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27AF7DD4-4A70-4262-B2D6-CEB091CCF3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33EC27C3-1CD3-4671-AE55-38E632AB09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E6770721-7F1D-428A-9FC0-9C9C6C6EEC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00D4BF43-F495-4EDE-8168-0CCC24ED97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5CE95EC5-3926-4B87-8335-F16F474AB3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31FF2DCF-50E8-4DED-913D-22822E030D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BD0C579F-D2C8-4127-870D-A6FB0F8074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8612783E-681B-4157-B2DA-EE5508E414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A08A94DE-8854-4C1B-BFE7-DF8EC3E3CB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7267EB69-8646-44F4-BC52-40C2EF44B7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F2BEC837-1F82-44B8-BF21-E13ED552C1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D9E243F4-4712-4225-B7E3-053481E0A4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978AB13E-15BC-4BA0-B2A6-36A15E4339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4C0CE021-A90C-4AAC-9038-7DD33C9041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2F4474EA-B1B4-475F-A75D-60F5260AF2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88C1AB92-C035-4CBE-BF83-1469F39B7A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5ACC92B7-78E5-44AF-AC97-464575B6E3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37C45A56-007F-41D5-9713-A649508EAB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9A1593C-15CB-44F9-AEE7-DC22A717F6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97E3EABE-7C3D-431D-B755-0301F04A4A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040B0C93-DEFA-45F8-A179-19713E18D3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F53E59A3-FFF6-43B4-A1C7-1079D7D235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D00C74BB-354F-4B0B-8CC9-39F095E82D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3C8602B0-BEA1-4095-9A54-C8F999A24C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B4CE2FC0-1F51-4037-A1CD-010F35B966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EFA3D499-A926-43AD-9591-04E613DD24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997FBEB9-26D0-47D9-9C3A-DA53E8EE46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AAB3B5EE-E0CB-4F0A-A9D6-683E6F77E7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2D8931BF-858C-446A-ADD4-9AE8678690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64396FF4-E206-49BE-87F4-A54771F14F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C1688443-4943-4E22-A31B-582E617927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3A7ADD0D-ED7D-4669-9C5A-F9CF59AFBA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A40D2EF4-9B44-4EFD-8D58-CAF0B13FFB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5EC35E13-C028-4C62-8ADC-16F57210AA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5F822451-E282-4BD6-8DA3-5A6991AAB6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269AD8BB-8E17-4CF2-9742-3FB9BC1537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2B65F2DB-B0B4-42D8-84A8-8F1E1460BC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2A946822-9F1D-4242-B763-E1F64E71F1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8F8A941C-07D9-42ED-B859-1082829514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AB9A5B56-B19F-494F-BAA0-4154847651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B7A1B000-3112-4CA0-82CC-8C4F68771C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33221E23-9E98-4F63-AB8C-14C95E664D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5CF2CA82-AE6D-4E1C-B1EE-BD498EFC56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0C1399D9-77AE-42AA-89F5-EF2F7CD428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F5E9BDCD-6037-4204-B7B4-5090F653C6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6CD3E0B2-3541-4556-B792-AEE8A8A687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1ED76279-B815-48BE-9B0D-7557BCEBEB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8432F75B-47BF-4585-9274-A2040813A8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89A3764F-BD55-4CBA-B1E9-20FDE5F28E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C5010C5E-4B04-4247-8F1E-0F92E70C1D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1657C6D9-BCEF-4E11-9C7A-02AFC5B369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2382D9BD-0D97-4855-BECE-0A81A28943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C2AEC225-8138-4ECA-9D1A-3D9CE306AC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E6B17AB9-9DA5-42BA-9C2E-0D21538A70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51263417-F908-4DE6-8148-D11CF6748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B698D576-60E4-4C3B-B59D-DA4B10848C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781C5B4C-49B8-4118-BF22-F1EE92A493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4095AD48-CA2D-42D0-BB48-6E82C27092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0A5E37D3-00BD-42A1-BEBE-017C5BD0D5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7E63E491-7821-471D-8DBC-2C7D4A7D32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14EE4795-F8E9-4F4A-9F42-423334C335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82EF00A2-52D9-4CBD-A6DB-BAA2208AB4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88586F40-25FA-4389-A4BA-54329570F0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69ACF8AE-5764-4768-8AC9-097CAD8DB8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2FBA9490-BF78-4B3F-A284-4C2FFB6066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DB89A9D5-6BA4-41F5-B0B8-A432F4B161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ED196ACC-7170-40DF-8E75-6DDD2D34F4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10CEBB1C-CB1C-49D1-BC33-A252569B59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A1E2D1CF-99DB-4676-BDB4-70A7730B94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084C3BBC-34E1-4015-8340-4A087BB744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9F85D6BC-F4D7-4694-8E90-5FFAC44170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9A71B382-02CB-4B37-8649-B6E981B2A7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4339B71D-3EF8-41D5-AF93-8E68203C51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3E83A603-9AB9-4832-8449-6266587EF7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7E562706-A92B-494C-A8DE-297981A89F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C6878299-0721-4E87-AFF3-25CAA13066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503DD8AB-A549-4C6C-A803-EFB7FB3854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9B2114FB-23EC-49E3-87E3-9B99807657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B63819C1-598C-4423-98AA-1A2AA0E649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C0364C19-434C-4262-99CA-F52DD2FC60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AE45BA5F-99BD-42CD-A42F-EC41C86BF0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6346F036-75AA-4535-900F-EBB9A11EC2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07D5FB6E-A694-4180-8D7B-443F38B979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9833DBE2-A535-4868-8C27-F18139A9D3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71D59250-3AED-4CA3-A6EE-035B953791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4C085D4A-EF54-41F9-A7C4-4FB8DD5C13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6EE024BD-993A-4618-ACCB-31652217AC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144D2288-FC7C-4BCA-BEF6-66B87F08CB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10493EF6-7C62-4DF0-9431-D356C72960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B675E137-DDC6-4E10-80FD-E1249A4BE7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F696337F-7B35-4FFB-AB84-0E6BE51B27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A73E3B8D-F586-4C61-B99E-C7751F3D92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02CBFC91-19D6-4A7D-BAE6-BA9AB66949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DC8E274F-E6B9-4900-9044-3E88F747D2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ED48DBA7-712E-4BD9-8495-B3EAA609FC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C1994912-EB0B-4213-88BE-9B2F2CE93B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7563DB63-1863-4E8A-AF47-9D114683AA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B94B3854-EBCB-4D32-9211-2639B7235E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78FF6E8A-AAE5-4B81-A397-E852D28538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FAF84FE6-02FB-4585-B02C-B26DA7C232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9AEC4D11-3483-4DC0-A456-6004827943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E07FF048-B846-4FAF-88F1-E9D83ABB42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A719FF09-5B1A-4E11-8D34-5BE6D06316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352117FD-C160-4227-A119-88FA3036CF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5CAF049E-80DC-4DC5-BD9E-B792A541CE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5E1B97D3-8022-4B06-B62A-39C3143DD4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4B2F7BB6-3E99-414F-9E32-16F40BCD0E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70BA48CC-C90C-43E6-94FA-EC3578DD5A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983538F5-A29B-4BA9-B518-0EB09139F1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E44A7175-2383-4745-B37A-EEA6FDE8EE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9654D754-CF8C-4FCB-959D-31E45EF162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E3BAAD84-D086-4969-80AC-7866257303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7ECEA8BB-F319-4FA4-9F39-A9C02C24EC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6B68BD0E-7020-4AE6-AB43-502E4B2BAB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3AD6D855-639E-46B9-814E-63939B5FDA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1EADB369-A975-41D9-BDBB-6E1E916B0E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A605CCED-B737-4901-9BD2-5C3749C10D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F2D38840-9A7D-46BE-B26A-AA84547F85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20F67EEE-BC28-4C1A-845F-A8F00C6CE6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F3B40FA3-EE48-4B30-BF04-2AE0A22DFA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E8D7B619-6042-4632-B611-630150492B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8C2C7A87-35FC-478C-8998-011AB1C2CD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2F1F98CB-2F79-415D-9CA4-CED07FF9DB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C7F60442-8DFF-4BD1-9F8B-4492C8E3D8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16F8245E-8245-430D-8BF8-4A548E5AFA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0ACD0056-AA48-460D-891F-247E24F0DC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FCBFDD44-D0D9-4D78-AD5C-F8CADB9210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D24F37F7-89BB-4C33-80FB-32DC0919B8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91122299-1862-4897-9484-15272BFD6E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A63D4F93-26FA-4B6B-9BB7-A26AB46BE2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ACF0D2C1-1710-4930-97C3-07696F4E09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582E283E-ABA8-47F8-BC2D-9A5175BEC9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935EB2A1-8F77-4CF8-88AD-E3FEA94EA3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C2FB81BE-87B8-4BFD-857D-7297D0B415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163E40FD-DA83-4545-9285-3C19484CC7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3AFC1C88-64A2-4097-9F4E-2C4AD99B6D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A154D694-0577-4C9F-9BD5-4406A17F4E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26FBE089-B88D-4530-997A-FDE29C2D86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C7C0303E-7C02-4956-A31E-A20D0C43E6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EDF986D3-E367-447C-B7D6-CD446DA274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83F6F976-3E4C-48EF-8B20-6AF35F9B99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A5554EDA-1252-419A-802F-484DAD5867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3B1594E7-E5D6-4796-820A-DA0AF51E6F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4FC22982-D5CB-4F86-B660-47F4DD2E89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B1B05D77-4625-4577-915E-DD7DF0B4AB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37F6F217-3E85-4251-8FD1-D2E899D3A4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09FBA0EB-A4D8-40BE-B37D-F7756957FB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D5069891-0DC9-4B69-8DD5-0FF554BBB4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65522833-F5ED-45C1-88BC-1B0D0D5063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BC23AB58-A2BD-4A03-8B33-318074AA44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FC2F620-15A2-49E3-86BC-C46D571FCF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C2A8D41D-6401-4BF7-AD27-B48B9D3F8F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3CCEC90D-23B2-4848-B6C7-C20A4A6F46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0A941FFA-B7C9-42B4-8C54-66DE5B6C94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57CA60A6-CC78-4F8C-9E28-D03CC3AC91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3710B756-E2AF-46E4-AE5E-C93D47603D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892CD23D-871E-41AD-AD2A-1A66188158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9537FB61-32E8-4D97-AFE1-9CC9CACD51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6A67A923-F6A3-4A1F-8B11-886E1A71C5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BEC48AD3-1701-4EB5-A0CE-9E130C6BC7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D84D357D-5414-4B3C-A65F-1A9961B871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D8868802-8F53-488D-A177-A8005626F3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2B2ECC76-81D2-4235-AB76-602885D904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CE8710E9-7C47-4742-BCB5-7792B5A3E6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84ACEF1F-9295-4FB8-BAC3-3550F5D771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5DBD9DA3-DE5F-4887-B2CB-9F68F395E2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B2FF1034-F271-478B-8082-64D39F32E8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E2A4137A-0E4D-499A-A4FC-A6AD5A1002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B621CD86-97F6-4A30-B073-4D7F88BFDF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B18C7775-0D7F-44D6-8D34-1C1BC1E917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80BB3423-4CD7-4399-BCD6-8F6842E95B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379DE1D2-B2E3-4B18-9C9C-97CA10A025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0911C857-58FD-471B-9E04-C719FEFABF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874EAF31-DFFE-4690-BDAE-9AC9732EB7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E83EEBED-3421-42E5-B1BE-86FBA3F93B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30589B43-819B-41F9-9DF6-464F622F86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43D9FE8F-C077-4790-B365-47C902572E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D13BD947-2455-449A-9D64-28647E8C35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591E5F7E-1555-4980-8433-52A201A0B5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711E5BD6-CA62-4293-89AD-1CB39C13F9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015CFF19-7403-4E0C-968E-C46461E0D7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EC0B04A7-5D35-4C95-BE66-C4898A2189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219B3C50-DFAF-4605-9937-CFBF1AA802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CD5341CD-5D02-48D8-B109-2DEE593480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B270863B-8285-47EE-AD28-8ECC70ACE2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D9714DBC-CA1C-4BEA-A25D-81E3FD794B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42BBC672-E191-4739-810E-3D912F3AD5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AEC9989D-FBB5-4B83-BBCA-E8CAB086DB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05A9E5D1-C854-42BC-B0A4-BA92A84921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B8AC121A-EB3D-47A3-8423-5F4F1C91B2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3AC468F9-239E-4DC7-BD83-D9ECCD464B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70D57A63-CADC-4E0E-8300-169170CFFA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F4A17E0B-5AEA-4584-8B6C-ECC9E45F1A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FAD6A931-C4E1-4FD6-A08B-5EF082B3A0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A7C488AC-552D-47F0-BE43-15EBDB333A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E1ED0033-2031-4D3B-A18E-9A1CC570E5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E8F4133D-F782-46E4-A7B2-52C371449F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91E4C1EB-C14A-4EE2-879A-F37B46FD50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37E64EA5-028B-46B8-9ABE-075A14CF9A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054D16A6-ED1E-4D1E-865C-E1E0BA14D6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F53D0FBC-8939-4594-AF67-37873C7DB6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49A32E76-F1EB-4816-BFC9-2A9332D26B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6779F44F-D0BD-4D7B-8666-4C832B6665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A5E2D198-0767-4BDC-98AE-267FE3A01F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30FF316F-7950-4204-8A42-F61AA22E6E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F3F60B0D-7B3D-431C-8800-4ED5455E4D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B2686385-921F-4148-99FC-73E005AC2D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5A9FDFCF-8C50-4932-97D0-B72DECAD9A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AADCE11A-B396-41A8-9BD5-31F22FC578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D973CA14-068F-438C-BA64-C9AF238C9D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79BAD65D-7FD7-4544-A309-DC4C46D548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4E1DABC5-28AF-4273-A156-ABDFBFA0E4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F87C97D1-E1EF-4F5A-B8F8-A9DF100003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050424E2-1619-41E6-BB93-5DA0088AF1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89C8BA9C-E093-4A07-B92D-1F457B6542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8D9A7A1D-0EEE-49BF-88BE-BCE9139DF0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81E7822D-E218-4C83-8BC7-C3521612D9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BEA5CB38-A5E4-4321-8B17-846C8FB25B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D1B20385-3AD2-4457-80CB-521F65BBFF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942E3DE7-99F9-4577-8A02-04EB92DB19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20BEBB14-ED98-49A8-BA58-6E3A22CBEC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899435AC-F4CD-4877-A6AE-20552110CD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75C71420-3450-42F0-B039-F24ACB1F4C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436AC281-3E9A-4A72-B39D-F8A4A1C478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D3DBA057-CFFA-4591-8A07-FA5391FE84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A40FCD8E-CF9A-4F5F-9E0E-A256B37F6D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49EA33AE-EA6C-4324-8162-58ECE6F12D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DA8EE727-D60B-4170-BD6C-A562ACF8C2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F0F2B6BD-C215-48D3-A8DD-D1F7129243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31B3FA79-D00D-4B85-A8A4-475B8C271A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18D06B6D-3674-4982-8AF3-2F2BD1548F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66C89008-9E87-42D6-8E55-65D1332208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F604A718-5BC2-4E03-9FEA-17C16A3059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D481E962-8ADA-4E60-8AD4-A25BE8B5B2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2645CA71-DED5-44B9-8804-F6F54472E2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FC8D8345-40FD-4188-95F9-8271E4B6C6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3A1C2419-3A12-4637-8327-1C0B73683D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E5EA4BC4-B32E-4E07-8192-7AA6B3FF49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8F1B764F-CE55-48A8-862A-C7D0C7D5D2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0CF8ECA6-010E-4A49-9CE1-A2F33C6F32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B31AFDD1-2D72-4437-B1DC-7DB7C18BB1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11C82561-1DDF-42AD-99BF-D599F78E90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032E16D8-5DDE-4195-828E-DD5FF94510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B3A508A8-E84C-4C18-BE8C-73148FBF52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3D84E36F-7A05-4A85-96CF-2D200FD530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D2B6973D-65AF-45F5-9084-F4910CD0E5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5BAB6970-ABD1-4069-886E-2777A9E57D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71D5344D-AE0D-4A16-A0C9-FC56B75298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7952EB5E-5976-454E-8B16-AA242267D4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FB06CF0F-CC97-4DD9-B544-09494F46BA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D06969D3-EFB7-443A-B219-0B11B53CC6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14923E84-4830-4CCC-B4E8-74C9AB1B76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1B8C2A63-5906-404C-BB38-5F1F09B066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9A531E39-B62C-438C-8FB1-6AF574F423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A09F4BC2-F76A-4B73-A68E-1E9CB80A2A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79F7B7E4-57A4-40C5-99D1-59C11D177A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95215935-A195-41A6-A8AD-B21056D9B5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21EFEC8F-5525-4784-B106-A63A458C26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0976C75B-2222-4A34-885B-2CB5BE0513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CD45BDCB-4E75-4156-963A-72977A7253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70881BD8-5FFF-48A3-898C-19089877B1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98344D9-5657-43D7-8745-9689AACCA8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8619FBE0-22D5-44AD-9958-DA35A5B28B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94AD75BD-A108-4A7D-86CF-7BC40F626C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536606A6-9DDE-4175-9020-27286961C5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C300320D-1AE8-4878-A35D-F6A4E5BF45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B9D18CE6-E4FF-460B-9967-D11B9CBC72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EE0CE8AD-3DD5-4A47-9C0C-286C0D144D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4836B52C-F7BA-41FA-AB2E-1B785F6F5C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6E66EC9F-27C8-48CA-B774-81CE60B9DD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3EC62FAD-7334-4B14-8545-E7F3460BFF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D0973728-0A89-4B2A-BBB7-FB27630141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9FA6D5A0-5DBD-4317-A9B1-53C3C0827B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623E35E2-160E-4DAB-82B6-09AB959B7B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B076CAA2-8AF3-48CC-86E2-A6CBDB1F38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A0AA29B0-7BF7-4614-A0D9-C49A5DE219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2D18889A-1BE4-4517-B1FE-062DF6D5D2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13860EB7-A0B9-48F6-8ECF-A719EB796E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669A1F80-61E4-46B4-84E7-68794833A4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C9737A1D-4864-4CCA-90B4-D80BB20F79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0000C5F9-981B-48A2-9319-120C743370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AD6B5633-62C9-4074-9740-05B22D392A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9627D794-73A3-4AB8-AFD4-4C3150FB73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4C2E6508-2DC5-49A7-89C5-76996AF31A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219EC516-3B22-462A-8DB7-9AD713EE2F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FF52C983-30DA-4F96-904D-EE88B12DD8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F4BF2923-1BD7-4ED4-A30E-B60E6486D9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A2BD65AE-D7F0-41B1-8622-D7DA4D6625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7AA5DF8E-5A39-4B9E-8A75-52A120B573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BC1A3863-61B3-44FC-AAD6-F1B71E6EDD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7561BA9E-E277-4AEF-8CD9-8A7E6B73DE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E3C0E9B4-6AB9-4964-83A1-57C2F71E86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F8D331D0-7885-4EF9-93CE-EBF710CA3D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D572E87B-5E0E-4970-9331-FA24CEAC21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1F445F1F-0002-40B5-AB3C-441AF5D9B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DC9321E2-2366-4FFC-94A6-30E33A6DCB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3224C45A-09F8-43B2-8258-A7F1C140D9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89A0D903-0E96-410E-A884-4F3A3CED91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48A1C1AB-B77C-4962-8CE5-1AF924DA8B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3AB3D896-E015-42A2-84E6-065D8D09C8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191FA1E3-A439-498E-A086-7EA4E9A1F0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C93BB5FB-7B67-4673-A207-47FB00BBA8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4E28294E-725D-44CB-A7B4-3C5D990D96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C6E4AEBE-CF9D-4334-8350-19FEDE5226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1A3C0BB1-B815-410C-955A-E7A7A49BF9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34A6B1CA-E1CC-4F24-A3F0-A2EFF4B655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517DA1A4-6F4E-4D4D-8FA0-935CD60570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76F3EEC3-BFA1-4537-A7E9-A7E9CA4903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DBF90627-5966-4924-949A-B5CC164E5E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F193C946-15BC-433C-BDE8-CA982A09A2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BFF1B0AB-91DA-413F-9A66-3299CB6D46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C9D4F0BE-B07E-4123-A880-6291508298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0FE14C02-8B6B-4505-BD66-091C84A47B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138DA7DC-8FD8-485A-AC36-E6BABBEB65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1B68C6B0-322E-44B9-9D91-9DEB9AF77F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2E385708-96E8-40C7-AE32-1527AF088B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F1CF2D2F-72D2-4C57-A502-46D4800155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CA3A94A6-DC8B-4790-AC47-272F54E960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8ABDA8CF-39DE-4B42-8738-9168BB6595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E08280F4-C0E8-4460-9558-9AD57B1C63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F38C4895-42BA-4F32-B935-23BA37A718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E34BF43C-69C6-48E3-98B7-1E76C757FA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7DDE96CA-69BB-4B69-A0E4-FFFE742163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1C7FF3AC-0F18-4D1F-9DDB-DA38BD4B9C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186DD039-4290-461B-85C3-51AD6B58E0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E44A8F1D-2EF6-4E76-863C-7956C09D27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8A318D03-D2CA-4B70-91A1-8DB3DE6D6C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62A13C2F-8EE3-481D-AAD6-1E02AA7965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AF9AF60B-CC7B-42F2-B220-DD2E32E187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BF68FB1B-AD68-44EF-8301-0909A5552B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43231114-D963-454D-BDF0-EA1397A5A7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F47B8300-1E55-493D-8662-DB1D963241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DDE7B960-BAEE-4B52-9D42-2BB58FF3BA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9615C450-9802-41F9-A32A-56851B7B38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30886444-6515-4791-9931-8132E631D3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8F41B477-E7BF-4D71-8224-15595ED8BA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70F2E2CE-7CFA-47F6-A708-B465AF607F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99550F08-F7CC-4232-8CC6-13AE4D1F2D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496B7BDC-1629-4E18-B184-CF0C37C5A0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DD4919F4-E886-4B05-923A-9C483B324C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0CD7AA44-7B93-4F23-94B2-9599AF93A5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1A038880-3CF1-472C-B46B-A2268CCEE4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ADE29A16-6D28-4FEF-AB99-3BC750BC9B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955462C3-0E18-4CB1-BC4A-60E64BA132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28D1CFEE-17B7-492C-B71A-4266E01FF2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B4D92DE-3DA8-4B5D-B4D0-E3E3DA544F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E323D598-4F15-452A-92B6-768F992669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50D4AF19-249B-4986-A526-703C7E7E50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C9E86C9C-554A-4C7A-8D19-1E0DB5EB14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B62AA474-C9D7-4C29-95C8-DCFC75DFB7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534F59C0-A426-4A15-866D-D7B90F7DDF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2B7E9B7A-AE8F-45D4-8D82-30419006E9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FD06AD4C-BC14-4606-94CB-56943DF23A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88754CFD-1F16-44FD-ADCE-57E2BC80A8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E340F378-4F11-4928-B02B-07AF3C790B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D7FA2E69-123B-4CDC-82E8-1446EB1515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C8063A48-5B65-48C5-9EA8-660C498BED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A1BC19BC-4AF5-4520-872A-9B94A94499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6E3301CB-6BE6-4845-B9FB-727DBC16B1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49D602F3-962F-4F30-89F3-8126B0037A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AAB041F1-14A4-4036-A4EE-72A9B384EE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5187ED56-EE46-43C1-9588-4C04609A6E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A870865E-BB7E-4286-85BB-478C7B2BCB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ECB300E2-2A6A-4C54-8C6A-58BADAFE10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C1998232-BFAB-4E08-B14B-1F8685070F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3DC7F3A7-6977-4EC7-8E42-DC1B177142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C02E2FF5-F07B-4E57-9854-1770610098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55DCC0B8-0E85-421E-9D1F-5F5199DEAD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92FB7941-243F-4EA8-86DB-04324A4736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C5DF511F-AFE9-4A27-884C-E27F9EA9FF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F3956C0C-DED3-4A14-BEC8-FEE436A1D6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218C6A3F-CDA2-4DC1-9062-16B7F61D58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BA1ED7D7-689E-4751-A45D-D599F75C2D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2E8ACAD0-42CE-4B14-8A4A-C251C07091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54672E99-D2E9-4F04-95E0-F1DB476B15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C8BBE58E-A4D3-4DAA-94B7-75DD51F28E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166A7778-F30F-4687-8214-83CB5F30A4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ABA5EB0F-C044-4D6E-AD4A-7F7AE804D1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8C10D9A9-7D24-4D0E-AD53-2E5BF4CD39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55031CDE-8E45-450B-9442-299657FDFA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5AA71F4A-D7E6-47E1-97DB-B6AE27A7FC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2BCA58C-97BF-421C-9AB2-985AC0783A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76093E58-BA4E-4387-8855-277B6F7074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5C91D3B7-E811-4101-853D-3D05AF9145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844E4FC9-CE35-4AB8-9E85-B7D332F837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835BDE61-4394-45BB-9115-D33C566705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00BD8B79-9DB3-495B-8661-BF152D6E97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09ACDD27-DF30-4E31-9B20-7AF125959E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8A2FDDC2-A81C-4779-9E3E-8406900444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412BFD3B-FC1E-4D11-A6A1-EFB361F95E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7A1A8DB2-B5BB-477F-9F0F-78B76286F6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9A156392-8720-4D38-BD03-41D468EFE4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100E71B9-D80A-4192-B4F1-582393FC2B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787DA4DF-B704-4E42-B373-CDD4ED14DB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894A15D3-5161-46FB-8AD0-314B384D3D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A9929C34-D643-4F6F-B068-CEBEED63C1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62330DAF-70E7-4A4D-9E11-E97ACDB59E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91B01273-14DD-42AD-BE15-247CEE1F4D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4F6E8EF4-3A75-469C-BECE-8872FF8926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1481F5F5-CF76-4E43-967C-CC2D192FEF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3AABD725-DC57-449F-BD64-D4B4FA8266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0E41B829-83D8-440F-82BF-5692870943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CAB1DAE0-9C6C-4DA6-895D-278CFACD13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EEB72681-A45A-4CF3-BBC5-2A49255ADA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43D4BA22-D506-44EE-8A48-6ECAD5317E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AAA6645D-8624-4939-870D-CAE7581D13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DCAE6AD6-58AE-43E9-884A-15ACA715DA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B8EA1372-6FFE-4303-8AA6-A8D924ECF1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972E008B-399E-4C77-BA45-8256E5B1D7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0CFEDA7A-50FE-4A13-814E-BFCFD63805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6C0157C3-91E8-40E7-B538-F7022FF9B7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68EB68CA-E5ED-4E16-AD2F-2FEB1643A0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1BE08D4C-4708-411A-817D-59A175970A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2E4E6318-7004-4D57-92A8-7DFED646B0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F71490AC-166A-4D09-BC9A-1895982FC2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43A26929-23F8-4F21-94A9-BC01B01C86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EAA57915-A5C6-412B-AA1A-2BD793EDEA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C639B4C9-5286-4653-9CDB-3A624013FD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CAF6DFBE-0F12-40D4-83CC-CFA75FB515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C36A5A97-6216-4E8D-A8A8-66B49AF771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C958E366-797C-4AA9-AFAD-D770649964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6BF7F984-4352-4B40-A7D4-54E67DFCAF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85D7E96A-7F01-4001-AF60-BDB81F0CAC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F5CD1905-496E-4E5A-B401-55DD9C43E2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970C2586-7FC3-4030-9E6F-04774A218C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08048AB3-5187-48F5-BD11-AC5E56A0B0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0E19322D-65C8-42E1-BA64-E045BB6109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6C97D7D4-911F-4E6A-84F0-901CCBE3BF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BA3E283A-D13C-437B-9F10-2800A91A91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AF4764E6-E7C3-4641-B6B1-B461D350E3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EF5D372D-DE86-424A-BA3B-8439E1D940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3193196-F655-4E16-B2EE-61768F94EB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5647B544-A7FA-4C33-ADFC-4163ADE73F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4AB845CD-B44F-4931-82C1-808A819797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4BDBA183-036B-4A82-BAAA-2047764076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5B8E8819-353C-4C7E-A7D0-226FE90A49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39E06982-31CE-4272-BAB9-4C144295C9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E7CE8BD3-DA4C-4EFC-A8E5-2FCEEDFCCF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CEE0FE7C-143E-4BC9-AB79-4D47A0DC5F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C2F9AF57-D29A-4239-A21D-8C0CC2C6E5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BB8F855B-0D55-4894-86BF-35DABD4B2D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0231B6DD-18A2-4456-B7CC-60AF82804C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59239F82-08C7-4F66-8BDA-48CAE67454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2B71211C-E879-40F6-B636-9D4E1683E3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5CEA6CCF-1EFB-4017-8D1D-7DA7BB0E1F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4261B536-ADDF-4AE1-89AF-1614488BDF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4AD48A2E-85C4-4394-9E49-711F411AA1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6A2AE203-3500-4453-8052-10548E7536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68B1CBCB-F3E7-4669-A9F9-F45852BE5B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9B54E095-AFF9-4040-8048-1DF1422EF2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C1116BB9-B4D2-4340-A493-B3086BB6DC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9CB19F37-52E4-4B64-A193-B60B8D8F64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2828E4EC-1209-4DD9-8E8B-88E283A17E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BE7392B-3E2F-458D-92F8-2E0EDE1E40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18CA6978-6356-4AE2-B1C1-BC8EAF7A76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03E25E9E-F970-4ED8-80D6-67D51CCB59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896D54E8-5A44-4A69-876E-FA3ACD48AD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3F3A036F-1C69-4663-994A-2AF5925954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AD361307-4055-4E06-9A99-CDC0DDE6CF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5FDEE21C-B489-4C5A-9678-2B7D9C8C00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2914A655-3877-4C12-B09E-EB1AEDF70A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D2F4DB89-DE5D-4A50-85A8-F0FE9E99DE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45688B6F-8CE5-40D0-A39F-6C62DCB1CB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11EF3EA2-3D10-4E8D-AFD7-08B1E0597B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ABA67EC1-5BCC-4EA5-878C-F32960346C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DB1F8958-52AA-453F-902A-E23DB0466E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7F9EC676-8836-4406-92F4-3878FF2D3C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56ABBA1C-EBC8-44D0-98B6-C726B1DD2D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86BC7DD2-0A65-4526-AD61-97360C4D6B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FA1E741-E7B5-4EE8-BEBC-753D65E3F6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04301B47-3CF4-4717-9C6E-FB6A7706C2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961BB724-0D50-4B48-93B3-1D7656CD49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CB230417-B5EB-452E-8333-9BA4CFC6F2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6B5D9EBC-99EB-45E2-B086-BA62A62C57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00D32140-E474-40AA-AD53-2323FE6C11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DFF94C7F-6B32-4848-8403-EF66F4B9FD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162EFD45-A12F-45BE-BF1C-5BB976E5C8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6F764CE1-F1BF-4D92-8171-BAD891DDF9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1682A982-3F62-4C72-A7B0-EBA2A6A50F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9129E152-20F4-49A9-AA8D-FFFD0CD412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12F7DE00-03C7-4D6D-A6E5-7E8C9E1F44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A7DF4A80-D687-4ACD-85B9-F42D9505A9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17AD0438-CD50-4B53-9CA9-C980908F21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A501B133-F99A-4EC7-B065-542AD63F93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B2EDD712-2C71-4DB8-AD96-AC584CE99D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3D75AEC9-F958-4511-8B43-EA31A7F22C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55ABBDD3-48D4-443E-8683-42B71CF25A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19B5D3AA-059D-4B08-9DFC-D33758AB00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084378FA-23B0-4FC7-8A6D-76E911FC87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6B46C217-87DD-4222-90CE-B09E7FEB6C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E36C407C-2716-4137-A178-291E813BFF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7EF098AC-D5D5-4B17-A405-86CDC6A74F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4F6EB4D1-1787-434A-B0DD-BF7188B655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E103E956-1AEA-435E-8017-4B31F3010B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7C5FDA7D-BE38-4170-A974-DDD09AE2C1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96CB61F9-F9C0-4837-976C-9502B0305F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F3876A95-3AAD-4725-B076-DF3D176F8E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CE16DF25-DFF2-4E5A-9E50-317627D6FA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53C29530-309B-4E98-9788-C9B9655638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765EBC66-0B85-450D-A99B-A6A924A3B2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A9CE0C35-87BF-48FC-A01E-FD8FE86F5E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9DB7DE57-1B2D-4023-82B5-CD93B0879B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8BC0851D-9B5A-4A0E-9477-7038036C58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0371CBF4-2AFE-4460-8BC7-91C0F168E6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341462EF-F67D-4133-B210-6B60CD73E7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3010B881-D77E-4939-B526-1631040C84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F83AD338-717B-4988-AA50-3610661413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EE13BF91-C521-45CD-A714-134E19CEF2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5EAE5523-A3A5-4E21-856A-07E2FD5425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AD0FBDBA-B59E-4ED9-9526-EAA0EF08BE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B4F13EB0-2751-4E71-BCF8-CF47862881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77ED10DD-F4BA-4FAC-9F5D-6369A5072D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46A41808-B60A-45D4-B238-76411412EB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71400117-E2BF-4363-AF0A-B1D053E65B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3C665CB7-CC50-4C3B-82CB-B1D08C417C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A722CC70-D7D7-423F-BA1F-87748C70A1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3284D474-81B8-4AE2-A7B4-CD9F9C2947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EB1F6CCD-5AA9-4397-B778-D2E9ACDB25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258BC706-3F4F-485D-9CAD-10CA1A2E0C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9E94A95E-C619-4E04-B239-78BF302795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5A0515DB-EEC4-46EA-B55E-A23D9BB0A0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0B8D78F9-DC3F-4FAE-ACEF-F392305A48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1BBE6E30-E580-4A5E-8DBE-62BDA80FAA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89AB04D0-1BF4-46A5-AD91-9454B02393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E79B8ED0-2942-4420-9B55-24E76EE644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36770D86-23C6-4821-A7D3-2200853BD1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C508261D-742E-45F3-99FD-46B98AE661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91E66521-3AAF-4B95-9951-6B57F1D450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29BB1E38-ACBA-4F0E-BE3F-EF0B610200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3BE3E682-7CD3-458B-9A20-17C699DAB5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A3B0F6C3-2B47-41DA-862B-0691DBF94D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0C7E5D36-43F5-4521-870C-957374823C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17A5D5C4-BDED-4CCB-A56E-80EACF21D5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2F2B4D9E-DC49-45F0-AD16-8302933A2F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F0A0F381-B4A7-4B15-9FDD-9B6B2C0AF0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E7AF1A60-C735-4548-8933-5A4716F20D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18EDEF36-2F43-4FAF-8893-B635211ED1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C32D15FB-EF89-4D1A-B1FE-F4A0199641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BE898DA0-7257-4492-8091-B675FDC025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36873D46-744D-4881-9EBE-624CA45C64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C4D71BC0-A77F-4169-84D2-CF8744822B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8BD80810-A7AD-4701-8794-7E0DA68E63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FA7DD67F-DDB8-430A-8796-E0C55195AD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04A6C027-8ADD-4DFD-B6C1-238BF1442E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58FBB53D-F112-452D-9580-995589C7F0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EAAA1AB3-2ABD-4F07-A3B6-7AE7F29C7F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75790840-C9CB-46C0-9912-FB71FF7FB5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4F1FCC24-9842-4761-9C9A-4376E577E9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0FAF4ED0-C0EA-4C0A-9253-ECAA71B3B9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D085D77A-1D9F-4C3C-BD44-26DF1294CD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C888E350-3073-4712-8768-F5503283B3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31787C41-F456-4FF8-AB79-18172476AB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300C0341-1DDC-438D-A5E2-D577EB8410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2E125FBE-44F3-46BC-BEBE-5517735838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DA8FB1E2-CFE0-4C4B-B053-B9DA3C385D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9987ECA9-6F48-4A2E-82A3-89346B720D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EE8043DC-D815-4797-9133-E2B29755AF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2E8A3EFC-DD1B-4CBA-9266-97345E2046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96B5695C-66FD-4959-8E97-D016D1AFE1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61A810B8-9733-4EEC-9B35-CB2098BF32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8F29AB1D-BC7E-459A-817B-E43E6445B8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DEAB3622-B992-4C86-9E7B-9A0C531BFC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21C18CBF-753B-4A33-A073-0B41E6EAA8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76B3287D-7F32-4D94-BB76-76382CB3FB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FB118801-272E-4044-9833-732E5036B7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CA84A448-ABFC-449F-8EE3-F65444504B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5F89857F-7E22-4518-9AC4-6FA70C1068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C906E109-A8EB-4DAD-82DC-2827D4729A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CB0667C9-C16D-4155-B469-FB83FE848B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46D8CA3C-D5EF-4671-BB37-0F00CBF71C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EC786686-C1C8-4627-B701-911D087874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F96A9836-1EB1-4841-B4B0-FE3EE97B48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ABFCB635-AB78-4961-9D56-E3FC220A23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0E97C224-A748-452B-A89F-DBFF655059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3EAF59B9-CF94-433D-8314-A11DF9E3CD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316AA1D9-CC4C-4745-9C24-7B6FC6EAB6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45D1B8D6-A7AA-4D3C-B1F0-5A954BBB42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6F03AF82-3EC7-4559-AA6E-D4D151ECD1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1D7F7DD9-270A-4110-9A67-73FA7A488C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58F1B7BA-A5BD-48B2-B1E6-FDB658FA8C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013C14C1-C505-4F53-AE01-800724E920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ACA1C356-E4E4-4BF7-9F9E-466F5CE730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AA7CF68E-94C0-460C-BF53-D16E37DE92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28657EF4-01E6-40D5-9D90-86DD0452F6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0ED14675-7457-4703-B737-DA62BAB258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53A3B7E5-28C9-4695-AFC4-FC4FCF050E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71AFDB18-4B57-4150-8935-F33C73276D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17899B6C-57BB-4E03-BA8A-3B65705451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16F1BA79-6860-448D-8B13-05D00D6960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E287C25C-0D52-40B5-992E-13EA50C2D9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5E8E6400-52E5-4A18-ABB7-7179E68CAF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DA6B6334-9BA3-4CC8-93A9-E8124BCEFB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6F698935-F5FB-472D-B23E-8A5CC2DB97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35160D73-6EC3-4404-BB74-A467CFB5E1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7BEDAE50-C7DA-4E19-90B5-261D1FF038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47AA4EBF-7D60-4BA3-8BB9-364B99F688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ECAD07F9-8AB6-4200-A23B-EFA8EB746D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431DC670-E89A-4D35-B26F-E6FCC339A8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462A96AE-2505-4ED6-9A9D-681D29492E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76916E30-90E9-4FA0-B87C-74AB0DCBFA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56FE1FB7-4818-4CF3-944F-2562A167EC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8B3D5A1F-D592-489F-B14D-F108CF39A1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6DFB16EF-15A8-44EC-B31C-17C9422B24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0217252A-DCF0-4E35-8EFA-D2FA75176C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BD016C1D-BED7-496B-B604-4E2A11ED38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5B5AE8CC-E9B3-4050-9CDF-85377170E2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111D042B-B833-4441-9B4B-24965980F9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7B083E32-1948-4D08-A19D-CE60ABDB70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916C9EDB-48EA-4A30-9BB5-8C7E73B903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2F2BD756-1EF7-4F26-BDE6-809B9E6947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4F27D5B3-860A-4ABA-BAAF-BAC7E90FD3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E5AD32E4-B88C-4257-8B69-B709CB3174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8A66E5EC-3140-4B8F-BD94-33A49A48AE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48D37E9D-53A7-4C82-9567-C6527EC410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6A7A75AC-CFB5-445A-BAC2-A1D3984E8F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3896CEAE-ACBA-4AA9-BC76-383BB3FBAF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FAB5E1D7-DFE0-4F4E-8BF3-093AB83578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0ABE69DA-6C84-4448-B3D6-325AC63FEA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BFD45CB5-810E-4DF9-A7E5-16637B9BBB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1FC2D8DB-77A2-4733-B1CC-F9A23EB3DC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0DB382F9-4F99-424E-9B48-2A80114AA9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E6FAA4FC-8FCA-462E-B046-3FC0C601B2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7CD97A8C-B14A-4349-8AA3-8ED08F48C8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B4240ADB-4B5F-4B40-9C80-DE7B628E86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A39A17F4-3EE6-402D-ACC3-04538DE31A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220A6F07-2E69-4D81-86F8-024B1CA126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33259F2B-A4AC-4181-85FD-04B207DB7F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A35D5BC1-2E19-4210-A1A5-39B40E658F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A2F168D0-944C-4EB6-8777-9CB9537026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FC0F059F-C072-4E8A-B1B5-2F88D4F888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C1419DFA-E0AF-4006-A824-A24EA026A8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12DBD6F1-900F-415F-9E66-642A3F1DC5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76DB87F8-B3AD-4549-83EE-1DAFB01C73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AEF3D987-7254-422A-AD24-CAF315F6D5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87BE6DA6-1C79-4137-B920-A994D216DB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F27571CF-BF23-490C-8FA6-163AC83679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11FE71E4-1267-4DF0-A07E-54F8502730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770D2B18-A4F4-4190-AE85-AC54E4B8AF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88143A92-0C5A-45EE-8437-4124127F97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DD06394D-C6DB-43F9-A6CA-2CC6A544C6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C73614C2-9870-482B-91C9-C70B521E6B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19C51F62-0BC8-4744-8B18-2F406C5D8A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C266D1BC-C5E2-4159-9121-3B397EDDF4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402B0C86-93B4-4558-8F65-7472871457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568A95C1-2E2C-4991-AD82-8C1DD5D2F1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70AE0EEA-D2F9-43C6-A44E-21C2805070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D77FC8FE-B1BD-4A66-8DCB-3FEA06F483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A4AFC091-2F56-442F-A22E-2EB999B249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C16E186B-A1AA-408F-A577-3708FB953B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F566989D-27B3-48C1-9C55-4DE4E8EF45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79D365FA-8439-460A-A529-B3E10ACA90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78B5895F-3CCD-4632-A72C-DEAAD63F0E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5346927B-D2F5-45E9-B4FE-7BD68F7461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022A0684-D192-47FC-963D-33ED22E0A4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06A0DDBF-606E-486F-9BE1-3D31B8A2A0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599866F6-2875-49D6-8296-E90507658C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72EABDEA-05F9-43BB-BA53-DA0EB5F457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BCD9F782-DE09-4CBF-B427-315D7472A0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8F6F922A-BBAF-4C54-96E1-2234C497B1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09F30D83-AACE-446C-AADE-9980885DDD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5822605E-8724-41E1-885E-1F9F085326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6990CDD7-00F1-4674-B257-C1E227B306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336CECFD-D201-4BDE-9F4C-C00DD1A939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A67C685F-F3B5-490A-8B2D-DC770DF547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892C9D8E-CD9A-442B-9362-7FD5E3E332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D243A9CC-84AB-46F0-AFA2-15EEF6503D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0E0B83E5-9CAC-4A30-B327-DC56AECC26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A41A3A33-799F-404E-8D29-6FF0DFFE1B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D7F7C598-BF5F-4EED-A010-B46DDEFEBC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BB92E595-A595-4C03-B0E4-B01CB4061B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BDDF1151-415F-4BA0-A80E-3DE15F6F97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D8CCA540-C262-4C0F-BB2F-BC0C983839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A42E188E-4B93-49AF-9901-6A84F1B137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550E21A2-B004-427F-8C70-F6879BD0E5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D289B299-EA77-4F3B-B40D-957CC73E8A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E383E68B-DEAA-4E71-BCE9-203A3F126C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D0B6CF75-6370-43C6-B832-692A0015F5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575607CC-E81B-4896-901A-EAC068F4C0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FA3F127A-F18E-406F-94B1-9489D349B0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8313ACB3-5A28-46FB-B081-A0D9DFC0DE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CF058A20-0DB9-4495-A2B9-D34D085DEE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6EC1B439-46F1-4749-B4E1-E503589AA6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DED202C2-1329-4EB3-A99F-41E7F570D1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D1043062-719B-49BE-A1E5-FBED3E8CBB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2D961B57-37FE-49B3-862A-26C0985ABF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488CA730-31FA-490C-842D-881E8050CD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BE54DDA9-9B23-4103-BE89-21380C8149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C2F0128F-7B07-4FC1-9018-1506D975B5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3F9F9936-7C10-44D1-BDBC-CBC0B2F4C5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5158078C-6917-462E-B6A8-7864D1A933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34A95AAE-C841-409B-914A-364D971FC0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2055C66B-FB04-4471-B170-4092ACA000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9E8156EF-9264-439E-9249-7C0F197185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597CB113-61D7-4733-9F2D-337EAECD59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47C77F6A-4ACC-435B-96C0-985DFCCA3E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BE498FB3-54E4-4737-9436-377A40EA2A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2869ACFB-793E-497C-8D2C-EED4B09734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B41B81D4-60A1-422D-B39E-802EB1198C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8903E554-758F-458B-B74A-69CDE7DDA5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39BF5847-8229-4036-8F78-70A6230D06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38C59A1D-0CE8-4043-A318-61445B9C03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2E2FBBAE-207C-4BCE-8F34-4CC35F7FF7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26CEAF1A-1B07-403C-AB67-A8A6709536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EE32A20C-A1DB-4CBF-B654-BC1DFE268D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D9EBDED8-57D2-4FCF-B085-4C3B119B89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685D1437-40BD-4E5D-B2AF-11D782266F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20789222-10CA-44E7-AF7A-76C9D13057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426A70DD-B25E-4FC4-B517-39A4B43065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B4041BFC-558B-4A0D-9EE1-ADC385CDA5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30C32506-6F03-466F-A382-9960CAB028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D3A6076D-EDB2-4D19-873C-C903E51069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A2181D00-F95F-466C-AC3A-A2A8F9394E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52EE6ADF-1795-427B-B5A9-0B82BF1B29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B381A0F2-01AD-4F28-BD5B-923FE83A84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61D56F3E-8A72-497E-8A6F-B6BEB845BA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ADC39A36-959C-4555-9454-207DDC6E0C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153A43AA-B790-4602-871B-2D39EC3BC5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25307FB2-D3DB-4774-970A-85B296A33D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B54B2A05-E4D5-488D-B40D-302F8787D5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4119B1A7-9CB8-4286-BD6A-9285DF96B6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79CC4BA6-D642-4334-9E36-C0A0C096ED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A7EB0BE6-146E-4F76-AEDD-4438B058CD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E2124593-B8EE-4AB6-8124-3138326418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96DF3C4B-3327-4A74-A885-2D76AB4BA0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4E6F7E71-3CA7-4B54-B779-9832BAFC57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9896821D-3CB8-4B1D-AC70-E13A27DC22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3F4D264E-D8C9-4493-BF2B-836FA3A555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BA601760-C18C-4F96-908E-2BF0BADAD1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3BB436C8-F720-4623-B6B7-D01119FCE6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8C04E8BD-82D1-46FC-9443-23563519C6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9BCE16EB-E30B-4B86-B446-F1F49AC5FD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727B3D5F-7045-4FFA-A79E-11279F489F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9DCB781E-8031-4B66-BFA8-930C09F99D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240AB912-7DA6-4BD1-AF4C-0FC25094D0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F782D805-80CB-44FA-A278-8EFC28D7C9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6FCDCC20-014F-47D6-B7C7-A76552F7CE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79AA91A5-8B82-49BA-8D61-DF50E8891C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6439E673-A118-4718-9333-F65855AB1E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56E350F3-C361-4C77-B61F-5F4D64D6D1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F98A65E5-C07F-429C-BADE-BD95D7CA84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A9E9F8B6-C992-4077-BF50-49D82030FB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98F3491C-4B2B-4FBB-BC18-CBC3B30DF2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E4C689C9-594E-462D-846F-89D4A404B9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69C41E00-58E2-43C2-8B2C-A7482F0135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E4E6F032-4259-4929-AD91-4BDAC2BF42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3984255E-6D9B-4E6D-843B-31B825A9D3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B4722AD-2417-4305-9EDC-691952AC31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A32256BE-2BAA-40BF-9445-D11AB6944B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E8D1D73F-906B-4589-B5B8-C921AFCD11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41B6605C-994F-42AC-924D-5D4FF2C3B3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B2822C3F-3327-4577-AD89-016DC1F829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FB3FBC76-CFC1-47F6-AE70-FF9FBEE2A8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DB28DA20-B55E-4617-A774-A8FADD2C34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ECA9A683-8EB6-4CBA-858C-6913CCD315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A6790137-665D-4536-97E4-2E11258695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63773FA9-EFAB-4F54-BB1B-37A4D41F70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06E4C56D-A74C-4365-A296-306AC158A9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960F802C-92B1-410F-A672-39B6C25043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2101D8AD-D0B7-445F-843D-65817321DE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4C18D518-10A8-4C1E-A286-2D934780F3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2D9F92DC-651E-4D30-814D-F1E2A5306C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E2B67B7A-54BA-410A-A968-83E3F91E3C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B2F94E48-AC3C-40D5-83F5-D7458D78E1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31B834AE-CEC4-4DD4-9AEE-1256B246FD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AFFD3C02-0CD0-478A-9225-ACE9978705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2BED338D-E186-477F-8E0D-ADC18BC190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A625E119-5427-49C3-8DB4-9D8C2ED6FC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B3506F56-923A-4308-85EF-2A814D7AC6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EF84CC78-FC29-4627-96F1-115F9529B1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CCE40239-1B3F-4FFA-BD6E-7B1D0A5E5C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91A28630-35B9-40D6-8771-1510FCBF90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B5638FB8-3D17-43C1-B2D6-47FF06F4A0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EEA9AAC9-0224-43C3-A5BD-9ADB9C7EDC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C8AD9AFA-372E-443C-A67D-7FBEDA1AD7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B1128206-58D2-4B0D-99C9-A0780A60FD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890F3D91-53B8-49BF-9F46-0CEC5832A3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921C5065-87D9-426F-AAC4-9A267B4A5D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19278F11-9680-49AD-93B2-309D075280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5B207594-74C6-4A53-A000-2E5416D0E1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3AF726E0-8140-409E-BF2A-77C4D0D1EF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74C9AF06-D80C-4DA5-B1C7-BDE821DA73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CF5559E-2E05-4D04-8AC9-D7AC93C5EC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3BE92BF7-09D0-4E42-9B8F-5EB0D863F4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9352BCA9-8BD7-4E08-9361-72C62C7526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22D64620-45D2-46DC-9E42-C70387B4FB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907CCCC6-AF55-4024-B7F8-985FA01DAB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7A300E62-CC03-431C-A158-11F86B0AB5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F0DADE1D-F030-436E-911A-A4E085236E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5F643CAE-3866-4B66-8621-4618485D10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15093DB8-281E-4AAC-9BBE-49ECC106E5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71AD0A17-F27F-4DB6-BA1D-46554AD472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447B7465-F8E5-41BA-8070-497187A268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5CDE506C-7CCA-448D-BB23-D65D8032AC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84DAF438-A2C8-492F-ADE6-F4442579DF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6D274E0B-A0D6-4DF6-9797-DBA02A4F6C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E9948051-F5AE-4EE4-8B28-C6BC8179B7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BCE499B6-4A0F-4390-8B8F-7F81746F15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F0CF18A3-F589-43BE-A074-D3799C8301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B38623F9-ED81-456E-ADB4-12D7647682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57FC20FD-166C-4DF1-9C48-824B7908F4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724C4167-7AF1-4E3B-AD98-14199F489E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4647FDAC-8151-49AD-A6C4-49CDF54619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506521F2-25B2-47D9-AAC3-75F650FA22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FC788967-40F7-4B86-A12E-2B5A7EA883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F611CD0E-ACB9-47A1-A8B4-2A9A2EAA0C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D02968D6-29F4-4DA9-A3E0-723AABBB07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4C7A1BA2-2F59-4B42-B8FC-995F708604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8DDE1ECE-DBAC-46CD-BD58-0E9D7CF291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40A36E4B-82CC-4A86-8187-58C7806AE3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64C0D05E-4656-4931-A916-28EC86807C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CAE16165-A6AF-4159-9D30-03342ACAB0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20A25C82-9AF0-4A68-BFD1-E49187FDE3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2DC61974-B3D4-4D61-B82F-C10ADC7CAC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E347E738-222E-4110-84FA-D84AD0A832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74A95672-4BDF-46FB-8D28-030FE91F7C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1402170C-01C3-4027-98FD-5C295A91B8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16B936EC-A567-451F-8742-5633183B37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C7F96E68-5FCE-4723-970D-5FF65B8AEA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70E9BB2A-E4F8-4FCA-AEA0-5664AE3759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D7860E84-F4E8-447B-9F22-855E3C4B12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91B8ABBF-00B6-4BC9-B732-96D5A40FDE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09C2078D-95BC-4490-A0A5-0FCFC0E415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9CE26913-FD05-403F-835A-9FA68CADA3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D2ED51BA-D609-4EDC-8198-D902212DF4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3DE88552-5331-4B71-B137-E5D1ADA20F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442DBBA7-7AB6-499C-8FAE-B977D28E2A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C19D9B05-586C-40BA-AA8C-C2EA271A41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B3C2E676-5676-413C-B063-0701F83475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78924DD1-88D1-4FD5-99CF-E4B8F4568D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E705ED9A-7774-4135-8618-3A96CC19C5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4152182A-D999-4129-879F-B6D9447071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BAEF5AB5-6529-41F7-8F71-296776C4C4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39BE41ED-B7CD-4DC8-91D1-7FDADA54B7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8E0E4D17-FEEA-485E-B090-22BBA4AF73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E85C4F60-5A95-4FF9-9F4F-744482FFAF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6578E6A6-4B10-45C5-B681-7C109CD5FB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E1540CE5-7317-4C75-947B-7D1ED4BAE2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4D8EA4B4-E901-4AFF-9EA1-366C691AE9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3097225C-A80C-446F-89B7-703ECCC8F5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997910D3-6723-49B0-A749-AEC89F929D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EDB50584-0634-470E-9302-23AEEEF0FD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D7376959-50F4-481E-9810-6F4A3432A7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C8500AC1-110F-40B1-9A07-41704B53AD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2BC8C932-C282-4F34-8178-C09371ADB7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5A0E94B6-22AB-4C23-94E5-C544D240A2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6CE0A5D1-566C-4D33-872E-78986EC153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CF68D0C2-4936-4BA1-A9E0-EFE9E36168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A4E6E253-D2D6-488F-AB00-B7C0D1D321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ACDCA07D-7EB5-46CD-9BCC-1506872A17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9F24EBCD-AD82-418F-A017-2BEF6A81D0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1F8EBAEF-C03A-4942-BD9F-110012D272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B3D9B8CC-1E89-49FB-AF62-3BD950EA28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D0C62F34-8F74-42F3-AEF0-2CF7027B07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3DD48A49-AEEB-4B1E-A2AB-ECCA32501B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4F979DDB-C410-43E1-8B07-8DF6EC9CAB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B963BB64-587E-42EE-B4D7-E56C130E92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6116D52A-4653-47BA-8C72-8BA805C64B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BAE4D6A3-68AF-4FF4-A0C6-2D9D60811B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24AF8445-5263-4991-B18B-D574216F4D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09E927E0-8817-43CB-B825-EDD8584648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F3071DC2-522B-4D0F-AFF4-CABE04A670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39644FF6-9057-4622-950D-BB3117CE70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9C593002-D352-40DC-A009-5A3C97B732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72A0E6B7-E58D-41B1-9264-9CF0448624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838BBCA8-02BD-4133-8B51-7C86FA7CF9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71270B33-0650-49B7-A95C-B02EB5044F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3184FD98-6D50-4AC6-AD66-16D36C4C80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571582BE-10C7-4EE5-B10E-A572664CA0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654A3127-BF52-44ED-A9B4-ECC0750A58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CC39F183-8363-480F-B74E-FBDB6DB553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89DB987B-5604-4D44-8F44-5EFB491E1E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7584B743-137B-4130-9045-5435B8ED64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04937F1C-5B17-4553-A97C-8B87F486D2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406631EE-4D54-4DE4-AF00-55CF2A0CCD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6D4953F2-45BF-44B6-B57B-44F82A3B5B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2090EDAF-6A02-4686-9C93-BC2B4381FF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E25F76C6-D8CC-491C-92EB-54F2B95993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035D5953-FEC3-4642-9F34-FD534177AC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0EACE3FD-A99D-4AB7-8234-DD1DB3874D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14D25B69-C3CF-4F3C-BCE7-A060DF063B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1FE1F70B-374A-4F87-ABC3-D46949B7FD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ECBC7AF5-9A61-4470-BEFA-EF121A6D19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FC24A8F3-10F5-40DA-ADBF-39AF96BA50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2F595B16-A1E9-49BA-875B-66AD18CCD2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97328748-773C-431C-8FA0-1E883DFCBD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686D56A4-8B6E-4D2D-855F-51927D7685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A6AC92CE-5BA5-46AD-AFA6-7DF781C89D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585C1D80-1523-41F3-997D-D423CE3362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014901F5-1F72-496F-B11E-9240570A6E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FE0DE2F2-38E0-4516-A6DD-0DA695002C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C3546E06-D883-49AB-BD4E-DA16E481F4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0310F692-EE46-4EC9-BF34-DF27E81C49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D307A13D-DCEB-471C-B806-498A669091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ECB74611-D41E-489D-82B9-90046742F5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68D1A7A4-5D33-46DF-B94D-1553F785E2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1EE7EC20-763B-412A-98E5-8293C9590A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98EF1C76-2656-47D7-AE1B-6AA0F6BEE4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32DACA10-331A-46A6-904C-DA4CB84025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34F13DB4-DA5B-4003-82D4-0DBB05A3C0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4648C3C5-D686-4020-A2C3-0FD4DC2AEA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E2BB2683-1DB6-4433-9295-FEB1EABDC0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8B9A69B9-1094-474D-BCA1-4842426128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8FBEA5E7-FDE5-48F8-8752-687862541C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F5E81566-2C68-46FF-BBBA-E371EC4DA9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1BB2E7CC-B930-4D50-BDD7-7E37CE3E8A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BA98A1BE-9540-417C-8A74-903B165F61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544CD6F5-CE19-4AF2-89F8-2C77386B7B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DF490F50-D8EE-4E6C-9605-E3CEF638C6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FC1B4A54-4E94-4DFA-A5BC-02B16C9F7B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05B74C52-6884-4832-A6DD-1F47A3DFB9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CF5C3121-5941-45AE-B8F3-6C568C08C6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CCFA4369-405F-4553-BD4D-07337A90D6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AA036E35-2204-40B6-83CE-252C224C65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534B1EB2-8DB4-4493-AACB-071C53723F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5AA923DD-7BE1-4249-8072-196C602B7C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A61F39EB-B1C8-42F5-95C0-A273CE838D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947069F3-48C2-4886-B1B1-5F19BF742E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155BA635-AEAD-4B17-993A-8F8EC20ECE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FAD20593-AFB5-4955-AC50-BA964D3D35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29582E89-86E1-4640-88AB-0D2A35208F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A43C14E1-17ED-4E6B-8D7A-F63E2411E9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8D42D8CA-5FCF-4887-B5C6-8CD91FD628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9587CB2D-B217-4F64-A1B8-68D0A8D3A1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56C1EB91-6C62-40CC-BE88-6D9EB54FB5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1240F51F-80D9-4497-AFC3-0286F1AD11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EA5F3ACE-3942-4E7A-AE89-4DEE98C81E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98CEE83A-F284-4AE9-89BF-3FDD4D8DC0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DABCBEB1-26D6-49DF-BA85-315DAA99EE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5990F375-A9B5-4E03-A9A6-8DD54861A3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CC26397B-1B23-4FE2-9953-1ECC9E75B5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687F3BE7-8E1B-4CF4-AC36-D8E8E36C98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35FDD9EE-0858-434A-AC51-ACAEAA13B3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C3490385-BA2E-4784-A1AE-568BE6DA24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6F2ADB54-8195-4B67-BCD3-6AB871F45F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CC3A9A4B-8D11-4690-8504-10DC0EEBF2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74D9BA5B-1A5A-4CB9-9CE8-1F340641FE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4C0FEE03-8083-49A1-B2EF-CA42FE591C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B32ABDF7-3A1F-47A4-93A5-39B0A45523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430CC2BB-0AE6-4493-8E1F-C794265F50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4693FEE9-73F9-4FE6-8234-09D0644A88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ECFC5ADE-1293-42D0-AA32-A4EE7A8E2D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633CCA84-F0AF-4EC4-BD19-21B7332BAC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575B4894-9A41-421F-A4AD-501AADAB9F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C26C65B5-BBA5-495B-BE1F-16A550121D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8D0E88E0-7873-45FB-8C52-E6B258D3A5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6AAA4362-1462-4A8B-A8B6-E6F37279BF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2779B6BF-19CE-45BE-AFA8-38EC4018D9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A956FF75-8986-4E8B-BF10-2B1FA71EA1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00526067-E064-4557-94A6-A4CDD0EA1A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CA69C8FD-A947-441B-A564-0FC25E3A53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E17E33BA-67DE-4473-BDCB-0BBF1E787F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2491EA91-1B99-4C7E-8674-C9C8A75F76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5CCB1889-60B3-4491-BA6C-332E9A71AC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B77F7B95-440A-4220-A61E-67FF503235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8DE47F58-E324-4254-B26F-49F40222D3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B2BAB254-BE5F-4074-A665-FFBEA9563C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1BCC269-842F-4E56-A2B0-24C6C96CD0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2AF93BC4-36E8-47BD-8104-D59B3D5B32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1350F9D9-77F0-4214-AAE9-6D75F597AA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9B91CA40-C4CF-4183-9C24-9CD3097ACE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EBCEFFFB-5494-441B-9051-48628FD581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05FF278-1307-4E77-A737-9CE9ED88D2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3051D667-9A0C-44EA-A46A-8ABF0E2C2E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8D56CE02-36B8-4BA1-8FE3-BDEFD5640A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C1E5CDD1-B584-4451-887E-BBAE475CFF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C9F15F28-7C60-4C92-A924-C04F65F9EC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1A446849-FC36-40C2-9A07-18BA0308C2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21396F78-3D6A-494A-B341-B687AE3982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294509E1-D648-4D30-BCFD-11DE698B1D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CA6B3676-F4C2-40AD-A265-ECA81713BE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A45F6AE5-EDFA-4599-A91B-F2E16A943E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7FF8B8EF-9D97-451F-8407-B8E753EBF1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C69BDA5C-AC67-4520-A5DD-F47D13B06F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27FD2999-A25C-4CF7-B6E5-E8BF0E908C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E805080C-AB5A-4DC6-A2CC-42C6426DE9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9965E24C-FA22-4809-A7C0-AE7CE32C6A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411ECF6A-D0BF-463F-9D50-9A263102AC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AED2CAFE-CF3E-4C75-9B5B-7A5C428DF1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FCF097D0-BDA4-44D8-8A1B-26DD87D4F1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F25150FC-9F61-4B2A-A95E-54D846EAA4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ECF05982-C822-48DB-BF00-D16164CD7C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4AC25323-FD47-4345-9E45-DB043EB6CE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F06FF4AC-8B6F-4F59-A3BA-1974B060A8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C68CA28C-1CB5-4EA0-8A71-94A89E4671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6E9A2C37-5FE9-4872-B57E-7F63C29B36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75F90C87-4251-429F-B942-61DEEB142A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4E6DC8C8-0CBC-45DB-B4F4-CF2086AB88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2DA78D7B-89EE-440A-8DFD-EA40050C32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C18D3BD1-53C2-4CA4-B6D5-EE00A0DBF2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2C8A8544-45A2-4987-BF6F-C525B9E3BE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70F544F4-BBF2-4E33-87EA-DC7F5F7533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32E671AF-6537-4957-A938-68110B28F9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F35415F4-A4C9-4497-ACB9-49E44B3157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2890C324-4257-470D-800A-52FF94DC2E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D36776AF-3603-4FEC-B772-006FCCF247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678089E7-56D1-4187-9B32-95F67002FF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4D1FB147-94C3-44F3-AC73-4E0AF878F2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FF78AB7F-11A9-41BE-91DB-E7A198FBED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EC9DEF0B-8A98-403A-90E8-17DD15A15E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6912B321-A713-442F-A13C-880EC6105A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4EBE3D46-AEDE-4C51-A6AD-052E8D8548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BEBE4874-2B24-44DA-99DB-FCCF13D703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3ECAB8A8-A44E-42C0-88F8-ABF878932B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5C9164C2-5A59-479C-BCDF-5FF8A4320D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8A5501E8-6532-4F86-8728-90C5572A98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6E96AA6D-A240-4B63-ACEC-612DE67861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164A8E07-7182-4A8E-B2B8-30FD7AC16C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C735CFAD-AD22-417D-B9BD-8CEB5E33EB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4525EB2B-C1CF-4911-8A0F-66EF2C5E7A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FA2B8185-9A7E-4A4F-A964-7044867697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B8D3EABC-8801-4DB1-9978-D64D693513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6A44EC94-1585-453D-BD0A-69C22BAF60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FFB1B14E-C4B3-48E2-A501-2A11C273F0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82B36E1A-6C3D-4AC5-8AAB-6014ABAEC6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7E8C4A8F-FC49-43F1-B18D-CFF33FE8FE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DFFEA0C6-0397-4B03-85D0-D8E56ACCBF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653ACB49-9546-45BB-BFBD-0741EE89D9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C31A0A0F-728A-4C3E-AC81-1D4B9EFCDA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68F62360-A61C-479E-B88E-5C68BF9C78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0FEF45C0-44EC-4F98-9818-B7CF73A0CB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65207647-9F6E-4D85-91EC-C586FB26EF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D41B6764-7595-4D5C-B84B-BD2CB9DA7A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F8A50EDD-64DD-401E-BE6E-99C7CA30DA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8C8AB9D4-9532-4C65-88B7-FC2F3173FE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5614200C-3D49-4EBD-A893-29D9E08A6B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FB99F606-B66B-4EA6-B348-B3EBE1138F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5017E905-CB0F-423C-9B5C-A7831158EE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BAFDAB9C-5CC9-4BB5-81C3-836739AA90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CEBF68F7-9EFE-4D9B-B588-A3C1FE503B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0438D8FA-B58A-44A7-9629-61A12297EF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6D35AC03-05D2-4411-93AF-D48470691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56FE70F4-DB86-4921-A859-B861511CEF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D0B0A4F5-C5C2-43D0-8A2F-723A3A2294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644BC6BC-854F-40E2-935F-6F163ECA33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1B6F4682-D365-4A23-A41B-04CDE47164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67D7282B-0FE4-477E-8FDC-D8E50ED9EB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83CC3E95-D681-4238-92FC-705097FFFB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C4DAF0D6-8BBE-4F3B-806E-9DC2CF4DDF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D0D00132-18A1-4AC7-A8BC-1E75899DDE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D1369C28-4087-4537-BC82-252D98A687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B8EF1495-AA92-4200-A682-9B05F11B28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F5BEF65B-9BDA-403B-977A-62D73D4283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66BFB17F-1D60-4319-B794-915E65FDBD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644B12C7-F4DA-4B92-B7DD-09CE7DCB42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E2810088-1252-4695-89D4-FD55B0CC3C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EEB9BBE7-77C5-46CE-A162-AE17BB9E14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DCC290AD-920D-448F-A874-917212A471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AE801BA0-0388-4839-9FC7-204AE4DB90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27AF87CD-C5CD-46D1-8A8E-0B44F271D8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8D81D2E9-0D42-4F4E-A822-201D72C92E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DEAEC7E2-969D-4949-B138-5C70CA5620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457982E5-F477-437B-AA3A-B9164699E7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E4B1F59E-B2F0-48BA-A7B5-F7B0327CD6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D53EEF26-C3C0-48C5-A607-AD2F63FF64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5F240B54-60D9-47A9-816D-EEE95C6C8D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23AF78E5-78EF-494E-B806-1A83A10941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86E621F3-BF88-489B-A267-200F3A572B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0DD91066-C364-4A3D-9368-F2AD98006E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F39A87A8-9F01-47F4-BD39-0A17052235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9B1A3FB0-B517-43C2-B1ED-3698DD77BA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61DB7246-5164-4F43-A0F5-CF43583D65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349213AC-3AFA-464B-B5AA-BFFB4076A3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724A931C-9807-4ABF-8D02-7990903B18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BC9C755F-47C5-4E66-B338-7F4DD0D081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D0F1CF74-2F82-45D1-87E0-2A4C1A5C53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8A4493FF-E252-4D00-8A9F-C819EA8461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7AFDE03A-E625-47D9-BFFE-9F4B33595B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71ED1D29-465D-4D03-876C-B5A7391ED6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F8F472A2-6217-45C4-A5CB-079C590240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CBCD7724-129A-41C1-AE59-C8410DBA15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09C6DD35-C5F5-41BF-B26E-B90CFAE015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414A06B1-CC89-42F5-A610-0F7FF178EA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8F4CD7F0-1D65-4988-AC05-27E0948133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63CA0651-FAEE-48EF-B48B-9E54059577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0C4F9795-43F8-4F60-B9B3-1AE953FAB3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AAA88508-055B-401A-9062-D6A78BFC87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45154DE8-9766-453F-84CD-4DA7D7356B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2D725553-EBD8-49A5-916C-2BFF257ACD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C22A9F11-368B-4592-BE49-C07C11531D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B6F3ABA4-0189-4155-A631-EA5F90CB00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2F14364D-838C-4C36-80F6-CF95965BDB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03867C4E-6191-487E-A161-09D42F42E5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60A7AC79-FC09-4078-A5B8-3286072071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B64C597C-58ED-49FF-B469-BDF65AFE32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7D9DDC78-C676-4C39-99CB-D5649DFAB2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7E14279F-EF99-42B2-8DAE-9F218EC82C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8CB3842C-8A5F-409C-BC3B-2937308673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4A9121EF-E55F-4D49-A21D-40EF68CCDD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EC03E524-84BC-4905-A059-BB0993E79E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D5B2A3A9-64AF-41A9-96F5-CBBCD8E9A2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E31CA2C7-BEFA-4C81-A43A-14D93AE649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D6FE9FE7-88A2-409A-B44A-06E37FE07A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06A0B2AC-220F-437E-A937-3F1EFF467E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A8E5A8B6-827A-452B-9FAD-61BFBB4411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A66F0252-2C63-4586-BD95-58677C255F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FF6B664A-B055-4B31-8171-9A18777748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6B023FD7-69DB-4285-9819-25499838F7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E4CA47F9-C000-4F6A-BC42-7D121F9585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20B43947-1676-47FA-AF65-F28ED2F9D7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597457AE-39F7-4EF3-8815-F93544025F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1C6C1704-4F01-4FFC-BE30-EA8E2B8EEF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50AC7847-DA0B-49D4-9187-314FA0CB53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0B257FDB-23AF-41A0-8C28-38CC158D10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C8917945-20E8-4A6E-A2B5-51F467FBC4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EC7D494F-63D4-4DB3-8C4C-0EC0EDF4DA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66EA8377-0FD1-4541-AEA7-971B687759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DBCDB2BB-B41A-4CC4-AF24-978A485274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589D4CA4-2B74-4BEF-BE52-979B21C13E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07489602-B4A1-4529-B552-121603CFDB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DB927724-84B6-402C-92B8-0E8A3D00AC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1BD86958-6B84-4DFA-AAE4-08F28999DB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E69F1E9F-D6EB-4D2A-AD28-7CDB5778F9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B4EBE881-B398-4C62-B0E2-8973D614C3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D3F3A9BD-D2E1-45C0-86A5-3133F8BD7D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4564FF57-5BC5-4B11-922B-BE8E32BFED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0F8BA44F-AB2F-47A3-A686-354755E6A1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E2CF26A9-69CB-4527-B165-64A3F7409C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79BFAE1E-C33C-47E7-9ECE-0360324E3E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A7DE2F98-3549-4E18-B23E-0E48227BCE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1057F992-1F54-4935-B4AB-B13FFA5F0A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DB9A7775-3338-444F-B17E-0974696294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3D159D9E-BE35-4443-8ECB-B92E2C6A84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344BD3A4-8FCF-41CD-B8B7-25F48B36AC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AD6FF20F-41F8-4ED7-8B40-068BC32BF7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7267439F-B800-4703-A8AB-ECB865C047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16C82F42-2572-4AD5-9E9C-CA37774E16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EB4571E5-56D5-4A67-880E-71339FDE9C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6AC3305A-201E-42C1-993D-EA4B304F51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4493D01E-07E9-4B99-B310-459E236CB7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D28B42DD-0503-48B5-AC2D-D98B4925D7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0EC91937-840D-4564-A392-BCAE753F13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FFD9BCD7-5429-46DF-A91A-E25760FC2F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54FDCAA7-42C0-4C69-AF6C-E0C3B3FED4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34C4E22C-F9DD-4628-8424-D35AC5EDB7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7F3E4546-D39F-4B4A-B8D5-D4CC363019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EA890E50-C37C-4052-B2FB-9020FB2585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4C591197-8F30-4596-AD8E-E502B3EBEE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90F08F51-A08A-48B1-BB95-3B2CBBBE97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BA2FF30A-DAAF-4204-9916-1B85B77C0C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0C6D160D-DA02-46BB-9BB1-F700EF8181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2498D0C2-EF35-4F44-8E28-6E70376112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C6A43083-95B5-409B-B404-3CBBAA6015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4757A846-5FA7-46A5-BDAA-C1238F3F46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754B9A42-13BD-44EA-AC35-40C501956B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1BD408B0-E48D-4449-8B1B-7BA128029B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3A2F5415-849D-42D3-9678-CBCAF23DCC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53827B32-159C-4C23-8026-44A09C521E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762C367D-AF44-49AE-BCA9-8BECC3773F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9C386AA7-D1F2-41FA-B633-2AE527C5B9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4BA47602-E259-4C24-A3A7-0F25B84EA3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BEDE242C-F571-427A-A94A-E590DB2254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1FE50B2C-6AA8-4617-B528-8B86A7908C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5458DCBD-3123-4ED2-84A2-2F7303E976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E5AE316C-AE76-4459-8422-64960EB037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DE984469-28A0-4213-9988-82114990B2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D1DC7C2A-FACC-4787-9519-3990CB56E2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1F84B69E-8A59-40FC-ACB3-01A5FFA9BB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395E13B6-7B70-462C-B969-97E0B2DA51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56FD2980-F063-4C93-BF31-9BE64C3AD3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FB3C6B55-518B-4655-A5A0-B51F129500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E8242B98-8F84-4463-91CF-AAA6185E27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C33B633E-FF56-44B2-9547-5967F2AA7D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704F97A1-FDCD-4F40-B6A8-77B63B1C3D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57ED68F2-CC92-4D5D-950E-268CCFC6F4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F8ABD30C-9162-4E62-B42A-757D63F07A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01280A8D-9DCE-4A80-B588-3EAA28B667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CC759DF4-F75B-4B7B-A52C-4FCA348C43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EA2E6DAB-2DBF-4D2D-B896-813C1950D1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FCF17B6A-DFB2-4089-A00B-3D9AEB43C1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534D07E7-7484-4886-8AE8-957A92CD6F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748B3F9B-CE20-4B99-A337-3A1B166520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D26D4870-EB37-4F89-A727-F4C3FD641D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CC74BC70-30B9-46D6-9267-B25AF785FB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CEFD11E6-7B84-4E6F-BB66-E0B0775EF2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C9A7BB6B-692B-44B7-A967-699E9C54E8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7CC914AF-5E28-462C-954D-535DBB3549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4998F682-D445-4F09-AF40-A832979C7A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6E06B02B-746D-47FC-96E6-2521237953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C7BB6332-9FF4-4EF3-A557-80E75BFA9B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FAF580BB-7CB1-447D-B50D-A22183C9F2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2E467424-631B-41CD-8630-DE2AF4194E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4ADCD7EB-6A8B-459D-A824-634E2121C8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510A6A32-2A9F-44C1-8FFF-C39F79B1C9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A941EAEE-9766-454A-9D3D-7F8BA022A1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7F715A5E-0FDF-489E-BF44-7F90162C58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5CBFE539-0E64-4ED3-85E7-FA5A7109B4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91715BB7-9A88-447C-BE04-95CCBF96A1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D2B1B681-448B-44B2-9754-91805C1B1F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30A46A95-EB94-4134-B6AC-069A9A718F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ED9B7CC4-7A4E-4746-9F8D-3B0DF71FFA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51017A3B-FBB6-4E26-89DB-FA208158CC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BF80FDE2-A37C-4671-A40E-62723A44F3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8D2DE939-D13E-49F0-A9B1-09406ABEDD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4BB1512-34C7-4E4C-B01F-A180CAACE8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9BD7B0D9-03B9-4BA4-AE2C-BD60DB76A0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7B268983-924E-4BE2-939F-F10FAC125F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1683FEBC-9148-4103-84EF-E8B945B749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5D76991E-B9A0-4CC7-9FBA-3DD5575EB2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4013F0E3-9BD4-422A-A09A-2FBF1D9ABA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04083912-EE46-416F-9DD7-864E9FCEB1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E8E89B72-0685-4255-A0B8-EF35DF738A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670286B0-DC5C-44E3-AA2D-4374D1E57F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18AC1443-2D04-4C32-9614-584DA81DF8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D6E504C0-36BC-440E-A7B6-5CD6A81D37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D3D47693-6DB9-4EBD-AF76-310FC472B6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D837EC79-A6B9-4BE8-B6DB-EDE0B4EDDF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F7F009BA-EB38-44E5-91D3-E7C83B5502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75C53A66-3DE1-4F8C-828A-1C2E936B3E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BD2DB627-EB1F-4CF2-8D82-AA7FA6CDD0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15AF4180-71DC-4E78-9A3A-6EAF7C99DD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A0272A44-4B81-4351-9F29-DB67E43DF0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D8F5F3B1-7F83-4EA8-886B-F03EA223ED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5F6085F3-C12A-4539-854E-19254770D2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5FF8607E-7DB7-42A2-BF6C-71D3075E6C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6EBD3509-DDB5-4393-8D0E-45CA01B602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726BF541-973A-4E13-9097-31BBC5EC52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70DA9A62-A8C0-418B-AAD0-2DA799E394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045B834E-5E82-47A3-B81A-1DBEE2D86F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E67D713C-74CB-432F-91E1-C2140D36D2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DC282EAD-DA25-4A45-8F2C-AC1CC6690C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D25B01BC-B308-4EA0-801F-3CA944D776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B9D5EA9E-7B8D-4E16-862E-547138E50F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A446C43E-241A-474D-B4A0-09C3B6828B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34ECE34A-7281-4246-8689-58E92C5D33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3C757EB0-3FCE-4E53-A3B8-36D14E43BA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EBF495AD-3896-4F7E-BE95-C12721F93D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F1E8EAE0-343C-493C-B5FF-92BACF5B31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1AEB9B9E-A239-4D87-BAAD-27D18BF64F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585E62A4-E5A0-43B4-85CB-50474B65E2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95A2ACF2-4EA8-433C-87DC-A7ECFFA8DC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6639FDB0-ACB1-41CF-888B-9A8AFD42D5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344CE23F-ED17-4043-B34E-659CADD03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598171EF-40F8-42CB-9FBA-EE2D3E3A37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98776F0C-41E2-4EEB-8799-FE44E20AB0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69B5D1F3-0035-4F1D-AE45-FF94582D1B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3318A5EA-016E-465A-86ED-1CA478F385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09209375-D905-4BC6-9132-207BFBC744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F9367078-A42E-477E-9384-DDDB69271C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DF10788E-B0AE-40D9-A949-865BF3109C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BE13C9CF-56AB-4928-B6A2-C22733D4AF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BBF5E868-709D-4F5E-B8BE-74AFC72B27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D766BAAB-FA07-42B0-A37D-1A0336B6A1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1F05C798-0397-4866-9B51-BDB5FB0A01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CD62A30D-2D35-41AE-AA2F-4FDBEE0749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B12E3B02-3DAD-457D-A17B-E4E9A8F8F4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838BE261-7081-48BB-8206-DA71DD0FBA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2908D672-F3FC-4CFB-A195-7DE0B64508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E599CEDC-AF01-469B-9607-4073946207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8601AC53-5D01-4A29-8FA4-93474E2A1D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35B6D440-DD2B-4E13-9241-FD5F1BCC43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21C398A8-CFB8-4E3D-85AD-C86B558FC8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6F00A471-2A7E-4B97-87DA-8D609990F6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E69DAC94-EE5D-447F-9B6C-9857E14AE2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6D61BCC3-439F-4258-9E9D-221929BB10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B8A98D9C-76FC-49D5-A8F5-DF571FBA88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56F61BA4-05D4-4BDE-91FA-BE35CEAB81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8A4C172A-6FF9-45BF-AD57-B099D194F9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55F78064-8BAA-4A62-AF75-144B361A98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5CD5D55F-5645-48A8-A518-C27922B5DD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177C9311-42DE-49EA-817D-81F08A7B7D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790EDA37-E958-4DB4-A959-5B255091ED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DAA6ED24-2476-409D-A891-104A1C6703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3BD39D68-84C2-43BD-8A95-8B1FA40C5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A9196D97-66DF-4E2E-BA51-A1D8F6A84D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00430597-5D2C-4F7C-A2D2-2404C1F763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528CCCC3-3686-4F22-9645-3006B983D3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AC7952FE-A111-48DF-9375-5BE777ACF7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8C5B3B75-5EB5-4E67-AB0D-D33893B3F3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F58D0E24-E00E-46E7-8FE4-E051D8AE79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3CCDB222-42D1-4EB3-A81F-6AEC3DD44B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9E4AB4C6-847F-4573-915F-94E6D2B7EA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C8D2A0E8-9328-4058-A564-154996A825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0ABBC4C9-08AF-4B50-B66D-49AAB87D03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EFC77683-B116-4516-B0C4-A36211DA66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6E422C86-2A21-46D7-99F3-EBBEDE003F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2F668EC1-DC31-446E-8821-034F99C3E8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76CE2042-AF70-4F42-A142-E7AC250BA0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4681DD33-9DAB-45C5-9BEE-6C18748F68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E5F7C4DC-8934-472A-90CB-F0FAE41867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F520B903-B9CE-46EB-9418-2232EB8C82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9E65CDC4-1F91-48AF-9147-8101B5B830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323B177F-2336-4C15-AF09-3C1F4C83EC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D383A618-B912-4A7E-B77E-FD8FC0B285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FCAE288F-4B08-453A-8CF4-9EA0CCE95A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66A20B8A-FDCA-4589-B0F3-4E29D7BC93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2AC4CF0D-50FA-4B80-B354-ECAF8B2A9B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95A550A6-A2AD-4B6E-87A2-C5510F0E78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31156279-8E19-4831-BE14-BF1F4664CF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116A6476-21EE-4EAC-AFAA-E71F6D0FC5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E2B8EC05-4014-4734-92A6-8622C50D07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AD0499DA-2A66-4E87-9634-7CE5AA2DAD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AE3377B7-57B4-40F0-905C-5DF82212CB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37203B7D-8A97-4A59-94BD-4694ABBCAC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A7067EB0-B236-4E99-9F71-BD19F7A0E9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0DF0DA41-8309-4EB8-9F7D-F70ADCD173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3FEF1F7D-64D3-4778-992E-E2409E195E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F5243157-CF79-4FCE-AFEF-2D7077222F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3D1382CC-DCE7-4989-B6F1-CDD6A582C7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FB0E4145-3D07-48D0-96C1-93B8CDD243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79D3C99C-4309-45E4-BF30-816ECCA743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CE365896-D200-4563-AABE-CD9D1B03FB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23664227-3C01-4E61-BA43-84FC9A6816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4F6800D7-5AD4-4327-ABDC-F60CC51B60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A0EED9EF-0EF7-4A9A-BFF5-488B3B5641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C9EE5B69-E877-45AC-B502-80282FD5F5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3FAF7B9F-3B1A-4FEE-82AD-E2723CE5E5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DD880FB5-8169-4940-9445-5C80D3F198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81C2E732-E2BA-4DE4-A815-67FBC4795B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30A8A73C-4C45-4617-B796-B0722E0240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AC557034-E945-42B7-A2DE-D7944C4515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F9D56210-78A2-46EA-9D3E-73A3003DE8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1D8F8DD1-0D55-4E5B-8288-C18CE92CEA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8AF5677E-A5D8-480B-99A6-0905B705EF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25C359A9-5B04-4024-91CF-BF65C8C0DA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9746F98A-E004-4217-B772-F3A26C894D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C939A158-FD68-4459-8B8B-4DD44165AA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9D503AA2-0327-400A-8AAA-A8D1C1DFAD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47BD44DA-96F3-4180-99A7-1408AE970A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CA5B5DBA-9EF0-4102-9F83-91F0039D7A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B20D22B8-DE2E-4DFC-A2B8-C673882106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43F2DFFE-1C7D-4408-BC93-ED31EA00B7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EDD0CB84-9AAE-4A0B-B2B8-B97E2492E3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D1044E97-39EC-4A8E-8A90-C22C2FD752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D0936A73-43AE-49D0-AA45-96F6716DD3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061A83FB-972C-4223-BFC1-26D8B300C1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C1A421D8-4016-425B-A203-36B7C17BCF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1DAE53A5-5C82-4AC7-BFD2-8CCC88F6AC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493B97AB-ED9E-4CF6-9A13-9D449ECB33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BC7C1868-C67A-401E-8056-256C108BAB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3F73A0CD-1735-4DE7-9529-1B0DF5700B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28E829DF-0ECE-48AF-A33A-7F7E728082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33165B17-781D-4475-854B-1F73B85C93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901ABD1A-C6FC-41C8-B61A-E73887794E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215CB613-D0F8-43E0-BDC9-9A9B5CA72C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C9762341-C5CC-4D51-9844-45C0AEF01E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73EC61F4-33C4-44F4-B13A-2714683BCD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2CFF322E-C491-49BE-BC46-B722B20EB9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3E242B61-BE14-44C3-A15D-9E4A97EAF6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305E5D10-40C4-408C-8FDA-77D0F5B1CD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9BAEF95E-95CE-4527-85DA-F4FB9691D8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E444EA66-B5BE-46FF-89BB-AA29A0470D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8F5F37DC-2707-4CE7-B62F-CC158BC3D2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949DB363-D933-442B-A6E2-FB1C4893DE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6BC6A320-35FB-48C7-8B81-71F5AECBD3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26B344D2-FAAB-4602-899A-89CC81499F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69D7CD93-50A1-4618-B553-D450AB043A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F8179B88-BCC2-48E3-A6AE-147106F981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7998C8B4-71BF-48C2-80C7-D7057AFE10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D8E1ED4C-954C-4A37-8855-8395EB2909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B30841CD-12FD-47B1-95CF-BA5B40F002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E054EAB0-4AD1-4889-B17D-23160B78DB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58607BC2-BC64-482F-90F1-60C714C87F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FB2C013D-D05B-4C78-A339-3282A7C196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2F780939-F8E0-44F4-86D9-A6CBADA004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C93A758C-9FC2-407F-94BD-FBF4ACE2C1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D150724A-F194-4207-A441-A25A1E00EE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E0DDDD06-57A8-413E-9D9C-D59191A662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B3B4D8EA-CAD4-4FF6-8DA3-9B79B8206A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51A5B8E5-F9A3-470C-9DF8-8E558CF076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74E9939E-823D-45C0-9EC2-D35EF4D1FC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798F232A-A15C-439B-90A7-21B61EBBAD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F90A798B-F0D6-49E2-8241-27F4EF42DD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D98D3010-BA0F-451D-B33E-3F5BAA49F4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4B385D15-E5CD-45E3-B9D1-FE6BA6026B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AC8C2028-B2C7-4C6E-A77D-B84160D445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6AA2136F-CF9B-4F35-B676-C178B2462D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00F4E61A-3061-4A0B-B5DD-21DD56423D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01EBCA90-2D70-4F77-80DC-A5FA99BE65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4018018F-8EDB-47D0-A169-E44970CABC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364205DD-A6A4-4027-9C7F-C3B7B3016B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541829C7-D6AA-4023-BDC1-B906921C9C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338C2472-7F3B-4391-B890-23DD606B7D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85869FA1-A7F0-48FB-A911-C116522A5C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F21B46FC-B2E0-43C8-958C-98668E49BF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E10C6D81-93A0-423B-9E8C-817C99573C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16ACB089-E0EF-4F7E-A13A-47D2AFE380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61A326C7-FAB6-4512-B1D5-8C366F6982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3AEFAC40-F91F-4A82-B0A9-065EF15587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5FB57385-C7B3-493F-BD9F-1F0F95E6CD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196B60FB-2BAF-416F-A72A-409BFBF8E9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A1A3D43C-3641-4193-A643-1B07825BCE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B0557545-FC73-4EB4-95EB-EA74518DCB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A5258CD0-7D19-4060-9AEE-0E5F888C9A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931B8090-EAC4-4D53-8CAB-A61D7B2FB2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9A2A47A7-8654-41B2-99E5-81A8C092EC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8BA7B9F6-D78D-476D-A8C4-0B9D6B2CA1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4042F729-6AD3-4EC5-8B84-AC9065B0F8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BF208DE9-4FBF-4BDA-BFF8-A1253C8802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62C1D12C-1C1A-4697-A586-C6341804AD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CA2C8167-205B-4ACB-8853-48390F5BA3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19676930-2FF4-4736-BD80-F7609257CC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30047D43-2F4F-4945-8B1E-F245F12581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03F99C24-868F-4F63-A77B-5A1DF172D8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4A1C2EAA-7CD0-475B-B19D-A808AA7F2C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0CA1C7A2-F796-4BAB-ADC7-4FB49FB623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EACBDC45-953B-4F32-8B09-F44C53B5F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4173C0F1-9617-47D1-B6F4-1DDA3B5F49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27B08C31-E604-4B19-81B3-8529982E58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E36FE0A1-801C-4210-84A8-919FF64881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A9133F82-DBDB-47E9-BCA9-1645AD235B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66846106-C68B-4145-BB2D-61FB047EB9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911A54BA-F1E6-44FD-AA52-7F43172FF5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2BD3103C-E576-4248-BE7C-25D9D9E457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43F3A902-819A-47D1-A878-7F771DF0B2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86CA174D-65AD-4840-A88D-A8838CD126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49A7B2C2-8C0A-4343-BD41-46AA6AD3E2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0F8546FA-E1D1-41C0-937C-E490E72FB1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C6B80B5A-4B5C-42D3-9B57-5956FF7DC2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DC3BF3BF-DB3B-4BEB-9B42-26940C098A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39815025-524D-473C-855B-7E6BBA1B56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E1782606-617A-493C-9318-A05BA60709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B0710C20-424B-4103-8A6F-562EFB393A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479056D3-C77D-419E-9C90-9205FD3776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5A7887CB-842B-4EDC-B8F6-9094FC22D8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BD189632-ECAA-4EDF-BA5E-4021C59871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02C54BD9-EA91-41AA-A21B-BCB342B3A1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7FA87467-2CC7-43EB-97A2-40FBC118E0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23759D2D-90FA-4316-8B3A-38F853B809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97959F78-7A8B-4E2F-A32C-39FAD32FD2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74E86A37-B471-4656-9980-1FC1AB0F03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8CEE1F94-6FBC-48D4-8A34-EEF46E3AAA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3F4D28BC-91E6-431A-A84D-56FDE01F68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5443E3F0-BF87-404A-B646-019752E6DF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5FAA8722-F41B-48DE-BC6F-E0ACECCEB9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7B8E44DF-DB2A-46C7-B41F-1854F2F355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055221C4-889A-43D8-962D-B4D4601AC6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B67765A6-CA0E-4E6B-B4F3-C6D8E6096D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8357E0CE-230D-4E46-A52C-2868093D55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9DBCBC17-6144-47A0-A982-D5496B48C6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6D820078-F730-4808-857D-0B2755D168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1BEEE264-2339-4EE1-BE2B-3A51F88237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4E645AE6-EC06-47A5-8921-DB386E5AAF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FA9B98A8-1ACA-49F3-B8E7-2D06F7387E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E06D623A-8A3B-46D4-9446-A3CAC2076A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58D92AD0-78D2-409C-8DEB-753A033A1C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871E45E0-E5FB-4CF3-B8AC-3E9149C60F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72399A2A-1960-4CE1-BCFC-DF2DCE8146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A1B3068D-948D-465B-9AE5-23BD5D3BFE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301C40A2-F13D-4CCB-A6EF-30ABE233E5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B66D88F5-1979-4EA5-9FFD-87DFF7FC54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0B1F4C36-09E8-4686-9A46-4A6D4181B5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63DC6CFD-2ED9-47E5-A630-DAB159FBC9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D0C86B2E-2FE8-4E1B-8090-3548D1E2C3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2F61A93D-5DFF-46B2-8902-98B31139C2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8E98F9F4-4772-4302-9851-C0C0169E0C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02AC7A16-F8F7-4B9D-8EF2-E8F0EB0A79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9E4B8E3E-8FBC-497A-9294-C7805A365A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98F6311D-4A25-4E11-8110-9194938918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9D9EEFED-D5C5-4F85-80A2-106DE81A63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DD59F7B3-35BF-400B-B76B-60C1BAEA56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EC0CE28C-FA03-44B9-88DB-297EE5A6EE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FCA9C78-4EDE-44BD-9755-2A6E92E1FD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6651D6C8-19F1-4EE4-8E8D-4D201C31D3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30FCFD9F-BF12-4F78-9123-3C6BCE3407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46D72423-5FBD-4AB4-B6EF-F2C8BBFE73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A4CA4675-BC0B-475E-A2E3-7B1F0121C7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26EF0BB7-32C1-4BFF-B3FB-773C56DFF5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63C2B83C-B13B-40C6-AE09-2AA0D06C97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7C033F13-2425-4707-AF8A-EE12A91A57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61041DEB-5CCA-4276-B96E-88C6AEC45E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EBAA240C-41B8-4CB2-B09A-9A006A289F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8C327543-D067-477A-9A9D-7B84799306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E0EBFF30-2D66-43CF-BD6C-C9197B28F2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5F1BE0EE-ADE9-4ACE-86AB-E5A2EC5A55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8FEEADDA-46AE-4FD2-8745-2DD0526FD9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17A2C13D-BC58-45D0-B092-0573356D02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100CC98A-1AC8-477F-804F-C16A8C99D4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0218A405-EC47-4D16-9855-0E389D031C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0B30A22E-E077-4BA7-9F16-CF1B277AC9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8B5E6CD8-9C67-4C61-9E98-11F5626755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BA4816DA-067A-4783-AD0E-E5011B830D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63B69AA0-1EBA-493C-8AE5-4699B3CE0F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1A23BFBA-9986-4CBB-A924-5F5B4BA95D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428D293D-B18D-45C1-9967-728D28E120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653610C3-CCFB-4B24-BC2C-25A098CF39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D576FBEC-E9D8-4355-B991-61C5F796E9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F7F8E059-272C-4916-A7CF-05FABC35DF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B1B0E8DF-6272-434A-9DBB-5E8F55FCF5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BE2AC709-0355-4DBC-AF5A-56C1D2C9D5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0D0CE2FA-7DBD-48AF-AAD6-2BFE178845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F1C12FED-38BB-4B6E-94EE-4DEA8CEFF0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8E863DFF-FB52-4753-9C4B-D8925723B6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832FF5E2-D5D6-4EDC-A42B-E9439D7A9A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37EF307C-70F1-4056-B504-030810E8F2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53B6C8BA-1692-4677-9E5C-9DD609C4DE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7CDCC6AB-9CC6-42DD-8083-F2D4EFCD4D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05F8E1CF-9CED-4C1A-9638-7DBA1F7E77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D8880FDF-890A-4866-9091-F1293A5246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F1F15810-40F7-40F5-AE03-B2822A8814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9F3BF12B-1AF9-42A1-89FB-F515E5BEF1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FB4FFAB0-B8A8-4826-BB76-3CAB5317DA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A013BA06-B13F-4201-AEE8-BD4E01B9B1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1DA9CB09-EE22-41A3-A203-8D2118DAB5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E88DE1CB-CBC4-4AAB-A2F3-3EF1A87850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7FCE70CA-6B6C-4C35-99BA-74C0066C9C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4E74D29A-3C5D-4BE6-87B8-B184E82581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F56C8544-4D79-4E43-8168-845DBBC1A7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5A9DFBFF-D79D-4407-A14F-6FEA0279C3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2ED60A74-28AC-443F-B0DA-A63F79E562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A775B9A6-DB48-4C37-87FE-70B9C91EEB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31361FFE-1203-4278-BFED-2343F568ED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89308242-C357-4D25-BA8E-810572DFD3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0BFB0F0A-63C5-41E3-9FDA-40A21E2869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7BF674CD-4B09-4E33-9671-C30B8C9736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F81D1815-256D-4322-9222-75D2A249E2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F4067B8C-2BF9-413E-9976-97CD312BCD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5C0EE1B7-62B9-4CF8-A999-FC4D074C68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48DCB36B-251D-4D1D-B762-0E62A28D09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E2B8F57C-2F9F-41AD-AAAA-CC8E86B416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12B88FAA-56B3-4FB1-ADC7-33257515AA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20B12ACE-BF9D-45BB-85E4-DC11438361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363629F8-554F-4F70-9154-BB06088601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45068883-FABF-4C64-8D80-2FB1675BB1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6A0F7E5F-D197-4838-8020-754BBC4B21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330B5E73-1108-483E-A3B9-97A02F3483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E5654425-34CB-4A82-AB92-A61788AFE6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7FF379F8-7368-4E81-8488-F38D231DD4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72EDC6A1-1A80-4DBD-A270-3DFEB2D682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97356936-40F6-425C-85D0-DF0838ABEE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094BBB74-83A6-4B2C-A083-B65FD00DA4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016BFDDE-9F31-479F-8B1C-728403C430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0C5C5AB5-B41B-4349-8E3F-A1080E0EFC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F2329410-0E3F-457C-BC09-BA95DBCC47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5B226138-278E-4BA8-8A28-1454DB7E79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35AFFCDC-E3BD-4F91-90A8-2F0DEE9D3A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EEAC0DB9-A072-45F9-8617-3B66A74164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226170DA-C8AD-4C4D-8CA7-9B9E0940A5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A0FB37CD-2908-4C2B-B0D4-B41822BF25C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C2087F78-3D08-40D6-83E2-1AEC245FD5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F3CAF787-661A-4452-AB88-A8B1332B40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D1DE667D-6FD1-4648-9F5A-F976E0D205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FA0AC67A-1D60-4370-A73A-9766078EF8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8E48F79C-FB50-48EB-BB17-C5B3F262BA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2484316C-ABFD-4CA4-81EC-30177A2826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5CB71086-2E48-4F3E-AD87-C53BDBB468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709B0659-87B7-45D6-96F3-5183279039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140347BA-780F-459E-A4A2-C9321EDFA6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8478062B-DCB7-4579-AD96-921A11686E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35FBAE90-ABAD-41FA-BD46-D692905935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E2FD0C4F-019C-4B14-8A85-36C5AA5C95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3CD2A47F-7311-40E2-9104-545EC263FA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6DE579F4-EA8D-457D-A7C9-C5C795F445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61C2CC62-C681-40F8-8886-88207C4757A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56F6EC41-1D21-4E31-8A4B-A952915B8B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D16C485D-E51A-48E4-9975-160535D808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7137B32E-D6AB-412E-B9E2-9F2C479C16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3531AB4D-156A-4402-BDE8-31635D4400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20B91AE0-F340-42AB-AA3F-A02FCA4BB3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B55B7D01-3877-410D-948E-6B1187F29A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20061B05-8925-4C89-9797-6515A6FAD3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82CEC14B-2141-489E-9A05-D991888A8A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458C1877-AA27-4D3A-A609-13CFA512A0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E143DABB-04A0-4195-850D-4A7A81BAE5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C5593713-B4C2-47C9-929F-E2FC95263C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DC495F7B-3AB4-40E7-A54C-67D30C0E85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9EECBC71-68B7-4447-9624-870210445E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DD04C5F4-E950-48F9-852C-D756ACE126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5F09CD32-07EA-413E-9398-2A94C76A4B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5BB0DD2A-CB35-4838-BAC5-95D362383A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27836AD6-6A87-411E-8146-445D28E928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68F70EBD-6FCF-4BA5-8809-894804396E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41046C87-99FA-4606-AC2F-841F957D8A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6FAE4FE8-8C2D-40BB-AD6B-6DCC406B50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D77B0FD9-B2B4-4971-A548-FDC6E39BB6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14D9981D-3FCC-4F98-B848-AC5C0F40C5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CC0DAA23-A679-44AD-A30A-EF01F0D5B8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B3751BF2-4B3F-4497-B0B6-05E727A820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774935DE-7A67-4940-B5C1-C214C6AC5F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DBEDF90A-CA37-4DBC-AD28-D23F62CAEC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8241ECFF-8601-4B5D-8A39-8D2486329E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335B4EFC-E430-4BB5-AD63-C20BBCDF14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503DD135-43DE-4197-93E8-DC43A26F9A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38361930-A9B6-47B1-AF1B-C73C405169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24DB165C-BBB4-4C17-AFEE-93A02468B5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E8B4CAA2-7E28-4E8D-99B1-C58BC6A06B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8F54DE08-1609-4ACA-8695-1C8E78C343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EC1875E3-38F9-404B-9819-B5771F662C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B31640B9-FD6C-4016-81B1-C1E693CDF2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6A78D08E-2DC7-4321-9A74-B1C77F9CEE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7FACEF1E-7930-4919-ACCD-2F5F6CE896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F82847E8-275D-48ED-AE05-7105DAD389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9CC9148F-B6B1-452C-B07E-19ED31D4DA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F2438387-92DF-4D06-BDA3-D967CD79E5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77F701B0-C40F-41FD-9D7E-9EE044C031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5B626195-4F09-4D19-AB50-9D53F5B17B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7C782FE0-3219-466F-9ECA-9636600333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44252157-4891-4664-ACF3-94D3C4F6A9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F9978873-090A-4D31-85E9-24BF773FDA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5DF73A9F-096E-41A6-B690-0E6E9E1F77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C5BEAF00-2A75-41BF-8810-3D91606F18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172062C1-FF06-46C6-AF3A-A57381949F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5677132B-713B-4E19-B6C2-42C530CB43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54E43FE7-38C3-43F4-A16A-694725B6FB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69B50BFD-C6D2-45AD-82A5-0C59C102FC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353C74DC-A896-406D-8812-42189542FD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DC5D6EED-E208-45CD-9346-ABE5689476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B9615D0A-6D4D-4B78-A1FD-94EEF8ED8B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73CECE33-96C8-48B3-BC46-DA3C52EB22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C7ABB4D8-CAA6-40E9-93CF-5465058984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075E708C-F343-4459-BCD1-D2D107D767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E7B45FFD-969B-44B2-AAF4-DF0C1E44FC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A7336214-95E3-48B5-AAB8-7481344FAD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D8CB04D2-1F75-4350-A365-604406234A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627055C9-7435-4399-9D7C-42922D0E2E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AD2E4AB5-F881-46E0-9952-76E1869971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67EA1463-391C-4D44-8E1E-0D394E6779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EC14FB4C-4ABE-4EEC-B3C3-E86F4C9A06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CD505051-4EDB-486F-87AB-37ADF450F2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FB28298C-EA4D-449A-86E1-E8BA9DD51D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3BC84C91-B2C7-422E-BD53-6750F1EB89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DBCF2404-32F1-4997-8083-EF13235475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C882B45F-8A27-473F-8BA8-79B20324F8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A2D6FE9F-2F8D-473A-A5FA-BA7E251B27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62D2FF64-5058-4CEF-A3BA-53F24A9E72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C6C771EE-96DC-4E52-8975-F2A27BB383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4363C01B-29DF-484D-AD67-2AD388EDBC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206A4E39-5CBD-4D11-A587-4A5F84C157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C9A3B3F0-48EB-413F-98A9-C4F1069431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A6EC426E-0992-4B40-A5B4-3B669E46B0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379C077A-CB22-4123-8BD5-1E8D21CD05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49F34F9F-E8AE-417C-BA46-5DF0A44BE8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9855EADD-2E7C-452A-B016-3FB2C12DE6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DAD302BF-E504-4C5D-BD70-D444CC6062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EF3869BC-F4E6-4929-8A7C-96D74B5C44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19024EF9-0BA7-40DB-BAF7-18744753FE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C02F81B-7618-4A9A-8480-DF45A8853D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7B489904-6FE3-4ED9-AC77-9508FBC678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B8391928-610C-415A-8873-D90BFD8A01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56AD33D6-B742-477C-9273-1B1D08DEED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B70551E1-5FCE-4107-B1B6-9D1442B052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83FB471F-E5A6-4551-B9CD-3D4CFC55A9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4B93C366-D529-4593-A91A-32D0F85F7E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C292B826-A3B3-4F7D-8DC9-70B43523E1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602AD673-58B0-46B1-AA5B-3726072927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347969BB-17B8-4E5C-A5EA-4C985AA27F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D1E7D5CB-3EC8-4B3C-9016-A07F79563F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1301C1D7-0B0B-4E98-B789-5A4A128B84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6C119E9D-8A0A-45B6-AD73-29D4AA8FB2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CD186344-A648-4311-8A66-37BB89B084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2B2DFDF4-340D-4284-BED8-7A801ACDD2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9B1EAA69-310E-4421-8B65-39BAE66A48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EB1AB3D8-9766-48A0-A35A-FD277BB4FD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91E85123-35E6-4497-ACE3-A61B3AB1D9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1B1E3FEC-2FDD-4204-8FAB-9C5032549A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7DD7CAB7-9EE2-4D30-9DB1-5034FB982D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A1ADEF36-8E7B-4365-926F-9CC7CF2797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C34676B9-9508-458A-A6D6-55DF16950C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6B019EC7-C781-4D2A-9646-70B96D365E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8FBA09D9-FF7F-42D7-9198-744321F0FC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163DB039-302C-4F79-8707-AC4924A708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E9D764B2-274E-47FC-AA9B-C42779C79C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8502E14B-CA9F-41CD-B078-C29CDE307D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E674FAD7-6A8C-488E-A5F0-9C407DBD52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34E6196A-9C32-406D-8177-473213782A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8CFB0A33-4944-4E71-AB81-825590378C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89D12260-EEFC-4B7E-91DA-80AA1B5025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7D9982BD-2DF9-4CC7-A25C-C1C6C751BE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700BB5BC-0B9F-46A8-B2EB-45FCBE103A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3B592F40-655C-4DD6-AC9D-48EC38F988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CFA7DC0C-2872-436E-94C8-667E7F92D9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FDCFE328-CE14-47A0-93A6-DF202A7D12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518EB557-E017-4582-BDF9-7AB82F6A38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39AAC741-5CF3-4C72-9940-390BD5C14B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F238D9B9-5403-441B-B9BB-5A973DA46F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E255671-E9F9-4C9B-88E3-B576524C36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DBE01D4C-BAFE-48B0-9165-5B702B9DA4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99FF9E01-8B3B-403B-9DB6-80026AAAEF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7CCC8D30-5201-4A09-9170-C23396691B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8E2DBEBC-C08A-4B8C-B3A5-4433E80E03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40251FA4-AC2B-4C97-9D3F-BF79ABF28C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6D735A3D-4442-41E5-A8AB-C63EFDCD1E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679472C9-7FF9-4594-9913-89E28D5297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67BD74FA-982B-456B-A215-680E8C2CC3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66CD7ADB-8F74-4206-BDA9-C1B4E34A51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25F764FA-BCD7-4755-AD35-66ACDCE266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75C26724-94B4-4D65-B4E4-09CBCC69D5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143BC664-A935-445D-B55A-ED3762405E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236CD397-0C05-44DC-A994-0AE45ED54B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7EF219B1-A8EB-4F5D-99AB-32F2697E9A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61324012-82DB-4CBC-A583-21742A40AA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142E5353-87E0-4459-B170-2B5D900AD9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A9427CDA-0DB8-4CD4-AFEF-0AF0784C92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FF2C1387-B854-4D94-A07E-B7D24E80C6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54D4BB25-42CC-41B9-85EC-0EA5606289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2BDA8407-079C-4E57-A1BF-C3BCA527C3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F87393EE-B0E4-4CB3-9EA5-70D8630117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13F26FDE-F560-417F-A386-47F4907D61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910C0857-BBB3-435A-A06E-8252A4141E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F9CC6DF6-809F-494F-A64A-53B418E441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5423A01C-8B23-4B91-A0F2-BEA7983648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550CBE03-BE2E-4456-830C-79AA36EFA8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146CD010-D3DB-4FED-8ACE-375EC6B444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0A6FE423-F8B4-47A7-9CF6-67E5FA5C6F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A27AAFD3-7516-489C-9F25-E34FA3A367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778E4E1A-DD34-45EE-8276-E587AF409F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B35A3ACE-7E24-427E-818A-8605AFBC47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896EEE68-7E39-4512-8A37-653E6BD656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99491423-A721-4C8B-86A4-AF83A49574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0312C6CA-3594-4E38-A89E-6E6969A7C7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874FD725-C7ED-4A57-BEC8-DC97B87FF8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3D239AC7-4D52-48F1-8396-6B33E75C8E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E84CD467-BC50-4584-94CB-3CD9AC3787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78206B99-280C-4DFB-97FC-45D6185F3B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02560A2F-6F47-4CD0-87D5-6F119CAB80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3B82C17B-5470-4034-B872-87807C6EDF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F4B8CCC6-182D-45EB-99DB-C69BD0FCD9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5014C314-6B59-498A-829C-09B7639F93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FC0BBA7E-E8AB-43CA-9AB6-A4B8D296798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44E9624C-453C-458F-9DDA-E2D7E93EED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95800BBC-FD2E-491C-AFB2-F03ACAA687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5C6D33AE-E458-4C12-84FD-266C0EC4C1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B00C30D8-CBB3-4364-9D17-544D2286E7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6CC1F8AB-CF13-4C2A-A51D-1CC43369FF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DB2E48D2-E9CC-4182-934F-9B5C9C3D5A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7AACA145-0B16-4BE6-B779-C5419EAA8E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91FE056C-07F1-4DF6-9F70-814920E33C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6D674E18-53BC-42BE-8264-2B1433FD97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69B47A78-EE4F-4517-A024-1662E1FCDC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CF2A906A-E816-4F6C-9BF6-814C008B23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D4B83110-AA8C-427E-8DB5-6E88AC291C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1F22FC1F-3DF3-43B7-8F70-FB35C3EED7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98BFD69F-7B87-41F3-A4EC-9EC47FD041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D0F5E32B-C43F-4500-881A-9AB89ED8CE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106962C2-8F54-4BEB-BE0F-839E3E7155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0F90A007-68DF-41C6-9CA8-B6D711119A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954B24D4-5757-46C9-B032-48448E5A2B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77791761-0F6E-4FE5-98D8-6E52A80217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DD7E0ACE-C8EC-4958-BC27-D352392F12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516BA070-2FB6-46D7-A36C-5887E5E5D9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38953703-41AE-47F2-81C5-77F3D4300B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C6DE15C0-66BD-4595-BEE5-3B07FA9B8A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082ECC09-CD8B-46CD-B070-659577BA0A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6F23515F-755D-4DA7-92BF-ACA766D266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7A6C8396-44E1-47B6-8294-2E26D3A197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6E4B1246-93AE-4919-A7CE-CE59E005E1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9198680E-78E8-46A7-8308-978E37DD48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6E0C0965-EEC2-45AA-B743-476352DF84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6BE8B075-2614-4C21-83D8-319BF1300E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DC237F96-C1D4-42C3-91D0-292142BD1A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134BA9A6-0616-4AD8-8C74-703AD7A627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8C115106-C5E1-4C6A-8391-F47AD8E347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1901B116-441E-4C42-A5D9-45C86C9CE7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1C24F08D-14FD-4C64-9482-9754EE87E6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6ED20760-69AD-4A67-98D3-841F8E654C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99322FED-6BD3-439A-9D6F-DDAC5C26D0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AA562C36-D101-401B-B989-22EDA27FC0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61A9CC09-39F8-43D6-A122-9E179847D9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E24A3CFA-56AC-41E9-AF9B-066B39CD72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9F47281-2487-4530-8C07-DBB7EDEB97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4CE06054-C397-44E9-A2F2-9B45CAC195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9B0BF401-53BE-4213-8293-A5B1086A39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2A520E37-6D12-4C0F-B9B7-54E15ED9B0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6A217F8A-48BA-451C-80DD-EE0DCC759D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BEE12233-56EF-4E1E-AB41-BE1CDD0433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F4E83A6F-219E-4A79-90F5-C4E13D000D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2BBC8ED9-4BD5-4BA4-82B5-60F2ABA53D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DA983284-CEBF-450F-BC00-CF52C43983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E664FA5D-EA40-40FD-AD97-B98EBB677D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222D1576-B8EE-4354-B90D-ED955670B4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3864B325-C08F-4515-AF71-3FA5E940CC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01EB5F0E-FC16-4843-AF70-80C46A5E98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BF3C9DD3-4460-4E57-9EE5-2423EDEAF4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65EA91DC-C34C-45C6-9C09-57918BC393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70F788D5-2174-4DF1-B9A5-770A47BEDF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44659680-2F46-4939-B3A4-1558EADE1F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B20F3166-14F3-4A68-8C9D-C231C70100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B27D0E1B-A9CD-43A2-A48C-6E65A18529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120AB47E-502A-440C-BD91-0D2F938341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5EDAD189-04D4-471C-BB39-B09BE27575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DF483672-920E-4ED9-8190-E717C57F10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3DAC028D-2986-4DD7-90BD-782F3E3C8A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A64FD14D-41CA-4544-A4BF-B2F7281A98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A7C269BF-756C-4CCA-AA89-684878949D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E3B9A7E1-E3B9-47E4-B185-DA3B9FEF12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D12E37BF-F68F-4CB9-AAE5-09A9BBA9A6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BC58E026-104C-49F5-841D-1EECDD9E51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019BFF55-0EF6-4082-B4A7-7EFF2DC8A2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DB17F884-A151-4E25-ABC1-460D5DD355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251E3132-BF96-48C8-BCB2-8232D608C0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537AE5CE-2FF3-40D1-8D94-7A7CB2026F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4E9A953E-3AE0-4F04-A1DE-1E74BBD816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F3C4E3C4-05B6-4033-80CF-252280D520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7537B77D-B17F-44BC-A5A2-E13EC2D605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58126326-A889-4D4F-BEC7-3F726ADF76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A28D5698-3F64-449B-91BB-D7035E2819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4D274336-900E-476B-91C5-A3631D240D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90C3BC42-6AC8-455E-990D-7B441DDF32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3450C8C2-62F4-4AF1-B1E5-4B377E5E80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881563C3-DEC8-4CA9-A1B8-5AE806AC1C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5EEFCFE3-6CDA-4A04-B0E7-DB16F21FC1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A33B4E55-984B-415E-8F5C-7854DD2C42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9112C4F5-A0A2-4436-94B1-FD9788FEFA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03DD8038-75FE-406A-A058-CB48E779E3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91990ED5-F40A-45AB-AB5F-8C57200D9A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C8311304-D343-47EA-9FED-63344F8D11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4C008A80-6732-4F2D-A75D-51D31B2BC9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C705BD09-34B0-4AC8-9334-325092AFB5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4BF7F2CD-8FCB-417A-8A0D-FE910FE353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74078565-95B9-4F15-A81B-874FC2A2C8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85A636BA-EB6C-492E-88B9-37E9715ECC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901708F9-305B-49D3-BD47-D6F845CEB7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A6A3F53E-E325-4467-874C-54343CF6A3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0E5A736C-D523-4BF4-8E70-C5542865F7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7135A02E-3C86-4DB5-8B90-C78966920C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BCAD0199-FDED-4DA7-A47E-5D3210BE84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6F533159-9AA4-4AF0-91CC-C5A9C01558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4FA6CA6F-408B-4020-8227-E23C720D8A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1381332F-A17F-4672-B392-B77AFBC5B6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F5F19FA8-2AFE-4E8B-BE1F-B37EEAE974D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4699EAE8-31F4-4018-A182-76C2A595B4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0D93DC9E-3AF5-4639-84DC-8F0483364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AB5B36AB-0B7F-4A8E-949F-6179AD10A8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B1B0D7C5-FFBE-405B-BC6E-7CAB7DA7E6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BCBE4DCD-1DB8-4FC7-A455-DFCE22CD5D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5F56CF53-E5DD-43AB-9B06-E236C89B1F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B1330AC7-D24F-49A2-B3B0-CC9CC38B0F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F8894B9E-4B8F-4EE3-8B39-E4FCDF5B85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9D32D8DF-E679-4F59-B955-0FF5A1AD26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750353EA-A39F-48A6-B076-93D5CE8D9F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378C84BB-F8CE-4192-99B7-76B93323FE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68C8B256-204B-4363-97AB-C66ECE78B5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85D6F25D-58ED-4DDD-AA77-493FC6BEFF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9D852F41-8336-4EC1-BA0B-00F49F3751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22388169-52E3-40DA-9885-01BD6BACA9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6D2230B8-1B4D-450A-8932-513A1677B9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86324774-B57E-4EB3-BA8E-7A84B464B6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74C3D355-7CD1-4AA5-BB9F-075F574DD1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682B3796-CA1A-422C-99C9-786F4019B0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6DB3232C-F446-427E-9DA3-CB164BCC5E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97B438ED-A1BB-42EF-AC7F-EC0A5D2451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1EC27203-0118-44AD-87EC-FB74BC7E28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5956D3A9-0EBD-4775-994C-748DFC9196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A9A84FAF-CE3A-41D2-8FBA-ED46EBF063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3A7AC036-30DC-4E69-BEAC-08C492A72E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2D186005-F226-4C87-83E7-9CFE088021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ACA3E49D-19B7-4BFA-BB5F-FCC2D213AA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1110E833-853F-48C7-B031-565D5F8FA5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A06F2DF0-2C39-42D8-A412-896859F45B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C451AE70-3B70-443E-B0BA-20058AB431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9226A904-94B7-4547-94FF-745AE87D25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A396FA70-0B0A-404B-B4BA-15B81A54DC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00302CC1-CA75-45CD-AA60-26570B4AC03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62FE2BAF-307C-4E6D-9F27-F4BA1F4F6E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56223DBB-60EC-4D1A-8F38-419978AC136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65E33486-8521-4B53-A28A-63C3BF16B3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7A8B6F9E-0036-4907-892E-469E5900B4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280350AA-75E3-4C6E-80D0-AD977FEA93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F89DF6E0-AA06-45B2-BC1D-02B39B3EEF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0AF96DC5-F0C9-42D5-B6A4-4C41DD10DC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7DAB4F9F-6BE3-4389-A354-D58BB474F9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1D0CA8D1-7E4A-4A14-A986-9BC54E06FC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6BB3C062-783D-4B7B-8814-6143F3B01A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EC784151-4BF8-4211-A6F8-1FB25F8332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B1720EF1-ABAB-4808-8C92-C91F5D28E2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1582A531-C350-42E4-8A98-CA3428AEAF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36ADF058-A2AE-40E8-9F34-1E2FD9CCD9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AB8A258F-356C-4437-AA69-5FF521D9F0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F188438D-FA6F-4669-8309-CBFB24CD09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CE18C223-6842-48AB-9119-267DF1C358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3BD699C0-A7CD-421C-95E5-E895F0341B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2E130CB6-2ECB-415A-A717-C8F093A33C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162D95B5-5D1C-4BCC-82E4-0E370AEE73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DFE284A7-42DD-4312-93B7-3124DF95BC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AB9E8E9E-9149-46FF-8E61-368FE089E9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60ECF402-61EC-4224-9890-85A7C916B1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B337F3E5-2A1C-4290-BDB0-C2FFF99017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7E5CBFBB-34B4-4AFB-9447-35DE7C97EB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67D108D1-3DD6-447B-968C-2052ED3E25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AA695C10-B77D-4495-8E5B-D328896A34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322BDC2E-4572-43A5-B1BB-5DAD1A050D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9D3DD462-E226-47C7-9426-E78EB18FF9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C242FFD4-89DE-44F1-8812-0F3D777D24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19EAE9E4-D8F2-4017-A85C-91C9F8620B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43941ECE-C9C2-4ED8-B04E-D0900305E6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EA363D4D-E54E-4205-879D-7430CA9E525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3EF05959-3926-4B1F-8175-887CE98ABC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D36060D9-88FF-4026-8617-721FEA03C3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24328AE0-28EC-4B77-98C1-FF78EF1E2E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29C8D958-F4E6-42AA-906E-68F6955E07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F56A3144-D53C-4858-BEBD-9C643F9E88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1ABA445E-A091-4FD8-B396-EAF22CB5BF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465A5042-8619-42AE-8A4A-EA99F8C050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F0831A2C-771A-40A8-9E82-775B17A7AB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C1C225DC-151C-410F-A458-FF8297FDB3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16DD8306-451E-4BA8-B66F-C8980E2680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B3874F80-8F5D-4E03-873D-122FEEDD1B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A7BAEEE8-C82A-471C-B466-4B15F974AD0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E0A76074-E72C-4805-8712-A4F904E935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801A94B1-DC35-4DC6-ABE2-67C79CC842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01F0D4DE-5673-4439-AB29-27B2BD35E1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A6AF1F92-5EB6-4BD0-AB5D-B9BCC0836D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4B051CDF-2E15-4BD6-8A25-60F1656BC9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4F00C764-49B3-4FD9-B42E-159909F46A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42776B73-26A6-4590-84AC-D547500336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BC74959D-30B7-4668-BC2E-D8A8250CC8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F71718B1-78A7-41A4-A205-03C72834D0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ED215994-0619-4F04-A68C-90F2A8FF76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8F1B2C79-88A9-4112-A2BF-D24ACAB049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9F802E2D-3E1C-4045-96DA-05564DBE7F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D55EC5DA-DF96-4554-9010-E85C1FF2DD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2C57EB35-02D0-42D1-B802-14742CFE3A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B84F0016-9271-4815-B81E-A4C5D1EE38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CF3A522E-C3EE-4935-B2B3-A9FB72B5D5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26902E15-899F-43DF-91CB-1267CBC17CE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B22C491E-2798-4A79-881C-A949903579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0A781EDE-BCD9-44D2-9B64-B571DDA8C2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89895CCC-0237-4CF2-AF6C-4848929EB4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1A6C8251-CB74-4A24-A532-B482D33F2C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637CD257-773C-4BBE-8F72-54839082AD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7962D11B-3ED4-4CE7-B9B5-54881532CC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BE9E1841-D7FC-4727-B154-3BE42E647A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FD60ED26-D96A-4B3F-BE8C-70B1A28A1D5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A03AD011-0F32-42EF-84FB-2A8CEA285F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C0649C79-F6F5-4547-BDF7-0A78A6687D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C6DF9237-6461-4D3A-9AB7-1C940AC808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097317ED-0026-434D-A729-74C044EBD4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27B743B3-33A1-45DB-A42C-6B2D78939C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35BB925F-6442-440A-8855-62D9030B7C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EA42F03A-F48F-4619-9F04-F15385B767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44FB2E05-F5BA-4D6D-9FB0-D5342CF0756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247B7E9A-675B-49CE-A28B-77558F1DB5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5A335901-DE26-4C47-A792-5547CA51DA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0F5DD421-6882-40BB-97D5-A23CF2137D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C611B3F0-007B-42B5-826D-80946188CC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08596546-C485-4BA0-8773-49A0C4DCA2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7C393F4F-A6EB-4C9D-A286-59424296E3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5110E11F-0E37-4FE1-BE63-5A51D699CF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C50E7B90-03E2-470A-919D-1ED1B6222C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A25CC2D9-3D60-4504-8CEB-E53FFA22AB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B201A6A0-20E5-49B8-AE7D-008760CFB5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A6F320F6-E6FD-4B5A-9BDB-EF119A0258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A48D9B6C-1A6B-4098-8C31-8095B5FBD3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A712558B-0C2E-4813-B797-538C9EDDB3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5BAEFE47-735C-47FF-A4A5-1BE7AC9A44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1CC62B0A-58D6-4D1F-BD5D-012D774D6D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1D17372A-7567-48AA-8D1C-9167840A16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19A6879B-8702-4ABE-97A9-095C46C213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BE679FF9-5EA1-4632-8D9E-361B9505D6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47ECD55A-4896-4B68-8625-BDDD574565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CF7C5974-0D39-4568-BB8F-C4F983BE35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BE77FCCE-269E-4741-A826-CA545B5FBB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F803CA61-222F-46F9-975B-0433C1D75A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C26E6D72-83FE-48B5-A846-89CC4218CF1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72B994C9-0B51-4946-8461-1A3E819102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842C8B9-AA2D-4E62-AACB-5E681D286F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60AC0614-00E6-4B89-AE8F-E195B119A7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613A2EAC-8A79-4A99-8981-A6D5B786B6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CF1A507A-CE5F-4D05-9926-B9EF82E62A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B05E078E-2DD1-429C-B8EB-F55E14C61A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34B1D3EC-49D0-478E-B1F5-07CD7A805B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268B8C70-DDA1-4E46-AE79-5F0C145223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E7A2766B-4C48-46CE-8350-19F39E6456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27DFB1A1-AE4F-468E-8852-924EB60930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32749CD5-39BF-47AC-8A54-A4C89EF217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EC50ED8C-30D5-491D-A1D6-EB9F1A718B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CD59F4B9-2A40-4F5F-BC4E-5DFD1D4CF2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0D14401C-B25F-450C-8900-D1FBAD2FDD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9CE8BA2A-87CD-46F8-915E-2FE8AC26CC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5F1AD738-7679-476D-8AB0-B29C846337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1187F7F7-6AEB-492E-BEFF-E1DE1BE5E9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2EB59F56-2E14-494D-88D9-7875FBC154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74D999DF-7E69-4F53-B87F-9B39F5D6CA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7F1DDBA5-CD6A-4009-9FDE-637990F1B8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EC7D9D36-9F26-4051-A3B8-D44D5696EC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3C812FEF-8C99-4686-9B4F-1832F61CF8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12C68B6F-D41C-403C-BD9B-72C6603DE9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07DD2BCF-D916-4EA3-85E2-B880EF39BA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C20DA872-C224-4B6A-A8CE-4D764E4787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002C4285-2D06-48F6-829B-23A5E60BD8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2001FEE6-C035-43A5-A4C4-12F99DCE1F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4CF43806-E353-49C4-94A1-63D39174B7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499CED83-6102-45DC-A9AF-EA652F4093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9F995959-C6B4-4DAA-B2C9-7F87745FF6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9098639D-2B72-4EA4-A7CE-2E2035D895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0F89CA98-6E3C-4708-8208-FD81A0C181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58F47608-1BDE-4643-B834-9448F5ED07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13DCE864-89F1-4802-98A2-2AE7D2B6D5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BFD7DA51-CA47-4631-AE82-E5CD5BBBDA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F1B22F5B-A7E8-4EA2-99BD-398EBBCE49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3B20F770-9A2B-4216-B246-71272551B4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786A6E2F-8B28-4C22-9A80-D54352D127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8FC7303D-A1A9-44D5-8848-90079617EF5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0269E811-7E8F-4E6E-8E7A-0F57E1F96FA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CD7EA65C-769F-4716-BBE2-9750FD5BBA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0BA188E6-57D0-4DBA-91A1-48757EEFB3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8E7D7DEA-FF0F-477F-B88F-DF783E2AAA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1DAE354B-6946-410D-9C6E-4DF72BF348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74881015-649D-4F7A-A673-6EDB9AC9E0E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0E502A86-7AFA-4FCF-A5EC-70FA4E3D4E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90ADF5BE-0D04-48FA-8F4B-69783188FE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C8686759-3137-44FE-BFAF-03A44343E9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B93B0C60-BC1B-4B6F-BED7-C20F15A5F3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B000E6D0-4AE9-492B-849F-D0B8D3FA25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46F9DAF5-4370-410F-A886-BD90559BCD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73A4276B-CACE-4574-A384-DA4DC6B613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C7EB7D46-A710-41FE-ABC4-457E3EB9F8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0D2A22AF-74FF-4333-8517-C6DDC11906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C671279A-0087-4733-A547-22AF37C00D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DD676DA3-B18B-4B04-8E6A-42EA67713B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FD16C6EB-8AF0-469C-B23D-27C7553F76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359D8301-B4B2-4566-A894-A4AAAB64AE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0FC374F3-BF37-405F-97A6-83E0799535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506B079F-746C-45FE-81C2-F7CF95118E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5259A072-3211-4FAD-8332-DED4DCA94C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F2A5AF2B-3446-4ED2-B11D-B494FF8214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0AC65D83-2D1B-41A4-A93E-A9BB69CC2C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1EA842D0-9C45-499C-8D8B-1A1D80E8AC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3F20B1D9-06F2-42D0-B540-A40E5CFC01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3B77CCDE-57FF-4D7F-9AB7-E90F61175A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30A2607F-BD0F-49A6-BC59-1473F06D82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11285F79-732E-4463-BA22-25368ADB4B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0007D36C-C3B4-45ED-8413-5F1C2FE1E8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FC895664-0C3B-4B04-9492-0C316EEC26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209BD5FE-2AD6-45E3-BC07-3CBBF3DFA8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3C80649C-B979-4D0A-BD55-3BBAAAC29E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5D927F4-8327-44C0-A4A2-EF718B1A98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894E1F0B-D9B3-4BA7-AF14-063A8210A7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914C52CE-7D13-457A-A6DD-A9B91CF05C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152A4B78-2F07-42B7-8B75-9895E188A8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14A425AE-110A-443A-830B-32817DB248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04BD3120-9B28-4D33-9197-D70E0F85DD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D18E9206-4B8C-4819-8C0E-C0324B8C50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FD3E9C94-B481-4AEC-B673-FBC06044B8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DADD8C10-FBD9-41E0-8708-CD982E1D96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D20B1468-7675-4306-8CFC-300948E95A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29E846B5-2BD8-4C7C-8784-969E58C333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A00543ED-CDA9-4A84-B5F8-D6ED9744E96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D7424DDC-275C-45DD-8E28-FE582E7095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1AD5D6BC-A658-4DEE-877D-D5D748EE8D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014ABDF0-E1D7-4F74-BC23-0A898FC81E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F001ECDE-5AD7-4B95-B81E-778584A2A2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9D8CDCFF-0CF1-42A4-851B-98ABC526EB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1782DAB5-1300-4C24-AD24-64D0CFEFD8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DB249FEA-0E7E-4156-8329-385BB96554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0DF23C52-E9C7-4D75-81E6-9F46B0B95F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BB1DDF1E-571C-4EBD-AF3D-80051B3148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A357A32E-4E4F-4B6C-8F31-9CC388DB1E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DDB5EF56-A42E-4FB6-A719-BDCFE9AF68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A89C2650-74D7-42C3-9FF0-7E83496392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49911D45-226A-4B24-B70C-42DB382E28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7C702471-749A-403A-B995-38E937336C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FA5AFF4C-B68C-4714-BC03-4675171A49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49F0EB9A-B0C3-41ED-97FB-649DE9977A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C4449793-F353-40E3-9D6F-113D152C38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A0683F0F-0457-49E9-8C72-F94B2976F8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91234AAC-191B-4E5C-BD40-8684FB1CDD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BCED8459-96F3-4EA9-BBE1-D83C37F3E5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32AF1154-F0F6-4CD9-9FB8-F62D24CF173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ECC084AB-B410-41F6-9F4C-C9E93D078E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1759944D-2743-4C5F-88AF-EAFF519A5D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B117FF9A-B771-4B72-9DB4-8693F3C949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651E61DC-9874-4F58-A9CB-DDB66C9D06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8B5F0271-43E7-470E-A568-A09C26A210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36B02900-1FCD-485A-BDC1-A39723A435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D4983BE3-62DE-48FF-888B-10BDE75952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7D151A5A-7276-456D-BBFD-3CD61E1A70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BFC39117-A89F-4E64-86D9-448210FB55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18212687-757C-43BA-9C58-D0DD6A7B30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AACFF36F-CCBB-4D73-B48A-FB624F3EDC0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CEB91731-300B-4430-8856-3C5B23729B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F05C4585-207A-4B0E-B22B-97DD1596E4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88E60C76-88AF-4B95-9FE0-D2C47B9EFB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C9D7AC48-0ACD-4E4D-AF8D-43DAFDCEAC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DAC847E1-B893-4047-B4A2-69866FF311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37E0D2C8-2F33-4470-B713-57C7A4735A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1426DAE0-139F-48E2-A395-52A28A9A67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DCE0BC8E-0C9C-44B5-9024-7EA1FCA37B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75C40FAB-7E4B-4747-AC48-6B938AFB64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A7A43944-0961-4AF6-AC74-B2B15E49A5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68AE6768-A0DD-4996-88E4-9F22AEB564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93505CCB-05B9-4771-AAF8-BD7CCCFBB5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9F71D12A-EBD3-48E3-B3E6-13D48CB02D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7B19118D-AEFB-49F3-B6EB-59DCC3DFA0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9A71E647-F0A1-4FB0-BEA8-B7B1F9C167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ED1FA153-B1E4-46E0-86D5-A02A1A637A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F787E026-7F44-40C3-8D53-C6D8DF1FE7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AEB420D2-7F8F-4B95-8CDA-FBAB2A8013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69ACB5F1-9057-4B1E-B565-F125159CDDC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038C0603-B060-4D11-ADCB-ABAF7720D0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27AEBAAA-07E3-40E5-919B-342425E586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5FBEDD73-48E2-4B5B-81DD-335A1DA766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5BF6CB28-F334-4058-94CE-1796353E48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424A8817-8E8C-4470-A6AF-198FB36E61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51E39823-674C-44B1-AC02-A224222D51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BDB43ADC-05E2-4F84-863D-E95670A0931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1ECCA56E-F223-4031-AF51-62C824706A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3E2B81B5-884D-4E5D-AE81-738311FDF7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F12923E8-C04A-4C13-BD29-DEEEDB157B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8FA3A985-45A2-4A8B-8F2D-A0AE4D5AD5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857C5B23-6419-46ED-923F-1F55B903CA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82693B1E-663B-49BF-B67C-DD1219922D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E9385A27-7D93-4EC3-A17D-7A876509F1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4FDB2189-C637-4C9A-8087-6AE477FFFC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B89E6B6B-60BB-43B2-A300-85C5072CDE6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9CA8C987-5AFE-4915-B9C5-36337A65B7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19A711A5-0A63-447A-B0F5-8A60472F16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C4D24357-1CB8-4FF8-9953-ACB590357E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86B57F61-E15B-4376-A155-27D31EE81E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CB499C51-2288-4FE5-8A55-DB2B0BB113E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CE660505-E174-4A5E-B940-0E851D720C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B65D3018-5B17-4DA5-9FA6-E67F8F06E9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2464EF84-B404-45D8-826F-CA1BE7B0C8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7ADAFD97-34B5-46F3-90AE-BE783C8F7A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3DFE9DE2-6C16-46EA-B12B-3961A93298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2F5A1C81-C767-4144-9867-383DDB8B818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F4993F81-9CEC-4C15-A365-EF4670ED27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5129F4B6-42E5-4C2D-BE9D-BAB09318C0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22E84B1E-EFFC-46FF-A8C3-701DB28665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1AF6E430-4A9B-4784-A33A-C65B04E36F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C751339C-831C-48F6-BE42-1267DFFF84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F6AA58D0-6E0E-4F9E-A673-7D51E01543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92037BBD-8351-4E09-8D3D-B8599A18CC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2EB8A8EE-5FE1-4DBA-BEDC-62ACEB84F8B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20A78F5A-4AEB-4E6E-A908-669C7A78A4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12D21ADE-02AC-4991-971A-B37B734D39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73573853-B8D2-432D-B9F1-F5EB86ECC7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6FED3EE0-2620-4056-BB8E-5EBA1D8C22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546745EA-E9D0-4735-BE25-E4CF6618DC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86DFE43E-6E58-4726-8720-EB46DF4A6A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D5BAC153-49B4-475C-8867-B4DB2A1FFA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3414B851-4A4E-40F0-A087-87DBD01EC9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E784DB05-8139-438D-AE77-93A255A961D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842104E6-2501-4823-8FEB-2DA1AC99C9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82C2E65B-9C55-41F8-84DF-C8122151CD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8967E42A-88A0-4D01-A7FC-33CB91F179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6284FD35-EF28-4249-B272-254AB182AF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03848F70-277E-4873-B523-42896D2CA9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2EE5A42A-DFC6-4ADE-8C9E-EDC366DD3C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A27C3EA5-1402-4BA2-83C3-8E51EE4EBC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94C1D45A-B0EA-404E-9256-D1FE2B3861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FC5DF4A2-A87D-4895-8759-3CFB97F7A6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BA7FFFEA-0CFE-4A09-836B-2E921D6CFA6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550EAA4A-AFDF-4715-9F69-681B359855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F9E4A498-63FD-4AA5-879C-E55360E1EAE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8F0579C4-8966-4595-B063-10E949B85F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23514143-AAE6-4320-9AD4-B65601603F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F77A0A65-7A8D-4D1D-9C68-2316C032D8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8C6AE29A-ED16-4AC9-8775-469443F874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875C047D-3660-47DB-9F22-E15908EAE7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91909167-E0C9-44BC-9289-6A9385FF21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BBCA131F-F64C-4333-9918-B47FCEF8C0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79CE07A7-F227-47ED-AD1F-24AEFD1E44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ACCB904F-693A-42DD-953F-FDA60FF768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351AF399-2F59-409D-9CD6-5F98950894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4FE25E8F-40C0-4CC3-AD11-41C95253F9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7DCE22F7-63D3-40F8-91B7-99C0F5DDAB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18FCB25C-60ED-4939-8CC9-132357F01A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7B116CA8-C13D-4169-B944-EEE393CD3F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87D6FE4A-9DE9-44D9-9680-CFC201D2C3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437A0C9F-7CFD-4428-B3AD-C950F3E989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3F130FA9-55C3-4490-B176-E40E666AE0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17AF2F7D-9058-406E-B651-F560F607B4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0E3279D9-BA4A-4F0F-8582-9946C2AB7E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F6AD48A7-B095-4604-B40B-AA122929CD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1F16CC1A-4131-4A2E-9DDF-29533F9BA3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65D22D47-73D1-42DB-B2D2-74D9D643F3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C047F963-0AB3-46A3-8EB9-765D03E3F0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4C8E17D1-E8A9-4593-A5D3-776F62F5DF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DC7AFC14-DFF8-44DC-814B-61F091F2E7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BE0960DB-001E-4D40-AF06-137B940E6C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CAD50DA0-2534-414F-9DEF-B277F949AC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B6C399C6-F494-4F9E-A5D4-CAB6FDC15F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9362104B-4D64-428C-9B3E-B77AB6A5C7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458F3E3D-6961-438C-B56F-1D53D39143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21EF293B-013A-4EA5-AA06-961B6D50BF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373D2267-7A01-4C6A-9E97-B7118E1657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828533F2-2778-4A98-A606-B5162DD8BA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918032D5-0816-4D76-8F34-C43D839CA9F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7DB6F06A-6ECA-4A28-97FA-C8D9953EC5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C7151D7A-C879-4940-944E-E51BBC9771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D5E8D522-823A-48FE-833F-5C122EB123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E675A748-277B-4478-AFF0-2778A4A103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8A5F00F1-3259-4315-8374-EFE7945B0C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48A4EDAC-9BA7-4833-AFD5-BB520C0B5D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B34CACAA-DCD6-4462-A8EC-455590291B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0BBA7CDE-4BE4-49BC-96A3-ADBD5C1355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C9ACA4D6-49F8-4C78-908C-04BCD647A3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93340E90-4C3E-4C69-9B96-F0038654A1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38B2C929-189B-40C1-A795-CFA02C175D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F77FCBD5-0C98-48D4-96EB-5123093F46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DA7EEC32-3CBC-4FB6-AB03-D5D1A43AC0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88E92158-7075-4AD2-AF24-42CC07C4707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02A9D96E-A959-407B-B525-8A523117DD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749D9F7E-9909-4106-8A4F-FA5C2B665A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A2999782-AA9F-4930-A883-E806F111482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8097449B-BB37-4B6D-94D6-085C46344F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097F70C9-4927-496F-B701-4280296978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18472A53-CC44-445C-88CF-0A72DABEBB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C24ABEA0-B521-4861-80F6-E9EEA8F197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DC921C7F-888B-401D-A387-1EA44F7190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008A2F9F-BAA4-4993-B7E0-C963E843C6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C68B8FD7-6312-4CAA-907C-7206EB101C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D6166870-952F-481D-A002-E930E4D22B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FC166386-5BAC-4DCF-B7C9-9BDA84D470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B24BD8C9-F9A6-442C-BF77-812481F0A93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9550A6CE-5897-4B61-B396-5C802EE70F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196B7402-AFA3-45D7-BCEA-43FB8478A5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C5849A31-7FA9-441B-BF83-C1DFC4607D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89BB6727-B6B6-493F-AFCF-CEB63F64EF5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82B2D889-54D4-4F44-B87B-06017B5497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44967DB5-D814-445B-A2BD-2F1CEE46F4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79AA2C35-F31A-4578-AC51-9B79EFCDB2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5CB44400-EAD1-49CA-B8E3-D2208B867F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FC4FA990-26AE-42F4-9E76-274482AA03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ED6D8831-5104-4807-BD1D-075BE1A5E8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168FD0C7-8FAE-4A5A-BA48-E5E299B533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6A58BD2D-F6A9-4F8F-95BC-4825352044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C3012C7B-0503-474E-8D72-7BD46AEF67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C6DF69BB-6561-4593-BB80-1A3FBA3CC0D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A7B3F00C-A92F-419F-A0CF-8F4C50BFC2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F1BFED45-E6BC-4937-8EE9-824BF562DA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E040ECD3-C06C-47FA-8ED2-BFF37687B2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B38999B8-3C4C-49E2-9529-68574A3F56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D5FE3F9B-D749-492F-841C-611EAE8C19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7692B7C0-3C4E-4A0C-9958-3C33D781E4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E5B30FA3-40FE-45BF-B75B-F70B7317CC7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DAED79F1-DA00-49C4-8538-3F7CE9EDFE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79427903-C126-40D0-9BC9-C298F91246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8B896058-6CFC-47BB-830C-280F4B05D38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5C66821F-53EE-4918-AF33-D9D22F5235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B3A1E5ED-7E41-47D3-BCB7-EAE99E16E4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2BE2E056-DE58-411F-934A-9ECB83702A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5248EF87-3872-4B83-91EF-DF01A203F4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710E8146-FFEB-4BF5-9697-8DE46D8B7F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18568022-0CF2-4E02-8FAB-9C5D794E44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70E622C7-1874-4BC4-A7F6-1901E362F0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9DF473B2-5282-42B8-ACDA-F2D718FC73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0B6F52DA-9263-4CC6-89D3-5BF9D703C8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19FB6C16-A7E3-4A96-8C33-F768250431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9CC70B88-6F7C-4F08-841E-EC40A6835E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CAB61ED2-A669-4D64-89FE-65222D6DDAA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C501EEDB-F9E3-461A-93CE-150F7E28E6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43BE27A8-DABE-4C53-AB37-4A0E18B39D4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89F82514-BC8B-4F1F-B968-DC617AC82C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EDA9FA94-8429-420B-B0A5-9A1C22ED05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08C5AD30-0467-464A-99DB-E11C74346F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3415730B-BB10-4903-A4AA-65537333E5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8EFB3D0A-8320-49CE-9979-3B6EC0A215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AE37BEFA-407A-4C89-95FF-61DD044BB29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D3A67EB0-6F5B-4D06-8969-6503F54CADF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34FE5C62-49B4-4DB2-A073-76B792D0E0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59212127-8215-4F3B-8882-DFF2DA023E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DC373C01-8C92-46D3-8394-D3D410511C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5F236E76-D78B-4F79-9E25-B5F2FB0942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806C3161-5FBF-476D-A88D-71F71EE0A6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9A3400C1-5D87-478D-B731-13BCF0C65A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C04087D5-6FBA-4B7A-844E-A994F01D4F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56F8BD1A-34F2-4A97-BE70-B611F97DB5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26F924CB-665D-4E76-93F5-80B63B82F32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FF0DDECC-768A-4B97-8D51-AD79B195F29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D56C4A1A-7CA2-4E0D-B770-EDFDB06B8A0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B53458AC-A20E-4B78-8293-B34828381B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335DBE79-C4FE-40A2-AD89-1CC346C172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31124021-92C2-4C34-94A2-AB370D578D9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39FA3695-DE62-4A2E-9930-0F0A0AFF90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72BA9A79-DB29-4DF4-AAE2-D15B798BE1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6388E8EB-73D9-4C6C-A41A-2BC6ED9E5F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8EFE734B-8310-491E-8928-45E94C2301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48F33D65-DADE-4D45-82FC-155AB32965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8A6D65C3-C019-4E5B-9DBD-499C9A637C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39F19C61-2B3B-4C89-92DA-D7B3C0A2DA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F56CA74F-13DD-4AD3-8112-70D13FD8D07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D24B0656-2929-4178-9007-7F3CBC4F7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88D9BE22-BDB1-4918-BA3E-687C96B23F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EC661C08-9541-42DF-940C-E4BC992DCA7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F1E48B87-B281-41FE-840C-5BEDB09D16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C413816A-90FB-40CD-9A21-142518EBDDC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FC910A70-CDDC-40B0-B169-8CDAA7E5D85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CB3F780B-E043-4A18-9B2E-C0A4A47029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D969B20E-1E0B-4F62-AA2A-C60DE39F2C3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2F59C5D6-BF3C-4AFD-A722-19CF0006CB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CABC1B2D-C469-41FD-B89A-A21E18AFDD3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A6D84B89-F33D-45DF-9245-629FBA51AB2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29B01894-58C3-4332-990D-3C47187276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919371E6-C0D2-4674-B3E3-EE51BA8FFD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A89D47F9-1603-430B-9931-F7937118F4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722D0840-2CC5-4AF7-B7B7-3648A2F3D24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C0E6F6B4-5767-46C0-B70A-8314334B67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E56B1B5D-D463-4B2F-8960-915D67E287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275AE66C-5074-4ECF-8E20-CC4E8F7BEA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AE0DD5C1-4EAA-41B0-9287-81B2CA6E7D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8ED6F639-EBDC-448B-8574-88080D1FD1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658C5D24-CB4B-48A0-8DEC-2CC04763AA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A154949A-B0F0-49AB-95A2-7F65FDFDC3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B1FABB1D-E565-4004-A98C-EB949EF13BD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3A4C6EBE-05A0-4B9C-B6CF-9BDDA1764F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C60CF650-4E89-4F4A-9EF3-59F926B95A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3C478351-3DA7-4CF2-BAE9-29587C13EB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984E3F79-D2D0-4A1D-B19B-1C8C54F0A7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6007C25E-08C5-4365-AB2A-7D3346B022B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3F8F3B7E-076E-4FCA-B590-B4DFF6AC74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1A8B4D5D-8804-4D5E-B064-C2C0E269521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5F7F203E-47F5-411D-A387-C3F1A6A517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293E1C8A-2A54-42F6-B333-A60818A0AD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5E9DFAA5-3A84-40D8-8F30-70173FB4BB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F311F968-32CD-43FF-8134-D733D95CDC2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0EDFAF93-68D9-462A-AAE0-52F59F35531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5BF1CE4A-040D-4AAE-972A-D13322FDA8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D4DB794F-5686-4E18-A562-6019CBCA17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7A999839-70BF-46A7-BAA3-3C31397545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D6FC8138-AE96-484A-9482-34AE52DB2F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F09878F4-747F-4AFD-BC7A-9BADD3033F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FF7A642B-423F-4B5C-B930-81969F41378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10E65438-BADF-4607-83E3-A4536DE2F7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A1665234-6862-43A6-AF47-2208F7B270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BE907803-B8E8-47EE-8C0C-6375239348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40B2116B-6F6A-480D-AD84-36C8ABFBE15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9B96BA40-E606-4EE0-AC48-174B716D22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FF459451-806F-4D26-AFDB-D30EFFA5734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D99A34C1-A19D-41AE-AC53-80C8B6690F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1C07747D-DDF0-4E5F-90A1-1FCA37D57B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24429C4E-879B-4934-9794-C6D2AD1FC87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65C64A6C-7624-4B52-9FCB-59FB53AF0FC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3874ECD3-2A5D-477F-8CBD-12CB96AA7D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4DE688AB-CED7-4EB4-828E-F0D306076C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961B9C76-665F-4F84-B3ED-F0D7C2CF665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D6216DE6-2481-4677-8596-C18D91BBBC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509AAFCD-5200-414C-AF25-A0BF3FC75F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599BE611-ED3D-4F81-B278-19105DF335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7DDE3FF7-9ED4-4780-9DC0-95F9BE00E1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A6319AE9-8850-49FC-BD10-FCF76EB8CC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7AB0AE6A-F2B8-40D1-ACA1-6B28A09FD8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9C19A105-78DE-4F56-8212-09A6329FB1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3943D7B7-B8E8-4E00-9F8D-C63E128851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F80E23AD-D943-45FA-8CD9-A7E227D7500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88B70BA9-8B50-4CA5-99EE-A38147C736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00277E89-EEF9-4F95-96F3-6DC284FE46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7DA83929-42F1-43AF-B808-725C72AE1F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8B2396A1-B237-44BF-B696-F99C73C00EB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CF56CF2A-8D91-423B-B14E-F1DB6583AC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66268B65-F229-4B29-AA70-05550438BF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FC07D814-10FF-4117-86C5-7CD43D7498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DE85E9A9-EDA1-4B2C-89B9-5D9A95E4253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E82B66EC-A77B-4D3B-AEDB-05778B0577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5B4DE6D4-9CEA-495E-85BC-2AEDA47D29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2D1CC8CC-C9BF-41A9-9AA8-569546A56C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B6FA25A9-BDA4-49C1-B631-95FBDFE745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BFBC0EDE-F4DD-4543-93F2-8BFCFED4DD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ACA303B6-077F-4216-B125-6A3269DCD0B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BAAFD0F2-5A3D-4A50-AF4C-4FEBBFA880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0F8F733E-837D-4B26-9DA2-10F7F2B1992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74E42112-487B-4659-B1C0-C5F8621145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F0C3449D-D072-4011-89B0-F97E045CA9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636D365D-FDC0-489F-B3FE-C3FBC2964C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7B5D75A2-AA40-4178-905A-E66A16EB8F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2D4356A3-6319-4FE8-A974-B89A4D175D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06144FBB-C7C4-4D53-A5BE-C03FDFC395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07780671-C059-4B8A-89F6-EA0C077D18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8AA80A3D-5EF9-4A63-A21A-F657132236D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81EE5CA3-F281-4EA7-993A-E8699D6A3D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38E6D08C-031F-4171-95F5-A398D350CB6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5E2B6001-BEAA-4E57-8851-9696093EE9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9BAA0DB7-A39B-4B1A-8106-3BA25E768F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F8CD64C8-6BDB-42B2-A5C1-13DC748D84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9CDC36C1-4595-439E-81D3-A86F4569FF5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91D7155E-3A3A-4DF5-BE3C-FC5B247E90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EB9E3E33-EEB3-42DE-92C8-E8002D470B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7E294F80-BB44-4873-B719-41A9DAC2F8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5EA40916-896B-4AD5-A23E-EBC6C7B0A1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359BD4C7-0272-44B9-8559-4F1F1FBBC92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3CB8F66-B5CF-4ACA-9C0A-78A69B4917D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B6955865-5888-47A5-A458-EC269C1BB6E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21D6638E-0692-4D92-9A44-3E8C08FAD96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5C7875AC-9A2F-4E73-B116-1C8D352A30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B8C60651-FC7E-498D-ADD0-AAF1E17144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E4F1CAF9-9B88-47DE-AF40-EABE8E7538C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23AD9D3C-43B1-4EF3-9A57-9C352B4783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F454EABC-28CD-4468-B15D-7B82FD2F0B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68B2D0DF-ED81-4F42-881F-5C8485882E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CB5DCA7C-42F0-44EB-B23C-33E81153A8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56A37E2A-2D66-466E-8D39-7A24E48588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86A8F1C1-5CC3-489D-B6CA-C36D7758DA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4C827858-5FA9-4C24-BEAC-B2BDFE2B21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78CDDED1-E120-4EA8-9B0A-6B5DAB1D07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2AF0AC0D-3CEF-4913-9FD4-C51B890D8B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C446D191-8209-4899-98CD-B602B867384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519D3EFE-F318-4761-8C6E-8B42B0D3AC5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DA9CF327-F7C5-4F0F-8EBA-4F3E3A13C1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48D02891-C7F9-423D-924F-F6EA56D97B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E5B2F557-955F-445C-827F-A60B1E291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FB445BF3-53DD-4D16-BAE4-C35935B48B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6ED26707-731D-4F2B-A229-C01D24BAE6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13A62E73-55CB-4AE5-9269-8022194AFC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3CE2CE55-FB60-4248-B0D5-8630CD92EE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D5A434F1-62DA-455E-B2AE-38B3B22DC0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8C9C7B2B-341B-4DE6-A2C3-3F50194191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D09A8CE1-1918-41C8-8141-478B044C63C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B355AAA8-66F1-431E-9F7B-7B0AB8B3EE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77E1112C-0F8A-4C51-97BD-D11D0EE8AD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F31C235A-7502-4C15-BEA9-9C51031E00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06E8851D-EE31-40C7-967A-B7DA5E149D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199F3FB5-B20C-4927-AA12-299C5C523C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4E419764-D712-4C31-8AA3-F88D980BD4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CD6AD3A3-3396-428E-8F72-AC753A01C0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62C46EE1-DAA2-40D4-A166-B6D814236CA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0144BC04-7423-4C6A-818F-807C96496B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3A914C89-170E-4C77-9037-D85AED02BE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19433B14-75EE-42A6-A322-70F7FD3A9B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F6E4545A-75A4-4EC8-8D28-D6F0A92C91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1B91884E-608F-4048-9C9F-D1D9C41BD3F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C843159B-B9EE-4B15-BA58-E53D0F291E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779838CB-64C5-4C74-AB10-B48CD41E163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237A5C27-5D97-4195-99D7-4B1014CEEA8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125024DA-C46E-4729-8E6B-97A64C29A5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692E2666-09F7-43FE-96EC-777C02CC78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8BC06691-1DAF-480D-A81E-2264E03D55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1C421CAB-4A01-4C90-96B4-B7F0349D64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F0327705-EFAA-4185-88BD-7FF30C516B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2EF999CD-7ABE-4CE8-B80C-DFB2931283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C0327415-9F8B-4ED4-B68A-16CF1EA71CF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4BEABB16-9DDF-4966-8C6E-5D8487616B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686A12D8-B363-44A3-A40A-9CA6B639CE2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186B9075-0944-4152-82BA-E2EE935DB3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023A9A55-358C-4559-9479-1445E1528F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672513AA-F151-4C90-BA7A-7418FCEC9E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E9B62913-F5A6-4896-AA44-4913112C80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CB377911-1FA2-446B-B842-220AB0CA2B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BC11A910-BC27-4616-A264-B53569EC01B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A165CDC6-D91D-47F3-88E3-B4FCD598CE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6F258607-C453-4E7B-B99B-F2341F712C0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B769A6E4-9D9A-4FB4-9215-12E04CD63F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9C663962-9728-4B4C-9394-7D980F8384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EE622932-A519-49F8-966D-02C2E458EA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B9646044-CF13-4AE8-812B-B4AB5D95A5E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76774938-2C96-44C0-B415-95BEEF836CF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C8B80EA3-4C26-4B2D-83FA-C5584B2B13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2B029051-5C15-4A97-8F85-24F155CA1BD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54AE6C56-31E0-4DD3-B863-EB79D167CC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814DBC47-E682-4A83-95C3-76F83EFD021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42792651-93FC-4352-9626-5874CA38BCB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BAF112E4-7707-4791-B867-F75A6054462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67EBB1BD-2367-41D8-B0DF-75AFD9E6881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B560BF4-7297-4E3E-AD69-16098E6DE4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24D3E592-8D83-4D05-84B2-E8C3844DBB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6A21DB5E-9744-46C1-813A-C196408890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C2F9703B-37BD-4AB2-824B-952315FADE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14C7FE73-13F2-49A4-A909-7A30629D1E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47A61153-259F-4829-BA97-1D4D51F888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9B802714-7BD6-4D12-A61B-956FB49A29C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449CBD2F-A773-42F3-981B-A9523BD8061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58B18C07-6CF3-420C-86CD-859A762B93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8998A0F8-64A1-4D3C-A082-B3817016716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36C4E799-33F6-4871-9F2C-9D6D1728F20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5B30749D-8F9B-43C1-BC3C-C0096CC0F4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F5261339-2A72-40B8-9A7C-A1BA052A508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E8594249-7CEB-4558-8839-B81EF5A789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A2EBCE69-F56E-47C2-9431-DF275D05BCF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0D3AA540-1A53-4289-8849-18747AA86C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8B121581-B18E-4494-AD93-8AE2EF3581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D0923884-3D40-46B8-B808-FBAD020D28A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72068CE0-6929-4263-AA1C-82FCFBDCAD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8CF9BB1B-D751-463A-8991-742BCB56A3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CCDB5198-C6F2-4F9F-8771-04C9B47F76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F7DB5FF1-92B4-4AD5-A7B4-8E092239E62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0909ECEB-9A53-4A36-97AC-C64C3C1D9E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412F10C0-9BD2-42FD-BB26-B54DE16D07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C4D45F5F-7245-49FF-AA7D-6A314E29A5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7C5F55F5-8538-4FA1-BA0F-9AD85A20CC4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F750D708-275B-4F15-BF00-7625C90E31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8F4D28AB-B2CF-4A92-BE70-4659FC3481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BB05EFD6-43B9-4FC1-B5F0-B30D45237FB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37EEBAC1-0F2E-4AC8-AD15-DB208CB83EE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B112EF2B-21CE-4621-B5DA-7AE9C7806AF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18DA0A3F-5F8C-42D9-9542-59F134F341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02AD18F-4103-478D-B451-7166B06078D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B90FF590-7AEB-4714-B1B0-12D68807D7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64005D0A-0CA5-4B40-B7A8-1F708425FEE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96CB96C2-7D7F-400E-8949-677972299C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1CD57181-6040-413C-99EF-FFDB391C67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38C19C38-A4D2-4BB2-ACE7-D20AF18695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DB05B226-7E2B-4677-8195-224028BD4F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76649FE9-507E-4BC0-8FAA-EEDAE9F681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F700606B-A832-4B57-9D28-549769F876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3939D646-C4BD-465F-8B70-F9643A135E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4262E97C-191C-46D5-9626-5C930DEB0F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D52C12D5-77EF-43AD-B68C-586F94A0DC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C1A44205-A7E0-4D7F-B31F-B33A254C86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72CF1F7A-F7FF-44BA-94C2-277F050386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BC67787A-A101-4CAB-9E5D-35BB97DB15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18B8783C-73A4-4461-A430-EB418F1D25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99B1A1BF-C8E2-46CB-8CA1-2185B52CFD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BD186B53-6E04-49CD-907D-4980334080E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4AA40F80-7087-4FE4-BAFC-E449BC97867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F71D456F-BE39-4122-AF1C-820FA1428CE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A170A00E-2550-4E25-BB14-4A3D625EC3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51268CB2-E02D-4811-9C46-A25AE28EA3B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F36F6A75-DBCF-4996-B443-E399089DC1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90B2E439-8DF3-4B55-944A-29480480CA2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471CB939-8408-44FA-9285-00E9686F35E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9FF8876E-2DEC-4FFE-B802-33BE2B4990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4AFDDCA8-3842-4434-8323-96E5A82DB4A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8A2D95C5-36F1-44B5-8156-22FF5FF297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16569F6C-CF62-44F6-B7C4-81288B2B0CC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67834E88-67BF-4694-BC69-1F17FB4949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683B109B-137D-4EFC-BD63-AAAC933362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0DD1784A-BEA6-4D48-85A1-593F0CC6FF6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C88BDE74-1E6B-428F-8542-520399B0ED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D3EFAE27-3173-4A4B-A653-622E8D53659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57FD315B-0487-4CB0-802A-0EFEA3F9BC6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2AC2592C-6D47-4DBD-A948-164D253043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6E25F76C-1096-471F-9746-B45F141BF4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56988184-CA94-4029-ACF3-77CC237A224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569F00D-F8DD-4C71-BF5C-7ED9BFE8E6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CCE1E92B-A3C0-4C4B-B240-B9DEFA9E9D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22F3255-0567-4082-8E96-E5EFEB0C50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8C441DCD-CD72-4AC7-AF1A-4CEC554CAA1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D509D1C3-6FAA-431F-A731-8A6EA12496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9A2F0ED7-5C4A-4B7A-A3DE-42DC0F9E578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C42C6106-8F8C-4307-B841-DA9B60EF44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5B122826-B30C-42F5-9E70-DE806A235C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CF604498-899F-4CEA-BE04-8046D76CD3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1D75E084-998F-45FB-B501-467B09E63B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66D79FF3-FE20-4B5C-9565-11C0E6305D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CCFF55FD-DD15-4777-A3F3-E52F6518B9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B83A9E3B-D59A-436B-BC6D-EF3454CA66A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7A92186B-D591-49A8-ADE6-4CD4A0EA1E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2286B655-99F7-4EE7-87E3-2A244EE1B4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16394801-A523-4F0D-ACF4-C4A67A4750B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6E270D0D-C0C0-4AE5-B156-DFB5F613E2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1782999A-A80B-471E-A0BB-315AF1D1D76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E0F598E7-51AB-492D-BB35-17DA841C266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8FA90A4E-8C37-4F88-A65E-5E2FE9FDC5F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24A81459-AF9C-4AA5-982D-1CCD8ECCE86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61A0C3F6-B4E3-4055-8308-F92E7AAB447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8E3E71C7-C28F-4F3D-8DFF-CA927F9BFA9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1C441262-E85A-4105-B2DB-72D2BF3182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55C595C9-9F56-4853-AD5F-69CE9147335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84C70782-19F5-4261-A81E-3DA29F9BC48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B9980D0D-D6CF-4AA9-BA18-EBD03B38EEA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EDCEA245-684A-4C5C-9CB2-228E6E0E26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3857E7A4-8932-44F8-995C-2A2E6C083F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527ECA99-7892-41B7-8231-090026AE46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EF7CC3F0-87F7-4961-9902-9CD35C752DA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767B7333-6243-4525-897D-836B94D52B7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3422EF81-6CE3-43A0-8C18-64AF43F810E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BB71D436-3E16-4787-B1E4-717C4DB6281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6B3016C0-2C8B-4930-9F55-ED5CC01C3D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8E91ADC3-B869-474E-A8CC-8AB6A99874D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4215065D-D38E-494B-9EAA-022563A423E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734A63C9-F5E4-42A4-ABF5-565394D2CB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0467362B-F6A1-4853-A02D-2D1D74CB85D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BF783878-E48D-4FF2-B121-65B95396EE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BB41F6AF-566B-4728-B689-DE260D7739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AA5C2115-B2C8-4FCF-AD21-0E39B4F6D1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49E3C1A3-BAAA-4A27-8811-CC9DBB72A90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C87E8EEE-A446-4561-85A7-20BD2D87A95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990C8B4D-FC31-4993-8A52-F5BF830CCCF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0E4760CB-A653-4231-B2EA-C71CDA4A54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1422D1D1-6BB7-4A64-9D56-7120D1360C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03DAB9E3-FAAB-4AAE-8D0E-10D4FACD04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9214E288-3CFB-45D7-BB18-75478F0A705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5133DCF0-5E40-491F-A33C-E142ECCBDDE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C57BABBE-292E-499F-8145-308493D400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ED0E3734-FE6E-45B3-BF5E-510F575CB59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6D194B4E-1AA9-4EF3-9D86-FBBF4BFF547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0B49E6B8-61DD-499A-941B-0D84BB3A88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60528425-FA27-4D05-93AF-0EDDEAC11C8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1204AFC0-17E3-4725-967A-ADEA755E94F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FEF4DC79-0860-4C1B-B6A8-AE8BAF14BB5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CFCC37D2-C5DD-4671-8D80-5381356684F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2A186272-CA11-480F-8A0A-C3F0CAA0B1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3C611768-0A7B-4A79-8C72-8DEC75D7861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03391E11-4E88-4350-847B-0398B345BB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EE492B04-D1D5-4B83-879C-F357C4E9444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7ECD915E-4A27-481E-86A2-A59B259443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2C7EC0CD-0150-466B-BF03-29EB3E95C1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0F0B226D-0EF5-4736-A641-E60006FF1C1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D4529687-88C9-454D-A04A-2FA90AC4B9B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AB118780-9AD7-4E30-8041-8784CE74583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7C418E1E-F401-42F9-8C2B-DD00FF38700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4FB7AC30-CC55-475F-9272-C7A3B647DD0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C38F43E6-AE34-47AD-91BF-273EED70649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F547C59F-62FD-4532-9BD9-0197F97FCD1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74ED1B0C-854F-4E78-ADA9-FF8BA59A4D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C83072C8-4785-4CA2-B69E-FD9B37A435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70913F43-AD36-4938-979D-C17ABE262CF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F14C9CBB-40B3-4563-82D4-CBB401AA9CF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ABAA613E-649B-4C2B-B178-6BE44848347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ABD83AB3-F318-42FB-9F99-02AB9325738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54421F58-527A-490D-AEDF-0D223E9D05C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E9E44196-67A5-49A5-93BA-9C0E1A4B0E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AA99B5D9-A6A7-4491-86CB-B13B5143FB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FCE5B4C8-DBD7-412E-8745-27398339F27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0CA2209A-E142-4879-A887-1C2EEADAFF2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9C52D433-7FEF-4EE1-BBC1-8D1F018C875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7BC05299-EE56-46F3-A95C-0D9D1894434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8C4426D7-225F-4062-814B-78D78D37263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01873750-43D9-4947-8F9E-89AA6DA22B0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B57BBE26-C4DE-406E-92C7-0CD3717A6D1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0565B053-3212-4E1E-A3D6-92DB7A6902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F8D6E7D3-3E94-47F8-A584-29B6B7399D0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60E3E37E-68F8-4DA9-9D6C-A1C2103C53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8846E600-8ED7-4CE8-989E-945E35C8D70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4DE571DF-D087-4FD5-9CD2-24C5E513F59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02071F2A-34A0-498F-888C-01ADE964650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B8F971A7-C8DC-4F1F-96C1-66737EBCC7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9BB8392F-3797-4566-988D-916C2D499F3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04888CBC-AE57-455C-B3FB-E56C850AE82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26BEB941-36B4-463D-AB4F-08B95FABF1D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69AF384A-1403-4B08-8EEA-19D4410242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87C30BAC-D4AA-43B7-8E17-6E7B061DEA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05A94286-C783-4E0A-A58D-2CD08F12A9D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437C3D2A-37A2-488C-A584-2E859278B24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3B94483E-823C-415B-99C5-9755596FD32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6D6A97A3-2818-4677-A0C0-A1F7004871C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8FBCD38C-A303-45F1-946A-CB9A0809A7F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9F6451DF-8D98-45C6-B596-1F6FCE8F469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ADEAF611-FFC7-4861-B8E8-42D766B2F52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1FAD2B4A-9525-477A-B481-3BE85AE3EB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B5BF8DB1-70C5-4C61-9F6D-F172F91F003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05890F5F-51E3-4973-A755-9527B1FC63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40DDC0E8-2D5C-4619-AEBD-CE8C04306E3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7F475CA1-2C04-4B30-8740-756DD45C72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DFD097F3-875B-4F9A-8693-493667826B9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4D5C929B-862C-4E8A-9D72-1652EE4B6EA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857981CF-68FD-4CAB-A939-D406865A61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95AEC2DB-94DD-4760-A56E-C5FCB9ECBBC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F13EA215-7CA1-4601-BD88-E7DE3678607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F883927B-DF51-48C0-B519-AD333C90A5C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D5B4E333-C19C-4316-BB59-680AE8B69DD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7B5C078B-4183-4170-B77F-88743D4D310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D501DD7F-4E51-4DBD-A322-67415823248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A286CBE6-5450-4EBD-AABA-F2DC69120D4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08F820DA-4E08-4961-AEBE-CC177A6B7C71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9C12D74A-064B-463B-937B-245A13E952A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CE429EDC-F67C-41EA-8852-F2F5F2B2382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8873A758-AF3F-42E7-8764-A52F964714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366A194E-23B7-4D6A-820B-EF99FD47FC9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828E5860-65F6-4755-A298-FFDAC87C0A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298199A5-8EE7-45CC-91DE-6D38BDAA57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D39D5682-6B47-4F74-8C91-0D1B741735B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3EA183FF-0C67-4490-B616-6396C410DDC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357F5932-1653-4CB6-852B-FEB54B808E7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F30BD46-2AAB-4F91-A2FE-A8C5634FF24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75A809A3-784C-4CE7-9FEB-8C101C7FF28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4EABAFE6-1F96-4E0F-B900-008230DDDE4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D72907D9-D882-4A49-B119-853F68A4A54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AE7BD861-8BDE-45C1-980B-AD1BC0ABBB3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7C2ED154-19AE-4BE9-A17A-06E75B1CF97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BE8940E3-AF16-4F48-BB2D-087F7B39AC7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890E4A96-ADFF-47B6-AB2B-2768979E445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5CFD18A9-712D-4EE4-B01C-A7DB47484684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EBDA96F2-C29A-47EC-BDA5-0713F880D39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5D95A5B2-3465-409F-8539-42C1673D259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DBA47FBE-40EF-4A58-8B3F-4DAB23366A3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1FB1C99A-028C-4A41-BEDD-3E4DA0B53BD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8CB719ED-62B4-4A8D-9714-74CE006B719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5A7FE135-8F38-4891-AA5D-89156CE10AA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550F6E48-4116-4B41-8D71-AD9C42012ED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923D0A7C-0039-45D2-B14A-B48AF25DBE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BC77C2E8-7026-4C7A-863E-95839E74A24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9C9842F7-5D01-484D-815C-A90ABF03AD1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4DCC645D-F5D2-4115-9D94-A45FD545ABC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865C7ACC-E713-4E37-9E8F-D10D2D347D3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4B5451FA-5F54-4DFE-A88D-B3828A98C4D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41EE2BA8-20F1-4FBA-A424-F206E447604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338CEF4A-A271-4817-9BD1-D288876CC8A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D2B72CDE-11E7-4BBB-B00D-D9BA7935E94A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15583318-826E-476D-97E2-2915315B488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8F1AEE48-D3DE-4EE3-A5C2-34408E46285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CA71C847-B4F5-43F4-B6EA-49EAA639DF1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4D110E5C-2206-46CA-9CE1-1092F43AE72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4173F115-4EDC-45A5-A65F-B08FB071869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FA4A302B-898D-417E-96B9-811A9E49D3B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DDC526F4-C728-480C-AB83-D35D3EBD0FF5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0E7D85E9-EBCE-4DE8-9921-5221FA504DB3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573597A7-4DF0-4DDF-B567-C5E56074740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93EA9831-7AA7-4431-9009-FEECE8DE306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F7E387A6-33B1-4CFF-A914-DA3096B3DEC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FF0EAE41-2C67-44C2-9663-A3CB528D73A6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AC6114EC-F080-4B5A-B33A-7505C9101BEC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376FEC56-27C8-46B0-8A54-A5604C21660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ED839773-5C62-461D-A551-FA849590B0A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293C28DF-74C7-4487-86B9-D365642A32B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5E620E3D-20E2-4914-BC2B-129A9D00E2C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B10A4489-F2E5-489E-84CF-B5EE0E608C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2A87A5A6-614F-45AC-9EBF-26B7E73E4CF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37A44982-8DE6-4179-A091-5FC0444F8EE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83C7DB71-88FB-43EF-B315-C96704580630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50EDCB66-AB9E-4861-9DA7-24C10DE3509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E67DA06C-AA7B-4A4D-A5C9-823237614E19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D19C3CF9-9756-4F33-A931-6142B6C9348F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9D08F40C-C4C8-4F22-A034-C3C9281BCFA7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CF660BBA-F5C7-4F20-A7CE-4A15DFCA2562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200FED8A-F047-486D-ADA5-F9E0D997B6BE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890815C1-23CD-44BC-8295-3F4E0289FCBD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51C4161B-0769-453D-921C-AD0988BEB268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514D308F-517B-41AA-9877-93C63AE6C58B}"/>
            </a:ext>
          </a:extLst>
        </xdr:cNvPr>
        <xdr:cNvSpPr txBox="1">
          <a:spLocks noChangeArrowheads="1"/>
        </xdr:cNvSpPr>
      </xdr:nvSpPr>
      <xdr:spPr bwMode="auto">
        <a:xfrm>
          <a:off x="1771650" y="16783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161925</xdr:rowOff>
    </xdr:to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69F1281E-E3E0-45EC-B947-25EC92341028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E884A6BA-A754-420E-8D4E-4C75C0646756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295275</xdr:rowOff>
    </xdr:to>
    <xdr:sp macro="" textlink="">
      <xdr:nvSpPr>
        <xdr:cNvPr id="5672" name="Cuadro de texto 1028">
          <a:extLst>
            <a:ext uri="{FF2B5EF4-FFF2-40B4-BE49-F238E27FC236}">
              <a16:creationId xmlns:a16="http://schemas.microsoft.com/office/drawing/2014/main" id="{6CFAA45A-8611-4905-8506-5A100D442C83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161925</xdr:rowOff>
    </xdr:to>
    <xdr:sp macro="" textlink="">
      <xdr:nvSpPr>
        <xdr:cNvPr id="5673" name="Text Box 15">
          <a:extLst>
            <a:ext uri="{FF2B5EF4-FFF2-40B4-BE49-F238E27FC236}">
              <a16:creationId xmlns:a16="http://schemas.microsoft.com/office/drawing/2014/main" id="{D2B20EE6-F914-4D43-8935-7493363633FF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295275</xdr:rowOff>
    </xdr:to>
    <xdr:sp macro="" textlink="">
      <xdr:nvSpPr>
        <xdr:cNvPr id="5674" name="Cuadro de texto 1028">
          <a:extLst>
            <a:ext uri="{FF2B5EF4-FFF2-40B4-BE49-F238E27FC236}">
              <a16:creationId xmlns:a16="http://schemas.microsoft.com/office/drawing/2014/main" id="{A9762E6C-72B6-487D-9720-EF64C69C2B35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161925</xdr:rowOff>
    </xdr:to>
    <xdr:sp macro="" textlink="">
      <xdr:nvSpPr>
        <xdr:cNvPr id="5675" name="Text Box 15">
          <a:extLst>
            <a:ext uri="{FF2B5EF4-FFF2-40B4-BE49-F238E27FC236}">
              <a16:creationId xmlns:a16="http://schemas.microsoft.com/office/drawing/2014/main" id="{2BFAED02-0308-4E05-80FB-BC18B697173C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71</xdr:row>
      <xdr:rowOff>0</xdr:rowOff>
    </xdr:from>
    <xdr:to>
      <xdr:col>1</xdr:col>
      <xdr:colOff>1495425</xdr:colOff>
      <xdr:row>71</xdr:row>
      <xdr:rowOff>295275</xdr:rowOff>
    </xdr:to>
    <xdr:sp macro="" textlink="">
      <xdr:nvSpPr>
        <xdr:cNvPr id="5676" name="Cuadro de texto 1028">
          <a:extLst>
            <a:ext uri="{FF2B5EF4-FFF2-40B4-BE49-F238E27FC236}">
              <a16:creationId xmlns:a16="http://schemas.microsoft.com/office/drawing/2014/main" id="{094E777C-B78B-4223-AEF4-2834DC779091}"/>
            </a:ext>
          </a:extLst>
        </xdr:cNvPr>
        <xdr:cNvSpPr txBox="1">
          <a:spLocks noChangeArrowheads="1"/>
        </xdr:cNvSpPr>
      </xdr:nvSpPr>
      <xdr:spPr bwMode="auto">
        <a:xfrm>
          <a:off x="1885950" y="15211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77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78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79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80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81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82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84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114300</xdr:rowOff>
    </xdr:to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1409700</xdr:colOff>
      <xdr:row>104</xdr:row>
      <xdr:rowOff>104775</xdr:rowOff>
    </xdr:to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3822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4" name="Text Box 8">
          <a:extLst>
            <a:ext uri="{FF2B5EF4-FFF2-40B4-BE49-F238E27FC236}">
              <a16:creationId xmlns:a16="http://schemas.microsoft.com/office/drawing/2014/main" id="{F589FB27-349F-41DD-81AB-519E73F33E6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5" name="Text Box 9">
          <a:extLst>
            <a:ext uri="{FF2B5EF4-FFF2-40B4-BE49-F238E27FC236}">
              <a16:creationId xmlns:a16="http://schemas.microsoft.com/office/drawing/2014/main" id="{DCAEF268-FDAF-4A91-A634-935E9FC8D5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6" name="Text Box 8">
          <a:extLst>
            <a:ext uri="{FF2B5EF4-FFF2-40B4-BE49-F238E27FC236}">
              <a16:creationId xmlns:a16="http://schemas.microsoft.com/office/drawing/2014/main" id="{37D94638-96C5-4120-9D39-3E214E1711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7" name="Text Box 9">
          <a:extLst>
            <a:ext uri="{FF2B5EF4-FFF2-40B4-BE49-F238E27FC236}">
              <a16:creationId xmlns:a16="http://schemas.microsoft.com/office/drawing/2014/main" id="{DEBB25AC-5BE4-4769-9B94-54DCBC2937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2A13386A-4F1B-4BCD-947A-42FAFA4F9CE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699" name="Text Box 9">
          <a:extLst>
            <a:ext uri="{FF2B5EF4-FFF2-40B4-BE49-F238E27FC236}">
              <a16:creationId xmlns:a16="http://schemas.microsoft.com/office/drawing/2014/main" id="{D634E3B8-7362-48B5-B05B-A14E37ADC90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0" name="Text Box 8">
          <a:extLst>
            <a:ext uri="{FF2B5EF4-FFF2-40B4-BE49-F238E27FC236}">
              <a16:creationId xmlns:a16="http://schemas.microsoft.com/office/drawing/2014/main" id="{01E73374-08B4-480D-A9E2-A028E42A7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1" name="Text Box 9">
          <a:extLst>
            <a:ext uri="{FF2B5EF4-FFF2-40B4-BE49-F238E27FC236}">
              <a16:creationId xmlns:a16="http://schemas.microsoft.com/office/drawing/2014/main" id="{F406DE95-E4CE-4EB4-879E-C6E036D9C4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2" name="Text Box 8">
          <a:extLst>
            <a:ext uri="{FF2B5EF4-FFF2-40B4-BE49-F238E27FC236}">
              <a16:creationId xmlns:a16="http://schemas.microsoft.com/office/drawing/2014/main" id="{B7A458D4-1165-41EA-8CCC-821A2F5E6D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3" name="Text Box 9">
          <a:extLst>
            <a:ext uri="{FF2B5EF4-FFF2-40B4-BE49-F238E27FC236}">
              <a16:creationId xmlns:a16="http://schemas.microsoft.com/office/drawing/2014/main" id="{D3996D24-5706-48E7-B508-C0ADB89FD41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4" name="Text Box 8">
          <a:extLst>
            <a:ext uri="{FF2B5EF4-FFF2-40B4-BE49-F238E27FC236}">
              <a16:creationId xmlns:a16="http://schemas.microsoft.com/office/drawing/2014/main" id="{959280B3-C65E-4BBA-A3DE-B612117D2C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5" name="Text Box 9">
          <a:extLst>
            <a:ext uri="{FF2B5EF4-FFF2-40B4-BE49-F238E27FC236}">
              <a16:creationId xmlns:a16="http://schemas.microsoft.com/office/drawing/2014/main" id="{51C0A976-6416-4747-9DE6-B5DBCE087D2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6" name="Text Box 8">
          <a:extLst>
            <a:ext uri="{FF2B5EF4-FFF2-40B4-BE49-F238E27FC236}">
              <a16:creationId xmlns:a16="http://schemas.microsoft.com/office/drawing/2014/main" id="{9FDED041-6CC7-4ABE-8617-6D46ED5DCB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7" name="Text Box 9">
          <a:extLst>
            <a:ext uri="{FF2B5EF4-FFF2-40B4-BE49-F238E27FC236}">
              <a16:creationId xmlns:a16="http://schemas.microsoft.com/office/drawing/2014/main" id="{6DBBC30D-172C-4D80-8176-49D821E4C2A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8" name="Text Box 8">
          <a:extLst>
            <a:ext uri="{FF2B5EF4-FFF2-40B4-BE49-F238E27FC236}">
              <a16:creationId xmlns:a16="http://schemas.microsoft.com/office/drawing/2014/main" id="{BE789E05-65D2-48D2-AD5B-0D59545F10D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09" name="Text Box 9">
          <a:extLst>
            <a:ext uri="{FF2B5EF4-FFF2-40B4-BE49-F238E27FC236}">
              <a16:creationId xmlns:a16="http://schemas.microsoft.com/office/drawing/2014/main" id="{E2618290-AB23-457E-9BFD-5A199D31D8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0" name="Text Box 8">
          <a:extLst>
            <a:ext uri="{FF2B5EF4-FFF2-40B4-BE49-F238E27FC236}">
              <a16:creationId xmlns:a16="http://schemas.microsoft.com/office/drawing/2014/main" id="{5ED85E92-DE81-48D8-B040-5B8CDF3D5B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1" name="Text Box 9">
          <a:extLst>
            <a:ext uri="{FF2B5EF4-FFF2-40B4-BE49-F238E27FC236}">
              <a16:creationId xmlns:a16="http://schemas.microsoft.com/office/drawing/2014/main" id="{B9386C7A-91A3-4335-90CE-75AC8CB5A8A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2" name="Text Box 8">
          <a:extLst>
            <a:ext uri="{FF2B5EF4-FFF2-40B4-BE49-F238E27FC236}">
              <a16:creationId xmlns:a16="http://schemas.microsoft.com/office/drawing/2014/main" id="{19F525A1-E2DA-47B9-A502-9E5CBDA9501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3" name="Text Box 9">
          <a:extLst>
            <a:ext uri="{FF2B5EF4-FFF2-40B4-BE49-F238E27FC236}">
              <a16:creationId xmlns:a16="http://schemas.microsoft.com/office/drawing/2014/main" id="{17404468-312F-45A3-8FAA-47CC556BC19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4" name="Text Box 8">
          <a:extLst>
            <a:ext uri="{FF2B5EF4-FFF2-40B4-BE49-F238E27FC236}">
              <a16:creationId xmlns:a16="http://schemas.microsoft.com/office/drawing/2014/main" id="{A37ABB80-361F-4232-9679-BFDE724F58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5" name="Text Box 9">
          <a:extLst>
            <a:ext uri="{FF2B5EF4-FFF2-40B4-BE49-F238E27FC236}">
              <a16:creationId xmlns:a16="http://schemas.microsoft.com/office/drawing/2014/main" id="{05A919DF-8EF6-4C93-BA9F-768B94C50CD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6" name="Text Box 8">
          <a:extLst>
            <a:ext uri="{FF2B5EF4-FFF2-40B4-BE49-F238E27FC236}">
              <a16:creationId xmlns:a16="http://schemas.microsoft.com/office/drawing/2014/main" id="{8A974DFB-E18E-479B-BA8B-A6C5EF5DFE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7" name="Text Box 9">
          <a:extLst>
            <a:ext uri="{FF2B5EF4-FFF2-40B4-BE49-F238E27FC236}">
              <a16:creationId xmlns:a16="http://schemas.microsoft.com/office/drawing/2014/main" id="{FC2837EB-733A-43F7-A0C9-34CC4FFCCB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8" name="Text Box 8">
          <a:extLst>
            <a:ext uri="{FF2B5EF4-FFF2-40B4-BE49-F238E27FC236}">
              <a16:creationId xmlns:a16="http://schemas.microsoft.com/office/drawing/2014/main" id="{8A2371F4-576A-4443-818E-CA3DDAEAB94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19" name="Text Box 9">
          <a:extLst>
            <a:ext uri="{FF2B5EF4-FFF2-40B4-BE49-F238E27FC236}">
              <a16:creationId xmlns:a16="http://schemas.microsoft.com/office/drawing/2014/main" id="{9C2E40DF-DAE3-48B8-BF94-8D10C46FD1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1E57A169-5C18-4743-8DB1-8FEF345003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1" name="Text Box 9">
          <a:extLst>
            <a:ext uri="{FF2B5EF4-FFF2-40B4-BE49-F238E27FC236}">
              <a16:creationId xmlns:a16="http://schemas.microsoft.com/office/drawing/2014/main" id="{321E98C6-2DC8-47AD-BEB9-D0C1AD459D4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2" name="Text Box 8">
          <a:extLst>
            <a:ext uri="{FF2B5EF4-FFF2-40B4-BE49-F238E27FC236}">
              <a16:creationId xmlns:a16="http://schemas.microsoft.com/office/drawing/2014/main" id="{55D0045B-5C24-47F9-9C52-6E2CE105054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3" name="Text Box 9">
          <a:extLst>
            <a:ext uri="{FF2B5EF4-FFF2-40B4-BE49-F238E27FC236}">
              <a16:creationId xmlns:a16="http://schemas.microsoft.com/office/drawing/2014/main" id="{853E484A-054D-4642-A252-77F5738BE7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4" name="Text Box 8">
          <a:extLst>
            <a:ext uri="{FF2B5EF4-FFF2-40B4-BE49-F238E27FC236}">
              <a16:creationId xmlns:a16="http://schemas.microsoft.com/office/drawing/2014/main" id="{A5A5EA3F-EA36-465B-83C0-70FA0A57F2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5" name="Text Box 9">
          <a:extLst>
            <a:ext uri="{FF2B5EF4-FFF2-40B4-BE49-F238E27FC236}">
              <a16:creationId xmlns:a16="http://schemas.microsoft.com/office/drawing/2014/main" id="{1FC0BF86-8249-4C18-B497-0FF1C5B534D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6" name="Text Box 8">
          <a:extLst>
            <a:ext uri="{FF2B5EF4-FFF2-40B4-BE49-F238E27FC236}">
              <a16:creationId xmlns:a16="http://schemas.microsoft.com/office/drawing/2014/main" id="{CD141ED6-CE75-4A50-B624-825D5AE5D20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7" name="Text Box 9">
          <a:extLst>
            <a:ext uri="{FF2B5EF4-FFF2-40B4-BE49-F238E27FC236}">
              <a16:creationId xmlns:a16="http://schemas.microsoft.com/office/drawing/2014/main" id="{C489B741-541F-45A2-9580-692AEB3796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8" name="Text Box 8">
          <a:extLst>
            <a:ext uri="{FF2B5EF4-FFF2-40B4-BE49-F238E27FC236}">
              <a16:creationId xmlns:a16="http://schemas.microsoft.com/office/drawing/2014/main" id="{4C08679D-7163-40B3-B51D-2F33D9DF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29" name="Text Box 9">
          <a:extLst>
            <a:ext uri="{FF2B5EF4-FFF2-40B4-BE49-F238E27FC236}">
              <a16:creationId xmlns:a16="http://schemas.microsoft.com/office/drawing/2014/main" id="{B864E0D8-7C7B-4E9F-9712-6FBCB8FB02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0" name="Text Box 8">
          <a:extLst>
            <a:ext uri="{FF2B5EF4-FFF2-40B4-BE49-F238E27FC236}">
              <a16:creationId xmlns:a16="http://schemas.microsoft.com/office/drawing/2014/main" id="{8CD75D47-492B-44BB-BECB-BEBC7A066A5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1" name="Text Box 9">
          <a:extLst>
            <a:ext uri="{FF2B5EF4-FFF2-40B4-BE49-F238E27FC236}">
              <a16:creationId xmlns:a16="http://schemas.microsoft.com/office/drawing/2014/main" id="{5A48B147-E5A7-417C-8DB7-79483675266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2" name="Text Box 8">
          <a:extLst>
            <a:ext uri="{FF2B5EF4-FFF2-40B4-BE49-F238E27FC236}">
              <a16:creationId xmlns:a16="http://schemas.microsoft.com/office/drawing/2014/main" id="{6DFF9509-B8A8-4274-BA45-EA29D09EBDE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3" name="Text Box 9">
          <a:extLst>
            <a:ext uri="{FF2B5EF4-FFF2-40B4-BE49-F238E27FC236}">
              <a16:creationId xmlns:a16="http://schemas.microsoft.com/office/drawing/2014/main" id="{335AE667-7408-4BA0-BE2E-2E992FEAC1B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4" name="Text Box 8">
          <a:extLst>
            <a:ext uri="{FF2B5EF4-FFF2-40B4-BE49-F238E27FC236}">
              <a16:creationId xmlns:a16="http://schemas.microsoft.com/office/drawing/2014/main" id="{91174AD4-96E3-49B3-95CC-7F2A8E7074F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5" name="Text Box 9">
          <a:extLst>
            <a:ext uri="{FF2B5EF4-FFF2-40B4-BE49-F238E27FC236}">
              <a16:creationId xmlns:a16="http://schemas.microsoft.com/office/drawing/2014/main" id="{4AEC4458-07DA-49A0-A9E7-F60A3559224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A913045C-3D32-427E-B9F8-2D0BBDBC26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7" name="Text Box 9">
          <a:extLst>
            <a:ext uri="{FF2B5EF4-FFF2-40B4-BE49-F238E27FC236}">
              <a16:creationId xmlns:a16="http://schemas.microsoft.com/office/drawing/2014/main" id="{84E49153-3487-4F96-9601-BB4670C0D45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18799E5D-B9E2-4C40-8584-6A632F4E10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39" name="Text Box 9">
          <a:extLst>
            <a:ext uri="{FF2B5EF4-FFF2-40B4-BE49-F238E27FC236}">
              <a16:creationId xmlns:a16="http://schemas.microsoft.com/office/drawing/2014/main" id="{A12298EC-7BE3-43D1-87AF-25C42149C0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0" name="Text Box 8">
          <a:extLst>
            <a:ext uri="{FF2B5EF4-FFF2-40B4-BE49-F238E27FC236}">
              <a16:creationId xmlns:a16="http://schemas.microsoft.com/office/drawing/2014/main" id="{0E327A54-5E87-400A-86CD-778C1FA735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1" name="Text Box 9">
          <a:extLst>
            <a:ext uri="{FF2B5EF4-FFF2-40B4-BE49-F238E27FC236}">
              <a16:creationId xmlns:a16="http://schemas.microsoft.com/office/drawing/2014/main" id="{F709ED6C-C499-42DF-AD39-BAD29BBC6E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2" name="Text Box 8">
          <a:extLst>
            <a:ext uri="{FF2B5EF4-FFF2-40B4-BE49-F238E27FC236}">
              <a16:creationId xmlns:a16="http://schemas.microsoft.com/office/drawing/2014/main" id="{F7AB1CBE-F624-4D59-9EA2-FF88D169839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3" name="Text Box 9">
          <a:extLst>
            <a:ext uri="{FF2B5EF4-FFF2-40B4-BE49-F238E27FC236}">
              <a16:creationId xmlns:a16="http://schemas.microsoft.com/office/drawing/2014/main" id="{8ACADD03-DA21-404B-AB9D-32CB4E96BF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FF93554B-FFB3-4DA9-89B5-A272976B6D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7F19B967-1709-450F-9E1F-8715683C39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6" name="Text Box 8">
          <a:extLst>
            <a:ext uri="{FF2B5EF4-FFF2-40B4-BE49-F238E27FC236}">
              <a16:creationId xmlns:a16="http://schemas.microsoft.com/office/drawing/2014/main" id="{BA9312C2-95EB-489C-BBE8-829599DC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7" name="Text Box 9">
          <a:extLst>
            <a:ext uri="{FF2B5EF4-FFF2-40B4-BE49-F238E27FC236}">
              <a16:creationId xmlns:a16="http://schemas.microsoft.com/office/drawing/2014/main" id="{7637C59D-55AE-4694-B208-FD6810BB34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8" name="Text Box 8">
          <a:extLst>
            <a:ext uri="{FF2B5EF4-FFF2-40B4-BE49-F238E27FC236}">
              <a16:creationId xmlns:a16="http://schemas.microsoft.com/office/drawing/2014/main" id="{806A0811-6B24-4775-8113-415A257A057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49" name="Text Box 9">
          <a:extLst>
            <a:ext uri="{FF2B5EF4-FFF2-40B4-BE49-F238E27FC236}">
              <a16:creationId xmlns:a16="http://schemas.microsoft.com/office/drawing/2014/main" id="{F005AF4D-D23F-4186-ACC9-7426676D989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0" name="Text Box 8">
          <a:extLst>
            <a:ext uri="{FF2B5EF4-FFF2-40B4-BE49-F238E27FC236}">
              <a16:creationId xmlns:a16="http://schemas.microsoft.com/office/drawing/2014/main" id="{B80FEC5D-D97E-4A92-A571-1319A7DC0E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1" name="Text Box 9">
          <a:extLst>
            <a:ext uri="{FF2B5EF4-FFF2-40B4-BE49-F238E27FC236}">
              <a16:creationId xmlns:a16="http://schemas.microsoft.com/office/drawing/2014/main" id="{B93C141C-96BF-4F87-A5B1-CFB010F81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2" name="Text Box 8">
          <a:extLst>
            <a:ext uri="{FF2B5EF4-FFF2-40B4-BE49-F238E27FC236}">
              <a16:creationId xmlns:a16="http://schemas.microsoft.com/office/drawing/2014/main" id="{CD04ED09-683F-4DB2-98CF-36557DD89B1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3" name="Text Box 9">
          <a:extLst>
            <a:ext uri="{FF2B5EF4-FFF2-40B4-BE49-F238E27FC236}">
              <a16:creationId xmlns:a16="http://schemas.microsoft.com/office/drawing/2014/main" id="{4668B2B0-0273-49BA-BAAD-5E2AF5429AF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4" name="Text Box 8">
          <a:extLst>
            <a:ext uri="{FF2B5EF4-FFF2-40B4-BE49-F238E27FC236}">
              <a16:creationId xmlns:a16="http://schemas.microsoft.com/office/drawing/2014/main" id="{A3796543-9D94-461A-9616-B04D21B174C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5" name="Text Box 9">
          <a:extLst>
            <a:ext uri="{FF2B5EF4-FFF2-40B4-BE49-F238E27FC236}">
              <a16:creationId xmlns:a16="http://schemas.microsoft.com/office/drawing/2014/main" id="{9F271877-F351-4038-ACAB-F700256224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21BE7326-4F9E-4AB4-BAC2-6E6774334E9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7" name="Text Box 9">
          <a:extLst>
            <a:ext uri="{FF2B5EF4-FFF2-40B4-BE49-F238E27FC236}">
              <a16:creationId xmlns:a16="http://schemas.microsoft.com/office/drawing/2014/main" id="{98DECAC3-ED42-4E3A-BF5E-9E709CD9EC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FCC788E1-5B40-4492-A5CB-B602AB1423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59" name="Text Box 9">
          <a:extLst>
            <a:ext uri="{FF2B5EF4-FFF2-40B4-BE49-F238E27FC236}">
              <a16:creationId xmlns:a16="http://schemas.microsoft.com/office/drawing/2014/main" id="{0434C4FB-C661-45CB-BBB1-EC6971FE5F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689A0F0B-620C-4264-8815-63C0C9568DB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AA946B35-7E97-48D7-BB20-D62290A9C4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037E779B-2406-40AE-A029-A90B9B37C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3" name="Text Box 9">
          <a:extLst>
            <a:ext uri="{FF2B5EF4-FFF2-40B4-BE49-F238E27FC236}">
              <a16:creationId xmlns:a16="http://schemas.microsoft.com/office/drawing/2014/main" id="{37E57FF0-DD84-4C3E-A755-053C047649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06E5FE15-BF16-4114-AA7C-22D26205F7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5" name="Text Box 9">
          <a:extLst>
            <a:ext uri="{FF2B5EF4-FFF2-40B4-BE49-F238E27FC236}">
              <a16:creationId xmlns:a16="http://schemas.microsoft.com/office/drawing/2014/main" id="{8236BAC1-41AD-48BC-849E-2BF9026912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09D8E69F-9E5F-46A2-8DDB-4783FD22D58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7" name="Text Box 9">
          <a:extLst>
            <a:ext uri="{FF2B5EF4-FFF2-40B4-BE49-F238E27FC236}">
              <a16:creationId xmlns:a16="http://schemas.microsoft.com/office/drawing/2014/main" id="{CFC8C3D8-19A5-4CB0-9735-A5D2818176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8" name="Text Box 8">
          <a:extLst>
            <a:ext uri="{FF2B5EF4-FFF2-40B4-BE49-F238E27FC236}">
              <a16:creationId xmlns:a16="http://schemas.microsoft.com/office/drawing/2014/main" id="{24BBB279-9A81-4AA8-BE08-1FB048DB12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69" name="Text Box 9">
          <a:extLst>
            <a:ext uri="{FF2B5EF4-FFF2-40B4-BE49-F238E27FC236}">
              <a16:creationId xmlns:a16="http://schemas.microsoft.com/office/drawing/2014/main" id="{73CB28EA-99D3-4477-910D-A009EC01BDA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0" name="Text Box 8">
          <a:extLst>
            <a:ext uri="{FF2B5EF4-FFF2-40B4-BE49-F238E27FC236}">
              <a16:creationId xmlns:a16="http://schemas.microsoft.com/office/drawing/2014/main" id="{B18331CD-D0EF-445A-A9CD-71F0DF4A60E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1" name="Text Box 9">
          <a:extLst>
            <a:ext uri="{FF2B5EF4-FFF2-40B4-BE49-F238E27FC236}">
              <a16:creationId xmlns:a16="http://schemas.microsoft.com/office/drawing/2014/main" id="{B512786B-7BA3-4747-8900-43892A0A67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2" name="Text Box 8">
          <a:extLst>
            <a:ext uri="{FF2B5EF4-FFF2-40B4-BE49-F238E27FC236}">
              <a16:creationId xmlns:a16="http://schemas.microsoft.com/office/drawing/2014/main" id="{7BBE93CB-BB80-4EF8-809E-FC7209B1590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3" name="Text Box 9">
          <a:extLst>
            <a:ext uri="{FF2B5EF4-FFF2-40B4-BE49-F238E27FC236}">
              <a16:creationId xmlns:a16="http://schemas.microsoft.com/office/drawing/2014/main" id="{0D758D0A-3857-42AF-9D7F-5E92775C87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1F2E680F-4BF0-4FCE-A017-5661457D3A7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5" name="Text Box 9">
          <a:extLst>
            <a:ext uri="{FF2B5EF4-FFF2-40B4-BE49-F238E27FC236}">
              <a16:creationId xmlns:a16="http://schemas.microsoft.com/office/drawing/2014/main" id="{AE7861ED-ADBE-4590-A853-64E993A75F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6" name="Text Box 8">
          <a:extLst>
            <a:ext uri="{FF2B5EF4-FFF2-40B4-BE49-F238E27FC236}">
              <a16:creationId xmlns:a16="http://schemas.microsoft.com/office/drawing/2014/main" id="{6AE2EDC4-C5E2-4C33-AA39-B6784C17D5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7" name="Text Box 9">
          <a:extLst>
            <a:ext uri="{FF2B5EF4-FFF2-40B4-BE49-F238E27FC236}">
              <a16:creationId xmlns:a16="http://schemas.microsoft.com/office/drawing/2014/main" id="{BD6F485C-4005-4651-A314-201683DE17C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8" name="Text Box 8">
          <a:extLst>
            <a:ext uri="{FF2B5EF4-FFF2-40B4-BE49-F238E27FC236}">
              <a16:creationId xmlns:a16="http://schemas.microsoft.com/office/drawing/2014/main" id="{2ECAD4F2-9B7E-4CC9-A528-FD291EA01D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79" name="Text Box 9">
          <a:extLst>
            <a:ext uri="{FF2B5EF4-FFF2-40B4-BE49-F238E27FC236}">
              <a16:creationId xmlns:a16="http://schemas.microsoft.com/office/drawing/2014/main" id="{D87B2783-3F01-4896-A4C5-CB73AD962F9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0" name="Text Box 8">
          <a:extLst>
            <a:ext uri="{FF2B5EF4-FFF2-40B4-BE49-F238E27FC236}">
              <a16:creationId xmlns:a16="http://schemas.microsoft.com/office/drawing/2014/main" id="{658DC3F8-8B82-440E-A80D-31F8F8144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1" name="Text Box 9">
          <a:extLst>
            <a:ext uri="{FF2B5EF4-FFF2-40B4-BE49-F238E27FC236}">
              <a16:creationId xmlns:a16="http://schemas.microsoft.com/office/drawing/2014/main" id="{82E522C4-0E8F-4C63-B4AC-1E0E1D9BBF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2" name="Text Box 8">
          <a:extLst>
            <a:ext uri="{FF2B5EF4-FFF2-40B4-BE49-F238E27FC236}">
              <a16:creationId xmlns:a16="http://schemas.microsoft.com/office/drawing/2014/main" id="{70A72C34-6CEA-4A7F-9A23-3A594135AE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3" name="Text Box 9">
          <a:extLst>
            <a:ext uri="{FF2B5EF4-FFF2-40B4-BE49-F238E27FC236}">
              <a16:creationId xmlns:a16="http://schemas.microsoft.com/office/drawing/2014/main" id="{98822A27-F305-4EE3-8D39-165A4BA299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4" name="Text Box 8">
          <a:extLst>
            <a:ext uri="{FF2B5EF4-FFF2-40B4-BE49-F238E27FC236}">
              <a16:creationId xmlns:a16="http://schemas.microsoft.com/office/drawing/2014/main" id="{15325A27-0C64-47B4-A719-8EB19851A6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5" name="Text Box 9">
          <a:extLst>
            <a:ext uri="{FF2B5EF4-FFF2-40B4-BE49-F238E27FC236}">
              <a16:creationId xmlns:a16="http://schemas.microsoft.com/office/drawing/2014/main" id="{1A17E143-0F7A-4344-B6CB-82C6993D55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6" name="Text Box 8">
          <a:extLst>
            <a:ext uri="{FF2B5EF4-FFF2-40B4-BE49-F238E27FC236}">
              <a16:creationId xmlns:a16="http://schemas.microsoft.com/office/drawing/2014/main" id="{D690078E-0BCF-4DD6-A9E5-AC6FE428B6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7" name="Text Box 9">
          <a:extLst>
            <a:ext uri="{FF2B5EF4-FFF2-40B4-BE49-F238E27FC236}">
              <a16:creationId xmlns:a16="http://schemas.microsoft.com/office/drawing/2014/main" id="{E643C0B9-87CF-4C14-B6C8-B1A8B12B39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8" name="Text Box 8">
          <a:extLst>
            <a:ext uri="{FF2B5EF4-FFF2-40B4-BE49-F238E27FC236}">
              <a16:creationId xmlns:a16="http://schemas.microsoft.com/office/drawing/2014/main" id="{44A6E1A8-54FF-4D2D-82DD-9A503685CB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89" name="Text Box 9">
          <a:extLst>
            <a:ext uri="{FF2B5EF4-FFF2-40B4-BE49-F238E27FC236}">
              <a16:creationId xmlns:a16="http://schemas.microsoft.com/office/drawing/2014/main" id="{B55E70D9-2CAF-47AD-9545-1675BEF502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0" name="Text Box 8">
          <a:extLst>
            <a:ext uri="{FF2B5EF4-FFF2-40B4-BE49-F238E27FC236}">
              <a16:creationId xmlns:a16="http://schemas.microsoft.com/office/drawing/2014/main" id="{BFF6AF0C-9576-45F9-92D3-FA2147D4884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1" name="Text Box 9">
          <a:extLst>
            <a:ext uri="{FF2B5EF4-FFF2-40B4-BE49-F238E27FC236}">
              <a16:creationId xmlns:a16="http://schemas.microsoft.com/office/drawing/2014/main" id="{B16BE0E7-3857-482A-9647-4AA560F9A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1639A529-EC3D-4F37-9A7E-6CE65E8D2F1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3" name="Text Box 9">
          <a:extLst>
            <a:ext uri="{FF2B5EF4-FFF2-40B4-BE49-F238E27FC236}">
              <a16:creationId xmlns:a16="http://schemas.microsoft.com/office/drawing/2014/main" id="{80115407-704D-4E43-B14D-8253DC0F638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4" name="Text Box 8">
          <a:extLst>
            <a:ext uri="{FF2B5EF4-FFF2-40B4-BE49-F238E27FC236}">
              <a16:creationId xmlns:a16="http://schemas.microsoft.com/office/drawing/2014/main" id="{2B6EEA01-BC16-46B7-883E-6C83EDDA1DB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5" name="Text Box 9">
          <a:extLst>
            <a:ext uri="{FF2B5EF4-FFF2-40B4-BE49-F238E27FC236}">
              <a16:creationId xmlns:a16="http://schemas.microsoft.com/office/drawing/2014/main" id="{B6A9620E-2CF3-4D19-9994-95F77B15D4A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6" name="Text Box 8">
          <a:extLst>
            <a:ext uri="{FF2B5EF4-FFF2-40B4-BE49-F238E27FC236}">
              <a16:creationId xmlns:a16="http://schemas.microsoft.com/office/drawing/2014/main" id="{118E54AE-0FAF-4A94-BD5E-9D163419133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7" name="Text Box 9">
          <a:extLst>
            <a:ext uri="{FF2B5EF4-FFF2-40B4-BE49-F238E27FC236}">
              <a16:creationId xmlns:a16="http://schemas.microsoft.com/office/drawing/2014/main" id="{CF25CA14-2873-409C-801A-81881DD72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8" name="Text Box 8">
          <a:extLst>
            <a:ext uri="{FF2B5EF4-FFF2-40B4-BE49-F238E27FC236}">
              <a16:creationId xmlns:a16="http://schemas.microsoft.com/office/drawing/2014/main" id="{F69E6644-F695-4E45-AF71-948553F0DE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799" name="Text Box 9">
          <a:extLst>
            <a:ext uri="{FF2B5EF4-FFF2-40B4-BE49-F238E27FC236}">
              <a16:creationId xmlns:a16="http://schemas.microsoft.com/office/drawing/2014/main" id="{DB5BC828-3F4D-45AE-9AAE-62BE931F2B5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0" name="Text Box 8">
          <a:extLst>
            <a:ext uri="{FF2B5EF4-FFF2-40B4-BE49-F238E27FC236}">
              <a16:creationId xmlns:a16="http://schemas.microsoft.com/office/drawing/2014/main" id="{CA4A78F2-72C8-4481-A94F-4B8F17EDA4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1" name="Text Box 9">
          <a:extLst>
            <a:ext uri="{FF2B5EF4-FFF2-40B4-BE49-F238E27FC236}">
              <a16:creationId xmlns:a16="http://schemas.microsoft.com/office/drawing/2014/main" id="{3E160AB5-6327-47D5-B54F-E7F7CD80E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2" name="Text Box 8">
          <a:extLst>
            <a:ext uri="{FF2B5EF4-FFF2-40B4-BE49-F238E27FC236}">
              <a16:creationId xmlns:a16="http://schemas.microsoft.com/office/drawing/2014/main" id="{08983083-B806-4547-9DED-62846A8182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3" name="Text Box 9">
          <a:extLst>
            <a:ext uri="{FF2B5EF4-FFF2-40B4-BE49-F238E27FC236}">
              <a16:creationId xmlns:a16="http://schemas.microsoft.com/office/drawing/2014/main" id="{061B7E23-F135-4E5C-9BD6-0725C51B1C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4" name="Text Box 8">
          <a:extLst>
            <a:ext uri="{FF2B5EF4-FFF2-40B4-BE49-F238E27FC236}">
              <a16:creationId xmlns:a16="http://schemas.microsoft.com/office/drawing/2014/main" id="{DE022FB8-95CF-4455-A437-1A9A0EB24AE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5" name="Text Box 9">
          <a:extLst>
            <a:ext uri="{FF2B5EF4-FFF2-40B4-BE49-F238E27FC236}">
              <a16:creationId xmlns:a16="http://schemas.microsoft.com/office/drawing/2014/main" id="{3A537B98-F8D5-4812-A932-5117D735EF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6" name="Text Box 8">
          <a:extLst>
            <a:ext uri="{FF2B5EF4-FFF2-40B4-BE49-F238E27FC236}">
              <a16:creationId xmlns:a16="http://schemas.microsoft.com/office/drawing/2014/main" id="{9BB4502C-0C98-48DD-9E19-17BB9FF01EC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7" name="Text Box 9">
          <a:extLst>
            <a:ext uri="{FF2B5EF4-FFF2-40B4-BE49-F238E27FC236}">
              <a16:creationId xmlns:a16="http://schemas.microsoft.com/office/drawing/2014/main" id="{36CAFF04-BED5-444B-8056-7E4327178BE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8" name="Text Box 8">
          <a:extLst>
            <a:ext uri="{FF2B5EF4-FFF2-40B4-BE49-F238E27FC236}">
              <a16:creationId xmlns:a16="http://schemas.microsoft.com/office/drawing/2014/main" id="{205AECDC-D2E9-408D-A6C8-1DDBEC5C9E6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09" name="Text Box 9">
          <a:extLst>
            <a:ext uri="{FF2B5EF4-FFF2-40B4-BE49-F238E27FC236}">
              <a16:creationId xmlns:a16="http://schemas.microsoft.com/office/drawing/2014/main" id="{FE3B9037-690A-4720-898D-888162B6A9F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F90959BB-03C0-4CDF-820B-C555718EDDE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1" name="Text Box 9">
          <a:extLst>
            <a:ext uri="{FF2B5EF4-FFF2-40B4-BE49-F238E27FC236}">
              <a16:creationId xmlns:a16="http://schemas.microsoft.com/office/drawing/2014/main" id="{4A528BC4-C384-453F-A5C8-5946A870A8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2" name="Text Box 8">
          <a:extLst>
            <a:ext uri="{FF2B5EF4-FFF2-40B4-BE49-F238E27FC236}">
              <a16:creationId xmlns:a16="http://schemas.microsoft.com/office/drawing/2014/main" id="{A58C5463-A35C-4178-B452-136D8DD56A5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3" name="Text Box 9">
          <a:extLst>
            <a:ext uri="{FF2B5EF4-FFF2-40B4-BE49-F238E27FC236}">
              <a16:creationId xmlns:a16="http://schemas.microsoft.com/office/drawing/2014/main" id="{E968C3C7-16CC-4844-A06F-E1641CD1A6E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4" name="Text Box 8">
          <a:extLst>
            <a:ext uri="{FF2B5EF4-FFF2-40B4-BE49-F238E27FC236}">
              <a16:creationId xmlns:a16="http://schemas.microsoft.com/office/drawing/2014/main" id="{4EBA0EF8-63EE-46B7-B26B-8815C0A3D9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5" name="Text Box 9">
          <a:extLst>
            <a:ext uri="{FF2B5EF4-FFF2-40B4-BE49-F238E27FC236}">
              <a16:creationId xmlns:a16="http://schemas.microsoft.com/office/drawing/2014/main" id="{EAA95701-E113-4C2D-9091-C5E782AFF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6" name="Text Box 8">
          <a:extLst>
            <a:ext uri="{FF2B5EF4-FFF2-40B4-BE49-F238E27FC236}">
              <a16:creationId xmlns:a16="http://schemas.microsoft.com/office/drawing/2014/main" id="{4CB2D429-8AAB-49BF-B8F4-C3E90E47E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7" name="Text Box 9">
          <a:extLst>
            <a:ext uri="{FF2B5EF4-FFF2-40B4-BE49-F238E27FC236}">
              <a16:creationId xmlns:a16="http://schemas.microsoft.com/office/drawing/2014/main" id="{1F4953D6-6F02-48EE-A157-32F318FC9C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8" name="Text Box 8">
          <a:extLst>
            <a:ext uri="{FF2B5EF4-FFF2-40B4-BE49-F238E27FC236}">
              <a16:creationId xmlns:a16="http://schemas.microsoft.com/office/drawing/2014/main" id="{3B8DE4AA-6371-4A6E-9864-141E3D40E5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19" name="Text Box 9">
          <a:extLst>
            <a:ext uri="{FF2B5EF4-FFF2-40B4-BE49-F238E27FC236}">
              <a16:creationId xmlns:a16="http://schemas.microsoft.com/office/drawing/2014/main" id="{2AC1472C-529C-4D4B-A5C6-659FAF35BC6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0" name="Text Box 8">
          <a:extLst>
            <a:ext uri="{FF2B5EF4-FFF2-40B4-BE49-F238E27FC236}">
              <a16:creationId xmlns:a16="http://schemas.microsoft.com/office/drawing/2014/main" id="{30C0051B-DC4D-4951-AE84-2170B58675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1" name="Text Box 9">
          <a:extLst>
            <a:ext uri="{FF2B5EF4-FFF2-40B4-BE49-F238E27FC236}">
              <a16:creationId xmlns:a16="http://schemas.microsoft.com/office/drawing/2014/main" id="{81D6A169-55B6-499F-AD1B-FFB5725C474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2" name="Text Box 8">
          <a:extLst>
            <a:ext uri="{FF2B5EF4-FFF2-40B4-BE49-F238E27FC236}">
              <a16:creationId xmlns:a16="http://schemas.microsoft.com/office/drawing/2014/main" id="{960D44FA-BBE9-4DF8-A0E8-4EC683B70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3" name="Text Box 9">
          <a:extLst>
            <a:ext uri="{FF2B5EF4-FFF2-40B4-BE49-F238E27FC236}">
              <a16:creationId xmlns:a16="http://schemas.microsoft.com/office/drawing/2014/main" id="{44091DFF-B1B4-429A-BB93-62C99C8017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4" name="Text Box 8">
          <a:extLst>
            <a:ext uri="{FF2B5EF4-FFF2-40B4-BE49-F238E27FC236}">
              <a16:creationId xmlns:a16="http://schemas.microsoft.com/office/drawing/2014/main" id="{CD0AEBE6-2563-4E54-B9CA-177D64CAE2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5" name="Text Box 9">
          <a:extLst>
            <a:ext uri="{FF2B5EF4-FFF2-40B4-BE49-F238E27FC236}">
              <a16:creationId xmlns:a16="http://schemas.microsoft.com/office/drawing/2014/main" id="{F6D221BB-DEFF-4C47-803E-D060FA9AC9C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6" name="Text Box 8">
          <a:extLst>
            <a:ext uri="{FF2B5EF4-FFF2-40B4-BE49-F238E27FC236}">
              <a16:creationId xmlns:a16="http://schemas.microsoft.com/office/drawing/2014/main" id="{68696283-26D4-476A-92D7-F8DAC4A0BC7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7" name="Text Box 9">
          <a:extLst>
            <a:ext uri="{FF2B5EF4-FFF2-40B4-BE49-F238E27FC236}">
              <a16:creationId xmlns:a16="http://schemas.microsoft.com/office/drawing/2014/main" id="{4CE39BF0-5BFD-491D-B356-31B42DA04C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8" name="Text Box 8">
          <a:extLst>
            <a:ext uri="{FF2B5EF4-FFF2-40B4-BE49-F238E27FC236}">
              <a16:creationId xmlns:a16="http://schemas.microsoft.com/office/drawing/2014/main" id="{202CE987-F833-4FCE-B69A-779A2DB61FF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29" name="Text Box 9">
          <a:extLst>
            <a:ext uri="{FF2B5EF4-FFF2-40B4-BE49-F238E27FC236}">
              <a16:creationId xmlns:a16="http://schemas.microsoft.com/office/drawing/2014/main" id="{039689C4-E53B-46C0-9C52-5AAEF5E75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0" name="Text Box 8">
          <a:extLst>
            <a:ext uri="{FF2B5EF4-FFF2-40B4-BE49-F238E27FC236}">
              <a16:creationId xmlns:a16="http://schemas.microsoft.com/office/drawing/2014/main" id="{1D22B111-04A3-480A-B2EC-71317BB7AAF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1" name="Text Box 9">
          <a:extLst>
            <a:ext uri="{FF2B5EF4-FFF2-40B4-BE49-F238E27FC236}">
              <a16:creationId xmlns:a16="http://schemas.microsoft.com/office/drawing/2014/main" id="{8454CF39-1577-43F5-B380-C8085401F1F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2" name="Text Box 8">
          <a:extLst>
            <a:ext uri="{FF2B5EF4-FFF2-40B4-BE49-F238E27FC236}">
              <a16:creationId xmlns:a16="http://schemas.microsoft.com/office/drawing/2014/main" id="{8AAEC044-5426-4917-A2B4-4A6D8B7DF0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3" name="Text Box 9">
          <a:extLst>
            <a:ext uri="{FF2B5EF4-FFF2-40B4-BE49-F238E27FC236}">
              <a16:creationId xmlns:a16="http://schemas.microsoft.com/office/drawing/2014/main" id="{348404D7-A1C8-4006-909C-38A0002FA7D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4" name="Text Box 8">
          <a:extLst>
            <a:ext uri="{FF2B5EF4-FFF2-40B4-BE49-F238E27FC236}">
              <a16:creationId xmlns:a16="http://schemas.microsoft.com/office/drawing/2014/main" id="{6B5D5650-9AD1-4899-BF4C-3F1A3949D36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5" name="Text Box 9">
          <a:extLst>
            <a:ext uri="{FF2B5EF4-FFF2-40B4-BE49-F238E27FC236}">
              <a16:creationId xmlns:a16="http://schemas.microsoft.com/office/drawing/2014/main" id="{7615D8BC-A0D2-4E46-B19C-0EAC292723D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6" name="Text Box 8">
          <a:extLst>
            <a:ext uri="{FF2B5EF4-FFF2-40B4-BE49-F238E27FC236}">
              <a16:creationId xmlns:a16="http://schemas.microsoft.com/office/drawing/2014/main" id="{BFB077A0-4F8F-41FD-88C7-54C4C01A0F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7" name="Text Box 9">
          <a:extLst>
            <a:ext uri="{FF2B5EF4-FFF2-40B4-BE49-F238E27FC236}">
              <a16:creationId xmlns:a16="http://schemas.microsoft.com/office/drawing/2014/main" id="{32C15375-F3C2-488D-A308-5919A9823C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8" name="Text Box 8">
          <a:extLst>
            <a:ext uri="{FF2B5EF4-FFF2-40B4-BE49-F238E27FC236}">
              <a16:creationId xmlns:a16="http://schemas.microsoft.com/office/drawing/2014/main" id="{82E9FBE8-C385-4706-81B0-30418684C5F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39" name="Text Box 9">
          <a:extLst>
            <a:ext uri="{FF2B5EF4-FFF2-40B4-BE49-F238E27FC236}">
              <a16:creationId xmlns:a16="http://schemas.microsoft.com/office/drawing/2014/main" id="{25E7EA20-679F-408A-B2AC-D79CD314C4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0" name="Text Box 8">
          <a:extLst>
            <a:ext uri="{FF2B5EF4-FFF2-40B4-BE49-F238E27FC236}">
              <a16:creationId xmlns:a16="http://schemas.microsoft.com/office/drawing/2014/main" id="{7C825962-1A6E-4C5D-985C-2D4F4C22078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1" name="Text Box 9">
          <a:extLst>
            <a:ext uri="{FF2B5EF4-FFF2-40B4-BE49-F238E27FC236}">
              <a16:creationId xmlns:a16="http://schemas.microsoft.com/office/drawing/2014/main" id="{886BB2AE-EDCC-42AB-8348-C548D36DA3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2" name="Text Box 8">
          <a:extLst>
            <a:ext uri="{FF2B5EF4-FFF2-40B4-BE49-F238E27FC236}">
              <a16:creationId xmlns:a16="http://schemas.microsoft.com/office/drawing/2014/main" id="{6F12ACAD-0C8A-4E43-9A82-E3B180584D2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3" name="Text Box 9">
          <a:extLst>
            <a:ext uri="{FF2B5EF4-FFF2-40B4-BE49-F238E27FC236}">
              <a16:creationId xmlns:a16="http://schemas.microsoft.com/office/drawing/2014/main" id="{B75AE41C-C1FE-48D3-A955-649AACA176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4" name="Text Box 8">
          <a:extLst>
            <a:ext uri="{FF2B5EF4-FFF2-40B4-BE49-F238E27FC236}">
              <a16:creationId xmlns:a16="http://schemas.microsoft.com/office/drawing/2014/main" id="{2C0417ED-D997-4F43-9F94-7AAB00AC973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5" name="Text Box 9">
          <a:extLst>
            <a:ext uri="{FF2B5EF4-FFF2-40B4-BE49-F238E27FC236}">
              <a16:creationId xmlns:a16="http://schemas.microsoft.com/office/drawing/2014/main" id="{9FC51B5E-DC1F-4FAD-92EE-780FCDC71C5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6" name="Text Box 8">
          <a:extLst>
            <a:ext uri="{FF2B5EF4-FFF2-40B4-BE49-F238E27FC236}">
              <a16:creationId xmlns:a16="http://schemas.microsoft.com/office/drawing/2014/main" id="{F8EAA8F4-C2D3-41D5-B914-2EB711E54BC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7" name="Text Box 9">
          <a:extLst>
            <a:ext uri="{FF2B5EF4-FFF2-40B4-BE49-F238E27FC236}">
              <a16:creationId xmlns:a16="http://schemas.microsoft.com/office/drawing/2014/main" id="{EEBE96C6-49C7-48D5-86F9-6301E1330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8" name="Text Box 8">
          <a:extLst>
            <a:ext uri="{FF2B5EF4-FFF2-40B4-BE49-F238E27FC236}">
              <a16:creationId xmlns:a16="http://schemas.microsoft.com/office/drawing/2014/main" id="{7EB642EF-BD12-45C0-84EE-DA7D6579BB6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49" name="Text Box 9">
          <a:extLst>
            <a:ext uri="{FF2B5EF4-FFF2-40B4-BE49-F238E27FC236}">
              <a16:creationId xmlns:a16="http://schemas.microsoft.com/office/drawing/2014/main" id="{D6AFF57E-D4D5-46AE-94B2-E594AB8014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0" name="Text Box 8">
          <a:extLst>
            <a:ext uri="{FF2B5EF4-FFF2-40B4-BE49-F238E27FC236}">
              <a16:creationId xmlns:a16="http://schemas.microsoft.com/office/drawing/2014/main" id="{6468E118-403D-4CD4-99EB-088185A5A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1" name="Text Box 9">
          <a:extLst>
            <a:ext uri="{FF2B5EF4-FFF2-40B4-BE49-F238E27FC236}">
              <a16:creationId xmlns:a16="http://schemas.microsoft.com/office/drawing/2014/main" id="{E0317981-1E58-4E2C-87D4-09A59C2D307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2" name="Text Box 8">
          <a:extLst>
            <a:ext uri="{FF2B5EF4-FFF2-40B4-BE49-F238E27FC236}">
              <a16:creationId xmlns:a16="http://schemas.microsoft.com/office/drawing/2014/main" id="{1C7CC51C-CEBF-4EB0-91CB-53ACC7C627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3" name="Text Box 9">
          <a:extLst>
            <a:ext uri="{FF2B5EF4-FFF2-40B4-BE49-F238E27FC236}">
              <a16:creationId xmlns:a16="http://schemas.microsoft.com/office/drawing/2014/main" id="{A51EAFF0-46BA-4582-8BB8-2A598D492B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4" name="Text Box 8">
          <a:extLst>
            <a:ext uri="{FF2B5EF4-FFF2-40B4-BE49-F238E27FC236}">
              <a16:creationId xmlns:a16="http://schemas.microsoft.com/office/drawing/2014/main" id="{CF4FFFB9-D624-493E-9FB5-6F940BB4FF7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5" name="Text Box 9">
          <a:extLst>
            <a:ext uri="{FF2B5EF4-FFF2-40B4-BE49-F238E27FC236}">
              <a16:creationId xmlns:a16="http://schemas.microsoft.com/office/drawing/2014/main" id="{B9C9DB57-4899-40C4-B22E-CEFCAEE7DA6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6" name="Text Box 8">
          <a:extLst>
            <a:ext uri="{FF2B5EF4-FFF2-40B4-BE49-F238E27FC236}">
              <a16:creationId xmlns:a16="http://schemas.microsoft.com/office/drawing/2014/main" id="{727EA4F6-CF8F-4FF3-9577-4D42CB6DA13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7" name="Text Box 9">
          <a:extLst>
            <a:ext uri="{FF2B5EF4-FFF2-40B4-BE49-F238E27FC236}">
              <a16:creationId xmlns:a16="http://schemas.microsoft.com/office/drawing/2014/main" id="{505B3525-E452-466F-8EB0-78BDC59D39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8" name="Text Box 8">
          <a:extLst>
            <a:ext uri="{FF2B5EF4-FFF2-40B4-BE49-F238E27FC236}">
              <a16:creationId xmlns:a16="http://schemas.microsoft.com/office/drawing/2014/main" id="{87B6BA15-762E-4706-83E3-FAE353EEEF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59" name="Text Box 9">
          <a:extLst>
            <a:ext uri="{FF2B5EF4-FFF2-40B4-BE49-F238E27FC236}">
              <a16:creationId xmlns:a16="http://schemas.microsoft.com/office/drawing/2014/main" id="{123A0101-FDD7-4D3F-956F-C6E0B5F52D3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0" name="Text Box 8">
          <a:extLst>
            <a:ext uri="{FF2B5EF4-FFF2-40B4-BE49-F238E27FC236}">
              <a16:creationId xmlns:a16="http://schemas.microsoft.com/office/drawing/2014/main" id="{DF6FF254-E8E1-4FF7-98F6-B7BE04A8F1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1" name="Text Box 9">
          <a:extLst>
            <a:ext uri="{FF2B5EF4-FFF2-40B4-BE49-F238E27FC236}">
              <a16:creationId xmlns:a16="http://schemas.microsoft.com/office/drawing/2014/main" id="{D03CB0C5-AB3C-4D16-BC74-2DB4A89443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2" name="Text Box 8">
          <a:extLst>
            <a:ext uri="{FF2B5EF4-FFF2-40B4-BE49-F238E27FC236}">
              <a16:creationId xmlns:a16="http://schemas.microsoft.com/office/drawing/2014/main" id="{7CBBF3E7-7F57-4C10-9EBA-C2EF4922CD0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3" name="Text Box 9">
          <a:extLst>
            <a:ext uri="{FF2B5EF4-FFF2-40B4-BE49-F238E27FC236}">
              <a16:creationId xmlns:a16="http://schemas.microsoft.com/office/drawing/2014/main" id="{8847ED78-BAD3-46FA-85BC-AF10E0B8AD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4" name="Text Box 8">
          <a:extLst>
            <a:ext uri="{FF2B5EF4-FFF2-40B4-BE49-F238E27FC236}">
              <a16:creationId xmlns:a16="http://schemas.microsoft.com/office/drawing/2014/main" id="{13004CD3-E5F0-4547-9DB0-13F533624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5" name="Text Box 9">
          <a:extLst>
            <a:ext uri="{FF2B5EF4-FFF2-40B4-BE49-F238E27FC236}">
              <a16:creationId xmlns:a16="http://schemas.microsoft.com/office/drawing/2014/main" id="{90EAFEBA-96D4-4A0E-8F16-239B09F758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6" name="Text Box 8">
          <a:extLst>
            <a:ext uri="{FF2B5EF4-FFF2-40B4-BE49-F238E27FC236}">
              <a16:creationId xmlns:a16="http://schemas.microsoft.com/office/drawing/2014/main" id="{3259317E-7C4E-4090-9D43-2B88B5E58C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7" name="Text Box 9">
          <a:extLst>
            <a:ext uri="{FF2B5EF4-FFF2-40B4-BE49-F238E27FC236}">
              <a16:creationId xmlns:a16="http://schemas.microsoft.com/office/drawing/2014/main" id="{7EFF4F6F-3251-4577-8B25-B909E0F6ED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8" name="Text Box 8">
          <a:extLst>
            <a:ext uri="{FF2B5EF4-FFF2-40B4-BE49-F238E27FC236}">
              <a16:creationId xmlns:a16="http://schemas.microsoft.com/office/drawing/2014/main" id="{F4852B51-4EC9-4C78-B23C-F55D9F9ED4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69" name="Text Box 9">
          <a:extLst>
            <a:ext uri="{FF2B5EF4-FFF2-40B4-BE49-F238E27FC236}">
              <a16:creationId xmlns:a16="http://schemas.microsoft.com/office/drawing/2014/main" id="{6A63DFA8-01AF-48FD-A642-1EBD873B56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0" name="Text Box 8">
          <a:extLst>
            <a:ext uri="{FF2B5EF4-FFF2-40B4-BE49-F238E27FC236}">
              <a16:creationId xmlns:a16="http://schemas.microsoft.com/office/drawing/2014/main" id="{DD9F6045-1FAF-4FC0-811A-4A60ABF3E2D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1" name="Text Box 9">
          <a:extLst>
            <a:ext uri="{FF2B5EF4-FFF2-40B4-BE49-F238E27FC236}">
              <a16:creationId xmlns:a16="http://schemas.microsoft.com/office/drawing/2014/main" id="{C14C9C5F-8231-4ADC-B342-887483EC8F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2" name="Text Box 8">
          <a:extLst>
            <a:ext uri="{FF2B5EF4-FFF2-40B4-BE49-F238E27FC236}">
              <a16:creationId xmlns:a16="http://schemas.microsoft.com/office/drawing/2014/main" id="{21A9651C-FC4D-4169-B0F3-8A96A19909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3" name="Text Box 9">
          <a:extLst>
            <a:ext uri="{FF2B5EF4-FFF2-40B4-BE49-F238E27FC236}">
              <a16:creationId xmlns:a16="http://schemas.microsoft.com/office/drawing/2014/main" id="{6EA807D9-D36F-4BAF-94EB-BBDB94B9A1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4" name="Text Box 8">
          <a:extLst>
            <a:ext uri="{FF2B5EF4-FFF2-40B4-BE49-F238E27FC236}">
              <a16:creationId xmlns:a16="http://schemas.microsoft.com/office/drawing/2014/main" id="{4C655596-5343-4DE9-B1EA-0192A759D7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5" name="Text Box 9">
          <a:extLst>
            <a:ext uri="{FF2B5EF4-FFF2-40B4-BE49-F238E27FC236}">
              <a16:creationId xmlns:a16="http://schemas.microsoft.com/office/drawing/2014/main" id="{38D0818C-058B-4CBC-A7CB-F7F4ED8394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6" name="Text Box 8">
          <a:extLst>
            <a:ext uri="{FF2B5EF4-FFF2-40B4-BE49-F238E27FC236}">
              <a16:creationId xmlns:a16="http://schemas.microsoft.com/office/drawing/2014/main" id="{7444EA90-FF45-4D8C-8B1E-032DA2978C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7" name="Text Box 9">
          <a:extLst>
            <a:ext uri="{FF2B5EF4-FFF2-40B4-BE49-F238E27FC236}">
              <a16:creationId xmlns:a16="http://schemas.microsoft.com/office/drawing/2014/main" id="{E5F6C96B-8919-497F-AF20-C396BABEEA6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8" name="Text Box 8">
          <a:extLst>
            <a:ext uri="{FF2B5EF4-FFF2-40B4-BE49-F238E27FC236}">
              <a16:creationId xmlns:a16="http://schemas.microsoft.com/office/drawing/2014/main" id="{422D67DC-2B3B-49F8-8E3A-6EA7875973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79" name="Text Box 9">
          <a:extLst>
            <a:ext uri="{FF2B5EF4-FFF2-40B4-BE49-F238E27FC236}">
              <a16:creationId xmlns:a16="http://schemas.microsoft.com/office/drawing/2014/main" id="{6944E859-91CD-4159-88C3-0E2D08A85A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0" name="Text Box 8">
          <a:extLst>
            <a:ext uri="{FF2B5EF4-FFF2-40B4-BE49-F238E27FC236}">
              <a16:creationId xmlns:a16="http://schemas.microsoft.com/office/drawing/2014/main" id="{8C2F6C71-DF65-44DB-9565-F759DB21C8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1" name="Text Box 9">
          <a:extLst>
            <a:ext uri="{FF2B5EF4-FFF2-40B4-BE49-F238E27FC236}">
              <a16:creationId xmlns:a16="http://schemas.microsoft.com/office/drawing/2014/main" id="{E51F3891-A533-4554-A6D9-975C538038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C457F600-D41F-4DE4-B713-EEDD46C21D2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3" name="Text Box 9">
          <a:extLst>
            <a:ext uri="{FF2B5EF4-FFF2-40B4-BE49-F238E27FC236}">
              <a16:creationId xmlns:a16="http://schemas.microsoft.com/office/drawing/2014/main" id="{2B1F1A58-7050-42CD-9279-7C6424839A6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4" name="Text Box 8">
          <a:extLst>
            <a:ext uri="{FF2B5EF4-FFF2-40B4-BE49-F238E27FC236}">
              <a16:creationId xmlns:a16="http://schemas.microsoft.com/office/drawing/2014/main" id="{2C22330D-F9DC-4055-9217-E497F9DD6F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5" name="Text Box 9">
          <a:extLst>
            <a:ext uri="{FF2B5EF4-FFF2-40B4-BE49-F238E27FC236}">
              <a16:creationId xmlns:a16="http://schemas.microsoft.com/office/drawing/2014/main" id="{5BE3F8E7-A668-4171-9DA2-634DCAEFF5F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6" name="Text Box 8">
          <a:extLst>
            <a:ext uri="{FF2B5EF4-FFF2-40B4-BE49-F238E27FC236}">
              <a16:creationId xmlns:a16="http://schemas.microsoft.com/office/drawing/2014/main" id="{7E5B1790-F390-48E3-A881-731A847DDA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7" name="Text Box 9">
          <a:extLst>
            <a:ext uri="{FF2B5EF4-FFF2-40B4-BE49-F238E27FC236}">
              <a16:creationId xmlns:a16="http://schemas.microsoft.com/office/drawing/2014/main" id="{7B0089FB-A404-420B-A001-B6256E57C5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8" name="Text Box 8">
          <a:extLst>
            <a:ext uri="{FF2B5EF4-FFF2-40B4-BE49-F238E27FC236}">
              <a16:creationId xmlns:a16="http://schemas.microsoft.com/office/drawing/2014/main" id="{F9B69A4E-AC98-4F65-B807-9A9A3F1BE4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89" name="Text Box 9">
          <a:extLst>
            <a:ext uri="{FF2B5EF4-FFF2-40B4-BE49-F238E27FC236}">
              <a16:creationId xmlns:a16="http://schemas.microsoft.com/office/drawing/2014/main" id="{3E4E261C-E53C-406D-A84B-80A137722C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0" name="Text Box 8">
          <a:extLst>
            <a:ext uri="{FF2B5EF4-FFF2-40B4-BE49-F238E27FC236}">
              <a16:creationId xmlns:a16="http://schemas.microsoft.com/office/drawing/2014/main" id="{DB7BC076-FEA5-4D8D-B738-37BCD4C8EB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1" name="Text Box 9">
          <a:extLst>
            <a:ext uri="{FF2B5EF4-FFF2-40B4-BE49-F238E27FC236}">
              <a16:creationId xmlns:a16="http://schemas.microsoft.com/office/drawing/2014/main" id="{7F35EF2F-0B4C-4B79-A381-A5B8F8C4FF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2" name="Text Box 8">
          <a:extLst>
            <a:ext uri="{FF2B5EF4-FFF2-40B4-BE49-F238E27FC236}">
              <a16:creationId xmlns:a16="http://schemas.microsoft.com/office/drawing/2014/main" id="{BCD70E21-F6D9-444D-8099-57648290B0C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3" name="Text Box 9">
          <a:extLst>
            <a:ext uri="{FF2B5EF4-FFF2-40B4-BE49-F238E27FC236}">
              <a16:creationId xmlns:a16="http://schemas.microsoft.com/office/drawing/2014/main" id="{F6DEAFBD-7925-4BB2-A511-4ABAAD449E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4" name="Text Box 8">
          <a:extLst>
            <a:ext uri="{FF2B5EF4-FFF2-40B4-BE49-F238E27FC236}">
              <a16:creationId xmlns:a16="http://schemas.microsoft.com/office/drawing/2014/main" id="{5A6F16AC-F39E-4BAB-9FD1-4B8D7A27B36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5" name="Text Box 9">
          <a:extLst>
            <a:ext uri="{FF2B5EF4-FFF2-40B4-BE49-F238E27FC236}">
              <a16:creationId xmlns:a16="http://schemas.microsoft.com/office/drawing/2014/main" id="{C05D803A-64A4-4CC1-AD01-6F3E56F79A8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6" name="Text Box 8">
          <a:extLst>
            <a:ext uri="{FF2B5EF4-FFF2-40B4-BE49-F238E27FC236}">
              <a16:creationId xmlns:a16="http://schemas.microsoft.com/office/drawing/2014/main" id="{89981C28-B268-4590-936B-1253BD7F8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7" name="Text Box 9">
          <a:extLst>
            <a:ext uri="{FF2B5EF4-FFF2-40B4-BE49-F238E27FC236}">
              <a16:creationId xmlns:a16="http://schemas.microsoft.com/office/drawing/2014/main" id="{2EC5495F-2AF3-4B05-90CC-EBC05DA26D1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8" name="Text Box 8">
          <a:extLst>
            <a:ext uri="{FF2B5EF4-FFF2-40B4-BE49-F238E27FC236}">
              <a16:creationId xmlns:a16="http://schemas.microsoft.com/office/drawing/2014/main" id="{34FAB698-202E-40CF-B6E2-2527A39A8B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899" name="Text Box 9">
          <a:extLst>
            <a:ext uri="{FF2B5EF4-FFF2-40B4-BE49-F238E27FC236}">
              <a16:creationId xmlns:a16="http://schemas.microsoft.com/office/drawing/2014/main" id="{E94C1A3D-A748-46B1-9CB8-D9A17C1078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D9BFC28C-5915-419C-8C49-A3F60073161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1" name="Text Box 9">
          <a:extLst>
            <a:ext uri="{FF2B5EF4-FFF2-40B4-BE49-F238E27FC236}">
              <a16:creationId xmlns:a16="http://schemas.microsoft.com/office/drawing/2014/main" id="{7FBF7FC1-94EF-487F-80A4-2DE7E89CD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2" name="Text Box 8">
          <a:extLst>
            <a:ext uri="{FF2B5EF4-FFF2-40B4-BE49-F238E27FC236}">
              <a16:creationId xmlns:a16="http://schemas.microsoft.com/office/drawing/2014/main" id="{046FA93A-E4EB-48A1-9CD9-0382C8207D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3" name="Text Box 9">
          <a:extLst>
            <a:ext uri="{FF2B5EF4-FFF2-40B4-BE49-F238E27FC236}">
              <a16:creationId xmlns:a16="http://schemas.microsoft.com/office/drawing/2014/main" id="{2AA74B22-674A-4A25-9217-3FB0B12A52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4" name="Text Box 8">
          <a:extLst>
            <a:ext uri="{FF2B5EF4-FFF2-40B4-BE49-F238E27FC236}">
              <a16:creationId xmlns:a16="http://schemas.microsoft.com/office/drawing/2014/main" id="{F699B75D-71EB-40B6-B01D-5311E21B77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5" name="Text Box 9">
          <a:extLst>
            <a:ext uri="{FF2B5EF4-FFF2-40B4-BE49-F238E27FC236}">
              <a16:creationId xmlns:a16="http://schemas.microsoft.com/office/drawing/2014/main" id="{EFE9491B-CA77-4501-BA42-A5E7EB478A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6" name="Text Box 8">
          <a:extLst>
            <a:ext uri="{FF2B5EF4-FFF2-40B4-BE49-F238E27FC236}">
              <a16:creationId xmlns:a16="http://schemas.microsoft.com/office/drawing/2014/main" id="{E8F312FD-035B-4E1E-9ED2-17A40F247B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7" name="Text Box 9">
          <a:extLst>
            <a:ext uri="{FF2B5EF4-FFF2-40B4-BE49-F238E27FC236}">
              <a16:creationId xmlns:a16="http://schemas.microsoft.com/office/drawing/2014/main" id="{C563876B-9421-429E-928A-F7E27AC0DA2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8" name="Text Box 8">
          <a:extLst>
            <a:ext uri="{FF2B5EF4-FFF2-40B4-BE49-F238E27FC236}">
              <a16:creationId xmlns:a16="http://schemas.microsoft.com/office/drawing/2014/main" id="{C2F9A37A-9C1D-4999-9B88-721C0CD033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78</xdr:row>
      <xdr:rowOff>171450</xdr:rowOff>
    </xdr:to>
    <xdr:sp macro="" textlink="">
      <xdr:nvSpPr>
        <xdr:cNvPr id="5909" name="Text Box 9">
          <a:extLst>
            <a:ext uri="{FF2B5EF4-FFF2-40B4-BE49-F238E27FC236}">
              <a16:creationId xmlns:a16="http://schemas.microsoft.com/office/drawing/2014/main" id="{DE65A0A1-48A9-4594-987F-E044A41AEA0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78</xdr:row>
      <xdr:rowOff>0</xdr:rowOff>
    </xdr:from>
    <xdr:to>
      <xdr:col>1</xdr:col>
      <xdr:colOff>1381125</xdr:colOff>
      <xdr:row>78</xdr:row>
      <xdr:rowOff>166310</xdr:rowOff>
    </xdr:to>
    <xdr:sp macro="" textlink="">
      <xdr:nvSpPr>
        <xdr:cNvPr id="5910" name="Text Box 15">
          <a:extLst>
            <a:ext uri="{FF2B5EF4-FFF2-40B4-BE49-F238E27FC236}">
              <a16:creationId xmlns:a16="http://schemas.microsoft.com/office/drawing/2014/main" id="{D2BECA89-B806-4CE4-ACCF-A8E693862CBE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78</xdr:row>
      <xdr:rowOff>0</xdr:rowOff>
    </xdr:from>
    <xdr:ext cx="95250" cy="166310"/>
    <xdr:sp macro="" textlink="">
      <xdr:nvSpPr>
        <xdr:cNvPr id="5911" name="Text Box 15">
          <a:extLst>
            <a:ext uri="{FF2B5EF4-FFF2-40B4-BE49-F238E27FC236}">
              <a16:creationId xmlns:a16="http://schemas.microsoft.com/office/drawing/2014/main" id="{87A77B26-B8D3-4255-9863-CBBE3F19556A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5912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5913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5914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5915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5916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5917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5918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106</xdr:row>
      <xdr:rowOff>120015</xdr:rowOff>
    </xdr:from>
    <xdr:to>
      <xdr:col>2</xdr:col>
      <xdr:colOff>659130</xdr:colOff>
      <xdr:row>106</xdr:row>
      <xdr:rowOff>120016</xdr:rowOff>
    </xdr:to>
    <xdr:cxnSp macro="">
      <xdr:nvCxnSpPr>
        <xdr:cNvPr id="5919" name="Conector recto 5918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33228915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YANET\Presupuesto\2022\ZONA%20I\DAJABON\O-PRES.,%20%20AMP.%20AC%20MULTILPLE%20%20PARTIDO-LA%20GORRA-RED%20DE%20DIST.%20%20AMIN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AMINILLA SIN ENLACE "/>
      <sheetName val="PRES.-AMINILLA"/>
      <sheetName val="ANALISIS"/>
      <sheetName val="ASFALTO"/>
      <sheetName val="M. T. RED"/>
      <sheetName val="TUBO PVC"/>
      <sheetName val="Hoja3"/>
      <sheetName val="Hoja1"/>
      <sheetName val="Hoja2"/>
    </sheetNames>
    <sheetDataSet>
      <sheetData sheetId="0"/>
      <sheetData sheetId="1">
        <row r="101">
          <cell r="F101">
            <v>31459640.629999999</v>
          </cell>
        </row>
      </sheetData>
      <sheetData sheetId="2">
        <row r="526">
          <cell r="B526">
            <v>128.05000000000001</v>
          </cell>
        </row>
      </sheetData>
      <sheetData sheetId="3">
        <row r="15">
          <cell r="D15">
            <v>6902.16</v>
          </cell>
        </row>
        <row r="20">
          <cell r="E20">
            <v>2760.86</v>
          </cell>
        </row>
        <row r="23">
          <cell r="E23">
            <v>182.33</v>
          </cell>
        </row>
        <row r="29">
          <cell r="B29">
            <v>662.61</v>
          </cell>
        </row>
      </sheetData>
      <sheetData sheetId="4">
        <row r="23">
          <cell r="D23">
            <v>4313.8500000000004</v>
          </cell>
        </row>
        <row r="25">
          <cell r="G25">
            <v>4227.57</v>
          </cell>
          <cell r="J25">
            <v>345.11</v>
          </cell>
        </row>
        <row r="27">
          <cell r="J27">
            <v>3532.6</v>
          </cell>
        </row>
        <row r="29">
          <cell r="J29">
            <v>2766.59</v>
          </cell>
          <cell r="N29">
            <v>1413.04</v>
          </cell>
        </row>
        <row r="38">
          <cell r="D38">
            <v>4313.8500000000004</v>
          </cell>
          <cell r="G38">
            <v>4443.2700000000004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GridLines="0" tabSelected="1" view="pageBreakPreview" topLeftCell="A70" zoomScaleNormal="100" zoomScaleSheetLayoutView="100" workbookViewId="0">
      <selection activeCell="B81" sqref="B81"/>
    </sheetView>
  </sheetViews>
  <sheetFormatPr baseColWidth="10" defaultRowHeight="12.75" x14ac:dyDescent="0.25"/>
  <cols>
    <col min="1" max="1" width="7.28515625" style="10" customWidth="1"/>
    <col min="2" max="2" width="47" style="10" customWidth="1"/>
    <col min="3" max="3" width="11.28515625" style="37" customWidth="1"/>
    <col min="4" max="4" width="8.5703125" style="10" customWidth="1"/>
    <col min="5" max="5" width="10.140625" style="37" customWidth="1"/>
    <col min="6" max="6" width="12.42578125" style="37" customWidth="1"/>
    <col min="7" max="16384" width="11.42578125" style="10"/>
  </cols>
  <sheetData>
    <row r="1" spans="1:6" s="2" customFormat="1" ht="12.75" customHeight="1" x14ac:dyDescent="0.25">
      <c r="A1" s="104" t="s">
        <v>0</v>
      </c>
      <c r="B1" s="104"/>
      <c r="C1" s="104"/>
      <c r="D1" s="104"/>
      <c r="E1" s="104"/>
      <c r="F1" s="104"/>
    </row>
    <row r="2" spans="1:6" s="2" customFormat="1" ht="12.75" customHeight="1" x14ac:dyDescent="0.25">
      <c r="A2" s="104" t="s">
        <v>1</v>
      </c>
      <c r="B2" s="104"/>
      <c r="C2" s="104"/>
      <c r="D2" s="104"/>
      <c r="E2" s="104"/>
      <c r="F2" s="104"/>
    </row>
    <row r="3" spans="1:6" s="2" customFormat="1" ht="12.75" customHeight="1" x14ac:dyDescent="0.25">
      <c r="A3" s="104" t="s">
        <v>2</v>
      </c>
      <c r="B3" s="104"/>
      <c r="C3" s="104"/>
      <c r="D3" s="104"/>
      <c r="E3" s="104"/>
      <c r="F3" s="104"/>
    </row>
    <row r="4" spans="1:6" s="2" customFormat="1" ht="12.75" customHeight="1" x14ac:dyDescent="0.25">
      <c r="A4" s="104" t="s">
        <v>3</v>
      </c>
      <c r="B4" s="104"/>
      <c r="C4" s="104"/>
      <c r="D4" s="104"/>
      <c r="E4" s="104"/>
      <c r="F4" s="104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2.75" customHeight="1" x14ac:dyDescent="0.25">
      <c r="A6" s="103"/>
      <c r="B6" s="103"/>
      <c r="C6" s="103"/>
      <c r="D6" s="103"/>
      <c r="E6" s="103"/>
      <c r="F6" s="103"/>
    </row>
    <row r="7" spans="1:6" s="6" customFormat="1" ht="18" customHeight="1" x14ac:dyDescent="0.25">
      <c r="A7" s="103" t="s">
        <v>4</v>
      </c>
      <c r="B7" s="103"/>
      <c r="C7" s="5"/>
      <c r="D7" s="5"/>
      <c r="E7" s="5"/>
      <c r="F7" s="5"/>
    </row>
    <row r="8" spans="1:6" s="6" customFormat="1" ht="54" customHeight="1" x14ac:dyDescent="0.25">
      <c r="A8" s="7" t="s">
        <v>5</v>
      </c>
      <c r="B8" s="105" t="s">
        <v>110</v>
      </c>
      <c r="C8" s="105"/>
      <c r="D8" s="105"/>
      <c r="E8" s="105"/>
      <c r="F8" s="105"/>
    </row>
    <row r="9" spans="1:6" s="6" customFormat="1" ht="12.75" customHeight="1" x14ac:dyDescent="0.25">
      <c r="A9" s="9" t="s">
        <v>6</v>
      </c>
      <c r="B9" s="7"/>
      <c r="C9" s="3"/>
      <c r="D9" s="9"/>
      <c r="E9" s="8" t="s">
        <v>7</v>
      </c>
      <c r="F9" s="8"/>
    </row>
    <row r="10" spans="1:6" s="6" customFormat="1" ht="7.5" customHeight="1" x14ac:dyDescent="0.25">
      <c r="A10" s="9"/>
      <c r="B10" s="7"/>
      <c r="C10" s="3"/>
      <c r="D10" s="9"/>
      <c r="E10" s="8"/>
      <c r="F10" s="8"/>
    </row>
    <row r="11" spans="1:6" s="98" customFormat="1" x14ac:dyDescent="0.25">
      <c r="A11" s="94" t="s">
        <v>102</v>
      </c>
      <c r="B11" s="95" t="s">
        <v>103</v>
      </c>
      <c r="C11" s="96" t="s">
        <v>104</v>
      </c>
      <c r="D11" s="96" t="s">
        <v>105</v>
      </c>
      <c r="E11" s="96" t="s">
        <v>9</v>
      </c>
      <c r="F11" s="97" t="s">
        <v>106</v>
      </c>
    </row>
    <row r="12" spans="1:6" x14ac:dyDescent="0.25">
      <c r="A12" s="11"/>
      <c r="B12" s="12"/>
      <c r="C12" s="13"/>
      <c r="D12" s="14"/>
      <c r="E12" s="13"/>
      <c r="F12" s="13"/>
    </row>
    <row r="13" spans="1:6" x14ac:dyDescent="0.25">
      <c r="A13" s="121" t="s">
        <v>10</v>
      </c>
      <c r="B13" s="122" t="s">
        <v>11</v>
      </c>
      <c r="C13" s="123"/>
      <c r="D13" s="124"/>
      <c r="E13" s="123"/>
      <c r="F13" s="123"/>
    </row>
    <row r="14" spans="1:6" ht="5.25" customHeight="1" x14ac:dyDescent="0.25">
      <c r="A14" s="15"/>
      <c r="B14" s="16"/>
      <c r="C14" s="17"/>
      <c r="D14" s="18"/>
      <c r="E14" s="17"/>
      <c r="F14" s="17"/>
    </row>
    <row r="15" spans="1:6" x14ac:dyDescent="0.25">
      <c r="A15" s="20">
        <v>1</v>
      </c>
      <c r="B15" s="16" t="s">
        <v>12</v>
      </c>
      <c r="C15" s="17"/>
      <c r="D15" s="18"/>
      <c r="E15" s="17"/>
      <c r="F15" s="21"/>
    </row>
    <row r="16" spans="1:6" x14ac:dyDescent="0.25">
      <c r="A16" s="22">
        <v>1.1000000000000001</v>
      </c>
      <c r="B16" s="23" t="s">
        <v>13</v>
      </c>
      <c r="C16" s="24">
        <f>'[2]M. T. RED'!D23</f>
        <v>4313.8500000000004</v>
      </c>
      <c r="D16" s="25" t="s">
        <v>14</v>
      </c>
      <c r="E16" s="17">
        <v>14.67</v>
      </c>
      <c r="F16" s="19">
        <f t="shared" ref="F16:F29" si="0">ROUND(E16*C16,2)</f>
        <v>63284.18</v>
      </c>
    </row>
    <row r="17" spans="1:9" ht="5.25" customHeight="1" x14ac:dyDescent="0.25">
      <c r="A17" s="15"/>
      <c r="B17" s="16"/>
      <c r="C17" s="17"/>
      <c r="D17" s="18"/>
      <c r="E17" s="17"/>
      <c r="F17" s="17"/>
    </row>
    <row r="18" spans="1:9" s="2" customFormat="1" ht="25.5" x14ac:dyDescent="0.25">
      <c r="A18" s="20">
        <f>A15+1</f>
        <v>2</v>
      </c>
      <c r="B18" s="16" t="s">
        <v>15</v>
      </c>
      <c r="C18" s="17"/>
      <c r="D18" s="18"/>
      <c r="E18" s="17"/>
      <c r="F18" s="21"/>
    </row>
    <row r="19" spans="1:9" s="2" customFormat="1" x14ac:dyDescent="0.25">
      <c r="A19" s="26">
        <f>A18+0.1</f>
        <v>2.1</v>
      </c>
      <c r="B19" s="27" t="s">
        <v>16</v>
      </c>
      <c r="C19" s="17">
        <f>[2]ASFALTO!D15</f>
        <v>6902.16</v>
      </c>
      <c r="D19" s="28" t="s">
        <v>14</v>
      </c>
      <c r="E19" s="17">
        <v>47</v>
      </c>
      <c r="F19" s="19">
        <f t="shared" si="0"/>
        <v>324401.52</v>
      </c>
    </row>
    <row r="20" spans="1:9" s="2" customFormat="1" x14ac:dyDescent="0.25">
      <c r="A20" s="26">
        <f t="shared" ref="A20:A21" si="1">A19+0.1</f>
        <v>2.2000000000000002</v>
      </c>
      <c r="B20" s="27" t="s">
        <v>17</v>
      </c>
      <c r="C20" s="17">
        <f>[2]ASFALTO!E20</f>
        <v>2760.86</v>
      </c>
      <c r="D20" s="28" t="s">
        <v>18</v>
      </c>
      <c r="E20" s="17">
        <v>41</v>
      </c>
      <c r="F20" s="19">
        <f t="shared" si="0"/>
        <v>113195.26</v>
      </c>
    </row>
    <row r="21" spans="1:9" s="2" customFormat="1" ht="25.5" x14ac:dyDescent="0.25">
      <c r="A21" s="26">
        <f t="shared" si="1"/>
        <v>2.2999999999999998</v>
      </c>
      <c r="B21" s="27" t="s">
        <v>19</v>
      </c>
      <c r="C21" s="17">
        <f>[2]ASFALTO!E23</f>
        <v>182.33</v>
      </c>
      <c r="D21" s="28" t="s">
        <v>20</v>
      </c>
      <c r="E21" s="17">
        <v>210</v>
      </c>
      <c r="F21" s="19">
        <f t="shared" si="0"/>
        <v>38289.300000000003</v>
      </c>
    </row>
    <row r="22" spans="1:9" ht="10.5" customHeight="1" x14ac:dyDescent="0.25">
      <c r="A22" s="15"/>
      <c r="B22" s="16"/>
      <c r="C22" s="17"/>
      <c r="D22" s="18"/>
      <c r="E22" s="17"/>
      <c r="F22" s="17"/>
    </row>
    <row r="23" spans="1:9" s="2" customFormat="1" x14ac:dyDescent="0.25">
      <c r="A23" s="20">
        <f>A18+1</f>
        <v>3</v>
      </c>
      <c r="B23" s="16" t="s">
        <v>21</v>
      </c>
      <c r="C23" s="17"/>
      <c r="D23" s="18"/>
      <c r="E23" s="17"/>
      <c r="F23" s="21"/>
    </row>
    <row r="24" spans="1:9" s="2" customFormat="1" x14ac:dyDescent="0.25">
      <c r="A24" s="26">
        <f>A23+0.1</f>
        <v>3.1</v>
      </c>
      <c r="B24" s="27" t="s">
        <v>22</v>
      </c>
      <c r="C24" s="17">
        <f>'[2]M. T. RED'!G25</f>
        <v>4227.57</v>
      </c>
      <c r="D24" s="99" t="s">
        <v>107</v>
      </c>
      <c r="E24" s="17">
        <v>154.52000000000001</v>
      </c>
      <c r="F24" s="19">
        <f t="shared" si="0"/>
        <v>653244.12</v>
      </c>
    </row>
    <row r="25" spans="1:9" s="2" customFormat="1" x14ac:dyDescent="0.25">
      <c r="A25" s="26">
        <f t="shared" ref="A25:A29" si="2">A24+0.1</f>
        <v>3.2</v>
      </c>
      <c r="B25" s="27" t="s">
        <v>23</v>
      </c>
      <c r="C25" s="17">
        <f>'[2]M. T. RED'!J25</f>
        <v>345.11</v>
      </c>
      <c r="D25" s="67" t="s">
        <v>108</v>
      </c>
      <c r="E25" s="17">
        <v>1476.15</v>
      </c>
      <c r="F25" s="19">
        <f t="shared" si="0"/>
        <v>509434.13</v>
      </c>
    </row>
    <row r="26" spans="1:9" s="2" customFormat="1" ht="25.5" x14ac:dyDescent="0.25">
      <c r="A26" s="26">
        <f t="shared" si="2"/>
        <v>3.3</v>
      </c>
      <c r="B26" s="27" t="s">
        <v>24</v>
      </c>
      <c r="C26" s="17">
        <f>'[2]M. T. RED'!N29*1.25</f>
        <v>1766.3</v>
      </c>
      <c r="D26" s="67" t="s">
        <v>29</v>
      </c>
      <c r="E26" s="17">
        <v>690.5</v>
      </c>
      <c r="F26" s="19">
        <f t="shared" si="0"/>
        <v>1219630.1499999999</v>
      </c>
    </row>
    <row r="27" spans="1:9" s="2" customFormat="1" ht="25.5" x14ac:dyDescent="0.25">
      <c r="A27" s="26">
        <f t="shared" si="2"/>
        <v>3.4</v>
      </c>
      <c r="B27" s="27" t="s">
        <v>25</v>
      </c>
      <c r="C27" s="17">
        <f>+[2]ASFALTO!B29</f>
        <v>662.61</v>
      </c>
      <c r="D27" s="67" t="s">
        <v>29</v>
      </c>
      <c r="E27" s="17">
        <v>850</v>
      </c>
      <c r="F27" s="19">
        <f>ROUND(E27*C27,2)</f>
        <v>563218.5</v>
      </c>
    </row>
    <row r="28" spans="1:9" s="2" customFormat="1" ht="25.5" x14ac:dyDescent="0.25">
      <c r="A28" s="26">
        <f t="shared" si="2"/>
        <v>3.5</v>
      </c>
      <c r="B28" s="27" t="s">
        <v>26</v>
      </c>
      <c r="C28" s="17">
        <f>'[2]M. T. RED'!J27</f>
        <v>3532.6</v>
      </c>
      <c r="D28" s="28" t="s">
        <v>27</v>
      </c>
      <c r="E28" s="17">
        <v>183.13</v>
      </c>
      <c r="F28" s="19">
        <f t="shared" si="0"/>
        <v>646925.04</v>
      </c>
    </row>
    <row r="29" spans="1:9" s="2" customFormat="1" ht="25.5" x14ac:dyDescent="0.25">
      <c r="A29" s="26">
        <f t="shared" si="2"/>
        <v>3.6</v>
      </c>
      <c r="B29" s="27" t="s">
        <v>28</v>
      </c>
      <c r="C29" s="17">
        <f>'[2]M. T. RED'!J29</f>
        <v>2766.59</v>
      </c>
      <c r="D29" s="28" t="s">
        <v>29</v>
      </c>
      <c r="E29" s="17">
        <v>210</v>
      </c>
      <c r="F29" s="19">
        <f t="shared" si="0"/>
        <v>580983.9</v>
      </c>
    </row>
    <row r="30" spans="1:9" ht="10.5" customHeight="1" x14ac:dyDescent="0.25">
      <c r="A30" s="15"/>
      <c r="B30" s="16"/>
      <c r="C30" s="17"/>
      <c r="D30" s="18"/>
      <c r="E30" s="17"/>
      <c r="F30" s="17"/>
      <c r="I30" s="2"/>
    </row>
    <row r="31" spans="1:9" s="2" customFormat="1" x14ac:dyDescent="0.25">
      <c r="A31" s="20">
        <f>A23+1</f>
        <v>4</v>
      </c>
      <c r="B31" s="16" t="s">
        <v>30</v>
      </c>
      <c r="C31" s="17"/>
      <c r="D31" s="18"/>
      <c r="E31" s="17"/>
      <c r="F31" s="21"/>
    </row>
    <row r="32" spans="1:9" s="2" customFormat="1" ht="25.5" x14ac:dyDescent="0.25">
      <c r="A32" s="26">
        <f>A31+0.1</f>
        <v>4.0999999999999996</v>
      </c>
      <c r="B32" s="27" t="s">
        <v>31</v>
      </c>
      <c r="C32" s="17">
        <f>+'[2]M. T. RED'!G38</f>
        <v>4443.2700000000004</v>
      </c>
      <c r="D32" s="28" t="s">
        <v>14</v>
      </c>
      <c r="E32" s="17">
        <v>3263.93</v>
      </c>
      <c r="F32" s="19">
        <f>ROUND(E32*C32,2)</f>
        <v>14502522.25</v>
      </c>
    </row>
    <row r="33" spans="1:6" ht="5.25" customHeight="1" x14ac:dyDescent="0.25">
      <c r="A33" s="15"/>
      <c r="B33" s="16"/>
      <c r="C33" s="17"/>
      <c r="D33" s="18"/>
      <c r="E33" s="17"/>
      <c r="F33" s="17"/>
    </row>
    <row r="34" spans="1:6" s="2" customFormat="1" x14ac:dyDescent="0.25">
      <c r="A34" s="20">
        <f>A31+1</f>
        <v>5</v>
      </c>
      <c r="B34" s="16" t="s">
        <v>32</v>
      </c>
      <c r="C34" s="17"/>
      <c r="D34" s="18"/>
      <c r="E34" s="17"/>
      <c r="F34" s="21"/>
    </row>
    <row r="35" spans="1:6" s="2" customFormat="1" x14ac:dyDescent="0.25">
      <c r="A35" s="26">
        <f>A34+0.1</f>
        <v>5.0999999999999996</v>
      </c>
      <c r="B35" s="27" t="s">
        <v>33</v>
      </c>
      <c r="C35" s="17">
        <f>+'[2]M. T. RED'!D38</f>
        <v>4313.8500000000004</v>
      </c>
      <c r="D35" s="28" t="s">
        <v>14</v>
      </c>
      <c r="E35" s="17">
        <v>43.04</v>
      </c>
      <c r="F35" s="19">
        <f t="shared" ref="F35" si="3">ROUND(E35*C35,2)</f>
        <v>185668.1</v>
      </c>
    </row>
    <row r="36" spans="1:6" ht="10.5" customHeight="1" x14ac:dyDescent="0.25">
      <c r="A36" s="15"/>
      <c r="B36" s="16"/>
      <c r="C36" s="17"/>
      <c r="D36" s="18"/>
      <c r="E36" s="17"/>
      <c r="F36" s="17"/>
    </row>
    <row r="37" spans="1:6" s="2" customFormat="1" x14ac:dyDescent="0.25">
      <c r="A37" s="20">
        <f>A34+1</f>
        <v>6</v>
      </c>
      <c r="B37" s="16" t="s">
        <v>34</v>
      </c>
      <c r="C37" s="17"/>
      <c r="D37" s="18"/>
      <c r="E37" s="17"/>
      <c r="F37" s="21"/>
    </row>
    <row r="38" spans="1:6" s="2" customFormat="1" x14ac:dyDescent="0.25">
      <c r="A38" s="26">
        <f>A37+0.1</f>
        <v>6.1</v>
      </c>
      <c r="B38" s="27" t="s">
        <v>33</v>
      </c>
      <c r="C38" s="17">
        <f>+'[2]M. T. RED'!D38</f>
        <v>4313.8500000000004</v>
      </c>
      <c r="D38" s="28" t="s">
        <v>14</v>
      </c>
      <c r="E38" s="17">
        <v>69.59</v>
      </c>
      <c r="F38" s="19">
        <f t="shared" ref="F38" si="4">ROUND(E38*C38,2)</f>
        <v>300200.82</v>
      </c>
    </row>
    <row r="39" spans="1:6" ht="5.25" customHeight="1" x14ac:dyDescent="0.25">
      <c r="A39" s="15"/>
      <c r="B39" s="16"/>
      <c r="C39" s="17"/>
      <c r="D39" s="18"/>
      <c r="E39" s="17"/>
      <c r="F39" s="17"/>
    </row>
    <row r="40" spans="1:6" s="2" customFormat="1" ht="25.5" x14ac:dyDescent="0.25">
      <c r="A40" s="20">
        <f>A37+1</f>
        <v>7</v>
      </c>
      <c r="B40" s="16" t="s">
        <v>35</v>
      </c>
      <c r="C40" s="17"/>
      <c r="D40" s="18"/>
      <c r="E40" s="17"/>
      <c r="F40" s="21"/>
    </row>
    <row r="41" spans="1:6" ht="5.25" customHeight="1" x14ac:dyDescent="0.25">
      <c r="A41" s="15"/>
      <c r="B41" s="16"/>
      <c r="C41" s="17"/>
      <c r="D41" s="18"/>
      <c r="E41" s="17"/>
      <c r="F41" s="17"/>
    </row>
    <row r="42" spans="1:6" s="2" customFormat="1" x14ac:dyDescent="0.25">
      <c r="A42" s="20">
        <v>7.1</v>
      </c>
      <c r="B42" s="29" t="s">
        <v>36</v>
      </c>
      <c r="C42" s="17"/>
      <c r="D42" s="18"/>
      <c r="E42" s="17"/>
      <c r="F42" s="21"/>
    </row>
    <row r="43" spans="1:6" s="2" customFormat="1" ht="15.75" customHeight="1" x14ac:dyDescent="0.25">
      <c r="A43" s="26" t="s">
        <v>37</v>
      </c>
      <c r="B43" s="30" t="s">
        <v>38</v>
      </c>
      <c r="C43" s="19">
        <v>2</v>
      </c>
      <c r="D43" s="28" t="s">
        <v>8</v>
      </c>
      <c r="E43" s="17">
        <v>6020.62</v>
      </c>
      <c r="F43" s="19">
        <f t="shared" ref="F43:F46" si="5">ROUND(E43*C43,2)</f>
        <v>12041.24</v>
      </c>
    </row>
    <row r="44" spans="1:6" s="2" customFormat="1" ht="15" customHeight="1" x14ac:dyDescent="0.25">
      <c r="A44" s="26" t="s">
        <v>39</v>
      </c>
      <c r="B44" s="30" t="s">
        <v>40</v>
      </c>
      <c r="C44" s="19">
        <v>3</v>
      </c>
      <c r="D44" s="28" t="s">
        <v>8</v>
      </c>
      <c r="E44" s="17">
        <v>6747.5</v>
      </c>
      <c r="F44" s="19">
        <f t="shared" si="5"/>
        <v>20242.5</v>
      </c>
    </row>
    <row r="45" spans="1:6" s="2" customFormat="1" x14ac:dyDescent="0.25">
      <c r="A45" s="26" t="s">
        <v>41</v>
      </c>
      <c r="B45" s="30" t="s">
        <v>42</v>
      </c>
      <c r="C45" s="19">
        <v>1</v>
      </c>
      <c r="D45" s="28" t="s">
        <v>8</v>
      </c>
      <c r="E45" s="17">
        <v>5968.7</v>
      </c>
      <c r="F45" s="19">
        <f>ROUND(E45*C45,2)</f>
        <v>5968.7</v>
      </c>
    </row>
    <row r="46" spans="1:6" s="2" customFormat="1" ht="25.5" x14ac:dyDescent="0.25">
      <c r="A46" s="26" t="s">
        <v>43</v>
      </c>
      <c r="B46" s="27" t="s">
        <v>44</v>
      </c>
      <c r="C46" s="17">
        <f>0.05*7</f>
        <v>0.35</v>
      </c>
      <c r="D46" s="28" t="s">
        <v>20</v>
      </c>
      <c r="E46" s="17">
        <v>11335.18</v>
      </c>
      <c r="F46" s="19">
        <f t="shared" si="5"/>
        <v>3967.31</v>
      </c>
    </row>
    <row r="47" spans="1:6" ht="10.5" customHeight="1" x14ac:dyDescent="0.25">
      <c r="A47" s="15"/>
      <c r="B47" s="16"/>
      <c r="C47" s="17"/>
      <c r="D47" s="18"/>
      <c r="E47" s="17"/>
      <c r="F47" s="17"/>
    </row>
    <row r="48" spans="1:6" s="2" customFormat="1" x14ac:dyDescent="0.25">
      <c r="A48" s="20">
        <f>A40+1</f>
        <v>8</v>
      </c>
      <c r="B48" s="16" t="s">
        <v>45</v>
      </c>
      <c r="C48" s="17"/>
      <c r="D48" s="18"/>
      <c r="E48" s="17"/>
      <c r="F48" s="21"/>
    </row>
    <row r="49" spans="1:6" ht="9" customHeight="1" x14ac:dyDescent="0.25">
      <c r="A49" s="15"/>
      <c r="B49" s="16"/>
      <c r="C49" s="17"/>
      <c r="D49" s="18"/>
      <c r="E49" s="17"/>
      <c r="F49" s="17"/>
    </row>
    <row r="50" spans="1:6" s="2" customFormat="1" ht="25.5" x14ac:dyDescent="0.25">
      <c r="A50" s="20">
        <f>A48+0.1</f>
        <v>8.1</v>
      </c>
      <c r="B50" s="16" t="s">
        <v>46</v>
      </c>
      <c r="C50" s="17"/>
      <c r="D50" s="18"/>
      <c r="E50" s="17"/>
      <c r="F50" s="21"/>
    </row>
    <row r="51" spans="1:6" s="2" customFormat="1" x14ac:dyDescent="0.25">
      <c r="A51" s="125" t="s">
        <v>47</v>
      </c>
      <c r="B51" s="126" t="s">
        <v>13</v>
      </c>
      <c r="C51" s="127">
        <v>2</v>
      </c>
      <c r="D51" s="128" t="s">
        <v>8</v>
      </c>
      <c r="E51" s="127">
        <v>800</v>
      </c>
      <c r="F51" s="129">
        <f t="shared" ref="F51:F59" si="6">ROUND(E51*C51,2)</f>
        <v>1600</v>
      </c>
    </row>
    <row r="52" spans="1:6" s="2" customFormat="1" ht="25.5" x14ac:dyDescent="0.25">
      <c r="A52" s="130" t="s">
        <v>48</v>
      </c>
      <c r="B52" s="131" t="s">
        <v>49</v>
      </c>
      <c r="C52" s="123">
        <f>(20+1+1)*2</f>
        <v>44</v>
      </c>
      <c r="D52" s="132" t="s">
        <v>14</v>
      </c>
      <c r="E52" s="123">
        <v>5356.87</v>
      </c>
      <c r="F52" s="133">
        <f t="shared" si="6"/>
        <v>235702.28</v>
      </c>
    </row>
    <row r="53" spans="1:6" s="2" customFormat="1" ht="25.5" x14ac:dyDescent="0.25">
      <c r="A53" s="26" t="s">
        <v>50</v>
      </c>
      <c r="B53" s="27" t="s">
        <v>51</v>
      </c>
      <c r="C53" s="17">
        <f>4*2</f>
        <v>8</v>
      </c>
      <c r="D53" s="28" t="s">
        <v>8</v>
      </c>
      <c r="E53" s="17">
        <v>6249.87</v>
      </c>
      <c r="F53" s="19">
        <f t="shared" si="6"/>
        <v>49998.96</v>
      </c>
    </row>
    <row r="54" spans="1:6" s="2" customFormat="1" ht="25.5" x14ac:dyDescent="0.25">
      <c r="A54" s="26" t="s">
        <v>52</v>
      </c>
      <c r="B54" s="27" t="s">
        <v>53</v>
      </c>
      <c r="C54" s="17">
        <f>2*2</f>
        <v>4</v>
      </c>
      <c r="D54" s="28" t="s">
        <v>8</v>
      </c>
      <c r="E54" s="17">
        <v>2842.62</v>
      </c>
      <c r="F54" s="19">
        <f t="shared" si="6"/>
        <v>11370.48</v>
      </c>
    </row>
    <row r="55" spans="1:6" s="2" customFormat="1" ht="25.5" x14ac:dyDescent="0.25">
      <c r="A55" s="26" t="s">
        <v>54</v>
      </c>
      <c r="B55" s="27" t="s">
        <v>55</v>
      </c>
      <c r="C55" s="17">
        <f>0.24*2</f>
        <v>0.48</v>
      </c>
      <c r="D55" s="28" t="s">
        <v>20</v>
      </c>
      <c r="E55" s="17">
        <v>11335.18</v>
      </c>
      <c r="F55" s="19">
        <f t="shared" si="6"/>
        <v>5440.89</v>
      </c>
    </row>
    <row r="56" spans="1:6" s="2" customFormat="1" ht="25.5" x14ac:dyDescent="0.25">
      <c r="A56" s="26" t="s">
        <v>56</v>
      </c>
      <c r="B56" s="27" t="s">
        <v>57</v>
      </c>
      <c r="C56" s="17">
        <f>((8*0.0254)*PI()*C52)</f>
        <v>28.09</v>
      </c>
      <c r="D56" s="28" t="s">
        <v>18</v>
      </c>
      <c r="E56" s="17">
        <v>149.13999999999999</v>
      </c>
      <c r="F56" s="19">
        <f t="shared" si="6"/>
        <v>4189.34</v>
      </c>
    </row>
    <row r="57" spans="1:6" s="2" customFormat="1" x14ac:dyDescent="0.25">
      <c r="A57" s="26" t="s">
        <v>58</v>
      </c>
      <c r="B57" s="27" t="s">
        <v>59</v>
      </c>
      <c r="C57" s="17">
        <f>+C56</f>
        <v>28.09</v>
      </c>
      <c r="D57" s="28" t="s">
        <v>18</v>
      </c>
      <c r="E57" s="17">
        <v>182.72</v>
      </c>
      <c r="F57" s="19">
        <f t="shared" si="6"/>
        <v>5132.6000000000004</v>
      </c>
    </row>
    <row r="58" spans="1:6" s="2" customFormat="1" x14ac:dyDescent="0.25">
      <c r="A58" s="26" t="s">
        <v>60</v>
      </c>
      <c r="B58" s="27" t="s">
        <v>61</v>
      </c>
      <c r="C58" s="17">
        <f>4*2</f>
        <v>8</v>
      </c>
      <c r="D58" s="28" t="s">
        <v>8</v>
      </c>
      <c r="E58" s="17">
        <v>2800</v>
      </c>
      <c r="F58" s="19">
        <f t="shared" si="6"/>
        <v>22400</v>
      </c>
    </row>
    <row r="59" spans="1:6" s="2" customFormat="1" ht="25.5" x14ac:dyDescent="0.25">
      <c r="A59" s="26" t="s">
        <v>62</v>
      </c>
      <c r="B59" s="27" t="s">
        <v>63</v>
      </c>
      <c r="C59" s="17">
        <v>2</v>
      </c>
      <c r="D59" s="28" t="s">
        <v>8</v>
      </c>
      <c r="E59" s="17">
        <v>14787.97</v>
      </c>
      <c r="F59" s="19">
        <f t="shared" si="6"/>
        <v>29575.94</v>
      </c>
    </row>
    <row r="60" spans="1:6" ht="9" customHeight="1" x14ac:dyDescent="0.25">
      <c r="A60" s="15"/>
      <c r="B60" s="16"/>
      <c r="C60" s="17"/>
      <c r="D60" s="18"/>
      <c r="E60" s="17"/>
      <c r="F60" s="17"/>
    </row>
    <row r="61" spans="1:6" s="2" customFormat="1" ht="25.5" x14ac:dyDescent="0.25">
      <c r="A61" s="31">
        <v>8.1999999999999993</v>
      </c>
      <c r="B61" s="32" t="s">
        <v>64</v>
      </c>
      <c r="C61" s="17"/>
      <c r="D61" s="18"/>
      <c r="E61" s="17"/>
      <c r="F61" s="17"/>
    </row>
    <row r="62" spans="1:6" s="2" customFormat="1" x14ac:dyDescent="0.25">
      <c r="A62" s="26" t="s">
        <v>65</v>
      </c>
      <c r="B62" s="33" t="s">
        <v>13</v>
      </c>
      <c r="C62" s="34">
        <f>1*3</f>
        <v>3</v>
      </c>
      <c r="D62" s="35" t="s">
        <v>8</v>
      </c>
      <c r="E62" s="17">
        <v>600</v>
      </c>
      <c r="F62" s="17">
        <f t="shared" ref="F62:F70" si="7">ROUND(E62*C62,2)</f>
        <v>1800</v>
      </c>
    </row>
    <row r="63" spans="1:6" s="2" customFormat="1" ht="25.5" x14ac:dyDescent="0.25">
      <c r="A63" s="26" t="s">
        <v>66</v>
      </c>
      <c r="B63" s="33" t="s">
        <v>67</v>
      </c>
      <c r="C63" s="34">
        <f>(4+1+1)*3</f>
        <v>18</v>
      </c>
      <c r="D63" s="35" t="s">
        <v>14</v>
      </c>
      <c r="E63" s="17">
        <v>5356.87</v>
      </c>
      <c r="F63" s="17">
        <f t="shared" si="7"/>
        <v>96423.66</v>
      </c>
    </row>
    <row r="64" spans="1:6" s="2" customFormat="1" ht="25.5" x14ac:dyDescent="0.25">
      <c r="A64" s="26" t="s">
        <v>68</v>
      </c>
      <c r="B64" s="33" t="s">
        <v>69</v>
      </c>
      <c r="C64" s="34">
        <f>4*3</f>
        <v>12</v>
      </c>
      <c r="D64" s="35" t="s">
        <v>8</v>
      </c>
      <c r="E64" s="17">
        <v>6249.87</v>
      </c>
      <c r="F64" s="17">
        <f t="shared" si="7"/>
        <v>74998.44</v>
      </c>
    </row>
    <row r="65" spans="1:6" s="2" customFormat="1" ht="25.5" x14ac:dyDescent="0.25">
      <c r="A65" s="26" t="s">
        <v>70</v>
      </c>
      <c r="B65" s="33" t="s">
        <v>53</v>
      </c>
      <c r="C65" s="34">
        <f>2*3</f>
        <v>6</v>
      </c>
      <c r="D65" s="35" t="s">
        <v>8</v>
      </c>
      <c r="E65" s="17">
        <v>2842.62</v>
      </c>
      <c r="F65" s="17">
        <f t="shared" si="7"/>
        <v>17055.72</v>
      </c>
    </row>
    <row r="66" spans="1:6" s="2" customFormat="1" ht="25.5" x14ac:dyDescent="0.25">
      <c r="A66" s="26" t="s">
        <v>71</v>
      </c>
      <c r="B66" s="33" t="s">
        <v>55</v>
      </c>
      <c r="C66" s="34">
        <f>0.24*3</f>
        <v>0.72</v>
      </c>
      <c r="D66" s="35" t="s">
        <v>20</v>
      </c>
      <c r="E66" s="17">
        <v>10219.469999999999</v>
      </c>
      <c r="F66" s="17">
        <f t="shared" si="7"/>
        <v>7358.02</v>
      </c>
    </row>
    <row r="67" spans="1:6" s="2" customFormat="1" x14ac:dyDescent="0.25">
      <c r="A67" s="26" t="s">
        <v>72</v>
      </c>
      <c r="B67" s="33" t="s">
        <v>22</v>
      </c>
      <c r="C67" s="34">
        <f>9*3</f>
        <v>27</v>
      </c>
      <c r="D67" s="35" t="s">
        <v>20</v>
      </c>
      <c r="E67" s="17">
        <v>154.52000000000001</v>
      </c>
      <c r="F67" s="17">
        <f t="shared" si="7"/>
        <v>4172.04</v>
      </c>
    </row>
    <row r="68" spans="1:6" s="2" customFormat="1" ht="25.5" x14ac:dyDescent="0.25">
      <c r="A68" s="26" t="s">
        <v>73</v>
      </c>
      <c r="B68" s="33" t="s">
        <v>26</v>
      </c>
      <c r="C68" s="34">
        <f>8.55*3</f>
        <v>25.65</v>
      </c>
      <c r="D68" s="35" t="s">
        <v>20</v>
      </c>
      <c r="E68" s="17">
        <v>183.13</v>
      </c>
      <c r="F68" s="17">
        <f t="shared" si="7"/>
        <v>4697.28</v>
      </c>
    </row>
    <row r="69" spans="1:6" s="2" customFormat="1" x14ac:dyDescent="0.25">
      <c r="A69" s="26" t="s">
        <v>74</v>
      </c>
      <c r="B69" s="33" t="s">
        <v>75</v>
      </c>
      <c r="C69" s="34">
        <f>0.53*3</f>
        <v>1.59</v>
      </c>
      <c r="D69" s="35" t="s">
        <v>20</v>
      </c>
      <c r="E69" s="17">
        <v>90</v>
      </c>
      <c r="F69" s="17">
        <f t="shared" si="7"/>
        <v>143.1</v>
      </c>
    </row>
    <row r="70" spans="1:6" s="2" customFormat="1" ht="25.5" x14ac:dyDescent="0.25">
      <c r="A70" s="26" t="s">
        <v>76</v>
      </c>
      <c r="B70" s="33" t="s">
        <v>63</v>
      </c>
      <c r="C70" s="34">
        <v>3</v>
      </c>
      <c r="D70" s="35" t="s">
        <v>8</v>
      </c>
      <c r="E70" s="17">
        <v>12512.9</v>
      </c>
      <c r="F70" s="17">
        <f t="shared" si="7"/>
        <v>37538.699999999997</v>
      </c>
    </row>
    <row r="71" spans="1:6" ht="9" customHeight="1" x14ac:dyDescent="0.25">
      <c r="A71" s="15"/>
      <c r="B71" s="16"/>
      <c r="C71" s="17"/>
      <c r="D71" s="18"/>
      <c r="E71" s="17"/>
      <c r="F71" s="17"/>
    </row>
    <row r="72" spans="1:6" s="2" customFormat="1" ht="76.5" x14ac:dyDescent="0.25">
      <c r="A72" s="20">
        <f>+A48+1</f>
        <v>9</v>
      </c>
      <c r="B72" s="16" t="s">
        <v>109</v>
      </c>
      <c r="C72" s="17">
        <f>+$C$16</f>
        <v>4313.8500000000004</v>
      </c>
      <c r="D72" s="18" t="s">
        <v>14</v>
      </c>
      <c r="E72" s="17">
        <v>24.8</v>
      </c>
      <c r="F72" s="21">
        <f>ROUND(E72*C72,2)</f>
        <v>106983.48</v>
      </c>
    </row>
    <row r="73" spans="1:6" ht="9" customHeight="1" x14ac:dyDescent="0.25">
      <c r="A73" s="15"/>
      <c r="B73" s="16"/>
      <c r="C73" s="17"/>
      <c r="D73" s="18"/>
      <c r="E73" s="17"/>
      <c r="F73" s="17"/>
    </row>
    <row r="74" spans="1:6" s="2" customFormat="1" ht="25.5" x14ac:dyDescent="0.25">
      <c r="A74" s="20">
        <f>A72+1</f>
        <v>10</v>
      </c>
      <c r="B74" s="16" t="s">
        <v>77</v>
      </c>
      <c r="C74" s="17">
        <f>+$C$16</f>
        <v>4313.8500000000004</v>
      </c>
      <c r="D74" s="18" t="s">
        <v>14</v>
      </c>
      <c r="E74" s="17">
        <v>15</v>
      </c>
      <c r="F74" s="21">
        <f t="shared" ref="F74" si="8">ROUND(E74*C74,2)</f>
        <v>64707.75</v>
      </c>
    </row>
    <row r="75" spans="1:6" s="37" customFormat="1" ht="12" customHeight="1" x14ac:dyDescent="0.25">
      <c r="A75" s="134"/>
      <c r="B75" s="135" t="s">
        <v>78</v>
      </c>
      <c r="C75" s="136"/>
      <c r="D75" s="137"/>
      <c r="E75" s="136"/>
      <c r="F75" s="138">
        <f>SUM(F15:F74)</f>
        <v>20524505.699999999</v>
      </c>
    </row>
    <row r="76" spans="1:6" s="37" customFormat="1" ht="6" hidden="1" customHeight="1" x14ac:dyDescent="0.25">
      <c r="A76" s="38"/>
      <c r="B76" s="39"/>
      <c r="C76" s="40"/>
      <c r="D76" s="41"/>
      <c r="E76" s="42"/>
      <c r="F76" s="19"/>
    </row>
    <row r="77" spans="1:6" s="37" customFormat="1" x14ac:dyDescent="0.25">
      <c r="A77" s="139" t="s">
        <v>79</v>
      </c>
      <c r="B77" s="140" t="s">
        <v>80</v>
      </c>
      <c r="C77" s="141"/>
      <c r="D77" s="142"/>
      <c r="E77" s="143"/>
      <c r="F77" s="133"/>
    </row>
    <row r="78" spans="1:6" s="37" customFormat="1" x14ac:dyDescent="0.25">
      <c r="A78" s="43"/>
      <c r="B78" s="44"/>
      <c r="C78" s="40"/>
      <c r="D78" s="45"/>
      <c r="E78" s="40"/>
      <c r="F78" s="19"/>
    </row>
    <row r="79" spans="1:6" s="37" customFormat="1" ht="51" x14ac:dyDescent="0.25">
      <c r="A79" s="46">
        <v>1</v>
      </c>
      <c r="B79" s="81" t="s">
        <v>99</v>
      </c>
      <c r="C79" s="47">
        <v>1</v>
      </c>
      <c r="D79" s="48" t="s">
        <v>8</v>
      </c>
      <c r="E79" s="47">
        <v>43500</v>
      </c>
      <c r="F79" s="19">
        <f>ROUND(E79*C79,2)</f>
        <v>43500</v>
      </c>
    </row>
    <row r="80" spans="1:6" s="37" customFormat="1" x14ac:dyDescent="0.25">
      <c r="A80" s="46"/>
      <c r="B80" s="81"/>
      <c r="C80" s="47"/>
      <c r="D80" s="48"/>
      <c r="E80" s="47"/>
      <c r="F80" s="19"/>
    </row>
    <row r="81" spans="1:6" s="37" customFormat="1" ht="25.5" x14ac:dyDescent="0.25">
      <c r="A81" s="46">
        <v>2</v>
      </c>
      <c r="B81" s="58" t="s">
        <v>100</v>
      </c>
      <c r="C81" s="49">
        <v>8</v>
      </c>
      <c r="D81" s="50" t="s">
        <v>101</v>
      </c>
      <c r="E81" s="51">
        <v>35000</v>
      </c>
      <c r="F81" s="52">
        <f>ROUND(E81*C81,2)</f>
        <v>280000</v>
      </c>
    </row>
    <row r="82" spans="1:6" s="37" customFormat="1" x14ac:dyDescent="0.25">
      <c r="A82" s="53"/>
      <c r="B82" s="36" t="s">
        <v>81</v>
      </c>
      <c r="C82" s="54"/>
      <c r="D82" s="55"/>
      <c r="E82" s="54"/>
      <c r="F82" s="56">
        <f>SUM(F79:F81)</f>
        <v>323500</v>
      </c>
    </row>
    <row r="83" spans="1:6" s="37" customFormat="1" ht="6" customHeight="1" x14ac:dyDescent="0.25">
      <c r="A83" s="57"/>
      <c r="B83" s="58"/>
      <c r="C83" s="17"/>
      <c r="D83" s="59"/>
      <c r="E83" s="60"/>
      <c r="F83" s="19"/>
    </row>
    <row r="84" spans="1:6" s="37" customFormat="1" x14ac:dyDescent="0.25">
      <c r="A84" s="61"/>
      <c r="B84" s="62" t="s">
        <v>82</v>
      </c>
      <c r="C84" s="63"/>
      <c r="D84" s="64"/>
      <c r="E84" s="63"/>
      <c r="F84" s="63">
        <f>F82+F75</f>
        <v>20848005.699999999</v>
      </c>
    </row>
    <row r="85" spans="1:6" s="37" customFormat="1" x14ac:dyDescent="0.25">
      <c r="A85" s="65"/>
      <c r="B85" s="20" t="s">
        <v>83</v>
      </c>
      <c r="C85" s="66"/>
      <c r="D85" s="67"/>
      <c r="E85" s="66"/>
      <c r="F85" s="68"/>
    </row>
    <row r="86" spans="1:6" s="37" customFormat="1" x14ac:dyDescent="0.25">
      <c r="A86" s="65"/>
      <c r="B86" s="69" t="s">
        <v>84</v>
      </c>
      <c r="C86" s="70">
        <v>0.1</v>
      </c>
      <c r="D86" s="67"/>
      <c r="E86" s="66"/>
      <c r="F86" s="68">
        <f>ROUND($F$84*C86,2)</f>
        <v>2084800.57</v>
      </c>
    </row>
    <row r="87" spans="1:6" s="37" customFormat="1" x14ac:dyDescent="0.25">
      <c r="A87" s="65"/>
      <c r="B87" s="69" t="s">
        <v>85</v>
      </c>
      <c r="C87" s="70">
        <v>0.03</v>
      </c>
      <c r="D87" s="71"/>
      <c r="E87" s="66"/>
      <c r="F87" s="68">
        <f t="shared" ref="F87:F96" si="9">ROUND($F$84*C87,2)</f>
        <v>625440.17000000004</v>
      </c>
    </row>
    <row r="88" spans="1:6" s="37" customFormat="1" x14ac:dyDescent="0.25">
      <c r="A88" s="65"/>
      <c r="B88" s="69" t="s">
        <v>86</v>
      </c>
      <c r="C88" s="70">
        <v>0.04</v>
      </c>
      <c r="D88" s="71"/>
      <c r="E88" s="66"/>
      <c r="F88" s="68">
        <f t="shared" si="9"/>
        <v>833920.23</v>
      </c>
    </row>
    <row r="89" spans="1:6" x14ac:dyDescent="0.25">
      <c r="A89" s="65"/>
      <c r="B89" s="69" t="s">
        <v>87</v>
      </c>
      <c r="C89" s="70">
        <v>4.4999999999999998E-2</v>
      </c>
      <c r="D89" s="71"/>
      <c r="E89" s="66"/>
      <c r="F89" s="68">
        <f t="shared" si="9"/>
        <v>938160.26</v>
      </c>
    </row>
    <row r="90" spans="1:6" x14ac:dyDescent="0.25">
      <c r="A90" s="65"/>
      <c r="B90" s="69" t="s">
        <v>88</v>
      </c>
      <c r="C90" s="70">
        <v>0.05</v>
      </c>
      <c r="D90" s="72"/>
      <c r="E90" s="34"/>
      <c r="F90" s="68">
        <f t="shared" si="9"/>
        <v>1042400.29</v>
      </c>
    </row>
    <row r="91" spans="1:6" x14ac:dyDescent="0.25">
      <c r="A91" s="65"/>
      <c r="B91" s="102" t="s">
        <v>111</v>
      </c>
      <c r="C91" s="70">
        <v>0.1</v>
      </c>
      <c r="D91" s="71"/>
      <c r="E91" s="73"/>
      <c r="F91" s="68">
        <f t="shared" si="9"/>
        <v>2084800.57</v>
      </c>
    </row>
    <row r="92" spans="1:6" x14ac:dyDescent="0.25">
      <c r="A92" s="74"/>
      <c r="B92" s="69" t="s">
        <v>89</v>
      </c>
      <c r="C92" s="70">
        <v>1.4999999999999999E-2</v>
      </c>
      <c r="D92" s="75"/>
      <c r="E92" s="76"/>
      <c r="F92" s="68">
        <f t="shared" si="9"/>
        <v>312720.09000000003</v>
      </c>
    </row>
    <row r="93" spans="1:6" x14ac:dyDescent="0.25">
      <c r="A93" s="77"/>
      <c r="B93" s="69" t="s">
        <v>90</v>
      </c>
      <c r="C93" s="78">
        <v>0.18</v>
      </c>
      <c r="D93" s="75"/>
      <c r="E93" s="76"/>
      <c r="F93" s="68">
        <f>ROUND($F$86*C93,2)</f>
        <v>375264.1</v>
      </c>
    </row>
    <row r="94" spans="1:6" x14ac:dyDescent="0.25">
      <c r="A94" s="79"/>
      <c r="B94" s="69" t="s">
        <v>91</v>
      </c>
      <c r="C94" s="70">
        <v>0.01</v>
      </c>
      <c r="D94" s="71"/>
      <c r="E94" s="66"/>
      <c r="F94" s="68">
        <f t="shared" si="9"/>
        <v>208480.06</v>
      </c>
    </row>
    <row r="95" spans="1:6" x14ac:dyDescent="0.25">
      <c r="A95" s="79"/>
      <c r="B95" s="69" t="s">
        <v>92</v>
      </c>
      <c r="C95" s="70">
        <v>1E-3</v>
      </c>
      <c r="D95" s="67"/>
      <c r="E95" s="66"/>
      <c r="F95" s="68">
        <f t="shared" si="9"/>
        <v>20848.009999999998</v>
      </c>
    </row>
    <row r="96" spans="1:6" x14ac:dyDescent="0.25">
      <c r="A96" s="79"/>
      <c r="B96" s="80" t="s">
        <v>93</v>
      </c>
      <c r="C96" s="70">
        <v>0.05</v>
      </c>
      <c r="D96" s="67"/>
      <c r="E96" s="66"/>
      <c r="F96" s="68">
        <f t="shared" si="9"/>
        <v>1042400.29</v>
      </c>
    </row>
    <row r="97" spans="1:6" x14ac:dyDescent="0.25">
      <c r="A97" s="82"/>
      <c r="B97" s="83" t="s">
        <v>94</v>
      </c>
      <c r="C97" s="84"/>
      <c r="D97" s="85"/>
      <c r="E97" s="84"/>
      <c r="F97" s="86">
        <f>SUM(F86:F96)</f>
        <v>9569234.6400000006</v>
      </c>
    </row>
    <row r="98" spans="1:6" x14ac:dyDescent="0.25">
      <c r="A98" s="79"/>
      <c r="B98" s="87"/>
      <c r="C98" s="66"/>
      <c r="D98" s="71"/>
      <c r="E98" s="66"/>
      <c r="F98" s="68"/>
    </row>
    <row r="99" spans="1:6" x14ac:dyDescent="0.25">
      <c r="A99" s="88"/>
      <c r="B99" s="89" t="s">
        <v>95</v>
      </c>
      <c r="C99" s="90"/>
      <c r="D99" s="91"/>
      <c r="E99" s="90"/>
      <c r="F99" s="92">
        <f>F97+F84</f>
        <v>30417240.34</v>
      </c>
    </row>
    <row r="100" spans="1:6" x14ac:dyDescent="0.25">
      <c r="A100" s="116"/>
      <c r="B100" s="117"/>
      <c r="C100" s="118"/>
      <c r="D100" s="119"/>
      <c r="E100" s="118"/>
      <c r="F100" s="120"/>
    </row>
    <row r="101" spans="1:6" x14ac:dyDescent="0.25">
      <c r="A101" s="116"/>
      <c r="B101" s="117"/>
      <c r="C101" s="118"/>
      <c r="D101" s="119"/>
      <c r="E101" s="118"/>
      <c r="F101" s="120"/>
    </row>
    <row r="102" spans="1:6" x14ac:dyDescent="0.25">
      <c r="A102" s="9"/>
      <c r="B102" s="9"/>
      <c r="C102" s="8"/>
      <c r="D102" s="9"/>
      <c r="E102" s="8"/>
      <c r="F102" s="8"/>
    </row>
    <row r="103" spans="1:6" ht="15" x14ac:dyDescent="0.25">
      <c r="A103" s="106" t="s">
        <v>96</v>
      </c>
      <c r="B103" s="106"/>
      <c r="C103" s="106"/>
      <c r="D103" s="106"/>
      <c r="E103" s="106"/>
      <c r="F103" s="106"/>
    </row>
    <row r="104" spans="1:6" x14ac:dyDescent="0.25">
      <c r="A104" s="100"/>
      <c r="B104" s="101"/>
      <c r="C104" s="93"/>
      <c r="D104" s="93"/>
      <c r="E104" s="93"/>
      <c r="F104" s="93"/>
    </row>
    <row r="105" spans="1:6" x14ac:dyDescent="0.25">
      <c r="A105" s="107"/>
      <c r="B105" s="107"/>
      <c r="C105" s="108"/>
      <c r="D105" s="108"/>
      <c r="E105" s="108"/>
      <c r="F105" s="108"/>
    </row>
    <row r="106" spans="1:6" x14ac:dyDescent="0.25">
      <c r="A106" s="9"/>
      <c r="B106" s="9"/>
      <c r="C106" s="8"/>
      <c r="D106" s="9"/>
      <c r="E106" s="8"/>
      <c r="F106" s="8"/>
    </row>
    <row r="107" spans="1:6" x14ac:dyDescent="0.25">
      <c r="A107" s="9"/>
      <c r="B107" s="9"/>
      <c r="C107" s="8"/>
      <c r="D107" s="9"/>
      <c r="E107" s="8"/>
      <c r="F107" s="8"/>
    </row>
    <row r="108" spans="1:6" x14ac:dyDescent="0.25">
      <c r="A108" s="109" t="s">
        <v>97</v>
      </c>
      <c r="B108" s="109"/>
      <c r="C108" s="109"/>
      <c r="D108" s="109"/>
      <c r="E108" s="109"/>
      <c r="F108" s="109"/>
    </row>
    <row r="109" spans="1:6" x14ac:dyDescent="0.25">
      <c r="A109" s="110" t="s">
        <v>98</v>
      </c>
      <c r="B109" s="110"/>
      <c r="C109" s="110"/>
      <c r="D109" s="110"/>
      <c r="E109" s="110"/>
      <c r="F109" s="110"/>
    </row>
    <row r="110" spans="1:6" x14ac:dyDescent="0.25">
      <c r="A110" s="111"/>
      <c r="B110" s="112"/>
      <c r="C110" s="113"/>
      <c r="D110" s="114"/>
      <c r="E110" s="115"/>
      <c r="F110" s="115"/>
    </row>
    <row r="111" spans="1:6" x14ac:dyDescent="0.25">
      <c r="A111" s="9"/>
      <c r="B111" s="9"/>
      <c r="C111" s="8"/>
      <c r="D111" s="9"/>
      <c r="E111" s="8"/>
      <c r="F111" s="8"/>
    </row>
  </sheetData>
  <mergeCells count="11">
    <mergeCell ref="B8:F8"/>
    <mergeCell ref="C105:F105"/>
    <mergeCell ref="A103:F103"/>
    <mergeCell ref="A108:F108"/>
    <mergeCell ref="A109:F109"/>
    <mergeCell ref="A7:B7"/>
    <mergeCell ref="A1:F1"/>
    <mergeCell ref="A2:F2"/>
    <mergeCell ref="A3:F3"/>
    <mergeCell ref="A4:F4"/>
    <mergeCell ref="A6:F6"/>
  </mergeCells>
  <conditionalFormatting sqref="F103:F109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90" orientation="portrait" horizontalDpi="4294967295" verticalDpi="4294967295" r:id="rId1"/>
  <headerFooter>
    <oddFooter>&amp;CAmpliación Ac. Múltiple Partido - La Gorra
Lote O - Red Disribución Aminilla&amp;R&amp;P/&amp;P</oddFooter>
  </headerFooter>
  <rowBreaks count="2" manualBreakCount="2">
    <brk id="51" max="5" man="1"/>
    <brk id="7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PRES.-AMINILLA SIN ENLACE </vt:lpstr>
      <vt:lpstr>'PRES.-AMINILLA SIN ENLACE '!Área_de_impresión</vt:lpstr>
      <vt:lpstr>'PRES.-AMINILLA SIN ENLACE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Joamar Dalena Cordero Mañaná</cp:lastModifiedBy>
  <cp:lastPrinted>2022-05-11T12:27:54Z</cp:lastPrinted>
  <dcterms:created xsi:type="dcterms:W3CDTF">2022-03-14T17:41:33Z</dcterms:created>
  <dcterms:modified xsi:type="dcterms:W3CDTF">2022-05-11T12:28:12Z</dcterms:modified>
</cp:coreProperties>
</file>