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asgroup-my.sharepoint.com/personal/proyectos_especiales_raas-group_com/Documents/Escritorio/PROYECTOS ESPECIALES/A. EN PROCESO/05. MANUEL ROMERO/LA RAQUETA - BARAHONA/PRESUPUESTO/"/>
    </mc:Choice>
  </mc:AlternateContent>
  <xr:revisionPtr revIDLastSave="2" documentId="8_{887FAAF1-C631-4C90-AC55-977054F1EC43}" xr6:coauthVersionLast="47" xr6:coauthVersionMax="47" xr10:uidLastSave="{19A3CFB6-0566-4C4D-BC88-FFD6821417BA}"/>
  <bookViews>
    <workbookView xWindow="-28920" yWindow="-2070" windowWidth="29040" windowHeight="15720" xr2:uid="{98E31FB6-AA46-4260-A819-AB0E230A9884}"/>
  </bookViews>
  <sheets>
    <sheet name="LISTA DE MATE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">'[1]M.O.'!#REF!</definedName>
    <definedName name="\a">#REF!</definedName>
    <definedName name="\b">#REF!</definedName>
    <definedName name="\c">#N/A</definedName>
    <definedName name="\d">#N/A</definedName>
    <definedName name="\f">#REF!</definedName>
    <definedName name="\i">#REF!</definedName>
    <definedName name="\m">#REF!</definedName>
    <definedName name="\o">[2]CUB02!$U$11:$U$17</definedName>
    <definedName name="\p">[2]CUB02!$U$1:$U$8</definedName>
    <definedName name="\q">[2]CUB02!$W$1:$W$8</definedName>
    <definedName name="\S">#REF!</definedName>
    <definedName name="\w">[2]CUB02!$W$11:$W$244</definedName>
    <definedName name="\z">[2]CUB02!$S$6</definedName>
    <definedName name="______________ZC1">#REF!</definedName>
    <definedName name="______________ZE1">#REF!</definedName>
    <definedName name="______________ZE2">#REF!</definedName>
    <definedName name="______________ZE3">#REF!</definedName>
    <definedName name="______________ZE4">#REF!</definedName>
    <definedName name="______________ZE5">#REF!</definedName>
    <definedName name="______________ZE6">#REF!</definedName>
    <definedName name="_____________ZC1">#REF!</definedName>
    <definedName name="_____________ZE1">#REF!</definedName>
    <definedName name="_____________ZE2">#REF!</definedName>
    <definedName name="_____________ZE3">#REF!</definedName>
    <definedName name="_____________ZE4">#REF!</definedName>
    <definedName name="_____________ZE5">#REF!</definedName>
    <definedName name="_____________ZE6">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ZC1">#REF!</definedName>
    <definedName name="___________ZE1">#REF!</definedName>
    <definedName name="___________ZE2">#REF!</definedName>
    <definedName name="___________ZE3">#REF!</definedName>
    <definedName name="___________ZE4">#REF!</definedName>
    <definedName name="___________ZE5">#REF!</definedName>
    <definedName name="___________ZE6">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'[3]anal term'!$G$1512</definedName>
    <definedName name="__REALIZADO">[2]CUB02!$W$1:$W$8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ZC1">#REF!</definedName>
    <definedName name="__ZC1_8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[4]insumo!$D$11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'[3]anal term'!$G$1512</definedName>
    <definedName name="_i">#REF!</definedName>
    <definedName name="_i_6">#REF!</definedName>
    <definedName name="_Key1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[4]Mezcla!$G$37</definedName>
    <definedName name="_mz125">[4]Mezcla!#REF!</definedName>
    <definedName name="_MZ13">[4]Mezcla!#REF!</definedName>
    <definedName name="_MZ14">[4]Mezcla!#REF!</definedName>
    <definedName name="_MZ17">[4]Mezcla!#REF!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[5]Factura!#REF!</definedName>
    <definedName name="_tax2">[5]Factura!#REF!</definedName>
    <definedName name="_tax3">[5]Factura!#REF!</definedName>
    <definedName name="_tax4">[5]Factura!#REF!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[6]PVC!#REF!</definedName>
    <definedName name="A.I.US">[7]Resumen!#REF!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'[8]M.O.'!#REF!</definedName>
    <definedName name="AC">[4]insumo!$D$4</definedName>
    <definedName name="AC38G40">'[9]LISTADO INSUMOS DEL 2000'!$I$29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'[10]Detalle Acero'!$H$26</definedName>
    <definedName name="Acero.C1.2doN.Villa">#REF!</definedName>
    <definedName name="Acero.C2.1erN.Villa">'[10]Detalle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'[10]Detalle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'[10]Detalle Acero'!$F$26</definedName>
    <definedName name="acero_6">#REF!</definedName>
    <definedName name="acero_8">#REF!</definedName>
    <definedName name="Acero_Grado_60">'[11]LISTA DE PRECIO'!$C$6</definedName>
    <definedName name="Acero_QQ">[12]INSU!$D$9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S">#REF!</definedName>
    <definedName name="ACUEDUCTO">#REF!</definedName>
    <definedName name="ACUEDUCTO_8">#REF!</definedName>
    <definedName name="ADA">'[13]CUB-10181-3(Rescision)'!#REF!</definedName>
    <definedName name="ADAMIOSIN">[4]Mezcla!#REF!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GREGADOS">#REF!</definedName>
    <definedName name="Agua">#REF!</definedName>
    <definedName name="Agua.MA">#REF!</definedName>
    <definedName name="Agua.Potable.1erN">[14]Análisis!$F$1816</definedName>
    <definedName name="Agua.Potable.3er.4toy5toN">[14]Análisis!$F$1956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RE">[4]insumo!#REF!</definedName>
    <definedName name="Alambre_galvanizago__18">'[11]LISTA DE PRECIO'!$C$7</definedName>
    <definedName name="Alambre_Varilla">[12]INSU!$D$17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[4]insumo!$D$5</definedName>
    <definedName name="ALBANIL">#REF!</definedName>
    <definedName name="ALBANIL2">#REF!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[15]presupuesto!#REF!</definedName>
    <definedName name="ana">#REF!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'[16]M.O.'!#REF!</definedName>
    <definedName name="analisis">#REF!</definedName>
    <definedName name="ANALISSSSS">#REF!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[14]Insumos!$E$155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[4]Mezcla!$G$158</definedName>
    <definedName name="Anf.LosasYvuelos">[17]Análisis!#REF!</definedName>
    <definedName name="Anfi.Zap.Col">[17]Análisis!#REF!</definedName>
    <definedName name="Anfit.Col.C1">[17]Análisis!#REF!</definedName>
    <definedName name="Anfit.Col.CA">[17]Análisis!#REF!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[14]Análisis!$D$1212</definedName>
    <definedName name="Antepecho..superior.incluye.losa">[14]Análisis!$D$658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[15]presupuesto!#REF!</definedName>
    <definedName name="_xlnm.Extract">[2]CUB02!$S$13:$AN$415</definedName>
    <definedName name="_xlnm.Print_Area">#REF!</definedName>
    <definedName name="ARENA">#REF!</definedName>
    <definedName name="Arena.Horm.Visto">[10]Insumos!$E$16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F">[4]insumo!#REF!</definedName>
    <definedName name="ARENAFINA">[4]insumo!$D$6</definedName>
    <definedName name="ARENAG">[4]insumo!#REF!</definedName>
    <definedName name="ARENAGRUESA">[4]insumo!$D$7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MINA">#REF!</definedName>
    <definedName name="ArenaOchoa.MA">[18]Insumos!$C$14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s">'[19]M.O.'!#REF!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T">#REF!</definedName>
    <definedName name="AUMENTO_OCB">#REF!</definedName>
    <definedName name="AY">#REF!</definedName>
    <definedName name="AYCARP">[20]INS!#REF!</definedName>
    <definedName name="AYCARP_6">#REF!</definedName>
    <definedName name="AYCARP_8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b">[21]ADDENDA!#REF!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[22]Insumos!$E$90</definedName>
    <definedName name="Baldosines.GraniMármol">[14]Insumos!$E$71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#REF!</definedName>
    <definedName name="bas3e_6">#REF!</definedName>
    <definedName name="base">#REF!</definedName>
    <definedName name="base.pedestal">#REF!</definedName>
    <definedName name="Base.piso.Mármol">[14]Análisis!$D$471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BB">#REF!</definedName>
    <definedName name="BENEFICIOS">'[11]LISTA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[4]insumo!$D$8</definedName>
    <definedName name="BLOCK0.15M">[4]insumo!$D$9</definedName>
    <definedName name="BLOCK0.20M">[4]insumo!$D$10</definedName>
    <definedName name="BLOCK12">#REF!</definedName>
    <definedName name="block4">[4]insumo!#REF!</definedName>
    <definedName name="BLOCK5">#REF!</definedName>
    <definedName name="BLOCK6">[4]insumo!#REF!</definedName>
    <definedName name="BLOCK640">#REF!</definedName>
    <definedName name="BLOCK6VIO2">#REF!</definedName>
    <definedName name="block8">[4]insumo!#REF!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[4]insumo!#REF!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[14]Análisis!$D$1112</definedName>
    <definedName name="Bloque.4.Barpis">[17]Análisis!#REF!</definedName>
    <definedName name="Bloque.4.MA">#REF!</definedName>
    <definedName name="Bloque.4.SNP.Mezc.Antillana">[17]Análisis!#REF!</definedName>
    <definedName name="Bloque.4.SNP.Villas">[14]Análisis!$D$915</definedName>
    <definedName name="Bloque.4BNP.Mezc.Antillana">[17]Análisis!#REF!</definedName>
    <definedName name="Bloque.6.BNP.Mezc.Antillana">[17]Análisis!#REF!</definedName>
    <definedName name="Bloque.6.BNP.Villas">#REF!</definedName>
    <definedName name="Bloque.6.MA">#REF!</definedName>
    <definedName name="Bloque.6.SNP.Mezc.Antillana">[17]Análisis!#REF!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[14]Insumos!#REF!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[17]Análisis!#REF!</definedName>
    <definedName name="Bloques.8.SNP.Mezc.Antillana">[17]Análisis!#REF!</definedName>
    <definedName name="Bloques.8.SNPT">[14]Análisis!$D$306</definedName>
    <definedName name="bloques.calados">#REF!</definedName>
    <definedName name="BLOQUESVID">#REF!</definedName>
    <definedName name="BOMBA">#REF!</definedName>
    <definedName name="Bomba.Arrastre">[14]Insumos!$E$142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[23]INSU!$B$42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[14]Insumos!#REF!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[5]Factura!#REF!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'[16]M.O.'!$C$9</definedName>
    <definedName name="BRIGADATOPOGRAFICA_6">#REF!</definedName>
    <definedName name="Brillado.Marmol">[14]Insumos!$E$134</definedName>
    <definedName name="Brillado_pisos">#REF!</definedName>
    <definedName name="button_area_1">#REF!</definedName>
    <definedName name="BVNBVNBV">'[24]M.O.'!#REF!</definedName>
    <definedName name="BVNBVNBV_6">#REF!</definedName>
    <definedName name="C._ADICIONAL">#N/A</definedName>
    <definedName name="C._ADICIONAL_6">NA()</definedName>
    <definedName name="C.Piscina.C1">[17]Análisis!#REF!</definedName>
    <definedName name="C.Piscina.C2">[17]Análisis!#REF!</definedName>
    <definedName name="C.Piscina.C3">[17]Análisis!#REF!</definedName>
    <definedName name="C.Piscina.C4">[17]Análisis!#REF!</definedName>
    <definedName name="C.Piscina.C5">[17]Análisis!#REF!</definedName>
    <definedName name="C.Piscina.Cc">[17]Análisis!#REF!</definedName>
    <definedName name="C.Piscina.Losa">[17]Análisis!#REF!</definedName>
    <definedName name="C.Piscina.V1">[17]Análisis!#REF!</definedName>
    <definedName name="C.Piscina.V2">[17]Análisis!#REF!</definedName>
    <definedName name="C.Piscina.V3">[17]Análisis!#REF!</definedName>
    <definedName name="C.Piscina.V4">[17]Análisis!#REF!</definedName>
    <definedName name="C.Piscina.V5">[17]Análisis!#REF!</definedName>
    <definedName name="C.Piscina.V6">[17]Análisis!#REF!</definedName>
    <definedName name="C.Piscina.ZC1">[17]Análisis!#REF!</definedName>
    <definedName name="C.Piscina.ZC2">[17]Análisis!#REF!</definedName>
    <definedName name="C.Piscina.ZC3">[17]Análisis!#REF!</definedName>
    <definedName name="C.Piscina.ZC4">[17]Análisis!#REF!</definedName>
    <definedName name="C.Piscina.ZC5">[17]Análisis!#REF!</definedName>
    <definedName name="C.Piscina.ZCc">[17]Análisis!#REF!</definedName>
    <definedName name="C.Tennis.C1">[17]Análisis!#REF!</definedName>
    <definedName name="C.Tennis.C2yC5">[17]Análisis!#REF!</definedName>
    <definedName name="C.Tennis.C4">[17]Análisis!#REF!</definedName>
    <definedName name="C.Tennis.V1">[17]Análisis!#REF!</definedName>
    <definedName name="C.Tennis.V10">[17]Análisis!#REF!</definedName>
    <definedName name="C.Tennis.V2">[17]Análisis!#REF!</definedName>
    <definedName name="C.Tennis.V3">[17]Análisis!#REF!</definedName>
    <definedName name="C.Tennis.V4">[17]Análisis!#REF!</definedName>
    <definedName name="C.Tennis.V5">[17]Análisis!#REF!</definedName>
    <definedName name="C.Tennis.V6">[17]Análisis!#REF!</definedName>
    <definedName name="C.Tennis.V7">[17]Análisis!#REF!</definedName>
    <definedName name="C.Tennis.V8">[17]Análisis!#REF!</definedName>
    <definedName name="C.Tennis.V9">[17]Análisis!#REF!</definedName>
    <definedName name="C.Tennis.ZC1">[17]Análisis!#REF!</definedName>
    <definedName name="C.Tennis.Zc2">[17]Análisis!#REF!</definedName>
    <definedName name="C.Tennis.ZC3">[17]Análisis!#REF!</definedName>
    <definedName name="C.Tennis.ZC4">[17]Análisis!#REF!</definedName>
    <definedName name="C.Tennis.ZC5">[17]Análisis!#REF!</definedName>
    <definedName name="C1.1erN.Villa">[14]Análisis!#REF!</definedName>
    <definedName name="C1.2doN.Villas">[14]Análisis!#REF!</definedName>
    <definedName name="C2.1erN.Villa">[14]Análisis!#REF!</definedName>
    <definedName name="C3.2do.N.Villa">[14]Análisis!#REF!</definedName>
    <definedName name="Caareteo.2do.N">#REF!</definedName>
    <definedName name="caballete.tejas.hispaniola">#REF!</definedName>
    <definedName name="caballeteasbecto">[25]precios!#REF!</definedName>
    <definedName name="caballeteasbecto_8">#REF!</definedName>
    <definedName name="caballeteasbeto">[25]precios!#REF!</definedName>
    <definedName name="caballeteasbeto_8">#REF!</definedName>
    <definedName name="CABALLETEBARRO">#REF!</definedName>
    <definedName name="CABALLETEZ29">#REF!</definedName>
    <definedName name="Cabañas.Ejecutivas">'[14]Cabañas Ejecutivas'!$G$109</definedName>
    <definedName name="Cabañas.Presidenciales">'[14]Cabañas Presidenciales '!$G$161</definedName>
    <definedName name="cabañas.simpleI">'[14]Cabañas simple Tipo I'!$G$106</definedName>
    <definedName name="cabañas.simpleII">'[14]Cabañas simple Tipo 2'!$G$106</definedName>
    <definedName name="cabañas.simpleIII">'[14]Cabañas simple Tipo 3'!$G$107</definedName>
    <definedName name="Cabañas.Vice.Presidenciales">'[14]Cabañas Vice Presidenciales'!$G$157</definedName>
    <definedName name="CABTEJAASFINST">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[14]Insumos!$E$21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[4]insumo!$D$12</definedName>
    <definedName name="Calles.Acera.ycontenes">'[14]Calles,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NDADO">#REF!</definedName>
    <definedName name="CANTO">#REF!</definedName>
    <definedName name="Canto.Antillano">[17]Análisis!#REF!</definedName>
    <definedName name="Cantos">[26]Análisis!$N$957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RACOL">'[16]M.O.'!#REF!</definedName>
    <definedName name="CARANTEPECHO">'[16]M.O.'!#REF!</definedName>
    <definedName name="CARANTEPECHO_6">#REF!</definedName>
    <definedName name="CARANTEPECHO_8">#REF!</definedName>
    <definedName name="CARCOL30">'[16]M.O.'!#REF!</definedName>
    <definedName name="CARCOL30_6">#REF!</definedName>
    <definedName name="CARCOL30_8">#REF!</definedName>
    <definedName name="CARCOL50">'[16]M.O.'!#REF!</definedName>
    <definedName name="CARCOL50_6">#REF!</definedName>
    <definedName name="CARCOL50_8">#REF!</definedName>
    <definedName name="CARCOL51">'[16]M.O.'!#REF!</definedName>
    <definedName name="CARCOLAMARRE">'[16]M.O.'!#REF!</definedName>
    <definedName name="CARCOLAMARRE_6">#REF!</definedName>
    <definedName name="CARCOLAMARRE_8">#REF!</definedName>
    <definedName name="Careteo">[26]Análisis!$N$890</definedName>
    <definedName name="careteo.3erN">#REF!</definedName>
    <definedName name="careteo.4to.N">#REF!</definedName>
    <definedName name="Careteo.Antillano">[17]Análisis!#REF!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LOSAPLA">'[16]M.O.'!#REF!</definedName>
    <definedName name="CARLOSAPLA_6">#REF!</definedName>
    <definedName name="CARLOSAPLA_8">#REF!</definedName>
    <definedName name="CARLOSAVARIASAGUAS">'[16]M.O.'!#REF!</definedName>
    <definedName name="CARLOSAVARIASAGUAS_6">#REF!</definedName>
    <definedName name="CARLOSAVARIASAGUAS_8">#REF!</definedName>
    <definedName name="CARMURO">'[16]M.O.'!#REF!</definedName>
    <definedName name="CARMURO_6">#REF!</definedName>
    <definedName name="CARMURO_8">#REF!</definedName>
    <definedName name="Caro.viga.25x50">[22]Insumos!$E$225</definedName>
    <definedName name="Carp.Atc.Vigas.25x50">#REF!</definedName>
    <definedName name="Carp.Col.25x25">[22]Insumos!$E$199</definedName>
    <definedName name="Carp.Col.30x30">[22]Insumos!$E$200</definedName>
    <definedName name="Carp.Col.35x35">[22]Insumos!$E$201</definedName>
    <definedName name="Carp.Col.45x45">[22]Insumos!$E$203</definedName>
    <definedName name="Carp.Col.50x50">[22]Insumos!$E$204</definedName>
    <definedName name="Carp.Col.55x55">[22]Insumos!$E$205</definedName>
    <definedName name="Carp.Col.60x60">[22]Insumos!$E$206</definedName>
    <definedName name="Carp.Col.Ø25cm">[22]Insumos!$E$208</definedName>
    <definedName name="Carp.Col.Ø30">[22]Insumos!$E$209</definedName>
    <definedName name="Carp.Col.Ø35">#REF!</definedName>
    <definedName name="Carp.Col.Ø40">[22]Insumos!$E$211</definedName>
    <definedName name="Carp.Col.Ø45">[22]Insumos!$E$212</definedName>
    <definedName name="Carp.Col.Ø65">#REF!</definedName>
    <definedName name="Carp.Col.Ø90">[22]Insumos!$E$217</definedName>
    <definedName name="Carp.col.tapaytapa">[22]Insumos!$E$198</definedName>
    <definedName name="carp.Col40x40">[22]Insumos!$E$202</definedName>
    <definedName name="Carp.Colm.Redonda.30cm">[14]Insumos!#REF!</definedName>
    <definedName name="Carp.ColØ60">[22]Insumos!$E$213</definedName>
    <definedName name="Carp.ColØ70">[22]Insumos!$E$215</definedName>
    <definedName name="Carp.ColØ80">[22]Insumos!$E$216</definedName>
    <definedName name="Carp.colum.Redon.60cm">[14]Insumos!#REF!</definedName>
    <definedName name="Carp.Column.atc">#REF!</definedName>
    <definedName name="Carp.Dintel">[22]Insumos!$E$235</definedName>
    <definedName name="Carp.Escal.atc">#REF!</definedName>
    <definedName name="Carp.Losa.Aligeradas.atc">[14]Insumos!$E$164</definedName>
    <definedName name="Carp.losa.Horm.Visto">[14]Insumos!$E$162</definedName>
    <definedName name="Carp.Losa.Horz.atc">#REF!</definedName>
    <definedName name="Carp.Losa.Incl.atc">#REF!</definedName>
    <definedName name="Carp.Muros.atc">[14]Insumos!$E$167</definedName>
    <definedName name="Carp.Platea.Zap.atc">[14]Insumos!$E$168</definedName>
    <definedName name="Carp.Viga.20x30">[22]Insumos!$E$218</definedName>
    <definedName name="Carp.Viga.20x40">[22]Insumos!$E$219</definedName>
    <definedName name="Carp.viga.20x50">#REF!</definedName>
    <definedName name="Carp.Viga.25x35">[22]Insumos!$E$222</definedName>
    <definedName name="Carp.Viga.25x40">[22]Insumos!$E$223</definedName>
    <definedName name="CArp.Viga.25x45">#REF!</definedName>
    <definedName name="Carp.viga.25x50">#REF!</definedName>
    <definedName name="CArp.Viga.25x60">[22]Insumos!$E$226</definedName>
    <definedName name="Carp.Viga.25x65">[22]Insumos!$E$227</definedName>
    <definedName name="Carp.Viga.25x70">[22]Insumos!$E$230</definedName>
    <definedName name="Carp.Viga.25x80">[22]Insumos!$E$231</definedName>
    <definedName name="Carp.viga.30x50">#REF!</definedName>
    <definedName name="Carp.Viga.30x60atc">#REF!</definedName>
    <definedName name="Carp.Viga.30x80">[22]Insumos!$E$229</definedName>
    <definedName name="Carp.viga.amarre">#REF!</definedName>
    <definedName name="Carp.Viga.Curva.20x50">[22]Insumos!$E$232</definedName>
    <definedName name="Carp.Vigas.atc">#REF!</definedName>
    <definedName name="Carp.Vigas.Curvas.30x70">[22]Insumos!$E$233</definedName>
    <definedName name="CARP1">[20]INS!#REF!</definedName>
    <definedName name="CARP1_6">#REF!</definedName>
    <definedName name="CARP1_8">#REF!</definedName>
    <definedName name="CARP2">[20]INS!#REF!</definedName>
    <definedName name="CARP2_6">#REF!</definedName>
    <definedName name="CARP2_8">#REF!</definedName>
    <definedName name="CARPDINTEL">'[16]M.O.'!#REF!</definedName>
    <definedName name="CARPDINTEL_6">#REF!</definedName>
    <definedName name="CARPDINTEL_8">#REF!</definedName>
    <definedName name="Carpin.Colum.redon.40">[14]Insumos!#REF!</definedName>
    <definedName name="Carpint.Columna.Redon.50cm">[14]Insumos!#REF!</definedName>
    <definedName name="Carpintería.vigas.20x32">[14]Insumos!$E$172</definedName>
    <definedName name="Carpintería__Puntales_y_M.O.">'[11]LISTA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[14]Insumos!$E$170</definedName>
    <definedName name="Carpintería_de_Vigas_15x40">[14]Insumos!$E$171</definedName>
    <definedName name="Carpintería_de_Vigas_20x130">[14]Insumos!$E$177</definedName>
    <definedName name="Carpintería_de_Vigas_20x20">[14]Insumos!$E$173</definedName>
    <definedName name="Carpintería_de_Vigas_20x30">[14]Insumos!$E$175</definedName>
    <definedName name="Carpintería_de_Vigas_20x40">[14]Insumos!$E$174</definedName>
    <definedName name="Carpintería_de_Vigas_20x60">[14]Insumos!$E$176</definedName>
    <definedName name="Carpintería_de_Vigas_40x40">[14]Insumos!$E$178</definedName>
    <definedName name="Carpintería_de_Vigas_40x50">[14]Insumos!$E$179</definedName>
    <definedName name="Carpintería_de_Vigas_40x70">[14]Insumos!$E$180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'[16]M.O.'!#REF!</definedName>
    <definedName name="CARPVIGA2040_6">#REF!</definedName>
    <definedName name="CARPVIGA2040_8">#REF!</definedName>
    <definedName name="CARPVIGA3050">'[16]M.O.'!#REF!</definedName>
    <definedName name="CARPVIGA3050_6">#REF!</definedName>
    <definedName name="CARPVIGA3050_8">#REF!</definedName>
    <definedName name="CARPVIGA3060">'[16]M.O.'!#REF!</definedName>
    <definedName name="CARPVIGA3060_6">#REF!</definedName>
    <definedName name="CARPVIGA3060_8">#REF!</definedName>
    <definedName name="CARPVIGA4080">'[16]M.O.'!#REF!</definedName>
    <definedName name="CARPVIGA4080_6">#REF!</definedName>
    <definedName name="CARPVIGA4080_8">#REF!</definedName>
    <definedName name="CARRAMPA">'[16]M.O.'!#REF!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#REF!</definedName>
    <definedName name="CASABE_8">#REF!</definedName>
    <definedName name="CASBESTO">'[16]M.O.'!#REF!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[14]Resumen!$D$26</definedName>
    <definedName name="Caseta.Playa">#REF!</definedName>
    <definedName name="CASETA_DE_PLANTA_ELECTRICA">'[14]Caseta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[17]Análisis!#REF!</definedName>
    <definedName name="Casino.Col.C1">[17]Análisis!#REF!</definedName>
    <definedName name="Casino.Col.C2">[17]Análisis!#REF!</definedName>
    <definedName name="Casino.Col.C3">[17]Análisis!#REF!</definedName>
    <definedName name="Casino.Col.C4">[17]Análisis!#REF!</definedName>
    <definedName name="Casino.Col.C5">[17]Análisis!#REF!</definedName>
    <definedName name="Casino.Losa">[17]Análisis!#REF!</definedName>
    <definedName name="Casino.V1">[17]Análisis!#REF!</definedName>
    <definedName name="Casino.V2">[17]Análisis!#REF!</definedName>
    <definedName name="Casino.V3">[17]Análisis!#REF!</definedName>
    <definedName name="Casino.V4">[17]Análisis!#REF!</definedName>
    <definedName name="Casino.V5">[17]Análisis!#REF!</definedName>
    <definedName name="Casino.V6">[17]Análisis!#REF!</definedName>
    <definedName name="Casino.Vp">[17]Análisis!#REF!</definedName>
    <definedName name="Casino.Zap.C2">[17]Análisis!#REF!</definedName>
    <definedName name="Casino.Zap.Z3">[17]Análisis!#REF!</definedName>
    <definedName name="Casino.Zap.Z4">[17]Análisis!#REF!</definedName>
    <definedName name="Casino.Zap.Zc1">[17]Análisis!#REF!</definedName>
    <definedName name="CAVOSC">[4]insumo!#REF!</definedName>
    <definedName name="CB">#REF!</definedName>
    <definedName name="CBLOCK10">[20]INS!#REF!</definedName>
    <definedName name="CBLOCK10_6">#REF!</definedName>
    <definedName name="CBLOCK10_8">#REF!</definedName>
    <definedName name="CC">[5]Personalizar!$G$22:$G$25</definedName>
    <definedName name="CCT">[5]Factura!#REF!</definedName>
    <definedName name="CEDRO">#REF!</definedName>
    <definedName name="cell">'[27]LISTADO INSUMOS DEL 2000'!$I$29</definedName>
    <definedName name="celltips_area">#REF!</definedName>
    <definedName name="Cem.Bco.Cisne.90Lb">#REF!</definedName>
    <definedName name="Cem.Bco.Rigas.88lb">[14]Insumos!$E$25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[14]Insumos!#REF!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G">[4]insumo!#REF!</definedName>
    <definedName name="CEMENTOP">[4]insumo!$D$13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[14]Insumos!$E$66</definedName>
    <definedName name="Ceram.Etrusco.30x30">[14]Insumos!$E$63</definedName>
    <definedName name="Ceram.Gres.piso">[22]Insumos!$E$78</definedName>
    <definedName name="ceram.imp.pared">#REF!</definedName>
    <definedName name="Ceram.Imperial.45x45">[14]Insumos!$E$60</definedName>
    <definedName name="Ceram.Import.">#REF!</definedName>
    <definedName name="Ceram.Ines.Gris30x30">[14]Insumos!$E$61</definedName>
    <definedName name="Ceram.Nevada.33x33">[14]Insumos!$E$64</definedName>
    <definedName name="Ceram.Ultra.Blanco.33x33">[14]Insumos!$E$62</definedName>
    <definedName name="CERAMICA">#REF!</definedName>
    <definedName name="Cerámica.para.Piso">[22]Insumos!$E$79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PAREDP">[4]insumo!$D$16</definedName>
    <definedName name="CERAMICAPAREDS">[4]insumo!$D$17</definedName>
    <definedName name="CERAMICAPISOP">[4]insumo!$D$14</definedName>
    <definedName name="CERAMICAPISOS">[4]insumo!$D$15</definedName>
    <definedName name="ceramicapp">[4]insumo!#REF!</definedName>
    <definedName name="CERAMICAS">#REF!</definedName>
    <definedName name="cerm15x15pared">#REF!</definedName>
    <definedName name="CERRAJERIA">#REF!</definedName>
    <definedName name="CG">#REF!</definedName>
    <definedName name="CHAZO">[23]INSU!$B$104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inta.sheetrock">[28]Insumos!$L$41</definedName>
    <definedName name="CINTAPELIGRO">#REF!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[12]INSU!$D$130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[12]INSU!$D$131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[28]Insumos!$L$36</definedName>
    <definedName name="clavos_6">#REF!</definedName>
    <definedName name="clavos_8">#REF!</definedName>
    <definedName name="CLAVOSAC">[4]insumo!#REF!</definedName>
    <definedName name="CLAVOSACERO">[4]insumo!$D$18</definedName>
    <definedName name="CLAVOSCORRIENTES">[4]insumo!$D$19</definedName>
    <definedName name="CLAVOZINC">[29]INS!$D$767</definedName>
    <definedName name="Clear">[14]Insumos!$E$70</definedName>
    <definedName name="Cloro">[14]Insumos!#REF!</definedName>
    <definedName name="Clu.Ejec.Viga.V6T">[17]Análisis!#REF!</definedName>
    <definedName name="Club.de.Playa">#REF!</definedName>
    <definedName name="CLUB.DE.TENNIS">#REF!</definedName>
    <definedName name="Club.Ejec.Col.C">[17]Análisis!#REF!</definedName>
    <definedName name="Club.Ejec.Col.Cc1">[17]Análisis!#REF!</definedName>
    <definedName name="Club.Ejec.Losa.2do.Entrepiso">[17]Análisis!#REF!</definedName>
    <definedName name="Club.Ejec.V10E">[17]Análisis!#REF!</definedName>
    <definedName name="Club.Ejec.V12E">[17]Análisis!#REF!</definedName>
    <definedName name="Club.Ejec.V13E">[17]Análisis!#REF!</definedName>
    <definedName name="Club.Ejec.V1E">[17]Análisis!#REF!</definedName>
    <definedName name="Club.Ejec.V2E">[17]Análisis!#REF!</definedName>
    <definedName name="Club.Ejec.V3E">[17]Análisis!#REF!</definedName>
    <definedName name="Club.Ejec.V3T">[17]Análisis!#REF!</definedName>
    <definedName name="Club.Ejec.V4E">[17]Análisis!#REF!</definedName>
    <definedName name="Club.Ejec.V6E">[17]Análisis!#REF!</definedName>
    <definedName name="Club.Ejec.V7E">[17]Análisis!#REF!</definedName>
    <definedName name="Club.Ejec.V9E">[17]Análisis!#REF!</definedName>
    <definedName name="Club.Ejec.Viga.V10T">[17]Análisis!#REF!</definedName>
    <definedName name="Club.Ejec.Viga.V11T">[17]Análisis!#REF!</definedName>
    <definedName name="Club.Ejec.Viga.V1T">[17]Análisis!#REF!</definedName>
    <definedName name="Club.Ejec.Viga.V2T">[17]Análisis!#REF!</definedName>
    <definedName name="Club.Ejec.Viga.V4T">[17]Análisis!#REF!</definedName>
    <definedName name="Club.Ejec.Viga.V5T">[17]Análisis!#REF!</definedName>
    <definedName name="Club.Ejec.Viga.V7T">[17]Análisis!#REF!</definedName>
    <definedName name="Club.Ejec.Viga.V8T">[17]Análisis!#REF!</definedName>
    <definedName name="Club.Ejec.Viga.V9T">[17]Análisis!#REF!</definedName>
    <definedName name="Club.Ejec.Zc.">[17]Análisis!#REF!</definedName>
    <definedName name="Club.Ejec.Zcc">[17]Análisis!#REF!</definedName>
    <definedName name="Club.Ejec.ZCc1">[17]Análisis!#REF!</definedName>
    <definedName name="CLUB.EJECUTIVO">#REF!</definedName>
    <definedName name="Club.Ejecutivo.Losa.1er.entrepiso">[17]Análisis!#REF!</definedName>
    <definedName name="CLUB.PISCINA">#REF!</definedName>
    <definedName name="Club.pla.Zap.ZC">[17]Análisis!#REF!</definedName>
    <definedName name="Club.play.Col.C1">[17]Análisis!#REF!</definedName>
    <definedName name="Club.playa.Col.C2">[17]Análisis!#REF!</definedName>
    <definedName name="Club.playa.Col.C3">[17]Análisis!#REF!</definedName>
    <definedName name="Club.playa.Viga.VH">[17]Análisis!#REF!</definedName>
    <definedName name="Club.playa.Viga.Vh2">[17]Análisis!#REF!</definedName>
    <definedName name="Club.playa.Zap.ZC3">[17]Análisis!#REF!</definedName>
    <definedName name="ClubPla.zap.Zc1">[17]Análisis!#REF!</definedName>
    <definedName name="Clubplaya.Col.C">[17]Análisis!#REF!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[30]Análisis!$D$261</definedName>
    <definedName name="Col.20X20">#REF!</definedName>
    <definedName name="col.20x20.area.noble">#REF!</definedName>
    <definedName name="col.20x20.plastbau">#REF!</definedName>
    <definedName name="col.25cm.diam.">[31]Análisis!$D$324</definedName>
    <definedName name="col.30x30.lobby">#REF!</definedName>
    <definedName name="col.50cm">[31]Análisis!$D$345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[14]Análisis!$D$775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[14]Análisis!#REF!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[14]Análisis!$D$765</definedName>
    <definedName name="Col.Camarre.4toN.Mod.II">#REF!</definedName>
    <definedName name="col.GFRC.red.25">[31]Insumos!$C$65</definedName>
    <definedName name="col.red.30cm">#REF!</definedName>
    <definedName name="Col.Redon.30cm.BNP.Administración">[14]Análisis!#REF!</definedName>
    <definedName name="Col.Redon.30cmSNP.Administración">[14]Análisis!#REF!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[14]Insumos!$E$84</definedName>
    <definedName name="Colc.Hormigón.Grua">[14]Análisis!$D$49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[14]Insumos!$E$69</definedName>
    <definedName name="Colum.60cm.Espectaculos">[14]Análisis!$D$1004</definedName>
    <definedName name="Colum.C.1">#REF!</definedName>
    <definedName name="Colum.C.3">#REF!</definedName>
    <definedName name="Colum.Cuad.Edif.Oficinas">[14]Análisis!$D$755</definedName>
    <definedName name="Colum.Horm.Convenc.Espectaculos">[14]Análisis!$D$1018</definedName>
    <definedName name="Colum.Ø45.Edif.Oficina">[14]Análisis!$D$785</definedName>
    <definedName name="Colum.Red40.Discot">#REF!</definedName>
    <definedName name="Colum.Red50.Casino">#REF!</definedName>
    <definedName name="Colum.redon.40.Area.Novle">[14]Análisis!#REF!</definedName>
    <definedName name="Colum.redonda.40.Comedor">[14]Análisis!#REF!</definedName>
    <definedName name="Column.horm.Administracion">[14]Análisis!#REF!</definedName>
    <definedName name="Columna.C1.15x20">[14]Análisis!$D$148</definedName>
    <definedName name="Columna.Cc.20x20">[14]Análisis!$D$156</definedName>
    <definedName name="Columna.Cocina">[14]Análisis!#REF!</definedName>
    <definedName name="Columna.Convenc.Villas">#REF!</definedName>
    <definedName name="Columna.Cr">[14]Análisis!$D$182</definedName>
    <definedName name="Columna.Horm.Area.Noble">[14]Análisis!#REF!</definedName>
    <definedName name="Columna.Lavanderia">[14]Análisis!$D$933</definedName>
    <definedName name="columna.pergolado">[32]Análisis!$D$1625</definedName>
    <definedName name="Columna.Redon.50.Area.Noble">[14]Análisis!#REF!</definedName>
    <definedName name="Columna.redonda.30.villas">#REF!</definedName>
    <definedName name="Columna30x30">#REF!</definedName>
    <definedName name="Columnas.C1s.C2s">[14]Análisis!$D$164</definedName>
    <definedName name="Columnas.Redonda.30cm">[14]Análisis!$D$173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[17]Análisis!#REF!</definedName>
    <definedName name="concreto.nivelacion">[31]Análisis!$D$207</definedName>
    <definedName name="concreto.pobre">#REF!</definedName>
    <definedName name="Concreto.pobre.bajo.zapata">[14]Análisis!#REF!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[17]Análisis!#REF!</definedName>
    <definedName name="Conv.Col.C5">[17]Análisis!#REF!</definedName>
    <definedName name="Conv.Col.C6">[17]Análisis!#REF!</definedName>
    <definedName name="Conv.Col.C7">[17]Análisis!#REF!</definedName>
    <definedName name="Conv.Col.C8">[17]Análisis!#REF!</definedName>
    <definedName name="Conv.Losa">[17]Análisis!#REF!</definedName>
    <definedName name="Conv.V2">[17]Análisis!#REF!</definedName>
    <definedName name="Conv.V3">[17]Análisis!#REF!</definedName>
    <definedName name="Conv.V4">[17]Análisis!#REF!</definedName>
    <definedName name="Conv.V5">[17]Análisis!#REF!</definedName>
    <definedName name="Conv.V7">[17]Análisis!#REF!</definedName>
    <definedName name="Conv.V8">[17]Análisis!#REF!</definedName>
    <definedName name="Conv.Viga.V1">[17]Análisis!#REF!</definedName>
    <definedName name="Conv.Zap.ZC1">[17]Análisis!#REF!</definedName>
    <definedName name="Conv.Zap.ZC2">[17]Análisis!#REF!</definedName>
    <definedName name="Conv.Zap.Zc3">[17]Análisis!#REF!</definedName>
    <definedName name="Conv.Zap.Zc4">[17]Análisis!#REF!</definedName>
    <definedName name="Conv.Zap.ZC6">[17]Análisis!#REF!</definedName>
    <definedName name="Conv.Zap.ZC7">[17]Análisis!#REF!</definedName>
    <definedName name="Conv.Zap.ZC8">[17]Análisis!#REF!</definedName>
    <definedName name="COPIA">#REF!</definedName>
    <definedName name="COPIA_8">#REF!</definedName>
    <definedName name="corniza.2.62pies">'[33]Cornisa de 2.62 pie'!$E$60</definedName>
    <definedName name="corniza.2pies">'[33]Cornisa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[14]Insumos!$E$136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[21]ADDENDA!#REF!</definedName>
    <definedName name="cuadro_6">#REF!</definedName>
    <definedName name="cuadro_8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rado.Resane.Horm.Visto">[14]Insumos!$E$137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ZINC">'[16]M.O.'!#REF!</definedName>
    <definedName name="CZINC_6">#REF!</definedName>
    <definedName name="CZINC_8">#REF!</definedName>
    <definedName name="D">#REF!</definedName>
    <definedName name="data14">[5]Factura!#REF!</definedName>
    <definedName name="data15">[5]Factura!#REF!</definedName>
    <definedName name="data16">[5]Factura!#REF!</definedName>
    <definedName name="data17">[5]Factura!#REF!</definedName>
    <definedName name="data18">[5]Factura!#REF!</definedName>
    <definedName name="data19">[5]Factura!#REF!</definedName>
    <definedName name="data20">[5]Factura!#REF!</definedName>
    <definedName name="data21">[5]Factura!#REF!</definedName>
    <definedName name="data22">[5]Factura!#REF!</definedName>
    <definedName name="data23">[5]Factura!#REF!</definedName>
    <definedName name="data24">[5]Factura!#REF!</definedName>
    <definedName name="data25">[5]Factura!#REF!</definedName>
    <definedName name="data26">[5]Factura!#REF!</definedName>
    <definedName name="data27">[5]Factura!#REF!</definedName>
    <definedName name="data28">[5]Factura!#REF!</definedName>
    <definedName name="data29">[5]Factura!#REF!</definedName>
    <definedName name="data30">[5]Factura!#REF!</definedName>
    <definedName name="data31">[5]Factura!#REF!</definedName>
    <definedName name="data32">[5]Factura!#REF!</definedName>
    <definedName name="data33">[5]Factura!#REF!</definedName>
    <definedName name="data34">[5]Factura!#REF!</definedName>
    <definedName name="data35">[5]Factura!#REF!</definedName>
    <definedName name="data36">[5]Factura!#REF!</definedName>
    <definedName name="data37">[5]Factura!#REF!</definedName>
    <definedName name="data38">[5]Factura!#REF!</definedName>
    <definedName name="data39">[5]Factura!#REF!</definedName>
    <definedName name="data40">[5]Factura!#REF!</definedName>
    <definedName name="data41">[5]Factura!#REF!</definedName>
    <definedName name="data42">[5]Factura!#REF!</definedName>
    <definedName name="data43">[5]Factura!#REF!</definedName>
    <definedName name="data44">[5]Factura!#REF!</definedName>
    <definedName name="data45">[5]Factura!#REF!</definedName>
    <definedName name="data46">[5]Factura!#REF!</definedName>
    <definedName name="data48">[5]Factura!#REF!</definedName>
    <definedName name="data50">[5]Factura!#REF!</definedName>
    <definedName name="data51">[5]Factura!#REF!</definedName>
    <definedName name="data52">[5]Factura!#REF!</definedName>
    <definedName name="data62">[5]Factura!#REF!</definedName>
    <definedName name="data63">[5]Factura!#REF!</definedName>
    <definedName name="data64">[5]Factura!#REF!</definedName>
    <definedName name="data65">[5]Factura!#REF!</definedName>
    <definedName name="data66">[5]Factura!#REF!</definedName>
    <definedName name="data67">[5]Factura!#REF!</definedName>
    <definedName name="data68">[5]Factura!#REF!</definedName>
    <definedName name="data69">[5]Factura!#REF!</definedName>
    <definedName name="data70">[5]Factura!#REF!</definedName>
    <definedName name="derop">'[19]M.O.'!#REF!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[4]insumo!#REF!</definedName>
    <definedName name="DERRCEMGRIS">[4]insumo!#REF!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[4]insumo!$D$20</definedName>
    <definedName name="derretidocrema">[4]insumo!#REF!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[12]MO!$B$256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[14]Análisis!#REF!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[17]Análisis!#REF!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[17]Análisis!#REF!</definedName>
    <definedName name="Dintel.D2.15x40">[17]Análisis!#REF!</definedName>
    <definedName name="Dintel.D2.1erN">#REF!</definedName>
    <definedName name="Dintel.D2.20x40">[17]Análisis!#REF!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[17]Análisis!#REF!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[31]Análisis!$D$557</definedName>
    <definedName name="Dintel20x40">[14]Análisis!$D$230</definedName>
    <definedName name="DIOS">#REF!</definedName>
    <definedName name="Disc.Co.Cc2">[17]Análisis!#REF!</definedName>
    <definedName name="Disc.Col.C">[17]Análisis!#REF!</definedName>
    <definedName name="Disc.Col.C1">[17]Análisis!#REF!</definedName>
    <definedName name="Disc.Col.C2.45x45">[17]Análisis!#REF!</definedName>
    <definedName name="Disc.Col.CA">[17]Análisis!#REF!</definedName>
    <definedName name="Disc.Col.Cc1">[17]Análisis!#REF!</definedName>
    <definedName name="Disc.Losa.techo">[17]Análisis!#REF!</definedName>
    <definedName name="Disc.Muro.MH">[17]Análisis!#REF!</definedName>
    <definedName name="Disc.V3">[17]Análisis!#REF!</definedName>
    <definedName name="Disc.Viga.Curva.30x70">[17]Análisis!#REF!</definedName>
    <definedName name="Disc.Viga.Curva.Vcc1">[17]Análisis!#REF!</definedName>
    <definedName name="Disc.Viga.V1">[17]Análisis!#REF!</definedName>
    <definedName name="Disc.Viga.V10">[17]Análisis!#REF!</definedName>
    <definedName name="Disc.Viga.V2">[17]Análisis!#REF!</definedName>
    <definedName name="Disc.Viga.V4">[17]Análisis!#REF!</definedName>
    <definedName name="Disc.Viga.V5">[17]Análisis!#REF!</definedName>
    <definedName name="Disc.Viga.V6">[17]Análisis!#REF!</definedName>
    <definedName name="Disc.Viga.V7">[17]Análisis!#REF!</definedName>
    <definedName name="Disc.Viga.V7B">[17]Análisis!#REF!</definedName>
    <definedName name="Disc.Viga.V8">[17]Análisis!#REF!</definedName>
    <definedName name="Disc.Viga.V9">[17]Análisis!#REF!</definedName>
    <definedName name="Disc.Zap.Muro.HA">[17]Análisis!#REF!</definedName>
    <definedName name="Disc.Zap.ZC">[17]Análisis!#REF!</definedName>
    <definedName name="Disc.ZC1">[17]Análisis!#REF!</definedName>
    <definedName name="Disc.ZC2">[17]Análisis!#REF!</definedName>
    <definedName name="Disc.ZCA">[17]Análisis!#REF!</definedName>
    <definedName name="Disc.ZCc1">[17]Análisis!#REF!</definedName>
    <definedName name="Disc.ZCc2">[17]Análisis!#REF!</definedName>
    <definedName name="Disco.Col.Cc">[17]Análisis!#REF!</definedName>
    <definedName name="Discoteca">#REF!</definedName>
    <definedName name="DISTRIBUCION_DE_AREAS_POR_NIVEL">#REF!</definedName>
    <definedName name="DISTRIBUCION_DE_AREAS_POR_NIVEL_8">#REF!</definedName>
    <definedName name="DIVISAS">#REF!</definedName>
    <definedName name="dolar">#REF!</definedName>
    <definedName name="donatelo">[34]INS!#REF!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e">#REF!</definedName>
    <definedName name="EBANISTERIA">#REF!</definedName>
    <definedName name="Edi.Hab.Viga.V6">[17]Análisis!#REF!</definedName>
    <definedName name="Edif.Direc.">#REF!</definedName>
    <definedName name="Edif.Ejec.Losa.Techo">[17]Análisis!#REF!</definedName>
    <definedName name="Edif.Hab.Col.C1">[17]Análisis!#REF!</definedName>
    <definedName name="Edif.Hab.Col.C1.2doN">[17]Análisis!#REF!</definedName>
    <definedName name="Edif.Hab.Col.C1.3erN">[17]Análisis!#REF!</definedName>
    <definedName name="Edif.Hab.Col.C2">[17]Análisis!#REF!</definedName>
    <definedName name="Edif.Hab.Col.C2.2doN">[17]Análisis!#REF!</definedName>
    <definedName name="Edif.Hab.Col.C2.3erN">[17]Análisis!#REF!</definedName>
    <definedName name="Edif.Hab.Col.C3.1erN">[17]Análisis!#REF!</definedName>
    <definedName name="Edif.Hab.Col.C3.2doN">[17]Análisis!#REF!</definedName>
    <definedName name="Edif.Hab.Col.C4.2doN">[17]Análisis!#REF!</definedName>
    <definedName name="Edif.Hab.Col.CF">[17]Análisis!#REF!</definedName>
    <definedName name="Edif.Hab.Col4.1eN">[17]Análisis!#REF!</definedName>
    <definedName name="Edif.Hab.Losa.Entrepiso">[17]Análisis!#REF!</definedName>
    <definedName name="Edif.Hab.Losa.Techo">[17]Análisis!#REF!</definedName>
    <definedName name="Edif.Hab.Platea">[17]Análisis!#REF!</definedName>
    <definedName name="Edif.Hab.Viga.V1">[17]Análisis!#REF!</definedName>
    <definedName name="Edif.Hab.Viga.V10">[17]Análisis!#REF!</definedName>
    <definedName name="Edif.Hab.Viga.V3">[17]Análisis!#REF!</definedName>
    <definedName name="Edif.Hab.Viga.V4">[17]Análisis!#REF!</definedName>
    <definedName name="Edif.Hab.Viga.V5">[17]Análisis!#REF!</definedName>
    <definedName name="Edif.Hab.Viga.V5b">[17]Análisis!#REF!</definedName>
    <definedName name="Edif.Hab.Viga.V8">[17]Análisis!#REF!</definedName>
    <definedName name="Edif.Hab.VigaV2">[17]Análisis!#REF!</definedName>
    <definedName name="Edif.Hab.VigaV9">[17]Análisis!#REF!</definedName>
    <definedName name="Edif.Hab.Zap.Col.CF">[17]Análisis!#REF!</definedName>
    <definedName name="Edif.Hab.Zap.Escalera">[17]Análisis!#REF!</definedName>
    <definedName name="Edif.Hab.Zap.Zc3">[17]Análisis!#REF!</definedName>
    <definedName name="Edif.Hab.Zap.Zc4">[17]Análisis!#REF!</definedName>
    <definedName name="EDIF.HABIT.PLATEA">#REF!</definedName>
    <definedName name="EDIF.HABITACIONES">#REF!</definedName>
    <definedName name="Edif.Personal">#REF!</definedName>
    <definedName name="Edif.Serv.Col.C">[17]Análisis!#REF!</definedName>
    <definedName name="Edif.Serv.Col.C1">[17]Análisis!#REF!</definedName>
    <definedName name="Edif.Serv.Losa.Entrepiso">[17]Análisis!#REF!</definedName>
    <definedName name="Edif.Serv.Losa.Techo">[17]Análisis!#REF!</definedName>
    <definedName name="Edif.Serv.V1">[17]Análisis!#REF!</definedName>
    <definedName name="Edif.Serv.V10">[17]Análisis!#REF!</definedName>
    <definedName name="Edif.Serv.V11">[17]Análisis!#REF!</definedName>
    <definedName name="Edif.Serv.V12">[17]Análisis!#REF!</definedName>
    <definedName name="Edif.Serv.V13">[17]Análisis!#REF!</definedName>
    <definedName name="Edif.Serv.V14">[17]Análisis!#REF!</definedName>
    <definedName name="Edif.Serv.V15">[17]Análisis!#REF!</definedName>
    <definedName name="Edif.Serv.V2">[17]Análisis!#REF!</definedName>
    <definedName name="Edif.Serv.V3">[17]Análisis!#REF!</definedName>
    <definedName name="Edif.Serv.V4">[17]Análisis!#REF!</definedName>
    <definedName name="Edif.Serv.V5">[17]Análisis!#REF!</definedName>
    <definedName name="Edif.Serv.V6">[17]Análisis!#REF!</definedName>
    <definedName name="Edif.Serv.V7">[17]Análisis!#REF!</definedName>
    <definedName name="Edif.Serv.V8">[17]Análisis!#REF!</definedName>
    <definedName name="Edif.Serv.V9">[17]Análisis!#REF!</definedName>
    <definedName name="Edif.Serv.VA">[17]Análisis!#REF!</definedName>
    <definedName name="Edif.Serv.Zap.ZC">[17]Análisis!#REF!</definedName>
    <definedName name="Edif.Serv.Zap.ZC1">[17]Análisis!#REF!</definedName>
    <definedName name="Edificio.Administracion">'[14]Edificio Administracion'!$G$112</definedName>
    <definedName name="Edificio.de.Entrada">'[14]Edificio de Entrada'!$G$77</definedName>
    <definedName name="EDIFICIO.DE.SERVICIOS">#REF!</definedName>
    <definedName name="ELECTRICAS">#REF!</definedName>
    <definedName name="ELECTRICIDAD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erado.Marmol">#REF!</definedName>
    <definedName name="ENCOF_COLS_1">[12]MO!$B$247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[32]Análisis!$D$1354</definedName>
    <definedName name="escalon.de1.2">[32]Análisis!$D$1344</definedName>
    <definedName name="escalon.de1.6">[32]Análisis!$D$1334</definedName>
    <definedName name="escalon.de1.8">[32]Análisis!$D$1324</definedName>
    <definedName name="escalon.de2.0">[32]Análisis!$D$1314</definedName>
    <definedName name="escalon.de30">[32]Análisis!$D$1293</definedName>
    <definedName name="escalon.de60">[32]Análisis!$D$1304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[32]Análisis!$D$1278</definedName>
    <definedName name="escalones.ceramica">[31]Análisis!$D$1340</definedName>
    <definedName name="Escalones.Hormigon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[28]Insumos!$L$43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URO">#REF!</definedName>
    <definedName name="Exc.Arena.Densa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pansiones.3.8">[28]Insumos!$L$35</definedName>
    <definedName name="expl">[21]ADDENDA!#REF!</definedName>
    <definedName name="expl_6">#REF!</definedName>
    <definedName name="expl_8">#REF!</definedName>
    <definedName name="Exteriores">[14]Resumen!$F$32</definedName>
    <definedName name="Extracción_IM">[2]CUB02!$S$13:$AN$415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'[35]med.mov.de tierras2'!$D$12</definedName>
    <definedName name="FECHACREACION">#REF!</definedName>
    <definedName name="fino">[14]Insumos!$E$108</definedName>
    <definedName name="Fino.Inclinado">#REF!</definedName>
    <definedName name="Fino.Normal">#REF!</definedName>
    <definedName name="Fino.Techo.bermuda">[14]Análisis!$D$1202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[31]Análisis!$D$1042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[4]insumo!#REF!</definedName>
    <definedName name="FREGRADERODOBLE">[4]insumo!$D$21</definedName>
    <definedName name="Fridel">#REF!</definedName>
    <definedName name="FSDFS">#REF!</definedName>
    <definedName name="FSDFS_6">#REF!</definedName>
    <definedName name="fuente.entrada">[14]Resumen!$D$21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[36]INSUMOS!$F$303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[4]insumo!#REF!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[20]INS!$D$561</definedName>
    <definedName name="GASOLINA_6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GG">#REF!</definedName>
    <definedName name="Gotero.Colgante">#REF!</definedName>
    <definedName name="GOTEROCOL">#REF!</definedName>
    <definedName name="GOTERORAN">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[4]insumo!$D$22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'[8]M.O.'!#REF!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[37]Mezcla!$G$81</definedName>
    <definedName name="HGON140">[37]Mezcla!$G$106</definedName>
    <definedName name="HGON180">[37]Mezcla!$G$131</definedName>
    <definedName name="HGON210">[37]Mezcla!$G$156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[4]insumo!$D$33</definedName>
    <definedName name="HINDUSTRIAL210">[4]insumo!$D$36</definedName>
    <definedName name="hligadora">#REF!</definedName>
    <definedName name="HOJASEGUETA">#REF!</definedName>
    <definedName name="horind100">[4]insumo!#REF!</definedName>
    <definedName name="horind140">[4]insumo!#REF!</definedName>
    <definedName name="horind180">[4]insumo!#REF!</definedName>
    <definedName name="horind210">[4]insumo!#REF!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[14]Insumos!$E$35</definedName>
    <definedName name="Horm.Ind.160">#REF!</definedName>
    <definedName name="Horm.Ind.180">#REF!</definedName>
    <definedName name="Horm.Ind.180.Sin.Bomba">[14]Insumos!$E$37</definedName>
    <definedName name="Horm.Ind.210">#REF!</definedName>
    <definedName name="Horm.Ind.210.Sin.Bomba">[14]Insumos!$E$39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'[29]HORM.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[38]Ana!#REF!</definedName>
    <definedName name="HORM350">#REF!</definedName>
    <definedName name="HORM400">#REF!</definedName>
    <definedName name="HORMFROT">#REF!</definedName>
    <definedName name="Hormigón_210_kg_cm2_con_aditivos">'[11]LISTA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NDUS">#REF!</definedName>
    <definedName name="HuellaMarmol">#REF!</definedName>
    <definedName name="hwinche">#REF!</definedName>
    <definedName name="ilma">'[16]M.O.'!#REF!</definedName>
    <definedName name="imocolocjuntas">[36]INSUMOS!$F$261</definedName>
    <definedName name="Impermeabilizante">[14]Insumos!$E$48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[39]Directos!#REF!</definedName>
    <definedName name="IMPREV">#REF!</definedName>
    <definedName name="IMPREVISTO">#REF!</definedName>
    <definedName name="Imprimir_área_IM">#REF!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'[19]M.O.'!$C$10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[4]insumo!#REF!</definedName>
    <definedName name="INS_HORMIGON_124">[40]HORM_MOR!$A$7:$D$7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[14]Resumen!$D$23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BIS">[41]Insumos!$G$2</definedName>
    <definedName name="ITBS">#REF!</definedName>
    <definedName name="J">#REF!</definedName>
    <definedName name="Jamba.caoba">#REF!</definedName>
    <definedName name="JOEL">#REF!</definedName>
    <definedName name="junta.water.stop">[32]Análisis!$D$1570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'[16]M.O.'!#REF!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[14]Insumos!$E$112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[23]INSU!$B$41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[4]insumo!#REF!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eza">#REF!</definedName>
    <definedName name="LIMPTUBOCPVC14">#REF!</definedName>
    <definedName name="LIMPTUBOCPVCPINTA">#REF!</definedName>
    <definedName name="Linea.Conex.Acueducto">#REF!</definedName>
    <definedName name="linea.impulsion.drenaje.sanitario">[14]Resumen!$D$29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[4]insumo!#REF!</definedName>
    <definedName name="LOBBY">#REF!</definedName>
    <definedName name="Lobby.Col.C1">[17]Análisis!#REF!</definedName>
    <definedName name="Lobby.Col.C2">[17]Análisis!#REF!</definedName>
    <definedName name="Lobby.Col.C3">[17]Análisis!#REF!</definedName>
    <definedName name="Lobby.Col.C4">[17]Análisis!#REF!</definedName>
    <definedName name="Lobby.losa.estrepiso">[17]Análisis!#REF!</definedName>
    <definedName name="Lobby.Viga.V1">[17]Análisis!#REF!</definedName>
    <definedName name="Lobby.Viga.V10">[17]Análisis!#REF!</definedName>
    <definedName name="Lobby.Viga.V11">[17]Análisis!#REF!</definedName>
    <definedName name="Lobby.Viga.V1A">[17]Análisis!#REF!</definedName>
    <definedName name="Lobby.Viga.V2.">[17]Análisis!#REF!</definedName>
    <definedName name="Lobby.Viga.V3">[17]Análisis!#REF!</definedName>
    <definedName name="Lobby.viga.V4">[17]Análisis!#REF!</definedName>
    <definedName name="Lobby.Viga.V4A">[17]Análisis!#REF!</definedName>
    <definedName name="Lobby.Viga.V6">[17]Análisis!#REF!</definedName>
    <definedName name="Lobby.Viga.V7">[17]Análisis!#REF!</definedName>
    <definedName name="Lobby.Viga.V8">[17]Análisis!#REF!</definedName>
    <definedName name="Lobby.Viga.V9">[17]Análisis!#REF!</definedName>
    <definedName name="Lobby.Viga.V9A">[17]Análisis!#REF!</definedName>
    <definedName name="Lobby.Zap.Zc1">[17]Análisis!#REF!</definedName>
    <definedName name="Lobby.Zap.Zc2">[17]Análisis!#REF!</definedName>
    <definedName name="Lobby.Zap.Zc3">[17]Análisis!#REF!</definedName>
    <definedName name="Lobby.Zap.Zc4">[17]Análisis!#REF!</definedName>
    <definedName name="Lobby.Zap.Zc9">[17]Análisis!#REF!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[31]Análisis!$D$242</definedName>
    <definedName name="losa.edif.Oficinas">#REF!</definedName>
    <definedName name="losa.edif.parqueo">#REF!</definedName>
    <definedName name="losa.entrepiso.villas">#REF!</definedName>
    <definedName name="Losa.Fondo">[14]Análisis!$D$241</definedName>
    <definedName name="losa.fundacion.15cm">#REF!</definedName>
    <definedName name="losa.fundacion.20cm">[31]Análisis!$D$503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[14]Análisis!$D$274</definedName>
    <definedName name="Losa.Piso.10cm">#REF!</definedName>
    <definedName name="Losa.Piso.15cm.Cocina">#REF!</definedName>
    <definedName name="Losa.piso.8cm">[26]Análisis!$N$439</definedName>
    <definedName name="Losa.plana.12cm">[17]Análisis!#REF!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[14]Análisis!$D$256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ces.Camino">#REF!</definedName>
    <definedName name="LUZCENITAL">#REF!</definedName>
    <definedName name="M.O._acero">'[11]LISTA DE PRECIO'!$C$12</definedName>
    <definedName name="M.O._acero_malla">'[11]LISTA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'[11]LISTA DE PRECIO'!$C$14</definedName>
    <definedName name="M.O.Estrias">#REF!</definedName>
    <definedName name="M.O.Excavación.en.cal.">#REF!</definedName>
    <definedName name="M.o.granito.en.piso">[14]Insumos!$E$91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#REF!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[4]insumo!#REF!</definedName>
    <definedName name="Madera_P2">[12]INSU!$D$132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[4]insumo!$D$28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[20]INS!#REF!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'[11]LISTA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NG34NEGRACALENT">#REF!</definedName>
    <definedName name="MANOBRA">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[4]insumo!#REF!</definedName>
    <definedName name="masilla.sheetrock">[28]Insumos!$L$40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[22]Insumos!$E$30</definedName>
    <definedName name="Mez.Antillana.Pañete">[22]Insumos!$E$31</definedName>
    <definedName name="Mez.Antillana.Pisos">[22]Insumos!$E$32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[4]Mezcla!$G$45</definedName>
    <definedName name="MEZCLA13">[4]Mezcla!$G$10</definedName>
    <definedName name="MEZCLA14">[4]Mezcla!$G$17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[4]Mezcla!$G$29</definedName>
    <definedName name="MEZCLAV">#REF!</definedName>
    <definedName name="MEZEMP">#REF!</definedName>
    <definedName name="mgf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[12]MO!$B$612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[17]Análisis!#REF!</definedName>
    <definedName name="mochetas">#REF!</definedName>
    <definedName name="mochetas.8cm.h.a">#REF!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[20]INS!#REF!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[4]insumo!#REF!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zaicoFG">[4]insumo!#REF!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[26]Análisis!$N$845</definedName>
    <definedName name="Muro.Bloque.6cm.BNP">[26]Análisis!$N$821</definedName>
    <definedName name="Muro.Bloque.6cm.SNPT">[26]Análisis!$N$808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[32]Análisis!$D$729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[14]Análisis!$D$286</definedName>
    <definedName name="Muro.Hormigón.Estanque">#REF!</definedName>
    <definedName name="Muro.protector.parqueo">#REF!</definedName>
    <definedName name="muro.shee.ambas.caras">'[33]Muros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'[33]MurosInt.h=2.8 m Plycem 2 lados'!$E$64</definedName>
    <definedName name="muros.una.cshee.plycem">'[33]MurosInt.h=2.8 m U C con plycem'!$E$64</definedName>
    <definedName name="MUROS_AN">#REF!</definedName>
    <definedName name="NADA">[42]Insumos!#REF!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INGUNA">[42]Insumos!#REF!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UEVA">#REF!</definedName>
    <definedName name="num_linhas">#REF!</definedName>
    <definedName name="Obra.Civil.Ext.">#REF!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[29]SALARIOS!$C$10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[4]insumo!#REF!</definedName>
    <definedName name="ORIPEQBCO">#REF!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[43]peso!#REF!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'[11]LISTA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[17]Análisis!#REF!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[17]Análisis!#REF!</definedName>
    <definedName name="Pañete.Paredes">[26]Análisis!$N$906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[17]Análisis!#REF!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[12]MO!$B$11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[23]MO!$B$11</definedName>
    <definedName name="PEONCARP">[20]INS!#REF!</definedName>
    <definedName name="PEONCARP_6">#REF!</definedName>
    <definedName name="PEONCARP_8">#REF!</definedName>
    <definedName name="PERFIL_CUADRADO_34">[23]INSU!$B$91</definedName>
    <definedName name="Pergolado.9pies">[17]Análisis!#REF!</definedName>
    <definedName name="pergolado.area.piscina">[32]Análisis!$D$1633</definedName>
    <definedName name="Pergolado.Madera">[17]Análisis!#REF!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[29]INS!$D$770</definedName>
    <definedName name="Pino.Americano">#REF!</definedName>
    <definedName name="pino.tratado">[44]Insumos!$C$35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[32]Análisis!$D$1562</definedName>
    <definedName name="Pintura.Epoxica.Popular.MA">#REF!</definedName>
    <definedName name="pintura.man.puertas">[31]Análisis!$D$1549</definedName>
    <definedName name="pintura.mant.puertas">[30]Análisis!$D$1164</definedName>
    <definedName name="Pintura.Pared.Exteriores">#REF!</definedName>
    <definedName name="Pintura.pared.Interior">#REF!</definedName>
    <definedName name="pintura.sobre.clavot">[31]Análisis!$D$1556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[17]Análisis!#REF!</definedName>
    <definedName name="Piscina.Losa.Fondo">[17]Análisis!#REF!</definedName>
    <definedName name="Piscina.Muro">[17]Análisis!#REF!</definedName>
    <definedName name="PiscinaKurt">[17]Análisis!#REF!</definedName>
    <definedName name="Pisntura.Piscina">[17]Análisis!#REF!</definedName>
    <definedName name="Piso.Baldosin30x60">[17]Análisis!#REF!</definedName>
    <definedName name="Piso.Ceram">#REF!</definedName>
    <definedName name="Piso.Ceram.Blanca.20x20">#REF!</definedName>
    <definedName name="Piso.Ceram.Boston">[45]Análisis!#REF!</definedName>
    <definedName name="Piso.Ceram.Etrusco.30x30">#REF!</definedName>
    <definedName name="Piso.Ceram.Gres.Piso.Mezc.Antillana">[17]Análisis!#REF!</definedName>
    <definedName name="Piso.Ceram.Imperial.Gris">#REF!</definedName>
    <definedName name="Piso.Ceram.Ines.Gris">#REF!</definedName>
    <definedName name="Piso.Ceram.Nevada.33x33">#REF!</definedName>
    <definedName name="Piso.Ceram.Serv.">[14]Análisis!$D$580</definedName>
    <definedName name="Piso.Ceram.Ultra.Bco.">#REF!</definedName>
    <definedName name="Piso.Cerámica">[17]Análisis!#REF!</definedName>
    <definedName name="Piso.Ceramica.A">[14]Análisis!$D$522</definedName>
    <definedName name="piso.ceramica.antideslizante">#REF!</definedName>
    <definedName name="Piso.Ceramica.B">[14]Análisis!$D$541</definedName>
    <definedName name="Piso.Ceramica.C">[14]Análisis!$D$560</definedName>
    <definedName name="Piso.Cerámica.Importada">#REF!</definedName>
    <definedName name="Piso.Cerámica.Mezc.Antillana">[17]Análisis!#REF!</definedName>
    <definedName name="piso.de.marmol">#REF!</definedName>
    <definedName name="Piso.Granimarmol">#REF!</definedName>
    <definedName name="Piso.Granito.Blanco">#REF!</definedName>
    <definedName name="piso.granito.ext.crema">[14]Análisis!$D$415</definedName>
    <definedName name="piso.granito.ext.rosado">[14]Análisis!$D$427</definedName>
    <definedName name="piso.granito.ext.rozado">[14]Análisis!$D$427</definedName>
    <definedName name="Piso.granito.fondo.blanco">[14]Análisis!$D$449</definedName>
    <definedName name="Piso.granito.fondo.gris">[14]Análisis!$D$460</definedName>
    <definedName name="piso.granito.p.exterior.rojo">[14]Análisis!$D$438</definedName>
    <definedName name="piso.granito.p.exterior.rosado">[14]Análisis!$D$438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[17]Análisis!#REF!</definedName>
    <definedName name="Piso.marmol.Tipo.B">#REF!</definedName>
    <definedName name="piso.mosaico.25x25">[31]Análisis!$D$1256</definedName>
    <definedName name="piso.porcelanato.40x40">[14]Análisis!$D$491</definedName>
    <definedName name="Piso.Quary.Tile">#REF!</definedName>
    <definedName name="Piso.Vibrazo.Blanco30x30">#REF!</definedName>
    <definedName name="PISO_GRANITO_FONDO_BCO">[23]INSU!$B$103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[4]insumo!#REF!</definedName>
    <definedName name="PITECONOMICA">[4]insumo!#REF!</definedName>
    <definedName name="pitesmalte">[4]insumo!#REF!</definedName>
    <definedName name="PITMANTENIMIENTO">[4]insumo!#REF!</definedName>
    <definedName name="pitoxidoverde">[4]insumo!#REF!</definedName>
    <definedName name="PITSATINADA">[4]insumo!#REF!</definedName>
    <definedName name="pitsemiglos">[4]insumo!#REF!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'[33]Plafond Sheetrock'!$E$54</definedName>
    <definedName name="PLAJ4040GRI">#REF!</definedName>
    <definedName name="PLAMPARAFLUORES24">#REF!</definedName>
    <definedName name="PLAMPARAFLUORESSUP2TDIFTRANS">#REF!</definedName>
    <definedName name="planta.electrica500w">[14]Resumen!$D$25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[23]INSU!$B$90</definedName>
    <definedName name="Platea.Fundación.Villa">#REF!</definedName>
    <definedName name="platea.piscina">[32]Análisis!$D$200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[20]INS!$D$563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[20]INS!#REF!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[20]INS!#REF!</definedName>
    <definedName name="PLOMEROAYUDANTE_6">#REF!</definedName>
    <definedName name="PLOMEROAYUDANTE_8">#REF!</definedName>
    <definedName name="PLOMEROOFICIAL">[20]INS!#REF!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[4]insumo!#REF!</definedName>
    <definedName name="PLYWOOD_34_2CARAS">[12]INSU!$D$133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[25]precios!#REF!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[46]PRESUPUESTO!$O$9:$O$236</definedName>
    <definedName name="Poblado.Columnas">[17]Análisis!#REF!</definedName>
    <definedName name="Poblado.Comercial">#REF!</definedName>
    <definedName name="Poblado.Zap.Columna">[17]Análisis!#REF!</definedName>
    <definedName name="Porcelanato30x60">[14]Análisis!$D$512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'[47]med.mov.de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os">[48]Precios!$A$4:$F$1576</definedName>
    <definedName name="PREJASLIV">#REF!</definedName>
    <definedName name="PREJASREF">#REF!</definedName>
    <definedName name="premodificado">#REF!</definedName>
    <definedName name="PRESUPUESTO">#N/A</definedName>
    <definedName name="PRESUPUESTO_6">NA()</definedName>
    <definedName name="Primer.Biocida.Popular">#REF!</definedName>
    <definedName name="PRINT_AREA_MI">#REF!</definedName>
    <definedName name="PRINT_TITLES_MI">#REF!</definedName>
    <definedName name="PROMEDIO">#REF!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[17]Análisis!#REF!</definedName>
    <definedName name="Puerta.Caoba.Vidrio">[17]Análisis!#REF!</definedName>
    <definedName name="Puerta.Closet">[17]Análisis!#REF!</definedName>
    <definedName name="Puerta.closet.caoba">#REF!</definedName>
    <definedName name="puerta.enrollable.p.moteles">[14]Insumos!$E$42</definedName>
    <definedName name="Puerta.entrada.caoba">#REF!</definedName>
    <definedName name="Puerta.interior.caoba">#REF!</definedName>
    <definedName name="Puerta.Pino.Vidrio">[17]Análisis!#REF!</definedName>
    <definedName name="Puerta.Plywood">[17]Análisis!#REF!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[20]INS!$D$568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[2]CUB02!$W$1:$W$8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[49]INS!#REF!</definedName>
    <definedName name="QQQ">'[8]M.O.'!#REF!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[38]Ana!#REF!</definedName>
    <definedName name="QUICIOLAD">#REF!</definedName>
    <definedName name="QUICIOMOS25ROJ">#REF!</definedName>
    <definedName name="qw">[46]PRESUPUESTO!$M$10:$AH$731</definedName>
    <definedName name="qwe">[12]INSU!$D$133</definedName>
    <definedName name="qwe_6">#REF!</definedName>
    <definedName name="Rampa.2da">#REF!</definedName>
    <definedName name="Rampa.escalera.Villas">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'[14]Hoja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FERENCIA">[50]COF!$G$733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[17]Análisis!#REF!</definedName>
    <definedName name="Rest.Coc.C1.3.5">[17]Análisis!#REF!</definedName>
    <definedName name="Rest.Coc.C2">[17]Análisis!#REF!</definedName>
    <definedName name="Rest.Coc.C4">[17]Análisis!#REF!</definedName>
    <definedName name="Rest.Coc.C6">[17]Análisis!#REF!</definedName>
    <definedName name="Rest.Coc.C7">[17]Análisis!#REF!</definedName>
    <definedName name="Rest.Coc.CA">[17]Análisis!#REF!</definedName>
    <definedName name="Rest.Coc.Techo.Cocina">[17]Análisis!#REF!</definedName>
    <definedName name="Rest.Coc.V1">[17]Análisis!#REF!</definedName>
    <definedName name="Rest.Coc.V12">[17]Análisis!#REF!</definedName>
    <definedName name="Rest.Coc.V13">[17]Análisis!#REF!</definedName>
    <definedName name="Rest.Coc.V14">[17]Análisis!#REF!</definedName>
    <definedName name="Rest.Coc.V2">[17]Análisis!#REF!</definedName>
    <definedName name="Rest.Coc.V3">[17]Análisis!#REF!</definedName>
    <definedName name="Rest.Coc.V4">[17]Análisis!#REF!</definedName>
    <definedName name="Rest.Coc.V5">[17]Análisis!#REF!</definedName>
    <definedName name="Rest.Coc.V6">[17]Análisis!#REF!</definedName>
    <definedName name="Rest.Coc.V7">[17]Análisis!#REF!</definedName>
    <definedName name="Rest.Coc.Zc">[17]Análisis!#REF!</definedName>
    <definedName name="Rest.Coc.Zc1">[17]Análisis!#REF!</definedName>
    <definedName name="Rest.Coc.Zc2">[17]Análisis!#REF!</definedName>
    <definedName name="Rest.Coc.Zc3">[17]Análisis!#REF!</definedName>
    <definedName name="Rest.Coc.Zc4">[17]Análisis!#REF!</definedName>
    <definedName name="Rest.Coc.Zc5">[17]Análisis!#REF!</definedName>
    <definedName name="Rest.Coc.Zc6">[17]Análisis!#REF!</definedName>
    <definedName name="Rest.Coc.Zc7">[17]Análisis!#REF!</definedName>
    <definedName name="Rest.Esp.Col.C1">[17]Análisis!#REF!</definedName>
    <definedName name="Rest.Esp.Col.C2">[17]Análisis!#REF!</definedName>
    <definedName name="Rest.Esp.Col.C3">[17]Análisis!#REF!</definedName>
    <definedName name="Rest.Esp.Col.C4">[17]Análisis!#REF!</definedName>
    <definedName name="Rest.Esp.Col.Cc">[17]Análisis!#REF!</definedName>
    <definedName name="Rest.Esp.Losa.Techo">[17]Análisis!#REF!</definedName>
    <definedName name="Rest.Esp.Viga.V1">[17]Análisis!#REF!</definedName>
    <definedName name="Rest.Esp.Viga.V2">[17]Análisis!#REF!</definedName>
    <definedName name="Rest.Esp.Viga.V3">[17]Análisis!#REF!</definedName>
    <definedName name="Rest.Esp.Viga.V4R">[17]Análisis!#REF!</definedName>
    <definedName name="Rest.Esp.Viga.V5">[17]Análisis!#REF!</definedName>
    <definedName name="Rest.Esp.Viga.V6R">[17]Análisis!#REF!</definedName>
    <definedName name="Rest.Esp.Viga.V7R">[17]Análisis!#REF!</definedName>
    <definedName name="Rest.Esp.Viga.V8R">[17]Análisis!#REF!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v.Baldosines">#REF!</definedName>
    <definedName name="Rev.ceram.15x15.serv.">[14]Análisis!$D$620</definedName>
    <definedName name="Rev.ceram.cocina.bano">[14]Análisis!$D$601</definedName>
    <definedName name="Rev.ceram.fachada.Asumido">#REF!</definedName>
    <definedName name="Rev.Cerámica">#REF!</definedName>
    <definedName name="Rev.Gres">#REF!</definedName>
    <definedName name="Rev.Marmol.Antillano">[17]Análisis!#REF!</definedName>
    <definedName name="Rev.Piedra">#REF!</definedName>
    <definedName name="REVCER01">#REF!</definedName>
    <definedName name="REVCER09">#REF!</definedName>
    <definedName name="Reves.de.ladrillo.2x4x8">[14]Análisis!$D$629</definedName>
    <definedName name="reves.marmol">#REF!</definedName>
    <definedName name="Reves.Piedra.caliza">[14]Análisis!$D$645</definedName>
    <definedName name="Revest.Ceram.Importada">#REF!</definedName>
    <definedName name="Revest.Cerám.Mezc.Antillana">[17]Análisis!#REF!</definedName>
    <definedName name="Revest.Ceramica.15x15">#REF!</definedName>
    <definedName name="revest.clavot">#REF!</definedName>
    <definedName name="Revest.en.piedra.coralina">[14]Análisis!$D$638</definedName>
    <definedName name="Revest.Loseta.cem.Pulido">#REF!</definedName>
    <definedName name="Revest.marmol">[14]Análisis!$D$591</definedName>
    <definedName name="Revest.Mármol.Tipo.B.30x60">#REF!</definedName>
    <definedName name="Revest.Porcelanato30x60">[14]Análisis!$D$610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UEDACAJABOLA3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SDFSDFSDF">#REF!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[28]Insumos!$L$38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[14]Resumen!$D$24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pm">#REF!</definedName>
    <definedName name="SS">'[16]M.O.'!$C$12</definedName>
    <definedName name="SSSSSSS">#REF!</definedName>
    <definedName name="SSSSSSSSSS">#REF!</definedName>
    <definedName name="Stain">#REF!</definedName>
    <definedName name="stud2.5.s22">[28]Insumos!$L$30</definedName>
    <definedName name="SUB">[51]presupuesto!#REF!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'[52]Laurel(OBINSA)'!$H$107</definedName>
    <definedName name="Subida.mat.Fino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[41]Insumos!$H$2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[26]Análisis!$N$1024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[14]Análisis!$D$365</definedName>
    <definedName name="tejas.hispaniola">#REF!</definedName>
    <definedName name="Term.Superficie.Horm.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>#N/A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[31]Insumos!$C$207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T">[5]Factura!#REF!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[28]Insumos!$L$31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GRACAL">#REF!</definedName>
    <definedName name="TRAGRAROC">#REF!</definedName>
    <definedName name="TRAGRATIE">#REF!</definedName>
    <definedName name="TRANINSTVENTYPTA">#REF!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ub.Telf.TV">#REF!</definedName>
    <definedName name="TUBCPVC">#REF!</definedName>
    <definedName name="TUBHG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d">[4]exteriores!$D$66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SDOLAR">#REF!</definedName>
    <definedName name="USOSMADERA">#REF!</definedName>
    <definedName name="v.c.fs.villa.1">[53]Cubicación!#REF!</definedName>
    <definedName name="v.c.fs.villa.10">[53]Cubicación!#REF!</definedName>
    <definedName name="v.c.fs.villa.11">[53]Cubicación!#REF!</definedName>
    <definedName name="v.c.fs.villa.12">[53]Cubicación!#REF!</definedName>
    <definedName name="v.c.fs.villa.13">[53]Cubicación!#REF!</definedName>
    <definedName name="v.c.fs.villa.14">[53]Cubicación!#REF!</definedName>
    <definedName name="v.c.fs.villa.15">[53]Cubicación!#REF!</definedName>
    <definedName name="v.c.fs.villa.16">[53]Cubicación!#REF!</definedName>
    <definedName name="v.c.fs.villa.17">[53]Cubicación!#REF!</definedName>
    <definedName name="v.c.fs.villa.18">[53]Cubicación!#REF!</definedName>
    <definedName name="v.c.fs.villa.2">[53]Cubicación!#REF!</definedName>
    <definedName name="v.c.fs.villa.3">[53]Cubicación!#REF!</definedName>
    <definedName name="v.c.fs.villa.4">[53]Cubicación!#REF!</definedName>
    <definedName name="v.c.fs.villa.5">[53]Cubicación!#REF!</definedName>
    <definedName name="v.c.fs.villa.6">[53]Cubicación!#REF!</definedName>
    <definedName name="v.c.fs.villa.7">[53]Cubicación!#REF!</definedName>
    <definedName name="v.c.fs.villa.8">[53]Cubicación!#REF!</definedName>
    <definedName name="v.c.fs.villa.9">[53]Cubicación!#REF!</definedName>
    <definedName name="v.c.n1y2.villa1">[53]Cubicación!$P$2150</definedName>
    <definedName name="v.c.n1y2.villa10">[53]Cubicación!$P$1690</definedName>
    <definedName name="v.c.n1y2.villa11">[53]Cubicación!$P$998</definedName>
    <definedName name="v.c.n1y2.villa12">[53]Cubicación!$P$401</definedName>
    <definedName name="v.c.n1y2.villa13">[53]Cubicación!$P$535</definedName>
    <definedName name="v.c.n1y2.villa14">[53]Cubicación!$P$1461</definedName>
    <definedName name="v.c.n1y2.villa15">[53]Cubicación!$P$1576</definedName>
    <definedName name="v.c.n1y2.villa16">[53]Cubicación!$P$1805</definedName>
    <definedName name="v.c.n1y2.villa17">[53]Cubicación!$P$1920</definedName>
    <definedName name="v.c.n1y2.villa18">[53]Cubicación!$P$1113</definedName>
    <definedName name="v.c.n1y2.villa2">[53]Cubicación!$P$2037</definedName>
    <definedName name="v.c.n1y2.villa3">[53]Cubicación!$P$883</definedName>
    <definedName name="v.c.n1y2.villa4">[53]Cubicación!$P$768</definedName>
    <definedName name="v.c.n1y2.villa5">[53]Cubicación!$P$653</definedName>
    <definedName name="v.c.n1y2.villa6">[53]Cubicación!$P$138</definedName>
    <definedName name="v.c.n1y2.villa7">[53]Cubicación!$P$269</definedName>
    <definedName name="v.c.n1y2.villa8">[53]Cubicación!$P$1231</definedName>
    <definedName name="v.c.n1y2.villa9">[53]Cubicación!$P$1346</definedName>
    <definedName name="v.p.fs.villa.1">[53]Cubicación!#REF!</definedName>
    <definedName name="v.p.fs.villa.10">[53]Cubicación!#REF!</definedName>
    <definedName name="v.p.fs.villa.11">[53]Cubicación!#REF!</definedName>
    <definedName name="v.p.fs.villa.12">[53]Cubicación!#REF!</definedName>
    <definedName name="v.p.fs.villa.13">[53]Cubicación!#REF!</definedName>
    <definedName name="v.p.fs.villa.14">[53]Cubicación!#REF!</definedName>
    <definedName name="v.p.fs.villa.15">[53]Cubicación!#REF!</definedName>
    <definedName name="v.p.fs.villa.16">[53]Cubicación!#REF!</definedName>
    <definedName name="v.p.fs.villa.17">[53]Cubicación!#REF!</definedName>
    <definedName name="v.p.fs.villa.18">[53]Cubicación!#REF!</definedName>
    <definedName name="v.p.fs.villa.2">[53]Cubicación!#REF!</definedName>
    <definedName name="v.p.fs.villa.3">[53]Cubicación!#REF!</definedName>
    <definedName name="v.p.fs.villa.4">[53]Cubicación!#REF!</definedName>
    <definedName name="v.p.fs.villa.5">[53]Cubicación!#REF!</definedName>
    <definedName name="v.p.fs.villa.6">[53]Cubicación!#REF!</definedName>
    <definedName name="v.p.fs.villa.7">[53]Cubicación!#REF!</definedName>
    <definedName name="v.p.fs.villa.8">[53]Cubicación!#REF!</definedName>
    <definedName name="v.p.fs.villa.9">[53]Cubicación!#REF!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[17]Análisis!#REF!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[17]Análisis!#REF!</definedName>
    <definedName name="viga.20x30">#REF!</definedName>
    <definedName name="viga.20x40">#REF!</definedName>
    <definedName name="viga.30x40">[31]Análisis!$D$624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[30]Análisis!$D$525</definedName>
    <definedName name="Viga.Amarre.20x30">#REF!</definedName>
    <definedName name="Viga.amarre.2do.N">[31]Análisis!$D$653</definedName>
    <definedName name="Viga.Amarre.Comedor">#REF!</definedName>
    <definedName name="Viga.Amarre.Dintel">[17]Análisis!#REF!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[14]Análisis!$D$138</definedName>
    <definedName name="Viga.Amarre.Piso.Casino">[17]Análisis!#REF!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[17]Análisis!#REF!</definedName>
    <definedName name="Viga.Amarre2doN">#REF!</definedName>
    <definedName name="Viga.Antep.Discoteca">[17]Análisis!#REF!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[17]Análisis!#REF!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[14]Análisis!$D$200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[32]Análisis!#REF!</definedName>
    <definedName name="VIGASHP">#REF!</definedName>
    <definedName name="VIGASHP_8">#REF!</definedName>
    <definedName name="VigaV1.3.4.6.Presidenciales">[14]Análisis!$D$209</definedName>
    <definedName name="VigaV2.4toN.Mod.I">#REF!</definedName>
    <definedName name="VigaV2.5.7.Presidenciales">[14]Análisis!$D$218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P">[35]analisis1!#REF!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[49]INS!$D$561</definedName>
    <definedName name="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[26]Análisis!$N$988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[17]Análisis!#REF!</definedName>
    <definedName name="Zap.col.Z1.mod.I">#REF!</definedName>
    <definedName name="Zap.Col.Zc">#REF!</definedName>
    <definedName name="Zap.Columna">[17]Análisis!#REF!</definedName>
    <definedName name="Zap.Columna.Area.Noble">#REF!</definedName>
    <definedName name="Zap.columna.Casino">[17]Análisis!#REF!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[14]Análisis!$D$105</definedName>
    <definedName name="Zap.Escalera">#REF!</definedName>
    <definedName name="zap.M.ha.40cm.esp">[32]Análisis!$D$192</definedName>
    <definedName name="Zap.mur.H.A.">[31]Análisis!$D$163</definedName>
    <definedName name="Zap.muro.10.30x20.General">[17]Análisis!#REF!</definedName>
    <definedName name="Zap.Muro.15cm">#REF!</definedName>
    <definedName name="Zap.Muro.15cms">#REF!</definedName>
    <definedName name="Zap.Muro.20cm">#REF!</definedName>
    <definedName name="Zap.Muro.45x25.General">[17]Análisis!#REF!</definedName>
    <definedName name="Zap.muro.55x25.General">[17]Análisis!#REF!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[17]Análisis!#REF!</definedName>
    <definedName name="Zap.Muros.Cacino">[17]Análisis!#REF!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[14]Análisis!$D$120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[22]Insumos!$E$91</definedName>
    <definedName name="Zoc.Marmol.Mezc.Antillana">[17]Análisis!#REF!</definedName>
    <definedName name="Zoc.vibrazo.Blanco">#REF!</definedName>
    <definedName name="Zocalo.Baldosin">[17]Análisis!#REF!</definedName>
    <definedName name="Zocalo.bozel.marmol">#REF!</definedName>
    <definedName name="Zocalo.cemento7x25cm">#REF!</definedName>
    <definedName name="Zocalo.Ceram.Mezc.Antillana">[17]Análisis!#REF!</definedName>
    <definedName name="zocalo.ceramica">#REF!</definedName>
    <definedName name="Zócalo.Ceramica">[54]Insumos!$E$80</definedName>
    <definedName name="Zócalo.Cerámica">#REF!</definedName>
    <definedName name="zocalo.ceramica.antideslizante">#REF!</definedName>
    <definedName name="Zocalo.de.ceramica.A">[14]Análisis!$D$532</definedName>
    <definedName name="Zocalo.de.ceramica.B">[14]Análisis!$D$551</definedName>
    <definedName name="Zocalo.de.ceramica.C">[14]Análisis!$D$570</definedName>
    <definedName name="zocalo.de.mosaico">[31]Análisis!$D$1266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[14]Análisis!$D$501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[4]insumo!#REF!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1" i="1" l="1"/>
  <c r="F600" i="1"/>
  <c r="F599" i="1"/>
  <c r="F598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3" i="1"/>
  <c r="F492" i="1"/>
  <c r="F489" i="1"/>
  <c r="F488" i="1"/>
  <c r="F487" i="1"/>
  <c r="F485" i="1"/>
  <c r="F484" i="1"/>
  <c r="F481" i="1"/>
  <c r="F480" i="1"/>
  <c r="F479" i="1"/>
  <c r="F476" i="1"/>
  <c r="F475" i="1"/>
  <c r="F473" i="1"/>
  <c r="F472" i="1"/>
  <c r="F468" i="1"/>
  <c r="F467" i="1"/>
  <c r="F466" i="1"/>
  <c r="F465" i="1"/>
  <c r="F464" i="1"/>
  <c r="F463" i="1"/>
  <c r="F462" i="1"/>
  <c r="F460" i="1"/>
  <c r="F459" i="1"/>
  <c r="F458" i="1"/>
  <c r="F457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8" i="1"/>
  <c r="F436" i="1"/>
  <c r="F435" i="1"/>
  <c r="F434" i="1"/>
  <c r="F433" i="1"/>
  <c r="F432" i="1"/>
  <c r="F431" i="1"/>
  <c r="F430" i="1"/>
  <c r="F429" i="1"/>
  <c r="F428" i="1"/>
  <c r="F426" i="1"/>
  <c r="F425" i="1"/>
  <c r="F437" i="1"/>
  <c r="F424" i="1"/>
  <c r="F423" i="1"/>
  <c r="F422" i="1"/>
  <c r="F421" i="1"/>
  <c r="F420" i="1"/>
  <c r="F419" i="1"/>
  <c r="F418" i="1"/>
  <c r="F417" i="1"/>
  <c r="F416" i="1"/>
  <c r="F413" i="1"/>
  <c r="F412" i="1"/>
  <c r="F411" i="1"/>
  <c r="F410" i="1"/>
  <c r="F409" i="1"/>
  <c r="F408" i="1"/>
  <c r="F407" i="1"/>
  <c r="F406" i="1"/>
  <c r="F415" i="1"/>
  <c r="F414" i="1"/>
  <c r="F403" i="1"/>
  <c r="F402" i="1"/>
  <c r="F401" i="1"/>
  <c r="F400" i="1"/>
  <c r="F399" i="1"/>
  <c r="F398" i="1"/>
  <c r="F397" i="1"/>
  <c r="F396" i="1"/>
  <c r="F394" i="1"/>
  <c r="F393" i="1"/>
  <c r="F392" i="1"/>
  <c r="F391" i="1"/>
  <c r="F390" i="1"/>
  <c r="F389" i="1"/>
  <c r="M388" i="1"/>
  <c r="F388" i="1"/>
  <c r="M387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2" i="1"/>
  <c r="F371" i="1"/>
  <c r="F370" i="1"/>
  <c r="F369" i="1"/>
  <c r="F368" i="1"/>
  <c r="F373" i="1"/>
  <c r="F367" i="1"/>
  <c r="F366" i="1"/>
  <c r="F365" i="1"/>
  <c r="F364" i="1"/>
  <c r="F363" i="1"/>
  <c r="F362" i="1"/>
  <c r="F361" i="1"/>
  <c r="F360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6" i="1"/>
  <c r="F315" i="1"/>
  <c r="F314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66" i="1"/>
  <c r="F395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7" i="1"/>
  <c r="F246" i="1"/>
  <c r="F245" i="1"/>
  <c r="F243" i="1"/>
  <c r="F242" i="1"/>
  <c r="F241" i="1"/>
  <c r="F240" i="1"/>
  <c r="F490" i="1"/>
  <c r="F238" i="1"/>
  <c r="F237" i="1"/>
  <c r="F236" i="1"/>
  <c r="F235" i="1"/>
  <c r="F234" i="1"/>
  <c r="F233" i="1"/>
  <c r="F231" i="1"/>
  <c r="F482" i="1"/>
  <c r="F230" i="1"/>
  <c r="F229" i="1"/>
  <c r="F228" i="1"/>
  <c r="F227" i="1"/>
  <c r="F226" i="1"/>
  <c r="F477" i="1"/>
  <c r="F225" i="1"/>
  <c r="F224" i="1"/>
  <c r="F223" i="1"/>
  <c r="F474" i="1"/>
  <c r="F222" i="1"/>
  <c r="F221" i="1"/>
  <c r="F220" i="1"/>
  <c r="F219" i="1"/>
  <c r="F470" i="1"/>
  <c r="F469" i="1"/>
  <c r="F217" i="1"/>
  <c r="F216" i="1"/>
  <c r="F215" i="1"/>
  <c r="F214" i="1"/>
  <c r="F213" i="1"/>
  <c r="F212" i="1"/>
  <c r="F211" i="1"/>
  <c r="F210" i="1"/>
  <c r="F209" i="1"/>
  <c r="F461" i="1"/>
  <c r="F208" i="1"/>
  <c r="F207" i="1"/>
  <c r="F206" i="1"/>
  <c r="F205" i="1"/>
  <c r="F203" i="1"/>
  <c r="F202" i="1"/>
  <c r="F201" i="1"/>
  <c r="F200" i="1"/>
  <c r="F199" i="1"/>
  <c r="F198" i="1"/>
  <c r="A198" i="1"/>
  <c r="A199" i="1" s="1"/>
  <c r="A200" i="1" s="1"/>
  <c r="A201" i="1" s="1"/>
  <c r="F197" i="1"/>
  <c r="F196" i="1"/>
  <c r="F195" i="1"/>
  <c r="A195" i="1"/>
  <c r="F194" i="1"/>
  <c r="A194" i="1"/>
  <c r="F193" i="1"/>
  <c r="F192" i="1"/>
  <c r="F191" i="1"/>
  <c r="F190" i="1"/>
  <c r="F189" i="1"/>
  <c r="F188" i="1"/>
  <c r="F187" i="1"/>
  <c r="F186" i="1"/>
  <c r="F184" i="1"/>
  <c r="F269" i="1"/>
  <c r="F183" i="1"/>
  <c r="F267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185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602" i="1" l="1"/>
  <c r="F427" i="1"/>
  <c r="F439" i="1"/>
  <c r="F597" i="1"/>
  <c r="F41" i="1"/>
  <c r="F128" i="1"/>
  <c r="F143" i="1"/>
  <c r="F182" i="1"/>
  <c r="F204" i="1" s="1"/>
  <c r="F404" i="1"/>
  <c r="F456" i="1" s="1"/>
  <c r="F491" i="1"/>
  <c r="F268" i="1"/>
  <c r="F239" i="1"/>
  <c r="F471" i="1"/>
  <c r="F478" i="1"/>
  <c r="F486" i="1"/>
  <c r="F67" i="1"/>
  <c r="F107" i="1" s="1"/>
  <c r="F248" i="1"/>
  <c r="F218" i="1"/>
  <c r="F405" i="1"/>
  <c r="F317" i="1"/>
  <c r="F359" i="1" s="1"/>
  <c r="F167" i="1" l="1"/>
  <c r="F483" i="1"/>
  <c r="F494" i="1" s="1"/>
  <c r="F232" i="1"/>
  <c r="F244" i="1" s="1"/>
  <c r="F270" i="1"/>
  <c r="F313" i="1" s="1"/>
  <c r="F604" i="1" l="1"/>
  <c r="F608" i="1" s="1"/>
  <c r="F614" i="1" l="1"/>
  <c r="F609" i="1"/>
  <c r="F610" i="1"/>
  <c r="F611" i="1"/>
  <c r="F615" i="1"/>
  <c r="F612" i="1"/>
  <c r="F616" i="1"/>
  <c r="F617" i="1"/>
  <c r="F607" i="1"/>
  <c r="F613" i="1" s="1"/>
  <c r="F618" i="1" s="1"/>
  <c r="F620" i="1" s="1"/>
  <c r="F622" i="1" s="1"/>
</calcChain>
</file>

<file path=xl/sharedStrings.xml><?xml version="1.0" encoding="utf-8"?>
<sst xmlns="http://schemas.openxmlformats.org/spreadsheetml/2006/main" count="977" uniqueCount="535">
  <si>
    <t>Obra: CONSTRUCCIÓN SISTEMA ABASTECIMIENTO LOS BARRIOS LOS GUANDULES - LA RAQUETA COMO EXTENSIÓN DE LA GUAZARA</t>
  </si>
  <si>
    <t>Ubicacion: PROVINCIA BARAHONA</t>
  </si>
  <si>
    <r>
      <t xml:space="preserve">ZONA: </t>
    </r>
    <r>
      <rPr>
        <b/>
        <sz val="10"/>
        <rFont val="Arial"/>
        <family val="2"/>
      </rPr>
      <t>VIII</t>
    </r>
  </si>
  <si>
    <t>PRESUPUESTO BASE</t>
  </si>
  <si>
    <t>PART.</t>
  </si>
  <si>
    <t xml:space="preserve">DESCRIPCION </t>
  </si>
  <si>
    <t>CANT.</t>
  </si>
  <si>
    <t>UNID.</t>
  </si>
  <si>
    <t>P.U. (RD$)</t>
  </si>
  <si>
    <t>VALOR (RD$)</t>
  </si>
  <si>
    <t>A</t>
  </si>
  <si>
    <t>LINEA DE CONDUCCIÓN</t>
  </si>
  <si>
    <t>Replanteo</t>
  </si>
  <si>
    <t>M</t>
  </si>
  <si>
    <t>MOVIMIENTO DE TIERRA:</t>
  </si>
  <si>
    <t>Excavación en roca c/equipo (incluye extracción) 30%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</si>
  <si>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N</t>
    </r>
  </si>
  <si>
    <t>Excavación material compacto c/equipo 70%</t>
  </si>
  <si>
    <t>Suministro material de mina para relleno distancia promedio= 10 km  (50%)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</si>
  <si>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E</t>
    </r>
  </si>
  <si>
    <t>Compactado de relleno c/compactador mecánico en capas de 0.20 m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</si>
  <si>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C</t>
    </r>
  </si>
  <si>
    <t>Suministro y colocación asiento de arena (incluye acarreo interno)</t>
  </si>
  <si>
    <r>
      <t>M</t>
    </r>
    <r>
      <rPr>
        <sz val="10"/>
        <color indexed="8"/>
        <rFont val="Calibri"/>
        <family val="2"/>
      </rPr>
      <t>³</t>
    </r>
    <r>
      <rPr>
        <sz val="10"/>
        <color indexed="8"/>
        <rFont val="Arial"/>
        <family val="2"/>
      </rPr>
      <t>S</t>
    </r>
  </si>
  <si>
    <t>Rechequeo superficie</t>
  </si>
  <si>
    <r>
      <t>M</t>
    </r>
    <r>
      <rPr>
        <sz val="10"/>
        <rFont val="Calibri"/>
        <family val="2"/>
      </rPr>
      <t>²</t>
    </r>
  </si>
  <si>
    <t>Bote de material con camión d= 17  km, (incluye carguio y esparcimiento de material en lugar de bote)</t>
  </si>
  <si>
    <t>SUMINISTRO DE TUBERÍA:</t>
  </si>
  <si>
    <t>De ø 10"  PVC SDR-21  C/ J.G.+4% perdida</t>
  </si>
  <si>
    <t>COLOCACIÓN DE TUBERÍA:</t>
  </si>
  <si>
    <t>De ø 10"  PVC sdr-21  c/ J.G.</t>
  </si>
  <si>
    <t>SUMINISTRO Y COLOCACIÓN DE PIEZAS ESPECIALES C/PROTECCIÓN ANTICORROSIVA :</t>
  </si>
  <si>
    <t>Codo de ø 10" x 90° acero SCH-30</t>
  </si>
  <si>
    <t>UD</t>
  </si>
  <si>
    <t>Codo de ø 10" x 50° acero SCH-30</t>
  </si>
  <si>
    <t>PRUEBA HIDROSTÁTICA</t>
  </si>
  <si>
    <t xml:space="preserve">Señalización, control y seguridad en la obra  (incluye pasarelas, letreros pequeños con base en angulares, postes para cintas refractaria, luces intermitentes color ambar con recarga solar, barreras de peligro naranja) </t>
  </si>
  <si>
    <t xml:space="preserve">Limpieza continua y  final (obreros, camión  y herramientas menores) con tramos de alta pendiente </t>
  </si>
  <si>
    <t>SUB-TOTAL A</t>
  </si>
  <si>
    <t>B</t>
  </si>
  <si>
    <t xml:space="preserve">ESTACIÓN DE BOMBEO </t>
  </si>
  <si>
    <t>Replanteo y control topográfico (brigada topográfica)</t>
  </si>
  <si>
    <t xml:space="preserve">VISITA </t>
  </si>
  <si>
    <t>MOVIMIENTO  DE TIERRA:</t>
  </si>
  <si>
    <t>Excavación material no clasificado c/equipo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</si>
  <si>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N</t>
    </r>
  </si>
  <si>
    <t>Compactado de relleno c/compactador mecánico en capas de 0.20m)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</si>
  <si>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</si>
  <si>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E</t>
    </r>
  </si>
  <si>
    <t>.</t>
  </si>
  <si>
    <t>HORMIGON ARMADO EN (INDUSTRIAL FC'= 280 KG/CM²)</t>
  </si>
  <si>
    <t>Zapata  muro 4.92 QQ/M³</t>
  </si>
  <si>
    <r>
      <t>M</t>
    </r>
    <r>
      <rPr>
        <sz val="10"/>
        <rFont val="Calibri"/>
        <family val="2"/>
      </rPr>
      <t>³</t>
    </r>
  </si>
  <si>
    <t>Zapata de columna central 1.35 QQ/M³</t>
  </si>
  <si>
    <t>M³</t>
  </si>
  <si>
    <t>Losa de fondo e=0.20 - 3.44 QQ/M³</t>
  </si>
  <si>
    <t>Muros 0.25- 4.26 QQ/M³</t>
  </si>
  <si>
    <t>Columna c1 central 0.40 x 0.40 -5.71 QQ/M³</t>
  </si>
  <si>
    <t>Columna c2 perimetral 0.40 x 0.40- 4.23 QQ/M³</t>
  </si>
  <si>
    <t>Viga 0.25 x 0.45 -4.86 QQ/M³</t>
  </si>
  <si>
    <t>Viga v2 0.25 x 0.65 -3.75 QQ/M³</t>
  </si>
  <si>
    <t>Losa de techo 0.15-0.94 QQ/M³</t>
  </si>
  <si>
    <t>TERMINACIÓN DE SUPERFICIE:</t>
  </si>
  <si>
    <t>Fino de fondo pulido</t>
  </si>
  <si>
    <t>Pañete interior pulido</t>
  </si>
  <si>
    <t>Fino de techo</t>
  </si>
  <si>
    <t>Cantos</t>
  </si>
  <si>
    <t>Banda de goma hidrofílica, preformada, expandible 25 x 20 MM</t>
  </si>
  <si>
    <t>INSTALACIONES</t>
  </si>
  <si>
    <t>Escalera exterior H.G. 1/2 h=3.40 M. (con dos manos de primer Galvo One, y acabado dos capas de pintura epóxica mantenimiento industrial)</t>
  </si>
  <si>
    <t>Escalera interior acero inoxidable H=3.70 M.</t>
  </si>
  <si>
    <r>
      <t xml:space="preserve">Tapa en hierro negro de </t>
    </r>
    <r>
      <rPr>
        <sz val="11"/>
        <rFont val="Calibri"/>
        <family val="2"/>
      </rPr>
      <t>¼" de espesor, con primer anticorrosivo Oxiguard dos capas y acabado de pintura epóxica mantenimiento industrial dos capas, instalación de las tapas con expanciones hilti galvanizadas</t>
    </r>
    <r>
      <rPr>
        <sz val="11"/>
        <rFont val="Arial"/>
        <family val="2"/>
      </rPr>
      <t xml:space="preserve"> (0.80m x 0.80m) (incluye candado para exterior) </t>
    </r>
  </si>
  <si>
    <r>
      <t xml:space="preserve">Ventilación de </t>
    </r>
    <r>
      <rPr>
        <sz val="11"/>
        <rFont val="Calibri"/>
        <family val="2"/>
      </rPr>
      <t>Ø</t>
    </r>
    <r>
      <rPr>
        <sz val="11"/>
        <rFont val="Arial"/>
        <family val="2"/>
      </rPr>
      <t xml:space="preserve"> 8" </t>
    </r>
  </si>
  <si>
    <t>Mano de obra plomero y soldador</t>
  </si>
  <si>
    <t xml:space="preserve">SUMINISTRO Y COLOCACIÓN DE VÁLVULA:  </t>
  </si>
  <si>
    <t xml:space="preserve">De flota  de 4" HF 150 PSI platillada completa </t>
  </si>
  <si>
    <t xml:space="preserve">Junta mecánica tipo dresser de 4" de 150 psi </t>
  </si>
  <si>
    <t xml:space="preserve">Registro para válvula 4" ( según detalle en planos) (1.00 x 1.00 x 1.15) debe ser construido sobre un lecho de grava no menor de 80 cm. de espesor y tener un drenaje en el fondo para evitar acumulacion de agua en el interior del registro. </t>
  </si>
  <si>
    <t xml:space="preserve">DESAGUE DE CISTERNA </t>
  </si>
  <si>
    <t>9.1</t>
  </si>
  <si>
    <t xml:space="preserve">Replanteo </t>
  </si>
  <si>
    <t xml:space="preserve">MOVIMIENTO DE TIERRA </t>
  </si>
  <si>
    <t>9.2.1</t>
  </si>
  <si>
    <t xml:space="preserve">Excavación material compacto  a mano </t>
  </si>
  <si>
    <t>9.2.2</t>
  </si>
  <si>
    <t xml:space="preserve">Asiento de arena </t>
  </si>
  <si>
    <t>9.2.3</t>
  </si>
  <si>
    <t xml:space="preserve">Nivelación en fondo de zanja  </t>
  </si>
  <si>
    <t>9.2.4</t>
  </si>
  <si>
    <t>9.2.5</t>
  </si>
  <si>
    <t>SUMINISTRO DE TUBERÍA</t>
  </si>
  <si>
    <t>9.3.1</t>
  </si>
  <si>
    <t xml:space="preserve">De 8" PVC SDR-32.5 c/J.G. </t>
  </si>
  <si>
    <t>COLOCACION DE TUBERÍA</t>
  </si>
  <si>
    <t>9.4.1</t>
  </si>
  <si>
    <t xml:space="preserve">SUMINISTRO Y COLOCACIÓN DE VÁLVULA </t>
  </si>
  <si>
    <t>9.5.1</t>
  </si>
  <si>
    <t xml:space="preserve">De compuerta de 8" de 150 psi platillada completa </t>
  </si>
  <si>
    <t>9.5.2</t>
  </si>
  <si>
    <t>Registro de H.A. (1.60 x 1.60 x 1.60 )  (ver detalles en planos) debe ser construido sobre un lecho de grava no menor de 80 cm. de espesor y tener un drenaje en el fondo para evitar acumulacion de agua en el interior del registro.</t>
  </si>
  <si>
    <t>9.5.3</t>
  </si>
  <si>
    <t xml:space="preserve">Junta mecánica tipo dresser de 8" H.F de 150 psi </t>
  </si>
  <si>
    <t>Limpieza continua y final</t>
  </si>
  <si>
    <t>SUB-TOTAL B</t>
  </si>
  <si>
    <t>C</t>
  </si>
  <si>
    <t xml:space="preserve">ELECTRIFICACION BASICA </t>
  </si>
  <si>
    <t>ELECTRIFICACION PRIMARIA</t>
  </si>
  <si>
    <t>Postes en H.A,V 40´ 500 Dam</t>
  </si>
  <si>
    <t>Postes en H.A,V 40´ 800 Dam</t>
  </si>
  <si>
    <t>Alambre AAAC No. 2/0</t>
  </si>
  <si>
    <t>PIES</t>
  </si>
  <si>
    <t>Estructura M-301</t>
  </si>
  <si>
    <t>Estructura M -302</t>
  </si>
  <si>
    <t>Estructura M -304</t>
  </si>
  <si>
    <t>Estructura M -307</t>
  </si>
  <si>
    <t>Estructura M -316</t>
  </si>
  <si>
    <t>Estructura PR-208</t>
  </si>
  <si>
    <t>Estructura HA-100B</t>
  </si>
  <si>
    <t>Estructura PR-101</t>
  </si>
  <si>
    <t>Estructura AP-103</t>
  </si>
  <si>
    <t>Estructura TR-306 (Inc. Transf. 3 * 25 Kva) (sobre caseta de cisterna)</t>
  </si>
  <si>
    <t>Instalación de postes</t>
  </si>
  <si>
    <t>Hoyo para postes</t>
  </si>
  <si>
    <t>Hoyo para vientos</t>
  </si>
  <si>
    <t>Mano de obra eléctrica primaria</t>
  </si>
  <si>
    <t xml:space="preserve">SUB-TOTAL 1  </t>
  </si>
  <si>
    <t>ELECTRIFICACION SECUNDARIA</t>
  </si>
  <si>
    <t>2.1</t>
  </si>
  <si>
    <t xml:space="preserve">Alimentador eléctrico desde banco de transformadores hasta medidor de energía con Main Breaker con 3 conductores THW No.1/0 (fases),1 conductor THW No. 2 (neutro) y 1 conductor no.4 a 7 hilos trenzado (tierra) en tubería Inc de 2", incluye Condulet, Conectores y Soportes de Tuberías. </t>
  </si>
  <si>
    <t>2,2</t>
  </si>
  <si>
    <t xml:space="preserve">Alimentador eléctrico desde medidor de energía con Main Breaker hasta panel Board con 3 conductores THW No.1/0 (fases),1 conductor THW No. 2 (neutro) y 1 conductor no.4 a 7 hilos trenzado (tierra) en tuberías Inc y PVC de 2", incluye Condulet, Conectores, Soportes de Tuberías y movimiento de tierra. </t>
  </si>
  <si>
    <t>2,3</t>
  </si>
  <si>
    <t xml:space="preserve">Alimentador eléctrico desde panel Board hasta paneles arrancador suave con 3 conductores THW No.4 (fases) y 1 conductor THW No. 6 (neutro) en tubería EMT 11/2", incluye, conectores y soportes de tuberías. </t>
  </si>
  <si>
    <t>m</t>
  </si>
  <si>
    <t>2,4</t>
  </si>
  <si>
    <t xml:space="preserve">Alimentador eléctrico desde paneles arrancador suave hasta motor eléctrico de electrobombas (2 equipos) con 3 conductores THW No.4 (fases) y 1 conductor THW No. 6 (neutro), en tuberías EMT y L.T. de 11/2", incluye, conectores y soportes de tuberías. </t>
  </si>
  <si>
    <t>2,5</t>
  </si>
  <si>
    <t xml:space="preserve">Alimentador eléctrico desde panel Board hasta transformador seco con 2 conductores THW No.8 (fases) y 1 conductor THW No. 10 (neutro) en tubería l.t 3/4", incluye, conectores y soportes de tuberías. </t>
  </si>
  <si>
    <t>2,6</t>
  </si>
  <si>
    <t xml:space="preserve">Alimentador eléctrico desde transformador seco hasta panel de Breakers 4/8 circuitos con 2 conductores THW No.8 (fases) y 1 conductor THW no. 10 (neutro) en tubería l.t 3/4", incluye, conectores y soportes de tuberías. </t>
  </si>
  <si>
    <t>2,8</t>
  </si>
  <si>
    <r>
      <t>Medidor energía con Main Breaker 150 Amp, 460 volts, 3</t>
    </r>
    <r>
      <rPr>
        <sz val="11"/>
        <rFont val="Calibri"/>
        <family val="2"/>
      </rPr>
      <t>Ø</t>
    </r>
    <r>
      <rPr>
        <sz val="11"/>
        <rFont val="Arial"/>
        <family val="2"/>
      </rPr>
      <t>, enclosure, nema 3r</t>
    </r>
  </si>
  <si>
    <t>2,9</t>
  </si>
  <si>
    <t xml:space="preserve">Panel boar barra de 150 Amp. con main breaker 150/3 Amp, 240 Volts, 3Ø, Inc. 2 breakers 125/3 Amp., 1 breaker 20/2 Amp. y 1 breaker 15/2 amp. </t>
  </si>
  <si>
    <t>2,10</t>
  </si>
  <si>
    <t>Panel de distribución, (4/8 circuitos) (incluye breakers)</t>
  </si>
  <si>
    <t>2,11</t>
  </si>
  <si>
    <t>Transformador seco 5 KVA, 480-120/240 V</t>
  </si>
  <si>
    <t>2,12</t>
  </si>
  <si>
    <t>Registro eléctrico en H.A. (0.5 x 0.5 x 0.6 m)</t>
  </si>
  <si>
    <t xml:space="preserve">Mano de obra eléctrica  secundaria </t>
  </si>
  <si>
    <t>SUB-TOTAL 2</t>
  </si>
  <si>
    <t>SUMINISTRO E INSTALACION DE ELECTROBOMBA</t>
  </si>
  <si>
    <t>Válvula de compuerta con vástago ascendente de 6" platillada a 150 psi incluida su colocación</t>
  </si>
  <si>
    <t>Válvula check horizontal de 6" a 150 psi, platillado.</t>
  </si>
  <si>
    <t>Válvula de aire de 1", 150 psi.</t>
  </si>
  <si>
    <t>Codo de 6" x 90 grados</t>
  </si>
  <si>
    <t xml:space="preserve">Construcción de manifor de 12" x 6" </t>
  </si>
  <si>
    <t xml:space="preserve">Reducción de 12" x 6" </t>
  </si>
  <si>
    <t>Instalación manométrica completa</t>
  </si>
  <si>
    <t xml:space="preserve">Bloque de anclaje en hormigón simple  </t>
  </si>
  <si>
    <t xml:space="preserve">Anclaje en hormigón armado  </t>
  </si>
  <si>
    <t xml:space="preserve">Base en hormigón armado para equipos de bombeo  </t>
  </si>
  <si>
    <t>Mano de obra construcción de descarga de 6"</t>
  </si>
  <si>
    <t xml:space="preserve">Pintura dos capas de oxiguard y dos capas de pintura epóxica mantenimiento industrial color azul para descarga </t>
  </si>
  <si>
    <t xml:space="preserve">Bloque de anclaje en hormigon simlpe  </t>
  </si>
  <si>
    <t xml:space="preserve">Anclaje en hormigon armado  </t>
  </si>
  <si>
    <r>
      <t>Base en hormigon visto armado para equipos de bombeo f'c=280 kg/cm</t>
    </r>
    <r>
      <rPr>
        <sz val="11"/>
        <rFont val="Calibri"/>
        <family val="2"/>
      </rPr>
      <t>²</t>
    </r>
    <r>
      <rPr>
        <sz val="11"/>
        <rFont val="Arial"/>
        <family val="2"/>
      </rPr>
      <t xml:space="preserve">  </t>
    </r>
  </si>
  <si>
    <t>Mano de obra construccion de descarga de 6"</t>
  </si>
  <si>
    <t xml:space="preserve">SUB-TOTAL 3  </t>
  </si>
  <si>
    <t>SUB-TOTAL C</t>
  </si>
  <si>
    <t>D</t>
  </si>
  <si>
    <t>CASETA DE BOMBEO SOBRE CISTERNA</t>
  </si>
  <si>
    <r>
      <t>HORMIGON ARMADO EN f'c=240 kg/cm</t>
    </r>
    <r>
      <rPr>
        <b/>
        <sz val="10"/>
        <rFont val="Calibri"/>
        <family val="2"/>
      </rPr>
      <t>²</t>
    </r>
    <r>
      <rPr>
        <b/>
        <sz val="13.4"/>
        <rFont val="Arial"/>
        <family val="2"/>
      </rPr>
      <t xml:space="preserve"> :</t>
    </r>
  </si>
  <si>
    <t>Viga V 0.25 x 0.35 - 2.89 QQ/M³</t>
  </si>
  <si>
    <t>Viga VP 0.25 x 0.35 -1.78 QQ/M³</t>
  </si>
  <si>
    <t>Losa de techo 0.15 - 1.28 QQ/M³</t>
  </si>
  <si>
    <t xml:space="preserve">Soporte de corredera </t>
  </si>
  <si>
    <t>Base motor y bombeo 2.00 QQ/M³</t>
  </si>
  <si>
    <t>MURO BLOCK</t>
  </si>
  <si>
    <t>Muro block de 8" ø 3/8" a 0.60 m  (S.N.P.)</t>
  </si>
  <si>
    <t>TERMINACION DE SUPERFICIES</t>
  </si>
  <si>
    <t>Pañete exterior maestreado y a plomo</t>
  </si>
  <si>
    <t>Pañete interior maestreado y a plomo</t>
  </si>
  <si>
    <t>Fino de techo plano</t>
  </si>
  <si>
    <t>Antepecho de bloques (una línea de block)</t>
  </si>
  <si>
    <r>
      <t>Piso hormigón pulido espesor de 10 cm y refuerzo de fibra de polipropileno (f'c=210 kg/cm</t>
    </r>
    <r>
      <rPr>
        <sz val="11"/>
        <rFont val="Calibri"/>
        <family val="2"/>
      </rPr>
      <t>²</t>
    </r>
    <r>
      <rPr>
        <sz val="14.75"/>
        <rFont val="Arial"/>
        <family val="2"/>
      </rPr>
      <t>)</t>
    </r>
  </si>
  <si>
    <t>Zabaleta</t>
  </si>
  <si>
    <t>Base fresh cement</t>
  </si>
  <si>
    <t>Pintura acrílica calidad superior dos manos mas retoques</t>
  </si>
  <si>
    <t>PORTAJE</t>
  </si>
  <si>
    <t xml:space="preserve">Puerta polimetal (1.00 x 2.10) m (incluye instalacion y llavín de calidad) </t>
  </si>
  <si>
    <t>Ventana louver fija confeccionada con angular de 3" x 3/16" y planchuelas de 3" x 1/4" para celocias inclinadas (acabado con antioxidante oxiguard dos manos y luego dos manos de pintura epóxica mantenimiento industrial dos manos)</t>
  </si>
  <si>
    <t>Puerta metálica frontal  enrollable (4.00 m x 2.70 m)</t>
  </si>
  <si>
    <t>INSTALACIONES ELECTRICAS</t>
  </si>
  <si>
    <t>Entrada general</t>
  </si>
  <si>
    <t>Salidas cenitales</t>
  </si>
  <si>
    <t>Salidas interruptor sencillo</t>
  </si>
  <si>
    <t>Salidas tomacorriente dobles 120 v</t>
  </si>
  <si>
    <t>Acera 0.80 de ancho con hormigon industrial f'c=210 kg/cm² y refuerzo de fibra de polipropileno 0.80 de ancho con hormigon industrial f'c=210 kg/cm² y refuerzo de fibra de polipropileno</t>
  </si>
  <si>
    <t>SUB-TOTAL D</t>
  </si>
  <si>
    <t>E</t>
  </si>
  <si>
    <t>VERJA EN BLOQUES DE 6" VIOLINADOS,  L=105 ML</t>
  </si>
  <si>
    <t>PRELIMINARES</t>
  </si>
  <si>
    <t>Demolicion de tramo verja existente</t>
  </si>
  <si>
    <t>Excavación en material compacto para zapatas  a mano</t>
  </si>
  <si>
    <t xml:space="preserve">Reposición material compactado </t>
  </si>
  <si>
    <t>Bote de material con camión in situ</t>
  </si>
  <si>
    <t>HORMIGÓN ARMADO EN:</t>
  </si>
  <si>
    <r>
      <t>Zapata de muros (0.45 x 0.25) M  - 0.87 qq/m</t>
    </r>
    <r>
      <rPr>
        <sz val="11"/>
        <rFont val="Calibri"/>
        <family val="2"/>
      </rPr>
      <t>³</t>
    </r>
    <r>
      <rPr>
        <sz val="11"/>
        <rFont val="Arial"/>
        <family val="2"/>
      </rPr>
      <t>,f'c=180 kg/cm²</t>
    </r>
  </si>
  <si>
    <t>Zapata  de  columnas  (0.60 x 0.60 x 0.25) M - 2.08 qq/m³ f'c=180 kg/cm²</t>
  </si>
  <si>
    <t>Columnas de amarre (0.20 x 0.20) M - 4.36 qq/m³, f'c=210 kg/cm²</t>
  </si>
  <si>
    <t>Viga de amarre  BNP (0.15 x 0.20) M - 3.22 qq/m³, f'c=210 kg/cm²</t>
  </si>
  <si>
    <t>Viga de Amarre SNP (0.20 x 0.20) M - 2.45 qq/m³,  f'c=210 kg/cm²</t>
  </si>
  <si>
    <t>Viga apoyo del riel puerta corrediza l=8.40mts- 2.32 qq/m³, f'c=240 kg/cm²</t>
  </si>
  <si>
    <t>MUROS</t>
  </si>
  <si>
    <t xml:space="preserve">Block 6"  ø3/8" @ 0.60 m  SNP violinado (usar bloques de buen acabado) </t>
  </si>
  <si>
    <t>Block 6"  ø3/8"@0.60m  BNP</t>
  </si>
  <si>
    <t>TERMINACIÓN DE SUPERFICIE</t>
  </si>
  <si>
    <t>Aplicación de adhesivo para hormigon (Lanco CB 999 o similar)</t>
  </si>
  <si>
    <t>Pañete en vigas y columnas</t>
  </si>
  <si>
    <t>PINTURA</t>
  </si>
  <si>
    <t>Base fresh cement en vigas y columnas</t>
  </si>
  <si>
    <t xml:space="preserve">Acrílica calidad superior azul turquesa en vigas y columnas dos manos y retoque </t>
  </si>
  <si>
    <t>Suministro y colocación de alambre galvanizado tipo trinchera</t>
  </si>
  <si>
    <t>Suministro y colocación de junta expansiva (colocada cada 30mts según detalle) tira de foam 1/2" luego colocar masilla elastomerica para acabado</t>
  </si>
  <si>
    <t xml:space="preserve">Suministro y colocación de angulares de 1 1/2"x 3/16" </t>
  </si>
  <si>
    <t>Puerta corrediza Long=4.0 M (acabado en anticorrosivo oxiguard dos capas y acabado en pintura epóxica mantenimiento industrial dos capas)</t>
  </si>
  <si>
    <t>P.A</t>
  </si>
  <si>
    <t>Logo y letrero de Inapa</t>
  </si>
  <si>
    <t>SUB-TOTAL E</t>
  </si>
  <si>
    <t>F</t>
  </si>
  <si>
    <t xml:space="preserve">GARITA DE VIGILANTE </t>
  </si>
  <si>
    <t>ML</t>
  </si>
  <si>
    <t>Movimiento de tierra a mano  (incluye excavación de zapatas, reposición de material compactado y bote de material sobrante)</t>
  </si>
  <si>
    <r>
      <t>HORMIGÓN ARMADO (f'c=210 kg/cm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>):</t>
    </r>
  </si>
  <si>
    <r>
      <t>Zapata de muro (Incl. Zap. C1) 0.85 qq/m</t>
    </r>
    <r>
      <rPr>
        <sz val="11"/>
        <rFont val="Calibri"/>
        <family val="2"/>
      </rPr>
      <t>³</t>
    </r>
  </si>
  <si>
    <t>Viga de amarre bajo de piso 0.15 x 0.20 - 3.71 qq/m³</t>
  </si>
  <si>
    <t>Viga de amarre a nivel de techo 0.15 x 0.20 - 3.37 qq/m³</t>
  </si>
  <si>
    <t>Dintel d1 (0.15 x 0.30 )    2.99 qq/m³</t>
  </si>
  <si>
    <t>Viga dintel d2 - 2.32 qq/m³</t>
  </si>
  <si>
    <t>Columna 0.30x0.15 - 3.03 qq/m³</t>
  </si>
  <si>
    <t>Losa de techo  0.12 M - 1.34 qq/m³</t>
  </si>
  <si>
    <t xml:space="preserve">MUROS DE BLOCK </t>
  </si>
  <si>
    <t xml:space="preserve">B.N.P  de ø 6¨  </t>
  </si>
  <si>
    <t xml:space="preserve">S.N.P de ø 6¨  </t>
  </si>
  <si>
    <t>Zabaleta en techo</t>
  </si>
  <si>
    <t>Gotero ranurado</t>
  </si>
  <si>
    <t>Impermeabilizante en techo (tipo sellador, aplicar tres capas según instrucción del fabricante)</t>
  </si>
  <si>
    <t>Cerámica en  baño</t>
  </si>
  <si>
    <t>Pintura general acrílica calidad superior (incluye base fresh cement)</t>
  </si>
  <si>
    <t>Pisos de hormigón con malla electosoldada D 2.3x D 2.3 de 150mm x150 mm y fibra de polipropileno (pulido)</t>
  </si>
  <si>
    <t>Acera 0.80 de ancho con hormigon industrial f'c=210 kg/cm² y refuerzo de fibra de polipropileno perimetral de 0.80 M</t>
  </si>
  <si>
    <t>PUERTA (SUMINISTRO Y COLOCACIÓN):</t>
  </si>
  <si>
    <t xml:space="preserve">Pre marco  de 1 1/2"x 1 1/2" 3/16"  en puerta y ventanas </t>
  </si>
  <si>
    <t xml:space="preserve">Puerta polimetal Inc. herraje instalación y llavín de calidad  (2.10x1.00) M </t>
  </si>
  <si>
    <t>Reja de protección en puerta (2.10x1.0) M con acabado con oxiguard y pintura epóxica industrial</t>
  </si>
  <si>
    <t>VENTANA DE ALUMINIO (INCLUYE COLOCACIÓN)</t>
  </si>
  <si>
    <t>Ventanas  de aluminio  en celosías color blanco, fabricación superior</t>
  </si>
  <si>
    <t>P2</t>
  </si>
  <si>
    <t>Reja de protección en ventanas (acabado igual a la reja de la puerta)</t>
  </si>
  <si>
    <t>INSTALACIÓN SANITARIA:</t>
  </si>
  <si>
    <t>Lavamanos sencillos con mezcladora monomando, y llave angular doble</t>
  </si>
  <si>
    <t>Inodoro</t>
  </si>
  <si>
    <t>Desagüe de techo empotrado</t>
  </si>
  <si>
    <t>Ducha</t>
  </si>
  <si>
    <t>Desagüe de piso 3"</t>
  </si>
  <si>
    <t>Columna ventilación de 3"</t>
  </si>
  <si>
    <t xml:space="preserve">Cámara de inspección </t>
  </si>
  <si>
    <t>Séptico (1.90x1.10x 2.00) M</t>
  </si>
  <si>
    <t>Tinaco 150 GLS</t>
  </si>
  <si>
    <t>Barra para cortina de baño en tubo de 3/4" inoxidable</t>
  </si>
  <si>
    <t>Tubería y piezas de plomeria</t>
  </si>
  <si>
    <t>PA</t>
  </si>
  <si>
    <t>Mano de obra instalación</t>
  </si>
  <si>
    <t xml:space="preserve">INSTALACIÓN ELÉCTRICA: </t>
  </si>
  <si>
    <t>Entrada general (incluye panel de braeker de 4/8 circuitos)</t>
  </si>
  <si>
    <t>Salidas luces cenitales</t>
  </si>
  <si>
    <t>Salidas tomacorrientes doble 120 v</t>
  </si>
  <si>
    <t>Salidas interruptor sencillos</t>
  </si>
  <si>
    <t xml:space="preserve">Limpieza continua y final  </t>
  </si>
  <si>
    <t>SUB TOTAL F</t>
  </si>
  <si>
    <t>G</t>
  </si>
  <si>
    <t>LINEA DE IMPULSION</t>
  </si>
  <si>
    <t>Excavación en roca c/equipo (incluye extracción) 45%</t>
  </si>
  <si>
    <t>Excavación material compacto c/equipo 55%</t>
  </si>
  <si>
    <t>Suministro material de mina para relleno Dist. Prom = 10 Km    (50%)</t>
  </si>
  <si>
    <t>SUMINISTRO DE TUBERIA:</t>
  </si>
  <si>
    <t>De ø 10"  PVC- SDR-21  C/ J.G.+4% perdida</t>
  </si>
  <si>
    <t>COLOCACION DE TUBERIA:</t>
  </si>
  <si>
    <t>De ø 10"  PVC- SDR-21  C/ J.G.</t>
  </si>
  <si>
    <t>SUMINISTRO Y COLOCACION DE PIEZAS ESPECIALES C/PROTECCION ANTICORROSIVA :</t>
  </si>
  <si>
    <t>Codo de ø 10" x 75° acero SCH-30</t>
  </si>
  <si>
    <t>Codo de ø 10" x 55  acero SCH-30</t>
  </si>
  <si>
    <t>Codo de ø 10" x 35° acero SCH-30</t>
  </si>
  <si>
    <t>Codo de ø 10" x 20° acero SCH-30</t>
  </si>
  <si>
    <t>Codo de ø 10" x 25  acero SCH-30</t>
  </si>
  <si>
    <t>Codo de ø 10" x 15° acero SCH-30</t>
  </si>
  <si>
    <t xml:space="preserve">Junta mecánica tipo dresser de ø 10" 150 PSI </t>
  </si>
  <si>
    <t xml:space="preserve">Anclaje H.A. para piezas según detalle </t>
  </si>
  <si>
    <t>SUMINISTRO Y COLOCACION DE VALVULAS</t>
  </si>
  <si>
    <t xml:space="preserve">Válvula de aire combinada Ø2"  completa  (150PSI)  (incl.: válvula , tornillos,  junta de goma,  niple platillado, junta dresser ) </t>
  </si>
  <si>
    <t>Válvula de aire 2"  completa  (150PSI)  (incl.: válvula , tornillos,  junta de goma,  niple platillado, junta dresser )</t>
  </si>
  <si>
    <t xml:space="preserve">Válvula de desagüe Ø4" H.F platillada completa  (150PSI)  (incl.: válvula platillada, tornillos,  junta de goma,  niple platillado, junta dresser ) </t>
  </si>
  <si>
    <r>
      <t>Registro para válvula de aire en tubo concreto Ø48", clase III  (inc. Losa de fondo y techo de hormigón armado y tapa de polipropileno )seg</t>
    </r>
    <r>
      <rPr>
        <sz val="10"/>
        <color rgb="FF000000"/>
        <rFont val="Calibri"/>
        <family val="2"/>
      </rPr>
      <t>ú</t>
    </r>
    <r>
      <rPr>
        <sz val="10"/>
        <color rgb="FF000000"/>
        <rFont val="Arial"/>
        <family val="2"/>
      </rPr>
      <t>n diseño</t>
    </r>
  </si>
  <si>
    <t>Caja telescópica hierro fundido , para válvula de desagüe</t>
  </si>
  <si>
    <t>PRUEBA HIDROSTATICA</t>
  </si>
  <si>
    <t xml:space="preserve">Señalización, control y seguridad en la obra  (incluye pasarelas, letreros pequeños con base en angulares, postes para cintas refractaria, luces intermitentes color ambar recargables con energia solar, barreras de peligro naranja </t>
  </si>
  <si>
    <t>SUB - TOTAL FASE  G</t>
  </si>
  <si>
    <t>H</t>
  </si>
  <si>
    <t xml:space="preserve">DEPOSITO REGULADOR SUPERFICIAL 700 MT3 H. A. </t>
  </si>
  <si>
    <t>Replanteo y control topográfico</t>
  </si>
  <si>
    <t>2</t>
  </si>
  <si>
    <t>Explanación  con equipo (corte de material)</t>
  </si>
  <si>
    <t>Relleno compactado c/compactador mecánico en capas de 0.20m)</t>
  </si>
  <si>
    <t>2.3</t>
  </si>
  <si>
    <t>MOVIMIENTO DE TIERRA</t>
  </si>
  <si>
    <t>Excavación material c/equipo</t>
  </si>
  <si>
    <r>
      <t>HORMIGON ARMADO  f'c= 280 kg/cm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 xml:space="preserve"> (INDUSTRIAL) EN:</t>
    </r>
  </si>
  <si>
    <t xml:space="preserve">Zapata de columna C-1  - 2.30 QQ/M³  </t>
  </si>
  <si>
    <t xml:space="preserve">Zapata de muros H=0.40 M - 7.04 QQ/M³  </t>
  </si>
  <si>
    <t xml:space="preserve">Losa de fondo  e=0.20 M - 1.36 QQ/M³  </t>
  </si>
  <si>
    <t xml:space="preserve">Muro e=0.30  - 2.25 QQ/M³  </t>
  </si>
  <si>
    <t xml:space="preserve">Columnas C1 (0.40 x 0.40)-4.37 QQ/M³  </t>
  </si>
  <si>
    <t xml:space="preserve">Columnas C2 (0.40 x 0.40)-3.22  QQ/M³ </t>
  </si>
  <si>
    <t xml:space="preserve">Viga (0.50 x 0.25)-4.22 QQ/M³ </t>
  </si>
  <si>
    <t xml:space="preserve">Losa superior  e=0.15 M- 1.14 QQ/M³  </t>
  </si>
  <si>
    <t>Hormigón de limpieza e=0.05 cm  Fc'= 180 Kg/CM²</t>
  </si>
  <si>
    <t>APLICACIÓN DE:</t>
  </si>
  <si>
    <t>Impermeabilizante sika monotop -SEAL-107 o similar (muro interior y losa de fondo)</t>
  </si>
  <si>
    <t>M²</t>
  </si>
  <si>
    <t>Junta expansiva de bentonita (según detalle)</t>
  </si>
  <si>
    <t xml:space="preserve">TERMINACION SUPERFICIES </t>
  </si>
  <si>
    <t xml:space="preserve">Pañete interior pulido </t>
  </si>
  <si>
    <t xml:space="preserve">Pañete exterior maestreado y a plomo  </t>
  </si>
  <si>
    <t xml:space="preserve">Fino fondo pulido </t>
  </si>
  <si>
    <t xml:space="preserve">Cantos </t>
  </si>
  <si>
    <t xml:space="preserve">Aplicación de adhesivo para hormigon (Lanco CB 999 o similar) </t>
  </si>
  <si>
    <t xml:space="preserve">Fino losa techo </t>
  </si>
  <si>
    <t>Construcción de Acera 0.80 de ancho con hormigon industrial f'c=210 kg/cm² y refuerzo de fibra de polipropileno perimetral ancho= 0.60 M, e=0.10 M</t>
  </si>
  <si>
    <t>CONSTRUCCION DE: ENTRADA SALIDA Y REBOSE,  BY-PASS, DESAGUE Y REBOSE ( SUMINISTROS E INSTALACION)</t>
  </si>
  <si>
    <t>ENTRADA</t>
  </si>
  <si>
    <t>7.1.1</t>
  </si>
  <si>
    <t>Tubería Ø10"acero SCH-40 s/costura   c/protección anticorrosiva (soterrada)</t>
  </si>
  <si>
    <t>7.1.2</t>
  </si>
  <si>
    <t xml:space="preserve">Tubería Ø10"acero SCH-40 S/Costura   C/Protección anticorrosiva (aérea) </t>
  </si>
  <si>
    <t>7.1.3</t>
  </si>
  <si>
    <t>Niple 10" x 2' acero SCH-40 C/Protección anticorrosiva</t>
  </si>
  <si>
    <t>7.1.4</t>
  </si>
  <si>
    <t>Codo 10"x 90º acero SCH-40 C/Protección anticorrosiva</t>
  </si>
  <si>
    <t>7.1.5</t>
  </si>
  <si>
    <t>Junta mecánica tipo dresser Ø10"  150 PSI</t>
  </si>
  <si>
    <t>7.1.6</t>
  </si>
  <si>
    <t>Anclaje p/piezas (según diseño)</t>
  </si>
  <si>
    <t>7.1.7</t>
  </si>
  <si>
    <t>Válvula compuerta Ø10" platilada (incl. Válvula, tornillos 3/4"x3, junta de goma,  1/2"niple platillado 8" x 12", junta dresser 12")</t>
  </si>
  <si>
    <t>7.1.8</t>
  </si>
  <si>
    <t>Registro p/válvula según diseño</t>
  </si>
  <si>
    <t>SALIDA Y REBOSE</t>
  </si>
  <si>
    <t>7.2.1</t>
  </si>
  <si>
    <t>Tubería Ø10"acero SCH-40  s/costura c/protección anticorrosiva (soterrada)</t>
  </si>
  <si>
    <t>7.2.2</t>
  </si>
  <si>
    <t>Tubería Ø10"acero SCH-40  s/costura c/protección anticorrosiva (aérea)</t>
  </si>
  <si>
    <t>7.2.3</t>
  </si>
  <si>
    <t>Niple 10" x 2' acero SCH-40 c/protección anticorrosiva</t>
  </si>
  <si>
    <t>7.2.5</t>
  </si>
  <si>
    <t>Codo 10"x 90º acero SCH-40 c/protección anticorrosiva</t>
  </si>
  <si>
    <t>7.2.7</t>
  </si>
  <si>
    <t>Junta mecánica tipo dresser Ø10'' 150 PSI</t>
  </si>
  <si>
    <t>7.2.8</t>
  </si>
  <si>
    <t>Anclaje p/piezas</t>
  </si>
  <si>
    <t>7.2.9</t>
  </si>
  <si>
    <t>Válvula compuerta Ø10" platilada (incl. Válvula,  tornillos 3/4"x3, junta de goma,  1/2"niple platillado 10" x 12", junta dresser 10")</t>
  </si>
  <si>
    <t>7.2.10</t>
  </si>
  <si>
    <t>BY - PASS</t>
  </si>
  <si>
    <t>7.3.1</t>
  </si>
  <si>
    <t>Tubería Ø10"Acero SCH-40  s/costura c/protección anticorrosiva (soterrada)</t>
  </si>
  <si>
    <t>7.3.2</t>
  </si>
  <si>
    <t>Tee 10"x 10"  acero SCH-40 c/protección anticorrosiva</t>
  </si>
  <si>
    <t>7.3.3</t>
  </si>
  <si>
    <t>Cruz 10'' x 10'' acero SCH-40 c/protección anticorrosiva</t>
  </si>
  <si>
    <t>7.3.4</t>
  </si>
  <si>
    <t>Niple de ø 1/2'' de acero roscado en un extremo y adaptador (coupling) con un extremo roscado Ø1/2; PVC SCH -40</t>
  </si>
  <si>
    <t>7.3.5</t>
  </si>
  <si>
    <t>7.3.6</t>
  </si>
  <si>
    <t>7.3.7</t>
  </si>
  <si>
    <t>Registro p/válvula según diseño (aplican las mismas indicaciones de registros similares)</t>
  </si>
  <si>
    <t>DESAGUE  Y REBOSE</t>
  </si>
  <si>
    <t>7.4.1</t>
  </si>
  <si>
    <t>Tubería Ø6"Acero SCH-30 s/costura   c/protección anticorrosiva (soterrada)</t>
  </si>
  <si>
    <t>7.4.2</t>
  </si>
  <si>
    <t xml:space="preserve">Tubería Ø6"Acero -30 s/costura   c/protección anticorrosiva (aérea) </t>
  </si>
  <si>
    <t>7.4.3</t>
  </si>
  <si>
    <t xml:space="preserve">Tubería Ø" 6 PVC  SDR-32.5  C.J.G. (soterrada) </t>
  </si>
  <si>
    <t>7.4.4</t>
  </si>
  <si>
    <t>Niple 8" x 2' Acero SCH-30 c/protección anticorrosiva</t>
  </si>
  <si>
    <t>7.4.5</t>
  </si>
  <si>
    <t>Codo 6"x 90º Acero SCH-30 c/protección anticorrosiva</t>
  </si>
  <si>
    <t>7.4.6</t>
  </si>
  <si>
    <t>Tee 6"x 6"  Acero SCH-30  c/protección anticorrosiva</t>
  </si>
  <si>
    <t>7.4.7</t>
  </si>
  <si>
    <t>Junta mecánica tipo dresser Ø6"  150 PSI</t>
  </si>
  <si>
    <t>7.4.8</t>
  </si>
  <si>
    <t>7.4.9</t>
  </si>
  <si>
    <t>Válvula compuerta ø6" platillada (incl. Válvula, tornillos 3/4"x3, junta de goma,  1/2"niple platillado 8" x 12", junta dresser 12")</t>
  </si>
  <si>
    <t>7.4.10</t>
  </si>
  <si>
    <t>Registro p/válvula  (aplican las mismas indicaciones de registros similares)</t>
  </si>
  <si>
    <t>MOVIMIENTO DE TIERRA (230 M)</t>
  </si>
  <si>
    <t>7.5.1</t>
  </si>
  <si>
    <t>7.5.2</t>
  </si>
  <si>
    <t>Excavación material compactado c/ equipo</t>
  </si>
  <si>
    <t>7.5.3</t>
  </si>
  <si>
    <t>Asiento de arena</t>
  </si>
  <si>
    <t>7.5.4</t>
  </si>
  <si>
    <t>Relleno compactado  compactador mecánico  0.30 m</t>
  </si>
  <si>
    <t>7.5.5</t>
  </si>
  <si>
    <t xml:space="preserve">INSTALACION DE: </t>
  </si>
  <si>
    <t>Tapa metálica ( 0.80 x 0.80 ) tipo  cisterna</t>
  </si>
  <si>
    <t>Escalera interior acero inoxidable,.h=7.00 m (ver detalle)</t>
  </si>
  <si>
    <t>Logo Inapa y letrero inapa</t>
  </si>
  <si>
    <t>Rampa y andamios p/vaciado</t>
  </si>
  <si>
    <t>Embellecimiento con gravilla espesor promedio 10 cm</t>
  </si>
  <si>
    <t xml:space="preserve">Limpieza continua final </t>
  </si>
  <si>
    <t>SUB - TOTAL FASE  H</t>
  </si>
  <si>
    <t>I</t>
  </si>
  <si>
    <t>VERJA EN BLOQUES DE 6" VIOLINADOS,  L=94.47 ML</t>
  </si>
  <si>
    <t>Excavación zapatas  a mano</t>
  </si>
  <si>
    <t>M³N</t>
  </si>
  <si>
    <t>Reposición material compactado a mano</t>
  </si>
  <si>
    <t>M³C</t>
  </si>
  <si>
    <t>M³E</t>
  </si>
  <si>
    <t>Suministro y colocación de angulares de 1 1/2"x 3/16"</t>
  </si>
  <si>
    <t>SUB - TOTAL FASE  I</t>
  </si>
  <si>
    <t>J</t>
  </si>
  <si>
    <t xml:space="preserve">REDES DE DISTRUBUCION </t>
  </si>
  <si>
    <t>Suministro material de mina para relleno Dist. Prom = 10 km (sujeto a aprobación de la supervisión)   (50%)</t>
  </si>
  <si>
    <t>Relleno compactado c/compactador mecánico en capas de 0.20 M</t>
  </si>
  <si>
    <t>Suministro y colocación asiento de arena (Incluye acarreo interno)</t>
  </si>
  <si>
    <t>M³S</t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</si>
  <si>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10"  PVC SDR-26  C/ J.G. +4%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</si>
  <si>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8” PVC SDR-26 C/ J.G. +3% perdida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</si>
  <si>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6" PVC SDR-26 C/ J.G.  .+3%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</si>
  <si>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4” PVC SDR-26 C/ J.G. +2% perdida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</si>
  <si>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3” PVC SDR-26 C/ J.G.  +2% perdida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</si>
  <si>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10" 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</si>
  <si>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8”. PVC SDR-26  C/ J.G.</t>
    </r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</si>
  <si>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6”.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</si>
  <si>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4"  PVC SDR-26  C/ J.G.</t>
    </r>
  </si>
  <si>
    <r>
      <t xml:space="preserve">De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3"  PVC SDR-26  C/ J.G.</t>
    </r>
  </si>
  <si>
    <t>Tee de Ø 3" x 3" Acero SCH-80</t>
  </si>
  <si>
    <t>Tee de Ø 4" x 3" Acero SCH -80</t>
  </si>
  <si>
    <t>Tee de Ø 4" x 4" Acero SCH -80</t>
  </si>
  <si>
    <t>Tee de Ø ø 6" x 3" Acero SCH -40</t>
  </si>
  <si>
    <t>Tee de Ø 6" x 4" Acero SCH -40</t>
  </si>
  <si>
    <t>Tee de Ø 8" x 4" Acero SCH -40</t>
  </si>
  <si>
    <t>Tee de Ø 8" x 6" Acero SCH -40</t>
  </si>
  <si>
    <t>Codo de Ø 3" x 20  Acero SCH -80</t>
  </si>
  <si>
    <t>Codo de Ø ø 3" x 15  Acero SCH -80</t>
  </si>
  <si>
    <t>Codo de Ø 3" x 25  Acero SCH -80</t>
  </si>
  <si>
    <t>Codo de Ø ø 3" x 20  Acero SCH -80</t>
  </si>
  <si>
    <t>Codo de Ø 3" x 35  Acero SCH -80</t>
  </si>
  <si>
    <t>Codo de Ø ø 3" x 45  Acero SCH -80</t>
  </si>
  <si>
    <t>Codo de Ø ø 3" x 50  Acero SCH -80</t>
  </si>
  <si>
    <t>Codo de Ø ø 3" x 60 Acero SCH -80</t>
  </si>
  <si>
    <t>Codo de Ø ø 3" x 70  Acero SCH -80</t>
  </si>
  <si>
    <t>Codo de Ø 3" x 90  Acero SCH -80</t>
  </si>
  <si>
    <t>Codo de Ø 4" x 15  Acero SCH -80</t>
  </si>
  <si>
    <t>Codo de Ø 4" x 25 Acero SCH sch-80</t>
  </si>
  <si>
    <t>Codo de Ø 4" x 50  Acero SCH sch-80</t>
  </si>
  <si>
    <t>Codo de Ø ø 4" x 80  Acero SCH -80</t>
  </si>
  <si>
    <t>Codo de Ø ø 4" x 90  Acero SCH -80</t>
  </si>
  <si>
    <t>Cruz de Ø 3" x 3" Acero SCH -80</t>
  </si>
  <si>
    <t>Cruz de Ø 4" x 4" Acero SCH -80</t>
  </si>
  <si>
    <t>Cruz de Ø 6" x 3" Acero SCH -40</t>
  </si>
  <si>
    <t>Cruz de Ø 10" x 6" Acero SCH -40</t>
  </si>
  <si>
    <t>Reducción 4"@ 3" Acero SCH -80</t>
  </si>
  <si>
    <t xml:space="preserve">Reducción 6"@ 4" Acero SCH -40 </t>
  </si>
  <si>
    <t xml:space="preserve">Reducción 6"@ 3" Acero SCH -40 </t>
  </si>
  <si>
    <t xml:space="preserve">Reducción 8"@ 6" Acero SCH -40 </t>
  </si>
  <si>
    <t xml:space="preserve">Reducción 10"@ 8" Acero sch-40 </t>
  </si>
  <si>
    <t>Junta Mecánica Tipo Dresser de Ø 3" 150 PSI</t>
  </si>
  <si>
    <t>Junta Mecánica Tipo Dresser de Ø 4" 150 PSI</t>
  </si>
  <si>
    <t xml:space="preserve">Junta Mecánica Tipo Dresser de Ø 6" 150 PSI </t>
  </si>
  <si>
    <t xml:space="preserve">Junta Mecánica Tipo Dresser de Ø 8" 150 PSI i </t>
  </si>
  <si>
    <t>Junta Mecánica Tipo Dresser de Ø 10" 150 PSI</t>
  </si>
  <si>
    <t xml:space="preserve">Junta tapón de Ø 3" </t>
  </si>
  <si>
    <t xml:space="preserve">Junta tapón de Ø 4" </t>
  </si>
  <si>
    <t xml:space="preserve">Anclaje H.S para piezas según detalle </t>
  </si>
  <si>
    <r>
      <t xml:space="preserve">Válvula de Compuerta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6" HF Platillada Completa  (150 PSI)  (Incl.: válvula platillada, tornillos,  junta de goma,  niple platillado, junta dresser ) </t>
    </r>
  </si>
  <si>
    <r>
      <t>Válvula de Compuerta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4" H.F Platillada Completa  (150 PSI)  (incl.: válvula platillada, tornillos,  junta de goma,  niple platillado, junta dresser ) </t>
    </r>
  </si>
  <si>
    <r>
      <t xml:space="preserve">Válvula de Compuerta </t>
    </r>
    <r>
      <rPr>
        <sz val="10"/>
        <rFont val="Arial"/>
        <family val="2"/>
      </rPr>
      <t>Ø</t>
    </r>
    <r>
      <rPr>
        <sz val="10"/>
        <color rgb="FF000000"/>
        <rFont val="Arial"/>
        <family val="2"/>
      </rPr>
      <t xml:space="preserve"> 3" H.F Platillada Completa  (150 PSI)  (incl.: válvula platillada, tornillos,  junta de goma,  niple platillado, junta dresser ) </t>
    </r>
  </si>
  <si>
    <t>Caja telescópica p/válvulas (incl. base y tapa de H.S)</t>
  </si>
  <si>
    <r>
      <t>De</t>
    </r>
    <r>
      <rPr>
        <sz val="10"/>
        <rFont val="Arial"/>
        <family val="2"/>
      </rPr>
      <t xml:space="preserve"> Ø</t>
    </r>
    <r>
      <rPr>
        <sz val="10"/>
        <color rgb="FF000000"/>
        <rFont val="Arial"/>
        <family val="2"/>
      </rPr>
      <t xml:space="preserve"> 10"  PVC SDR-26  C/ J.G</t>
    </r>
  </si>
  <si>
    <r>
      <t xml:space="preserve">De Ø 8"  </t>
    </r>
    <r>
      <rPr>
        <sz val="10"/>
        <color rgb="FF000000"/>
        <rFont val="Arial"/>
        <family val="2"/>
      </rPr>
      <t>PVC SDR-26  C/ J.G</t>
    </r>
  </si>
  <si>
    <r>
      <t xml:space="preserve">De Ø 6"  </t>
    </r>
    <r>
      <rPr>
        <sz val="10"/>
        <color rgb="FF000000"/>
        <rFont val="Arial"/>
        <family val="2"/>
      </rPr>
      <t>PVC SDR-26  C/ J.G</t>
    </r>
  </si>
  <si>
    <r>
      <t xml:space="preserve">De Ø 4"  </t>
    </r>
    <r>
      <rPr>
        <sz val="10"/>
        <color rgb="FF000000"/>
        <rFont val="Arial"/>
        <family val="2"/>
      </rPr>
      <t>PVC SDR-26  C/ J.G</t>
    </r>
  </si>
  <si>
    <r>
      <t xml:space="preserve">De Ø 3"  </t>
    </r>
    <r>
      <rPr>
        <sz val="10"/>
        <color rgb="FF000000"/>
        <rFont val="Arial"/>
        <family val="2"/>
      </rPr>
      <t>PVC SDR-26  C/ J.G</t>
    </r>
  </si>
  <si>
    <t>SUMINISTRO Y COLOCACION HIDRANTES:</t>
  </si>
  <si>
    <t xml:space="preserve">Suministro y Colocación Hidrante en Tubería de 6' </t>
  </si>
  <si>
    <t xml:space="preserve">Suministro y Colocación Hidrante en Tubería de 4'' </t>
  </si>
  <si>
    <t>Acometidas Urbanas Ø 3'' en Polietileno:</t>
  </si>
  <si>
    <t>ASFALTO BARRIO LA RAQUETA  L=5,645 M</t>
  </si>
  <si>
    <t>Corte de carpeta asfáltica</t>
  </si>
  <si>
    <t>Extracción de carpeta asfáltica</t>
  </si>
  <si>
    <t>Suministro material de mina para relleno dist. Prom = 10 km (sujeto a aprobación de la supervisión)   (50%)</t>
  </si>
  <si>
    <t>Relleno compactado c/compactador mecánico en capa de 0.20 m.</t>
  </si>
  <si>
    <t xml:space="preserve"> Imprimación con arena</t>
  </si>
  <si>
    <t>Suministro y colocacion de asfalto caliente+25% desp espesor = 2"</t>
  </si>
  <si>
    <t>Transporte de asfalto (promedio de distancia  = 12 km )</t>
  </si>
  <si>
    <t>M³/KM</t>
  </si>
  <si>
    <t>Control y manejo de tránsito ( incluye uso de letreros, uso de conos refractarios y hombres con banderolas)</t>
  </si>
  <si>
    <t xml:space="preserve">Señalización, control y seguridad en la obra  (incluye pasarelas, letreros pequeños con base en angulares, postes para cintas refractaria, luces intermitentes con recarga solar color ambar, barreras de peligro naranja </t>
  </si>
  <si>
    <t>SUB-TOTAL FASE  J</t>
  </si>
  <si>
    <t>K</t>
  </si>
  <si>
    <t>VARIOS</t>
  </si>
  <si>
    <t>Valla anunciando obra 16' x 10' impresión full color conteniendo logo de Inapa, nombre de proyecto y contratista. Estructura en tubos galvanizados 1 1/2"x 1 1/2" y soportes en tubo cuad. 4" x 4".</t>
  </si>
  <si>
    <t>Campamento, ( incluido el Alquiler de casa con o sin  solar y caseta para materiales, baños portatiles para sitio de obra)</t>
  </si>
  <si>
    <t>MES</t>
  </si>
  <si>
    <t>SUB - TOTAL FASE  K</t>
  </si>
  <si>
    <t>SUB-TOTAL GENERAL</t>
  </si>
  <si>
    <t>GASTOS INDIRECTOS</t>
  </si>
  <si>
    <t>HONORARIOS PROFESIONALES</t>
  </si>
  <si>
    <t>SUPERVISION DE LA OBRA</t>
  </si>
  <si>
    <t>GASTOS DE TRANSPORTE</t>
  </si>
  <si>
    <t>SEGUROS, FIANZAS Y POLIZAS</t>
  </si>
  <si>
    <t>GASTOS ADMINISTRATIVOS</t>
  </si>
  <si>
    <t>LEY 6-86</t>
  </si>
  <si>
    <t>ITBIS (LEY 07-2007)</t>
  </si>
  <si>
    <t>CODIA</t>
  </si>
  <si>
    <t xml:space="preserve">IMPREVISTOS </t>
  </si>
  <si>
    <t xml:space="preserve">ESTUIOS (SOCIALES, AMBIENTALES, GEOTÉCNICO, TOPOGRÁFICO) </t>
  </si>
  <si>
    <t>MANTENIMIENTO Y OPERACIÓN SISTEMAS INAPA</t>
  </si>
  <si>
    <t>TOTAL GASTOS INDIRECTOS</t>
  </si>
  <si>
    <t>TOTAL GENERAL  RD$</t>
  </si>
  <si>
    <t>TOTAL A CONTRATAR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</si>
</sst>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0.0"/>
    <numFmt numFmtId="167" formatCode="#,##0.00;[Red]#,##0.00"/>
    <numFmt numFmtId="168" formatCode="#,##0.0;\-#,##0.0"/>
    <numFmt numFmtId="169" formatCode="_-* #,##0.00\ _P_t_s_-;\-* #,##0.00\ _P_t_s_-;_-* &quot;-&quot;??\ _P_t_s_-;_-@_-"/>
    <numFmt numFmtId="170" formatCode="#,##0.0"/>
    <numFmt numFmtId="171" formatCode="0.00;[Red]0.00"/>
    <numFmt numFmtId="172" formatCode="#,##0.0\ _€;\-#,##0.0\ _€"/>
    <numFmt numFmtId="173" formatCode="#,##0.0_ ;\-#,##0.0\ "/>
    <numFmt numFmtId="174" formatCode="#,##0.00_ ;\-#,##0.00\ "/>
    <numFmt numFmtId="175" formatCode="General_)"/>
    <numFmt numFmtId="176" formatCode="#,##0.0_);\(#,##0.0\)"/>
    <numFmt numFmtId="177" formatCode="#,##0\ _€;\-#,##0\ _€"/>
    <numFmt numFmtId="178" formatCode="_-* #,##0\ _€_-;\-* #,##0\ _€_-;_-* &quot;-&quot;??\ _€_-;_-@_-"/>
    <numFmt numFmtId="179" formatCode="_-* #,##0.0\ _€_-;\-* #,##0.0\ _€_-;_-* &quot;-&quot;??\ _€_-;_-@_-"/>
    <numFmt numFmtId="180" formatCode="#,##0.0_);[Red]\(#,##0.0\)"/>
    <numFmt numFmtId="181" formatCode="0.00_)"/>
    <numFmt numFmtId="182" formatCode="0_)"/>
    <numFmt numFmtId="183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sz val="11"/>
      <name val="Arial"/>
      <family val="2"/>
    </font>
    <font>
      <sz val="10"/>
      <name val="Bahnschrift Light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b/>
      <sz val="10"/>
      <name val="Calibri"/>
      <family val="2"/>
    </font>
    <font>
      <b/>
      <sz val="13.4"/>
      <name val="Arial"/>
      <family val="2"/>
    </font>
    <font>
      <sz val="14.75"/>
      <name val="Arial"/>
      <family val="2"/>
    </font>
    <font>
      <sz val="10"/>
      <color indexed="10"/>
      <name val="Arial"/>
      <family val="2"/>
    </font>
    <font>
      <sz val="10"/>
      <color rgb="FF000000"/>
      <name val="Calibri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39" fontId="4" fillId="0" borderId="0"/>
    <xf numFmtId="43" fontId="2" fillId="0" borderId="0" applyFont="0" applyFill="0" applyBorder="0" applyAlignment="0" applyProtection="0"/>
    <xf numFmtId="0" fontId="2" fillId="0" borderId="0"/>
    <xf numFmtId="39" fontId="4" fillId="0" borderId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9" fontId="4" fillId="0" borderId="0"/>
    <xf numFmtId="0" fontId="18" fillId="0" borderId="0"/>
    <xf numFmtId="165" fontId="2" fillId="0" borderId="0" applyFont="0" applyFill="0" applyBorder="0" applyAlignment="0" applyProtection="0"/>
    <xf numFmtId="39" fontId="4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39" fontId="4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181" fontId="2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535">
    <xf numFmtId="0" fontId="0" fillId="0" borderId="0" xfId="0"/>
    <xf numFmtId="0" fontId="2" fillId="0" borderId="0" xfId="1"/>
    <xf numFmtId="39" fontId="3" fillId="2" borderId="0" xfId="1" applyNumberFormat="1" applyFont="1" applyFill="1" applyAlignment="1" applyProtection="1">
      <alignment horizontal="center" vertical="top"/>
      <protection locked="0"/>
    </xf>
    <xf numFmtId="2" fontId="2" fillId="2" borderId="0" xfId="1" applyNumberFormat="1" applyFill="1" applyAlignment="1" applyProtection="1">
      <alignment horizontal="left" vertical="top"/>
      <protection locked="0"/>
    </xf>
    <xf numFmtId="39" fontId="2" fillId="2" borderId="0" xfId="1" applyNumberFormat="1" applyFill="1" applyAlignment="1" applyProtection="1">
      <alignment vertical="top"/>
      <protection locked="0"/>
    </xf>
    <xf numFmtId="165" fontId="2" fillId="2" borderId="0" xfId="2" applyNumberFormat="1" applyFont="1" applyFill="1" applyBorder="1" applyAlignment="1" applyProtection="1">
      <alignment vertical="top"/>
      <protection locked="0"/>
    </xf>
    <xf numFmtId="2" fontId="3" fillId="3" borderId="2" xfId="1" applyNumberFormat="1" applyFont="1" applyFill="1" applyBorder="1" applyAlignment="1" applyProtection="1">
      <alignment horizontal="center" vertical="top"/>
      <protection locked="0"/>
    </xf>
    <xf numFmtId="39" fontId="3" fillId="3" borderId="2" xfId="1" applyNumberFormat="1" applyFont="1" applyFill="1" applyBorder="1" applyAlignment="1" applyProtection="1">
      <alignment horizontal="center" vertical="top"/>
      <protection locked="0"/>
    </xf>
    <xf numFmtId="165" fontId="3" fillId="3" borderId="2" xfId="2" applyNumberFormat="1" applyFont="1" applyFill="1" applyBorder="1" applyAlignment="1" applyProtection="1">
      <alignment horizontal="center" vertical="top"/>
      <protection locked="0"/>
    </xf>
    <xf numFmtId="2" fontId="3" fillId="2" borderId="3" xfId="1" applyNumberFormat="1" applyFont="1" applyFill="1" applyBorder="1" applyAlignment="1" applyProtection="1">
      <alignment horizontal="center" vertical="top"/>
      <protection locked="0"/>
    </xf>
    <xf numFmtId="39" fontId="3" fillId="2" borderId="3" xfId="1" applyNumberFormat="1" applyFont="1" applyFill="1" applyBorder="1" applyAlignment="1" applyProtection="1">
      <alignment horizontal="center" vertical="top"/>
      <protection locked="0"/>
    </xf>
    <xf numFmtId="165" fontId="3" fillId="2" borderId="4" xfId="2" applyNumberFormat="1" applyFont="1" applyFill="1" applyBorder="1" applyAlignment="1" applyProtection="1">
      <alignment horizontal="center" vertical="top"/>
      <protection locked="0"/>
    </xf>
    <xf numFmtId="165" fontId="3" fillId="2" borderId="3" xfId="2" applyNumberFormat="1" applyFont="1" applyFill="1" applyBorder="1" applyAlignment="1" applyProtection="1">
      <alignment horizontal="center" vertical="top"/>
      <protection locked="0"/>
    </xf>
    <xf numFmtId="49" fontId="3" fillId="2" borderId="5" xfId="3" applyNumberFormat="1" applyFont="1" applyFill="1" applyBorder="1" applyAlignment="1">
      <alignment horizontal="center" vertical="top" wrapText="1"/>
    </xf>
    <xf numFmtId="0" fontId="3" fillId="4" borderId="6" xfId="1" applyFont="1" applyFill="1" applyBorder="1" applyAlignment="1">
      <alignment vertical="center" wrapText="1"/>
    </xf>
    <xf numFmtId="165" fontId="2" fillId="2" borderId="7" xfId="2" applyNumberFormat="1" applyFont="1" applyFill="1" applyBorder="1" applyAlignment="1" applyProtection="1">
      <alignment horizontal="center" vertical="top"/>
    </xf>
    <xf numFmtId="39" fontId="2" fillId="2" borderId="6" xfId="1" applyNumberFormat="1" applyFill="1" applyBorder="1" applyAlignment="1">
      <alignment horizontal="center" vertical="top"/>
    </xf>
    <xf numFmtId="165" fontId="2" fillId="2" borderId="6" xfId="2" applyNumberFormat="1" applyFont="1" applyFill="1" applyBorder="1" applyAlignment="1" applyProtection="1">
      <alignment horizontal="center" vertical="top"/>
      <protection locked="0"/>
    </xf>
    <xf numFmtId="0" fontId="2" fillId="2" borderId="5" xfId="1" applyFill="1" applyBorder="1" applyAlignment="1">
      <alignment horizontal="right" vertical="top" wrapText="1"/>
    </xf>
    <xf numFmtId="0" fontId="2" fillId="4" borderId="6" xfId="1" applyFill="1" applyBorder="1" applyAlignment="1">
      <alignment vertical="center" wrapText="1"/>
    </xf>
    <xf numFmtId="4" fontId="2" fillId="2" borderId="7" xfId="1" applyNumberFormat="1" applyFill="1" applyBorder="1" applyAlignment="1">
      <alignment horizontal="right" vertical="top"/>
    </xf>
    <xf numFmtId="4" fontId="2" fillId="2" borderId="6" xfId="1" applyNumberFormat="1" applyFill="1" applyBorder="1" applyAlignment="1">
      <alignment horizontal="center" vertical="top"/>
    </xf>
    <xf numFmtId="4" fontId="2" fillId="2" borderId="6" xfId="1" applyNumberFormat="1" applyFill="1" applyBorder="1" applyAlignment="1" applyProtection="1">
      <alignment horizontal="right" vertical="top"/>
      <protection locked="0"/>
    </xf>
    <xf numFmtId="0" fontId="2" fillId="2" borderId="5" xfId="1" applyFill="1" applyBorder="1" applyAlignment="1">
      <alignment horizontal="right" vertical="top"/>
    </xf>
    <xf numFmtId="0" fontId="5" fillId="4" borderId="6" xfId="1" applyFont="1" applyFill="1" applyBorder="1" applyAlignment="1">
      <alignment vertical="center" wrapText="1"/>
    </xf>
    <xf numFmtId="164" fontId="2" fillId="2" borderId="7" xfId="2" applyFont="1" applyFill="1" applyBorder="1" applyAlignment="1" applyProtection="1">
      <alignment horizontal="right" vertical="top" wrapText="1"/>
    </xf>
    <xf numFmtId="164" fontId="2" fillId="2" borderId="6" xfId="2" applyFont="1" applyFill="1" applyBorder="1" applyAlignment="1" applyProtection="1">
      <alignment horizontal="center" vertical="top" wrapText="1"/>
    </xf>
    <xf numFmtId="164" fontId="2" fillId="0" borderId="6" xfId="2" applyFont="1" applyFill="1" applyBorder="1" applyAlignment="1" applyProtection="1">
      <alignment horizontal="right" vertical="top" wrapText="1"/>
      <protection locked="0"/>
    </xf>
    <xf numFmtId="4" fontId="6" fillId="0" borderId="6" xfId="4" applyNumberFormat="1" applyFont="1" applyFill="1" applyBorder="1" applyAlignment="1" applyProtection="1">
      <alignment vertical="top"/>
      <protection locked="0"/>
    </xf>
    <xf numFmtId="166" fontId="2" fillId="2" borderId="5" xfId="5" applyNumberFormat="1" applyFill="1" applyBorder="1" applyAlignment="1">
      <alignment vertical="top"/>
    </xf>
    <xf numFmtId="164" fontId="2" fillId="2" borderId="0" xfId="2" applyFont="1" applyFill="1" applyBorder="1" applyAlignment="1" applyProtection="1">
      <alignment horizontal="center" vertical="top" wrapText="1"/>
    </xf>
    <xf numFmtId="1" fontId="3" fillId="2" borderId="5" xfId="1" applyNumberFormat="1" applyFont="1" applyFill="1" applyBorder="1" applyAlignment="1">
      <alignment horizontal="right" vertical="top" wrapText="1"/>
    </xf>
    <xf numFmtId="0" fontId="7" fillId="4" borderId="6" xfId="1" applyFont="1" applyFill="1" applyBorder="1" applyAlignment="1">
      <alignment vertical="center" wrapText="1"/>
    </xf>
    <xf numFmtId="164" fontId="8" fillId="2" borderId="7" xfId="2" applyFont="1" applyFill="1" applyBorder="1" applyAlignment="1" applyProtection="1">
      <alignment horizontal="right" vertical="top" wrapText="1"/>
    </xf>
    <xf numFmtId="164" fontId="8" fillId="2" borderId="6" xfId="2" applyFont="1" applyFill="1" applyBorder="1" applyAlignment="1" applyProtection="1">
      <alignment horizontal="center" vertical="top" wrapText="1"/>
    </xf>
    <xf numFmtId="164" fontId="9" fillId="0" borderId="6" xfId="2" applyFont="1" applyFill="1" applyBorder="1" applyAlignment="1" applyProtection="1">
      <alignment horizontal="right" vertical="top" wrapText="1"/>
      <protection locked="0"/>
    </xf>
    <xf numFmtId="166" fontId="2" fillId="2" borderId="5" xfId="1" applyNumberFormat="1" applyFill="1" applyBorder="1" applyAlignment="1">
      <alignment horizontal="right" vertical="top" wrapText="1"/>
    </xf>
    <xf numFmtId="0" fontId="5" fillId="4" borderId="6" xfId="1" applyFont="1" applyFill="1" applyBorder="1" applyAlignment="1">
      <alignment horizontal="justify" vertical="center" wrapText="1"/>
    </xf>
    <xf numFmtId="164" fontId="8" fillId="2" borderId="7" xfId="2" applyFont="1" applyFill="1" applyBorder="1" applyAlignment="1" applyProtection="1">
      <alignment horizontal="right" vertical="center" wrapText="1"/>
    </xf>
    <xf numFmtId="164" fontId="8" fillId="2" borderId="6" xfId="2" applyFont="1" applyFill="1" applyBorder="1" applyAlignment="1" applyProtection="1">
      <alignment horizontal="center" vertical="center" wrapText="1"/>
    </xf>
    <xf numFmtId="167" fontId="2" fillId="0" borderId="5" xfId="1" applyNumberFormat="1" applyBorder="1" applyAlignment="1" applyProtection="1">
      <alignment horizontal="right" vertical="center"/>
      <protection locked="0"/>
    </xf>
    <xf numFmtId="164" fontId="9" fillId="0" borderId="6" xfId="2" applyFont="1" applyFill="1" applyBorder="1" applyAlignment="1" applyProtection="1">
      <alignment horizontal="right" vertical="center" wrapText="1"/>
      <protection locked="0"/>
    </xf>
    <xf numFmtId="164" fontId="2" fillId="2" borderId="0" xfId="2" applyFont="1" applyFill="1" applyBorder="1" applyAlignment="1" applyProtection="1">
      <alignment horizontal="right" vertical="top" wrapText="1"/>
    </xf>
    <xf numFmtId="168" fontId="8" fillId="2" borderId="5" xfId="1" applyNumberFormat="1" applyFont="1" applyFill="1" applyBorder="1" applyAlignment="1">
      <alignment horizontal="right" vertical="top"/>
    </xf>
    <xf numFmtId="1" fontId="12" fillId="2" borderId="5" xfId="2" applyNumberFormat="1" applyFont="1" applyFill="1" applyBorder="1" applyAlignment="1" applyProtection="1">
      <alignment horizontal="right" vertical="top" wrapText="1"/>
    </xf>
    <xf numFmtId="166" fontId="8" fillId="2" borderId="5" xfId="2" applyNumberFormat="1" applyFont="1" applyFill="1" applyBorder="1" applyAlignment="1" applyProtection="1">
      <alignment horizontal="right" vertical="top" wrapText="1"/>
    </xf>
    <xf numFmtId="0" fontId="13" fillId="4" borderId="6" xfId="1" applyFont="1" applyFill="1" applyBorder="1" applyAlignment="1">
      <alignment vertical="center" wrapText="1"/>
    </xf>
    <xf numFmtId="1" fontId="8" fillId="2" borderId="5" xfId="2" applyNumberFormat="1" applyFont="1" applyFill="1" applyBorder="1" applyAlignment="1" applyProtection="1">
      <alignment horizontal="right" vertical="top" wrapText="1"/>
    </xf>
    <xf numFmtId="0" fontId="14" fillId="4" borderId="6" xfId="1" applyFont="1" applyFill="1" applyBorder="1" applyAlignment="1">
      <alignment vertical="center" wrapText="1"/>
    </xf>
    <xf numFmtId="167" fontId="2" fillId="0" borderId="6" xfId="5" applyNumberFormat="1" applyBorder="1" applyAlignment="1">
      <alignment horizontal="center" wrapText="1"/>
    </xf>
    <xf numFmtId="164" fontId="8" fillId="2" borderId="0" xfId="2" applyFont="1" applyFill="1" applyBorder="1" applyAlignment="1" applyProtection="1">
      <alignment horizontal="right" vertical="top" wrapText="1"/>
    </xf>
    <xf numFmtId="164" fontId="2" fillId="2" borderId="6" xfId="2" applyFont="1" applyFill="1" applyBorder="1" applyAlignment="1" applyProtection="1">
      <alignment horizontal="right" vertical="top" wrapText="1"/>
      <protection locked="0"/>
    </xf>
    <xf numFmtId="1" fontId="2" fillId="2" borderId="5" xfId="5" applyNumberFormat="1" applyFill="1" applyBorder="1" applyAlignment="1">
      <alignment vertical="top"/>
    </xf>
    <xf numFmtId="164" fontId="2" fillId="2" borderId="7" xfId="2" applyFont="1" applyFill="1" applyBorder="1" applyAlignment="1" applyProtection="1">
      <alignment horizontal="right" vertical="center" wrapText="1"/>
    </xf>
    <xf numFmtId="164" fontId="2" fillId="2" borderId="6" xfId="2" applyFont="1" applyFill="1" applyBorder="1" applyAlignment="1" applyProtection="1">
      <alignment horizontal="center" vertical="center" wrapText="1"/>
    </xf>
    <xf numFmtId="164" fontId="2" fillId="2" borderId="7" xfId="2" applyFont="1" applyFill="1" applyBorder="1" applyAlignment="1" applyProtection="1">
      <alignment horizontal="right" vertical="center" wrapText="1"/>
      <protection locked="0"/>
    </xf>
    <xf numFmtId="39" fontId="2" fillId="2" borderId="6" xfId="6" applyFont="1" applyFill="1" applyBorder="1" applyAlignment="1">
      <alignment horizontal="left" vertical="top" wrapText="1"/>
    </xf>
    <xf numFmtId="0" fontId="2" fillId="3" borderId="5" xfId="1" applyFill="1" applyBorder="1" applyAlignment="1">
      <alignment vertical="top" wrapText="1"/>
    </xf>
    <xf numFmtId="0" fontId="3" fillId="3" borderId="6" xfId="1" applyFont="1" applyFill="1" applyBorder="1" applyAlignment="1">
      <alignment horizontal="center" vertical="top" wrapText="1"/>
    </xf>
    <xf numFmtId="167" fontId="2" fillId="3" borderId="7" xfId="1" applyNumberFormat="1" applyFill="1" applyBorder="1" applyAlignment="1">
      <alignment horizontal="right" vertical="top" wrapText="1"/>
    </xf>
    <xf numFmtId="167" fontId="2" fillId="3" borderId="6" xfId="1" applyNumberFormat="1" applyFill="1" applyBorder="1" applyAlignment="1">
      <alignment horizontal="center" vertical="top" wrapText="1"/>
    </xf>
    <xf numFmtId="167" fontId="2" fillId="3" borderId="6" xfId="1" applyNumberFormat="1" applyFill="1" applyBorder="1" applyAlignment="1" applyProtection="1">
      <alignment vertical="top" wrapText="1"/>
      <protection locked="0"/>
    </xf>
    <xf numFmtId="2" fontId="2" fillId="2" borderId="5" xfId="1" applyNumberFormat="1" applyFill="1" applyBorder="1" applyAlignment="1">
      <alignment horizontal="center" vertical="top"/>
    </xf>
    <xf numFmtId="0" fontId="3" fillId="2" borderId="6" xfId="1" applyFont="1" applyFill="1" applyBorder="1" applyAlignment="1">
      <alignment horizontal="left" vertical="top" wrapText="1"/>
    </xf>
    <xf numFmtId="4" fontId="2" fillId="2" borderId="7" xfId="1" applyNumberFormat="1" applyFill="1" applyBorder="1" applyAlignment="1">
      <alignment horizontal="right" vertical="top" wrapText="1"/>
    </xf>
    <xf numFmtId="0" fontId="2" fillId="2" borderId="6" xfId="1" applyFill="1" applyBorder="1" applyAlignment="1">
      <alignment horizontal="center" vertical="top" wrapText="1"/>
    </xf>
    <xf numFmtId="0" fontId="2" fillId="2" borderId="6" xfId="1" applyFill="1" applyBorder="1" applyAlignment="1" applyProtection="1">
      <alignment horizontal="center" vertical="top" wrapText="1"/>
      <protection locked="0"/>
    </xf>
    <xf numFmtId="49" fontId="2" fillId="2" borderId="5" xfId="3" applyNumberFormat="1" applyFont="1" applyFill="1" applyBorder="1" applyAlignment="1">
      <alignment horizontal="right" vertical="top" wrapText="1"/>
    </xf>
    <xf numFmtId="4" fontId="2" fillId="2" borderId="6" xfId="7" applyNumberFormat="1" applyFont="1" applyFill="1" applyBorder="1" applyAlignment="1" applyProtection="1">
      <alignment horizontal="right" vertical="top" wrapText="1"/>
      <protection locked="0"/>
    </xf>
    <xf numFmtId="1" fontId="2" fillId="2" borderId="5" xfId="1" applyNumberFormat="1" applyFill="1" applyBorder="1" applyAlignment="1">
      <alignment vertical="top" wrapText="1"/>
    </xf>
    <xf numFmtId="0" fontId="5" fillId="0" borderId="6" xfId="1" applyFont="1" applyBorder="1"/>
    <xf numFmtId="167" fontId="2" fillId="2" borderId="7" xfId="1" applyNumberFormat="1" applyFill="1" applyBorder="1" applyAlignment="1">
      <alignment horizontal="right" vertical="top" wrapText="1"/>
    </xf>
    <xf numFmtId="167" fontId="2" fillId="2" borderId="6" xfId="1" applyNumberFormat="1" applyFill="1" applyBorder="1" applyAlignment="1">
      <alignment horizontal="center" vertical="top" wrapText="1"/>
    </xf>
    <xf numFmtId="167" fontId="2" fillId="2" borderId="6" xfId="1" applyNumberFormat="1" applyFill="1" applyBorder="1" applyAlignment="1" applyProtection="1">
      <alignment vertical="top" wrapText="1"/>
      <protection locked="0"/>
    </xf>
    <xf numFmtId="0" fontId="2" fillId="2" borderId="6" xfId="1" applyFill="1" applyBorder="1" applyAlignment="1">
      <alignment vertical="top" wrapText="1"/>
    </xf>
    <xf numFmtId="1" fontId="3" fillId="0" borderId="5" xfId="1" applyNumberFormat="1" applyFont="1" applyBorder="1" applyAlignment="1">
      <alignment vertical="top" wrapText="1"/>
    </xf>
    <xf numFmtId="0" fontId="3" fillId="0" borderId="6" xfId="1" applyFont="1" applyBorder="1" applyAlignment="1">
      <alignment vertical="top" wrapText="1"/>
    </xf>
    <xf numFmtId="167" fontId="2" fillId="0" borderId="7" xfId="1" applyNumberFormat="1" applyBorder="1" applyAlignment="1">
      <alignment horizontal="right" vertical="top" wrapText="1"/>
    </xf>
    <xf numFmtId="167" fontId="2" fillId="0" borderId="6" xfId="1" applyNumberFormat="1" applyBorder="1" applyAlignment="1">
      <alignment horizontal="center" vertical="top" wrapText="1"/>
    </xf>
    <xf numFmtId="167" fontId="2" fillId="0" borderId="6" xfId="1" applyNumberFormat="1" applyBorder="1" applyAlignment="1" applyProtection="1">
      <alignment vertical="top" wrapText="1"/>
      <protection locked="0"/>
    </xf>
    <xf numFmtId="170" fontId="2" fillId="0" borderId="5" xfId="1" applyNumberFormat="1" applyBorder="1" applyAlignment="1">
      <alignment horizontal="right"/>
    </xf>
    <xf numFmtId="4" fontId="2" fillId="0" borderId="7" xfId="1" applyNumberFormat="1" applyBorder="1"/>
    <xf numFmtId="4" fontId="2" fillId="0" borderId="6" xfId="1" applyNumberFormat="1" applyBorder="1" applyAlignment="1">
      <alignment horizontal="center"/>
    </xf>
    <xf numFmtId="4" fontId="2" fillId="0" borderId="6" xfId="1" applyNumberFormat="1" applyBorder="1" applyProtection="1">
      <protection locked="0"/>
    </xf>
    <xf numFmtId="170" fontId="2" fillId="0" borderId="5" xfId="1" applyNumberFormat="1" applyBorder="1" applyAlignment="1">
      <alignment horizontal="right" vertical="top"/>
    </xf>
    <xf numFmtId="0" fontId="5" fillId="0" borderId="6" xfId="1" applyFont="1" applyBorder="1" applyAlignment="1">
      <alignment wrapText="1"/>
    </xf>
    <xf numFmtId="4" fontId="2" fillId="0" borderId="7" xfId="1" applyNumberFormat="1" applyBorder="1" applyAlignment="1">
      <alignment vertical="center"/>
    </xf>
    <xf numFmtId="4" fontId="2" fillId="0" borderId="6" xfId="1" applyNumberFormat="1" applyBorder="1" applyAlignment="1">
      <alignment horizontal="center" vertical="center"/>
    </xf>
    <xf numFmtId="170" fontId="2" fillId="0" borderId="8" xfId="1" applyNumberFormat="1" applyBorder="1" applyAlignment="1">
      <alignment horizontal="right" vertical="top"/>
    </xf>
    <xf numFmtId="0" fontId="5" fillId="4" borderId="9" xfId="1" applyFont="1" applyFill="1" applyBorder="1" applyAlignment="1">
      <alignment horizontal="justify" vertical="center" wrapText="1"/>
    </xf>
    <xf numFmtId="4" fontId="2" fillId="0" borderId="10" xfId="1" applyNumberFormat="1" applyBorder="1" applyAlignment="1">
      <alignment vertical="center"/>
    </xf>
    <xf numFmtId="4" fontId="2" fillId="0" borderId="9" xfId="1" applyNumberFormat="1" applyBorder="1" applyAlignment="1">
      <alignment horizontal="center" vertical="center"/>
    </xf>
    <xf numFmtId="0" fontId="3" fillId="2" borderId="5" xfId="1" applyFont="1" applyFill="1" applyBorder="1" applyAlignment="1">
      <alignment horizontal="right" vertical="top" wrapText="1"/>
    </xf>
    <xf numFmtId="0" fontId="3" fillId="2" borderId="6" xfId="1" applyFont="1" applyFill="1" applyBorder="1" applyAlignment="1">
      <alignment vertical="top" wrapText="1"/>
    </xf>
    <xf numFmtId="4" fontId="2" fillId="2" borderId="0" xfId="7" applyNumberFormat="1" applyFont="1" applyFill="1" applyBorder="1" applyAlignment="1" applyProtection="1">
      <alignment horizontal="right" vertical="top" wrapText="1"/>
      <protection locked="0"/>
    </xf>
    <xf numFmtId="0" fontId="2" fillId="2" borderId="5" xfId="1" applyFill="1" applyBorder="1" applyAlignment="1">
      <alignment vertical="top" wrapText="1"/>
    </xf>
    <xf numFmtId="164" fontId="2" fillId="0" borderId="7" xfId="2" applyFont="1" applyFill="1" applyBorder="1" applyAlignment="1" applyProtection="1">
      <alignment horizontal="right" vertical="top" wrapText="1"/>
    </xf>
    <xf numFmtId="0" fontId="2" fillId="2" borderId="6" xfId="1" applyFill="1" applyBorder="1" applyAlignment="1">
      <alignment horizontal="left" vertical="top" wrapText="1"/>
    </xf>
    <xf numFmtId="0" fontId="3" fillId="2" borderId="5" xfId="1" applyFont="1" applyFill="1" applyBorder="1" applyAlignment="1">
      <alignment vertical="top" wrapText="1"/>
    </xf>
    <xf numFmtId="166" fontId="2" fillId="2" borderId="5" xfId="1" applyNumberFormat="1" applyFill="1" applyBorder="1" applyAlignment="1">
      <alignment vertical="top" wrapText="1"/>
    </xf>
    <xf numFmtId="167" fontId="2" fillId="2" borderId="7" xfId="1" applyNumberFormat="1" applyFill="1" applyBorder="1" applyAlignment="1">
      <alignment horizontal="right" vertical="center"/>
    </xf>
    <xf numFmtId="167" fontId="2" fillId="0" borderId="6" xfId="5" applyNumberFormat="1" applyBorder="1" applyAlignment="1">
      <alignment horizontal="center" vertical="center"/>
    </xf>
    <xf numFmtId="167" fontId="2" fillId="2" borderId="6" xfId="1" applyNumberFormat="1" applyFill="1" applyBorder="1" applyAlignment="1" applyProtection="1">
      <alignment vertical="center"/>
      <protection locked="0"/>
    </xf>
    <xf numFmtId="167" fontId="2" fillId="2" borderId="7" xfId="1" applyNumberFormat="1" applyFill="1" applyBorder="1" applyAlignment="1">
      <alignment horizontal="right" vertical="center" wrapText="1"/>
    </xf>
    <xf numFmtId="167" fontId="2" fillId="0" borderId="6" xfId="5" applyNumberFormat="1" applyBorder="1" applyAlignment="1">
      <alignment horizontal="center" vertical="center" wrapText="1"/>
    </xf>
    <xf numFmtId="167" fontId="2" fillId="2" borderId="6" xfId="1" applyNumberFormat="1" applyFill="1" applyBorder="1" applyAlignment="1" applyProtection="1">
      <alignment vertical="center" wrapText="1"/>
      <protection locked="0"/>
    </xf>
    <xf numFmtId="2" fontId="2" fillId="2" borderId="5" xfId="1" applyNumberFormat="1" applyFill="1" applyBorder="1" applyAlignment="1">
      <alignment vertical="top" wrapText="1"/>
    </xf>
    <xf numFmtId="1" fontId="3" fillId="2" borderId="5" xfId="1" applyNumberFormat="1" applyFont="1" applyFill="1" applyBorder="1" applyAlignment="1">
      <alignment vertical="top" wrapText="1"/>
    </xf>
    <xf numFmtId="0" fontId="2" fillId="2" borderId="5" xfId="8" applyNumberFormat="1" applyFont="1" applyFill="1" applyBorder="1" applyAlignment="1" applyProtection="1">
      <alignment horizontal="right" vertical="top" wrapText="1"/>
    </xf>
    <xf numFmtId="4" fontId="2" fillId="2" borderId="7" xfId="1" applyNumberFormat="1" applyFill="1" applyBorder="1" applyAlignment="1">
      <alignment horizontal="right" vertical="center" wrapText="1"/>
    </xf>
    <xf numFmtId="4" fontId="2" fillId="0" borderId="6" xfId="1" applyNumberFormat="1" applyBorder="1" applyAlignment="1" applyProtection="1">
      <alignment vertical="center" wrapText="1"/>
      <protection locked="0"/>
    </xf>
    <xf numFmtId="4" fontId="2" fillId="2" borderId="6" xfId="1" applyNumberFormat="1" applyFill="1" applyBorder="1" applyAlignment="1" applyProtection="1">
      <alignment vertical="top" wrapText="1"/>
      <protection locked="0"/>
    </xf>
    <xf numFmtId="4" fontId="2" fillId="2" borderId="6" xfId="1" applyNumberFormat="1" applyFill="1" applyBorder="1" applyAlignment="1" applyProtection="1">
      <alignment vertical="center" wrapText="1"/>
      <protection locked="0"/>
    </xf>
    <xf numFmtId="4" fontId="2" fillId="2" borderId="6" xfId="1" applyNumberFormat="1" applyFill="1" applyBorder="1" applyAlignment="1">
      <alignment horizontal="center" vertical="center" wrapText="1"/>
    </xf>
    <xf numFmtId="0" fontId="3" fillId="2" borderId="5" xfId="3" applyNumberFormat="1" applyFont="1" applyFill="1" applyBorder="1" applyAlignment="1">
      <alignment horizontal="right" vertical="top" wrapText="1"/>
    </xf>
    <xf numFmtId="4" fontId="2" fillId="2" borderId="7" xfId="3" applyNumberFormat="1" applyFont="1" applyFill="1" applyBorder="1" applyAlignment="1">
      <alignment horizontal="right" vertical="top" wrapText="1"/>
    </xf>
    <xf numFmtId="166" fontId="2" fillId="2" borderId="5" xfId="1" quotePrefix="1" applyNumberFormat="1" applyFill="1" applyBorder="1" applyAlignment="1">
      <alignment horizontal="right" vertical="top" wrapText="1"/>
    </xf>
    <xf numFmtId="4" fontId="2" fillId="2" borderId="6" xfId="1" applyNumberFormat="1" applyFill="1" applyBorder="1" applyAlignment="1">
      <alignment horizontal="center" vertical="top" wrapText="1"/>
    </xf>
    <xf numFmtId="166" fontId="2" fillId="2" borderId="8" xfId="1" quotePrefix="1" applyNumberFormat="1" applyFill="1" applyBorder="1" applyAlignment="1">
      <alignment horizontal="right" vertical="top" wrapText="1"/>
    </xf>
    <xf numFmtId="4" fontId="2" fillId="2" borderId="10" xfId="1" applyNumberFormat="1" applyFill="1" applyBorder="1" applyAlignment="1">
      <alignment horizontal="right" vertical="center" wrapText="1"/>
    </xf>
    <xf numFmtId="4" fontId="2" fillId="2" borderId="9" xfId="1" applyNumberFormat="1" applyFill="1" applyBorder="1" applyAlignment="1">
      <alignment horizontal="center" vertical="center" wrapText="1"/>
    </xf>
    <xf numFmtId="4" fontId="2" fillId="2" borderId="9" xfId="7" applyNumberFormat="1" applyFont="1" applyFill="1" applyBorder="1" applyAlignment="1" applyProtection="1">
      <alignment horizontal="right" vertical="center" wrapText="1"/>
      <protection locked="0"/>
    </xf>
    <xf numFmtId="4" fontId="2" fillId="2" borderId="6" xfId="7" applyNumberFormat="1" applyFont="1" applyFill="1" applyBorder="1" applyAlignment="1" applyProtection="1">
      <alignment horizontal="right" vertical="center" wrapText="1"/>
      <protection locked="0"/>
    </xf>
    <xf numFmtId="1" fontId="2" fillId="2" borderId="5" xfId="1" applyNumberFormat="1" applyFill="1" applyBorder="1" applyAlignment="1">
      <alignment horizontal="right" vertical="top" wrapText="1"/>
    </xf>
    <xf numFmtId="0" fontId="2" fillId="3" borderId="6" xfId="1" applyFill="1" applyBorder="1" applyAlignment="1">
      <alignment vertical="top" wrapText="1"/>
    </xf>
    <xf numFmtId="167" fontId="2" fillId="3" borderId="6" xfId="1" applyNumberFormat="1" applyFill="1" applyBorder="1" applyAlignment="1">
      <alignment horizontal="right" vertical="top" wrapText="1"/>
    </xf>
    <xf numFmtId="0" fontId="3" fillId="0" borderId="6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center" wrapText="1"/>
    </xf>
    <xf numFmtId="171" fontId="2" fillId="0" borderId="6" xfId="1" applyNumberFormat="1" applyBorder="1" applyAlignment="1">
      <alignment horizontal="right" vertical="center"/>
    </xf>
    <xf numFmtId="39" fontId="16" fillId="0" borderId="6" xfId="1" applyNumberFormat="1" applyFont="1" applyBorder="1" applyAlignment="1" applyProtection="1">
      <alignment horizontal="right" vertical="center"/>
      <protection locked="0"/>
    </xf>
    <xf numFmtId="0" fontId="17" fillId="2" borderId="5" xfId="1" applyFont="1" applyFill="1" applyBorder="1" applyAlignment="1">
      <alignment horizontal="right" vertical="top"/>
    </xf>
    <xf numFmtId="0" fontId="3" fillId="2" borderId="6" xfId="1" applyFont="1" applyFill="1" applyBorder="1" applyAlignment="1">
      <alignment horizontal="center" vertical="top"/>
    </xf>
    <xf numFmtId="167" fontId="17" fillId="2" borderId="5" xfId="1" applyNumberFormat="1" applyFont="1" applyFill="1" applyBorder="1" applyAlignment="1">
      <alignment vertical="top"/>
    </xf>
    <xf numFmtId="0" fontId="17" fillId="2" borderId="5" xfId="1" applyFont="1" applyFill="1" applyBorder="1" applyAlignment="1">
      <alignment horizontal="center" vertical="top"/>
    </xf>
    <xf numFmtId="167" fontId="17" fillId="2" borderId="5" xfId="1" applyNumberFormat="1" applyFont="1" applyFill="1" applyBorder="1" applyAlignment="1" applyProtection="1">
      <alignment horizontal="right" vertical="top"/>
      <protection locked="0"/>
    </xf>
    <xf numFmtId="0" fontId="3" fillId="2" borderId="6" xfId="1" applyFont="1" applyFill="1" applyBorder="1" applyAlignment="1">
      <alignment horizontal="right" vertical="top"/>
    </xf>
    <xf numFmtId="0" fontId="3" fillId="2" borderId="6" xfId="1" applyFont="1" applyFill="1" applyBorder="1" applyAlignment="1">
      <alignment horizontal="left" vertical="top"/>
    </xf>
    <xf numFmtId="167" fontId="17" fillId="2" borderId="6" xfId="1" applyNumberFormat="1" applyFont="1" applyFill="1" applyBorder="1" applyAlignment="1">
      <alignment horizontal="right"/>
    </xf>
    <xf numFmtId="0" fontId="17" fillId="2" borderId="6" xfId="1" applyFont="1" applyFill="1" applyBorder="1" applyAlignment="1">
      <alignment horizontal="center"/>
    </xf>
    <xf numFmtId="167" fontId="17" fillId="2" borderId="6" xfId="1" applyNumberFormat="1" applyFont="1" applyFill="1" applyBorder="1" applyAlignment="1" applyProtection="1">
      <alignment horizontal="right"/>
      <protection locked="0"/>
    </xf>
    <xf numFmtId="172" fontId="2" fillId="2" borderId="6" xfId="5" applyNumberFormat="1" applyFill="1" applyBorder="1" applyAlignment="1">
      <alignment vertical="top" wrapText="1"/>
    </xf>
    <xf numFmtId="4" fontId="2" fillId="0" borderId="6" xfId="9" applyNumberFormat="1" applyFont="1" applyFill="1" applyBorder="1" applyAlignment="1" applyProtection="1">
      <alignment horizontal="right" wrapText="1"/>
    </xf>
    <xf numFmtId="4" fontId="2" fillId="0" borderId="6" xfId="9" applyNumberFormat="1" applyFont="1" applyFill="1" applyBorder="1" applyAlignment="1" applyProtection="1">
      <alignment horizontal="right" wrapText="1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</xf>
    <xf numFmtId="167" fontId="2" fillId="0" borderId="6" xfId="5" applyNumberFormat="1" applyBorder="1" applyAlignment="1">
      <alignment horizontal="center" vertical="top" wrapText="1"/>
    </xf>
    <xf numFmtId="4" fontId="9" fillId="0" borderId="5" xfId="9" applyNumberFormat="1" applyFont="1" applyFill="1" applyBorder="1" applyAlignment="1" applyProtection="1">
      <alignment vertical="top"/>
      <protection locked="0"/>
    </xf>
    <xf numFmtId="4" fontId="2" fillId="0" borderId="6" xfId="9" applyNumberFormat="1" applyFont="1" applyFill="1" applyBorder="1" applyAlignment="1" applyProtection="1">
      <alignment horizontal="right" vertical="top" wrapText="1"/>
      <protection locked="0"/>
    </xf>
    <xf numFmtId="173" fontId="2" fillId="2" borderId="6" xfId="5" applyNumberFormat="1" applyFill="1" applyBorder="1" applyAlignment="1">
      <alignment vertical="top" wrapText="1"/>
    </xf>
    <xf numFmtId="174" fontId="8" fillId="0" borderId="6" xfId="1" applyNumberFormat="1" applyFont="1" applyBorder="1" applyAlignment="1">
      <alignment horizontal="right" vertical="center" wrapText="1"/>
    </xf>
    <xf numFmtId="175" fontId="8" fillId="0" borderId="6" xfId="1" applyNumberFormat="1" applyFont="1" applyBorder="1" applyAlignment="1">
      <alignment horizontal="center" vertical="center"/>
    </xf>
    <xf numFmtId="4" fontId="2" fillId="0" borderId="6" xfId="10" applyNumberFormat="1" applyFont="1" applyFill="1" applyBorder="1" applyAlignment="1" applyProtection="1">
      <alignment horizontal="right" vertical="center" wrapText="1"/>
      <protection locked="0"/>
    </xf>
    <xf numFmtId="174" fontId="2" fillId="2" borderId="6" xfId="5" applyNumberFormat="1" applyFill="1" applyBorder="1" applyAlignment="1">
      <alignment vertical="top" wrapText="1"/>
    </xf>
    <xf numFmtId="4" fontId="2" fillId="0" borderId="0" xfId="9" applyNumberFormat="1" applyFont="1" applyFill="1" applyBorder="1" applyAlignment="1" applyProtection="1">
      <alignment vertical="top" wrapText="1"/>
    </xf>
    <xf numFmtId="175" fontId="2" fillId="0" borderId="6" xfId="1" applyNumberFormat="1" applyBorder="1" applyAlignment="1">
      <alignment horizontal="center" vertical="center" wrapText="1"/>
    </xf>
    <xf numFmtId="39" fontId="2" fillId="0" borderId="6" xfId="1" applyNumberFormat="1" applyBorder="1" applyAlignment="1" applyProtection="1">
      <alignment horizontal="right" vertical="center" wrapText="1"/>
      <protection locked="0"/>
    </xf>
    <xf numFmtId="165" fontId="2" fillId="0" borderId="6" xfId="2" applyNumberFormat="1" applyFont="1" applyFill="1" applyBorder="1" applyAlignment="1" applyProtection="1">
      <alignment horizontal="right" vertical="top" wrapText="1"/>
    </xf>
    <xf numFmtId="39" fontId="2" fillId="0" borderId="6" xfId="1" applyNumberFormat="1" applyBorder="1" applyAlignment="1">
      <alignment horizontal="center" vertical="top"/>
    </xf>
    <xf numFmtId="174" fontId="8" fillId="0" borderId="6" xfId="1" applyNumberFormat="1" applyFont="1" applyBorder="1" applyAlignment="1">
      <alignment horizontal="right" vertical="top" wrapText="1"/>
    </xf>
    <xf numFmtId="175" fontId="8" fillId="0" borderId="6" xfId="1" applyNumberFormat="1" applyFont="1" applyBorder="1" applyAlignment="1">
      <alignment horizontal="center" vertical="top"/>
    </xf>
    <xf numFmtId="4" fontId="2" fillId="0" borderId="6" xfId="2" applyNumberFormat="1" applyFont="1" applyFill="1" applyBorder="1" applyAlignment="1" applyProtection="1">
      <alignment horizontal="right" vertical="top"/>
      <protection locked="0"/>
    </xf>
    <xf numFmtId="167" fontId="2" fillId="0" borderId="6" xfId="1" applyNumberFormat="1" applyBorder="1" applyAlignment="1">
      <alignment horizontal="right"/>
    </xf>
    <xf numFmtId="167" fontId="2" fillId="0" borderId="6" xfId="1" applyNumberFormat="1" applyBorder="1" applyAlignment="1" applyProtection="1">
      <alignment horizontal="right"/>
      <protection locked="0"/>
    </xf>
    <xf numFmtId="0" fontId="3" fillId="0" borderId="6" xfId="1" applyFont="1" applyBorder="1" applyAlignment="1">
      <alignment horizontal="right" vertical="top"/>
    </xf>
    <xf numFmtId="0" fontId="3" fillId="3" borderId="6" xfId="1" applyFont="1" applyFill="1" applyBorder="1" applyAlignment="1">
      <alignment horizontal="center" vertical="top"/>
    </xf>
    <xf numFmtId="167" fontId="17" fillId="3" borderId="6" xfId="1" applyNumberFormat="1" applyFont="1" applyFill="1" applyBorder="1" applyAlignment="1">
      <alignment horizontal="center"/>
    </xf>
    <xf numFmtId="0" fontId="17" fillId="3" borderId="6" xfId="1" applyFont="1" applyFill="1" applyBorder="1" applyAlignment="1">
      <alignment horizontal="center"/>
    </xf>
    <xf numFmtId="167" fontId="17" fillId="3" borderId="6" xfId="1" applyNumberFormat="1" applyFont="1" applyFill="1" applyBorder="1" applyAlignment="1" applyProtection="1">
      <alignment horizontal="right"/>
      <protection locked="0"/>
    </xf>
    <xf numFmtId="0" fontId="3" fillId="2" borderId="5" xfId="1" applyFont="1" applyFill="1" applyBorder="1" applyAlignment="1">
      <alignment horizontal="right" vertical="top"/>
    </xf>
    <xf numFmtId="0" fontId="3" fillId="0" borderId="5" xfId="1" applyFont="1" applyBorder="1" applyAlignment="1">
      <alignment horizontal="center" vertical="top"/>
    </xf>
    <xf numFmtId="167" fontId="17" fillId="0" borderId="5" xfId="1" applyNumberFormat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167" fontId="17" fillId="0" borderId="5" xfId="1" applyNumberFormat="1" applyFont="1" applyBorder="1" applyAlignment="1" applyProtection="1">
      <alignment horizontal="right"/>
      <protection locked="0"/>
    </xf>
    <xf numFmtId="0" fontId="3" fillId="0" borderId="6" xfId="1" applyFont="1" applyBorder="1" applyAlignment="1">
      <alignment horizontal="left" vertical="top"/>
    </xf>
    <xf numFmtId="167" fontId="17" fillId="0" borderId="6" xfId="1" applyNumberFormat="1" applyFont="1" applyBorder="1" applyAlignment="1">
      <alignment horizontal="right"/>
    </xf>
    <xf numFmtId="0" fontId="17" fillId="0" borderId="6" xfId="1" applyFont="1" applyBorder="1" applyAlignment="1">
      <alignment horizontal="center"/>
    </xf>
    <xf numFmtId="167" fontId="17" fillId="0" borderId="6" xfId="1" applyNumberFormat="1" applyFont="1" applyBorder="1" applyAlignment="1" applyProtection="1">
      <alignment horizontal="right"/>
      <protection locked="0"/>
    </xf>
    <xf numFmtId="49" fontId="2" fillId="5" borderId="6" xfId="1" applyNumberFormat="1" applyFill="1" applyBorder="1" applyAlignment="1">
      <alignment horizontal="right" vertical="top" wrapText="1"/>
    </xf>
    <xf numFmtId="0" fontId="5" fillId="0" borderId="6" xfId="1" applyFont="1" applyBorder="1" applyAlignment="1">
      <alignment vertical="top" wrapText="1"/>
    </xf>
    <xf numFmtId="167" fontId="2" fillId="0" borderId="6" xfId="1" applyNumberFormat="1" applyBorder="1" applyAlignment="1">
      <alignment vertical="center"/>
    </xf>
    <xf numFmtId="0" fontId="2" fillId="2" borderId="6" xfId="1" applyFill="1" applyBorder="1" applyAlignment="1">
      <alignment horizontal="center" vertical="center" wrapText="1"/>
    </xf>
    <xf numFmtId="167" fontId="2" fillId="0" borderId="6" xfId="1" applyNumberFormat="1" applyBorder="1" applyAlignment="1" applyProtection="1">
      <alignment horizontal="right" vertical="center"/>
      <protection locked="0"/>
    </xf>
    <xf numFmtId="49" fontId="2" fillId="5" borderId="9" xfId="1" applyNumberFormat="1" applyFill="1" applyBorder="1" applyAlignment="1">
      <alignment horizontal="right" vertical="top" wrapText="1"/>
    </xf>
    <xf numFmtId="0" fontId="5" fillId="0" borderId="9" xfId="1" applyFont="1" applyBorder="1" applyAlignment="1">
      <alignment vertical="top" wrapText="1"/>
    </xf>
    <xf numFmtId="167" fontId="2" fillId="0" borderId="9" xfId="1" applyNumberFormat="1" applyBorder="1" applyAlignment="1">
      <alignment vertical="center"/>
    </xf>
    <xf numFmtId="0" fontId="2" fillId="2" borderId="9" xfId="1" applyFill="1" applyBorder="1" applyAlignment="1">
      <alignment horizontal="center" vertical="center" wrapText="1"/>
    </xf>
    <xf numFmtId="167" fontId="2" fillId="0" borderId="9" xfId="1" applyNumberFormat="1" applyBorder="1" applyAlignment="1" applyProtection="1">
      <alignment horizontal="right" vertical="center"/>
      <protection locked="0"/>
    </xf>
    <xf numFmtId="0" fontId="2" fillId="0" borderId="6" xfId="1" applyBorder="1" applyAlignment="1">
      <alignment horizontal="center" vertical="center"/>
    </xf>
    <xf numFmtId="2" fontId="2" fillId="0" borderId="6" xfId="1" applyNumberFormat="1" applyBorder="1" applyAlignment="1">
      <alignment vertical="center"/>
    </xf>
    <xf numFmtId="0" fontId="2" fillId="0" borderId="0" xfId="1" applyAlignment="1">
      <alignment horizontal="center" vertical="center"/>
    </xf>
    <xf numFmtId="4" fontId="2" fillId="0" borderId="6" xfId="2" applyNumberFormat="1" applyFont="1" applyFill="1" applyBorder="1" applyAlignment="1" applyProtection="1">
      <alignment horizontal="right" vertical="center"/>
      <protection locked="0"/>
    </xf>
    <xf numFmtId="4" fontId="2" fillId="0" borderId="6" xfId="1" applyNumberFormat="1" applyBorder="1" applyAlignment="1" applyProtection="1">
      <alignment vertical="center"/>
      <protection locked="0"/>
    </xf>
    <xf numFmtId="49" fontId="2" fillId="0" borderId="6" xfId="1" applyNumberFormat="1" applyBorder="1" applyAlignment="1">
      <alignment horizontal="right" vertical="top" wrapText="1"/>
    </xf>
    <xf numFmtId="2" fontId="8" fillId="2" borderId="6" xfId="2" applyNumberFormat="1" applyFont="1" applyFill="1" applyBorder="1" applyAlignment="1" applyProtection="1">
      <alignment vertical="top" wrapText="1"/>
    </xf>
    <xf numFmtId="2" fontId="8" fillId="6" borderId="6" xfId="2" applyNumberFormat="1" applyFont="1" applyFill="1" applyBorder="1" applyAlignment="1" applyProtection="1">
      <alignment horizontal="right" vertical="top" wrapText="1"/>
    </xf>
    <xf numFmtId="174" fontId="8" fillId="3" borderId="6" xfId="1" applyNumberFormat="1" applyFont="1" applyFill="1" applyBorder="1" applyAlignment="1">
      <alignment horizontal="right" vertical="top" wrapText="1"/>
    </xf>
    <xf numFmtId="0" fontId="2" fillId="3" borderId="0" xfId="1" applyFill="1" applyAlignment="1">
      <alignment horizontal="center" vertical="top"/>
    </xf>
    <xf numFmtId="2" fontId="2" fillId="3" borderId="6" xfId="1" applyNumberFormat="1" applyFill="1" applyBorder="1" applyAlignment="1" applyProtection="1">
      <alignment vertical="top"/>
      <protection locked="0"/>
    </xf>
    <xf numFmtId="0" fontId="3" fillId="2" borderId="0" xfId="1" applyFont="1" applyFill="1" applyAlignment="1">
      <alignment horizontal="right" vertical="top"/>
    </xf>
    <xf numFmtId="0" fontId="3" fillId="0" borderId="5" xfId="1" applyFont="1" applyBorder="1" applyAlignment="1">
      <alignment horizontal="left" vertical="top"/>
    </xf>
    <xf numFmtId="167" fontId="17" fillId="0" borderId="5" xfId="1" applyNumberFormat="1" applyFont="1" applyBorder="1" applyAlignment="1">
      <alignment horizontal="right"/>
    </xf>
    <xf numFmtId="3" fontId="3" fillId="0" borderId="11" xfId="11" applyNumberFormat="1" applyFont="1" applyBorder="1" applyAlignment="1">
      <alignment horizontal="right" wrapText="1"/>
    </xf>
    <xf numFmtId="49" fontId="3" fillId="0" borderId="11" xfId="11" applyNumberFormat="1" applyFont="1" applyBorder="1" applyAlignment="1">
      <alignment horizontal="left" vertical="center" wrapText="1"/>
    </xf>
    <xf numFmtId="170" fontId="2" fillId="2" borderId="11" xfId="11" applyNumberFormat="1" applyFont="1" applyFill="1" applyBorder="1" applyAlignment="1">
      <alignment horizontal="right" vertical="top" wrapText="1"/>
    </xf>
    <xf numFmtId="4" fontId="2" fillId="2" borderId="6" xfId="1" applyNumberFormat="1" applyFill="1" applyBorder="1" applyAlignment="1" applyProtection="1">
      <alignment vertical="center"/>
      <protection locked="0"/>
    </xf>
    <xf numFmtId="170" fontId="2" fillId="2" borderId="11" xfId="11" applyNumberFormat="1" applyFont="1" applyFill="1" applyBorder="1" applyAlignment="1">
      <alignment horizontal="right" vertical="center" wrapText="1"/>
    </xf>
    <xf numFmtId="4" fontId="2" fillId="2" borderId="11" xfId="11" applyNumberFormat="1" applyFont="1" applyFill="1" applyBorder="1" applyAlignment="1">
      <alignment horizontal="right" vertical="top" wrapText="1"/>
    </xf>
    <xf numFmtId="4" fontId="2" fillId="2" borderId="11" xfId="11" applyNumberFormat="1" applyFont="1" applyFill="1" applyBorder="1" applyAlignment="1">
      <alignment horizontal="right" vertical="center" wrapText="1"/>
    </xf>
    <xf numFmtId="0" fontId="3" fillId="6" borderId="6" xfId="1" applyFont="1" applyFill="1" applyBorder="1" applyAlignment="1">
      <alignment horizontal="right" vertical="top"/>
    </xf>
    <xf numFmtId="0" fontId="3" fillId="6" borderId="6" xfId="1" applyFont="1" applyFill="1" applyBorder="1" applyAlignment="1">
      <alignment horizontal="center" vertical="top"/>
    </xf>
    <xf numFmtId="167" fontId="17" fillId="6" borderId="6" xfId="1" applyNumberFormat="1" applyFont="1" applyFill="1" applyBorder="1" applyAlignment="1">
      <alignment horizontal="center"/>
    </xf>
    <xf numFmtId="0" fontId="17" fillId="6" borderId="6" xfId="1" applyFont="1" applyFill="1" applyBorder="1" applyAlignment="1">
      <alignment horizontal="center"/>
    </xf>
    <xf numFmtId="167" fontId="17" fillId="6" borderId="6" xfId="1" applyNumberFormat="1" applyFont="1" applyFill="1" applyBorder="1" applyAlignment="1" applyProtection="1">
      <alignment horizontal="right"/>
      <protection locked="0"/>
    </xf>
    <xf numFmtId="49" fontId="2" fillId="2" borderId="6" xfId="3" applyNumberFormat="1" applyFont="1" applyFill="1" applyBorder="1" applyAlignment="1">
      <alignment horizontal="right" vertical="top" wrapText="1"/>
    </xf>
    <xf numFmtId="4" fontId="2" fillId="2" borderId="6" xfId="1" applyNumberFormat="1" applyFill="1" applyBorder="1" applyAlignment="1">
      <alignment horizontal="right" vertical="top" wrapText="1"/>
    </xf>
    <xf numFmtId="0" fontId="2" fillId="0" borderId="8" xfId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167" fontId="2" fillId="0" borderId="10" xfId="1" applyNumberFormat="1" applyBorder="1" applyAlignment="1">
      <alignment horizontal="right" vertical="top" wrapText="1"/>
    </xf>
    <xf numFmtId="167" fontId="2" fillId="0" borderId="9" xfId="1" applyNumberFormat="1" applyBorder="1" applyAlignment="1">
      <alignment horizontal="center" vertical="top" wrapText="1"/>
    </xf>
    <xf numFmtId="167" fontId="2" fillId="0" borderId="9" xfId="1" applyNumberFormat="1" applyBorder="1" applyAlignment="1" applyProtection="1">
      <alignment vertical="top" wrapText="1"/>
      <protection locked="0"/>
    </xf>
    <xf numFmtId="0" fontId="3" fillId="2" borderId="5" xfId="12" applyFont="1" applyFill="1" applyBorder="1" applyAlignment="1">
      <alignment horizontal="center" vertical="top" wrapText="1"/>
    </xf>
    <xf numFmtId="4" fontId="2" fillId="2" borderId="7" xfId="13" applyNumberFormat="1" applyFont="1" applyFill="1" applyBorder="1" applyAlignment="1" applyProtection="1">
      <alignment horizontal="right" vertical="top" wrapText="1"/>
    </xf>
    <xf numFmtId="39" fontId="2" fillId="2" borderId="6" xfId="14" applyFont="1" applyFill="1" applyBorder="1" applyAlignment="1">
      <alignment horizontal="center" vertical="top" wrapText="1"/>
    </xf>
    <xf numFmtId="4" fontId="2" fillId="2" borderId="6" xfId="13" applyNumberFormat="1" applyFont="1" applyFill="1" applyBorder="1" applyAlignment="1" applyProtection="1">
      <alignment horizontal="right" vertical="top" wrapText="1"/>
      <protection locked="0"/>
    </xf>
    <xf numFmtId="39" fontId="3" fillId="2" borderId="5" xfId="14" applyFont="1" applyFill="1" applyBorder="1" applyAlignment="1">
      <alignment horizontal="center" vertical="top" wrapText="1"/>
    </xf>
    <xf numFmtId="1" fontId="3" fillId="2" borderId="5" xfId="1" applyNumberFormat="1" applyFont="1" applyFill="1" applyBorder="1" applyAlignment="1">
      <alignment horizontal="right" vertical="center" wrapText="1"/>
    </xf>
    <xf numFmtId="0" fontId="3" fillId="2" borderId="6" xfId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horizontal="right" vertical="top" wrapText="1"/>
    </xf>
    <xf numFmtId="167" fontId="9" fillId="2" borderId="7" xfId="1" applyNumberFormat="1" applyFont="1" applyFill="1" applyBorder="1" applyAlignment="1">
      <alignment horizontal="right" vertical="top" wrapText="1"/>
    </xf>
    <xf numFmtId="167" fontId="9" fillId="2" borderId="6" xfId="1" applyNumberFormat="1" applyFont="1" applyFill="1" applyBorder="1" applyAlignment="1">
      <alignment horizontal="center" vertical="top" wrapText="1"/>
    </xf>
    <xf numFmtId="167" fontId="2" fillId="0" borderId="6" xfId="1" applyNumberFormat="1" applyBorder="1" applyAlignment="1">
      <alignment horizontal="center" vertical="center" wrapText="1"/>
    </xf>
    <xf numFmtId="4" fontId="2" fillId="2" borderId="6" xfId="15" applyNumberFormat="1" applyFont="1" applyFill="1" applyBorder="1" applyAlignment="1" applyProtection="1">
      <alignment horizontal="right" vertical="center" wrapText="1"/>
      <protection locked="0"/>
    </xf>
    <xf numFmtId="167" fontId="2" fillId="2" borderId="7" xfId="1" applyNumberFormat="1" applyFill="1" applyBorder="1" applyAlignment="1">
      <alignment horizontal="right" wrapText="1"/>
    </xf>
    <xf numFmtId="167" fontId="2" fillId="0" borderId="6" xfId="1" applyNumberFormat="1" applyBorder="1" applyAlignment="1">
      <alignment horizontal="center" wrapText="1"/>
    </xf>
    <xf numFmtId="167" fontId="2" fillId="2" borderId="6" xfId="1" applyNumberFormat="1" applyFill="1" applyBorder="1" applyAlignment="1" applyProtection="1">
      <alignment wrapText="1"/>
      <protection locked="0"/>
    </xf>
    <xf numFmtId="4" fontId="2" fillId="2" borderId="6" xfId="15" applyNumberFormat="1" applyFont="1" applyFill="1" applyBorder="1" applyAlignment="1" applyProtection="1">
      <alignment horizontal="right" vertical="top" wrapText="1"/>
      <protection locked="0"/>
    </xf>
    <xf numFmtId="1" fontId="2" fillId="2" borderId="6" xfId="1" applyNumberFormat="1" applyFill="1" applyBorder="1" applyAlignment="1">
      <alignment horizontal="right" vertical="top" wrapText="1"/>
    </xf>
    <xf numFmtId="167" fontId="2" fillId="2" borderId="6" xfId="1" applyNumberFormat="1" applyFill="1" applyBorder="1" applyAlignment="1">
      <alignment horizontal="right" vertical="top" wrapText="1"/>
    </xf>
    <xf numFmtId="0" fontId="3" fillId="0" borderId="6" xfId="16" applyFont="1" applyBorder="1" applyAlignment="1">
      <alignment horizontal="center" vertical="top" wrapText="1"/>
    </xf>
    <xf numFmtId="0" fontId="3" fillId="0" borderId="6" xfId="16" applyFont="1" applyBorder="1" applyAlignment="1">
      <alignment horizontal="left" vertical="top" wrapText="1"/>
    </xf>
    <xf numFmtId="39" fontId="2" fillId="0" borderId="6" xfId="16" applyNumberFormat="1" applyBorder="1" applyAlignment="1">
      <alignment horizontal="right" vertical="top"/>
    </xf>
    <xf numFmtId="0" fontId="2" fillId="0" borderId="6" xfId="16" applyBorder="1" applyAlignment="1">
      <alignment horizontal="center" vertical="top" wrapText="1"/>
    </xf>
    <xf numFmtId="39" fontId="2" fillId="0" borderId="6" xfId="16" applyNumberFormat="1" applyBorder="1" applyAlignment="1" applyProtection="1">
      <alignment vertical="top"/>
      <protection locked="0"/>
    </xf>
    <xf numFmtId="0" fontId="3" fillId="0" borderId="5" xfId="16" applyFont="1" applyBorder="1" applyAlignment="1">
      <alignment horizontal="center" vertical="top" wrapText="1"/>
    </xf>
    <xf numFmtId="39" fontId="2" fillId="0" borderId="7" xfId="16" applyNumberFormat="1" applyBorder="1" applyAlignment="1">
      <alignment horizontal="right" vertical="top"/>
    </xf>
    <xf numFmtId="0" fontId="3" fillId="0" borderId="5" xfId="16" applyFont="1" applyBorder="1" applyAlignment="1">
      <alignment horizontal="right" vertical="top" wrapText="1"/>
    </xf>
    <xf numFmtId="0" fontId="2" fillId="0" borderId="5" xfId="16" applyBorder="1" applyAlignment="1">
      <alignment horizontal="right" vertical="top" wrapText="1"/>
    </xf>
    <xf numFmtId="0" fontId="2" fillId="0" borderId="8" xfId="16" applyBorder="1" applyAlignment="1">
      <alignment horizontal="right" vertical="top" wrapText="1"/>
    </xf>
    <xf numFmtId="0" fontId="2" fillId="0" borderId="9" xfId="16" applyBorder="1" applyAlignment="1">
      <alignment horizontal="left" vertical="top" wrapText="1"/>
    </xf>
    <xf numFmtId="39" fontId="2" fillId="0" borderId="10" xfId="16" applyNumberFormat="1" applyBorder="1" applyAlignment="1">
      <alignment horizontal="right" vertical="top"/>
    </xf>
    <xf numFmtId="0" fontId="2" fillId="0" borderId="9" xfId="16" applyBorder="1" applyAlignment="1">
      <alignment horizontal="center" vertical="top" wrapText="1"/>
    </xf>
    <xf numFmtId="39" fontId="2" fillId="0" borderId="9" xfId="16" applyNumberFormat="1" applyBorder="1" applyAlignment="1" applyProtection="1">
      <alignment vertical="top"/>
      <protection locked="0"/>
    </xf>
    <xf numFmtId="4" fontId="8" fillId="0" borderId="7" xfId="1" applyNumberFormat="1" applyFont="1" applyBorder="1" applyAlignment="1">
      <alignment vertical="top"/>
    </xf>
    <xf numFmtId="4" fontId="8" fillId="0" borderId="6" xfId="1" applyNumberFormat="1" applyFont="1" applyBorder="1" applyAlignment="1" applyProtection="1">
      <alignment vertical="top"/>
      <protection locked="0"/>
    </xf>
    <xf numFmtId="168" fontId="8" fillId="0" borderId="5" xfId="1" applyNumberFormat="1" applyFont="1" applyBorder="1" applyAlignment="1">
      <alignment horizontal="right" vertical="top"/>
    </xf>
    <xf numFmtId="4" fontId="8" fillId="0" borderId="7" xfId="1" applyNumberFormat="1" applyFont="1" applyBorder="1" applyAlignment="1">
      <alignment vertical="center"/>
    </xf>
    <xf numFmtId="0" fontId="2" fillId="0" borderId="6" xfId="16" applyBorder="1" applyAlignment="1">
      <alignment horizontal="center" vertical="center" wrapText="1"/>
    </xf>
    <xf numFmtId="4" fontId="8" fillId="0" borderId="6" xfId="1" applyNumberFormat="1" applyFont="1" applyBorder="1" applyAlignment="1" applyProtection="1">
      <alignment vertical="center"/>
      <protection locked="0"/>
    </xf>
    <xf numFmtId="0" fontId="2" fillId="0" borderId="6" xfId="1" applyBorder="1" applyAlignment="1">
      <alignment vertical="top" wrapText="1"/>
    </xf>
    <xf numFmtId="4" fontId="9" fillId="2" borderId="6" xfId="1" applyNumberFormat="1" applyFont="1" applyFill="1" applyBorder="1" applyAlignment="1" applyProtection="1">
      <alignment vertical="center"/>
      <protection locked="0"/>
    </xf>
    <xf numFmtId="0" fontId="2" fillId="0" borderId="6" xfId="1" applyBorder="1" applyAlignment="1">
      <alignment vertical="center" wrapText="1"/>
    </xf>
    <xf numFmtId="0" fontId="5" fillId="0" borderId="6" xfId="1" applyFont="1" applyBorder="1" applyAlignment="1">
      <alignment vertical="center" wrapText="1"/>
    </xf>
    <xf numFmtId="168" fontId="12" fillId="0" borderId="5" xfId="1" applyNumberFormat="1" applyFont="1" applyBorder="1" applyAlignment="1">
      <alignment horizontal="right" vertical="top"/>
    </xf>
    <xf numFmtId="39" fontId="9" fillId="0" borderId="6" xfId="16" applyNumberFormat="1" applyFont="1" applyBorder="1" applyAlignment="1" applyProtection="1">
      <alignment vertical="top" wrapText="1"/>
      <protection locked="0"/>
    </xf>
    <xf numFmtId="39" fontId="9" fillId="0" borderId="6" xfId="16" applyNumberFormat="1" applyFont="1" applyBorder="1" applyAlignment="1" applyProtection="1">
      <alignment vertical="center" wrapText="1"/>
      <protection locked="0"/>
    </xf>
    <xf numFmtId="175" fontId="2" fillId="0" borderId="6" xfId="1" applyNumberFormat="1" applyBorder="1" applyAlignment="1">
      <alignment horizontal="center" vertical="center"/>
    </xf>
    <xf numFmtId="0" fontId="2" fillId="2" borderId="9" xfId="1" applyFill="1" applyBorder="1" applyAlignment="1">
      <alignment horizontal="right" vertical="top" wrapText="1"/>
    </xf>
    <xf numFmtId="0" fontId="2" fillId="2" borderId="9" xfId="1" applyFill="1" applyBorder="1" applyAlignment="1">
      <alignment vertical="top" wrapText="1"/>
    </xf>
    <xf numFmtId="4" fontId="2" fillId="2" borderId="9" xfId="1" applyNumberFormat="1" applyFill="1" applyBorder="1" applyAlignment="1">
      <alignment horizontal="right" vertical="top" wrapText="1"/>
    </xf>
    <xf numFmtId="0" fontId="2" fillId="2" borderId="9" xfId="1" applyFill="1" applyBorder="1" applyAlignment="1">
      <alignment horizontal="center" vertical="top" wrapText="1"/>
    </xf>
    <xf numFmtId="167" fontId="2" fillId="2" borderId="9" xfId="1" applyNumberFormat="1" applyFill="1" applyBorder="1" applyAlignment="1" applyProtection="1">
      <alignment horizontal="right" vertical="top" wrapText="1"/>
      <protection locked="0"/>
    </xf>
    <xf numFmtId="176" fontId="3" fillId="5" borderId="6" xfId="1" applyNumberFormat="1" applyFont="1" applyFill="1" applyBorder="1" applyAlignment="1">
      <alignment horizontal="center" vertical="top" wrapText="1"/>
    </xf>
    <xf numFmtId="0" fontId="3" fillId="5" borderId="6" xfId="1" applyFont="1" applyFill="1" applyBorder="1" applyAlignment="1">
      <alignment horizontal="left" vertical="top"/>
    </xf>
    <xf numFmtId="4" fontId="3" fillId="5" borderId="6" xfId="1" applyNumberFormat="1" applyFont="1" applyFill="1" applyBorder="1" applyAlignment="1">
      <alignment vertical="top" wrapText="1"/>
    </xf>
    <xf numFmtId="175" fontId="12" fillId="5" borderId="6" xfId="1" applyNumberFormat="1" applyFont="1" applyFill="1" applyBorder="1" applyAlignment="1">
      <alignment horizontal="center" vertical="top"/>
    </xf>
    <xf numFmtId="164" fontId="3" fillId="5" borderId="6" xfId="17" applyFont="1" applyFill="1" applyBorder="1" applyAlignment="1" applyProtection="1">
      <alignment horizontal="right" vertical="top" wrapText="1"/>
      <protection locked="0"/>
    </xf>
    <xf numFmtId="176" fontId="2" fillId="5" borderId="6" xfId="1" applyNumberFormat="1" applyFill="1" applyBorder="1" applyAlignment="1">
      <alignment horizontal="right" vertical="top" wrapText="1"/>
    </xf>
    <xf numFmtId="0" fontId="2" fillId="5" borderId="6" xfId="1" applyFill="1" applyBorder="1" applyAlignment="1">
      <alignment horizontal="left" vertical="top"/>
    </xf>
    <xf numFmtId="4" fontId="2" fillId="5" borderId="6" xfId="1" applyNumberFormat="1" applyFill="1" applyBorder="1" applyAlignment="1">
      <alignment vertical="top" wrapText="1"/>
    </xf>
    <xf numFmtId="175" fontId="8" fillId="5" borderId="6" xfId="1" applyNumberFormat="1" applyFont="1" applyFill="1" applyBorder="1" applyAlignment="1">
      <alignment horizontal="center" vertical="top"/>
    </xf>
    <xf numFmtId="164" fontId="2" fillId="5" borderId="6" xfId="17" applyFont="1" applyFill="1" applyBorder="1" applyAlignment="1" applyProtection="1">
      <alignment horizontal="right" vertical="top" wrapText="1"/>
      <protection locked="0"/>
    </xf>
    <xf numFmtId="37" fontId="3" fillId="5" borderId="6" xfId="1" applyNumberFormat="1" applyFont="1" applyFill="1" applyBorder="1" applyAlignment="1">
      <alignment horizontal="right" vertical="top" wrapText="1"/>
    </xf>
    <xf numFmtId="0" fontId="5" fillId="0" borderId="0" xfId="1" applyFont="1"/>
    <xf numFmtId="0" fontId="5" fillId="5" borderId="6" xfId="1" applyFont="1" applyFill="1" applyBorder="1" applyAlignment="1">
      <alignment horizontal="left" vertical="top"/>
    </xf>
    <xf numFmtId="0" fontId="5" fillId="0" borderId="0" xfId="1" applyFont="1" applyAlignment="1">
      <alignment wrapText="1"/>
    </xf>
    <xf numFmtId="4" fontId="2" fillId="5" borderId="6" xfId="1" applyNumberFormat="1" applyFill="1" applyBorder="1" applyAlignment="1">
      <alignment vertical="center" wrapText="1"/>
    </xf>
    <xf numFmtId="175" fontId="8" fillId="5" borderId="6" xfId="1" applyNumberFormat="1" applyFont="1" applyFill="1" applyBorder="1" applyAlignment="1">
      <alignment horizontal="center" vertical="center"/>
    </xf>
    <xf numFmtId="164" fontId="2" fillId="5" borderId="6" xfId="17" applyFont="1" applyFill="1" applyBorder="1" applyAlignment="1" applyProtection="1">
      <alignment horizontal="right" vertical="center" wrapText="1"/>
      <protection locked="0"/>
    </xf>
    <xf numFmtId="176" fontId="3" fillId="5" borderId="6" xfId="1" applyNumberFormat="1" applyFont="1" applyFill="1" applyBorder="1" applyAlignment="1">
      <alignment horizontal="right" vertical="top" wrapText="1"/>
    </xf>
    <xf numFmtId="0" fontId="2" fillId="5" borderId="6" xfId="1" applyFill="1" applyBorder="1" applyAlignment="1">
      <alignment horizontal="center" vertical="top"/>
    </xf>
    <xf numFmtId="164" fontId="2" fillId="5" borderId="6" xfId="17" applyFont="1" applyFill="1" applyBorder="1" applyAlignment="1" applyProtection="1">
      <alignment vertical="top" wrapText="1"/>
      <protection locked="0"/>
    </xf>
    <xf numFmtId="177" fontId="3" fillId="5" borderId="6" xfId="1" applyNumberFormat="1" applyFont="1" applyFill="1" applyBorder="1" applyAlignment="1">
      <alignment horizontal="right" vertical="top" wrapText="1"/>
    </xf>
    <xf numFmtId="175" fontId="2" fillId="5" borderId="6" xfId="1" applyNumberFormat="1" applyFill="1" applyBorder="1" applyAlignment="1">
      <alignment horizontal="center" vertical="top"/>
    </xf>
    <xf numFmtId="39" fontId="2" fillId="5" borderId="6" xfId="1" applyNumberFormat="1" applyFill="1" applyBorder="1" applyAlignment="1" applyProtection="1">
      <alignment horizontal="right" vertical="top" wrapText="1"/>
      <protection locked="0"/>
    </xf>
    <xf numFmtId="39" fontId="2" fillId="5" borderId="6" xfId="1" applyNumberFormat="1" applyFill="1" applyBorder="1" applyAlignment="1">
      <alignment horizontal="right" vertical="top" wrapText="1"/>
    </xf>
    <xf numFmtId="37" fontId="3" fillId="5" borderId="6" xfId="1" applyNumberFormat="1" applyFont="1" applyFill="1" applyBorder="1" applyAlignment="1">
      <alignment horizontal="right" vertical="center" wrapText="1"/>
    </xf>
    <xf numFmtId="37" fontId="3" fillId="5" borderId="9" xfId="1" applyNumberFormat="1" applyFont="1" applyFill="1" applyBorder="1" applyAlignment="1">
      <alignment horizontal="right" vertical="top" wrapText="1"/>
    </xf>
    <xf numFmtId="0" fontId="5" fillId="0" borderId="1" xfId="1" applyFont="1" applyBorder="1" applyAlignment="1">
      <alignment wrapText="1"/>
    </xf>
    <xf numFmtId="4" fontId="2" fillId="5" borderId="9" xfId="1" applyNumberFormat="1" applyFill="1" applyBorder="1" applyAlignment="1">
      <alignment vertical="center" wrapText="1"/>
    </xf>
    <xf numFmtId="167" fontId="2" fillId="0" borderId="9" xfId="1" applyNumberFormat="1" applyBorder="1" applyAlignment="1">
      <alignment horizontal="center" vertical="center" wrapText="1"/>
    </xf>
    <xf numFmtId="164" fontId="2" fillId="5" borderId="9" xfId="17" applyFont="1" applyFill="1" applyBorder="1" applyAlignment="1" applyProtection="1">
      <alignment horizontal="right" vertical="center" wrapText="1"/>
      <protection locked="0"/>
    </xf>
    <xf numFmtId="0" fontId="3" fillId="5" borderId="6" xfId="1" applyFont="1" applyFill="1" applyBorder="1" applyAlignment="1">
      <alignment vertical="top" wrapText="1"/>
    </xf>
    <xf numFmtId="176" fontId="8" fillId="5" borderId="6" xfId="1" applyNumberFormat="1" applyFont="1" applyFill="1" applyBorder="1" applyAlignment="1">
      <alignment horizontal="right" vertical="top" wrapText="1"/>
    </xf>
    <xf numFmtId="4" fontId="8" fillId="5" borderId="6" xfId="1" applyNumberFormat="1" applyFont="1" applyFill="1" applyBorder="1" applyAlignment="1">
      <alignment horizontal="right" vertical="center"/>
    </xf>
    <xf numFmtId="0" fontId="3" fillId="5" borderId="6" xfId="1" quotePrefix="1" applyFont="1" applyFill="1" applyBorder="1" applyAlignment="1">
      <alignment horizontal="left" vertical="top"/>
    </xf>
    <xf numFmtId="164" fontId="22" fillId="5" borderId="6" xfId="17" applyFont="1" applyFill="1" applyBorder="1" applyAlignment="1" applyProtection="1">
      <alignment horizontal="right" vertical="top" wrapText="1"/>
      <protection locked="0"/>
    </xf>
    <xf numFmtId="0" fontId="2" fillId="5" borderId="6" xfId="1" applyFill="1" applyBorder="1" applyAlignment="1">
      <alignment horizontal="center" vertical="center"/>
    </xf>
    <xf numFmtId="0" fontId="2" fillId="5" borderId="6" xfId="1" quotePrefix="1" applyFill="1" applyBorder="1" applyAlignment="1">
      <alignment horizontal="left" vertical="top"/>
    </xf>
    <xf numFmtId="0" fontId="2" fillId="5" borderId="6" xfId="1" applyFill="1" applyBorder="1" applyAlignment="1">
      <alignment vertical="top" wrapText="1"/>
    </xf>
    <xf numFmtId="4" fontId="8" fillId="5" borderId="6" xfId="1" applyNumberFormat="1" applyFont="1" applyFill="1" applyBorder="1" applyAlignment="1">
      <alignment horizontal="right" vertical="top"/>
    </xf>
    <xf numFmtId="4" fontId="2" fillId="5" borderId="6" xfId="1" applyNumberFormat="1" applyFill="1" applyBorder="1" applyAlignment="1">
      <alignment horizontal="right" vertical="top"/>
    </xf>
    <xf numFmtId="164" fontId="2" fillId="0" borderId="6" xfId="17" applyFont="1" applyFill="1" applyBorder="1" applyAlignment="1" applyProtection="1">
      <alignment horizontal="right" vertical="top" wrapText="1"/>
      <protection locked="0"/>
    </xf>
    <xf numFmtId="4" fontId="8" fillId="5" borderId="6" xfId="1" applyNumberFormat="1" applyFont="1" applyFill="1" applyBorder="1" applyAlignment="1">
      <alignment horizontal="center" vertical="top"/>
    </xf>
    <xf numFmtId="39" fontId="8" fillId="5" borderId="6" xfId="1" applyNumberFormat="1" applyFont="1" applyFill="1" applyBorder="1" applyAlignment="1">
      <alignment horizontal="right" vertical="top" wrapText="1"/>
    </xf>
    <xf numFmtId="0" fontId="8" fillId="5" borderId="6" xfId="1" applyFont="1" applyFill="1" applyBorder="1" applyAlignment="1">
      <alignment horizontal="left" vertical="top"/>
    </xf>
    <xf numFmtId="164" fontId="2" fillId="5" borderId="6" xfId="17" applyFont="1" applyFill="1" applyBorder="1" applyAlignment="1" applyProtection="1">
      <alignment vertical="top"/>
      <protection locked="0"/>
    </xf>
    <xf numFmtId="2" fontId="2" fillId="5" borderId="6" xfId="1" applyNumberFormat="1" applyFill="1" applyBorder="1" applyAlignment="1">
      <alignment vertical="top" wrapText="1"/>
    </xf>
    <xf numFmtId="0" fontId="2" fillId="5" borderId="6" xfId="1" quotePrefix="1" applyFill="1" applyBorder="1" applyAlignment="1">
      <alignment horizontal="right" vertical="top"/>
    </xf>
    <xf numFmtId="167" fontId="2" fillId="5" borderId="6" xfId="1" applyNumberFormat="1" applyFill="1" applyBorder="1" applyAlignment="1">
      <alignment horizontal="right" vertical="top"/>
    </xf>
    <xf numFmtId="167" fontId="2" fillId="5" borderId="6" xfId="1" applyNumberFormat="1" applyFill="1" applyBorder="1" applyAlignment="1">
      <alignment horizontal="center" vertical="top"/>
    </xf>
    <xf numFmtId="167" fontId="2" fillId="5" borderId="6" xfId="1" applyNumberFormat="1" applyFill="1" applyBorder="1" applyAlignment="1" applyProtection="1">
      <alignment horizontal="right" vertical="top"/>
      <protection locked="0"/>
    </xf>
    <xf numFmtId="2" fontId="2" fillId="5" borderId="6" xfId="18" applyNumberFormat="1" applyFont="1" applyFill="1" applyBorder="1" applyAlignment="1" applyProtection="1">
      <alignment vertical="top" wrapText="1"/>
      <protection locked="0"/>
    </xf>
    <xf numFmtId="1" fontId="2" fillId="3" borderId="6" xfId="1" applyNumberFormat="1" applyFill="1" applyBorder="1" applyAlignment="1">
      <alignment horizontal="right" vertical="top" wrapText="1"/>
    </xf>
    <xf numFmtId="2" fontId="2" fillId="2" borderId="6" xfId="1" applyNumberFormat="1" applyFill="1" applyBorder="1" applyAlignment="1">
      <alignment horizontal="center" vertical="top"/>
    </xf>
    <xf numFmtId="165" fontId="2" fillId="2" borderId="6" xfId="2" applyNumberFormat="1" applyFont="1" applyFill="1" applyBorder="1" applyAlignment="1" applyProtection="1">
      <alignment horizontal="center" vertical="top"/>
    </xf>
    <xf numFmtId="49" fontId="3" fillId="2" borderId="6" xfId="11" applyNumberFormat="1" applyFont="1" applyFill="1" applyBorder="1" applyAlignment="1">
      <alignment horizontal="left" vertical="top" wrapText="1"/>
    </xf>
    <xf numFmtId="164" fontId="2" fillId="2" borderId="6" xfId="2" applyFont="1" applyFill="1" applyBorder="1" applyAlignment="1" applyProtection="1">
      <alignment horizontal="right" vertical="top" wrapText="1"/>
    </xf>
    <xf numFmtId="0" fontId="2" fillId="2" borderId="6" xfId="1" applyFill="1" applyBorder="1" applyAlignment="1">
      <alignment horizontal="right" vertical="top" wrapText="1"/>
    </xf>
    <xf numFmtId="4" fontId="2" fillId="2" borderId="6" xfId="1" applyNumberFormat="1" applyFill="1" applyBorder="1" applyAlignment="1">
      <alignment horizontal="right" vertical="top"/>
    </xf>
    <xf numFmtId="0" fontId="2" fillId="2" borderId="6" xfId="1" applyFill="1" applyBorder="1" applyAlignment="1">
      <alignment horizontal="right" vertical="top"/>
    </xf>
    <xf numFmtId="1" fontId="3" fillId="2" borderId="6" xfId="1" applyNumberFormat="1" applyFont="1" applyFill="1" applyBorder="1" applyAlignment="1">
      <alignment horizontal="right" vertical="top" wrapText="1"/>
    </xf>
    <xf numFmtId="0" fontId="12" fillId="2" borderId="6" xfId="1" applyFont="1" applyFill="1" applyBorder="1" applyAlignment="1">
      <alignment horizontal="left" vertical="top" wrapText="1"/>
    </xf>
    <xf numFmtId="164" fontId="8" fillId="2" borderId="6" xfId="2" applyFont="1" applyFill="1" applyBorder="1" applyAlignment="1" applyProtection="1">
      <alignment horizontal="right" vertical="top" wrapText="1"/>
    </xf>
    <xf numFmtId="166" fontId="2" fillId="2" borderId="6" xfId="1" applyNumberFormat="1" applyFill="1" applyBorder="1" applyAlignment="1">
      <alignment horizontal="right" vertical="top" wrapText="1"/>
    </xf>
    <xf numFmtId="167" fontId="2" fillId="0" borderId="5" xfId="1" applyNumberFormat="1" applyBorder="1" applyAlignment="1" applyProtection="1">
      <alignment horizontal="right" vertical="top"/>
      <protection locked="0"/>
    </xf>
    <xf numFmtId="166" fontId="2" fillId="2" borderId="9" xfId="1" applyNumberFormat="1" applyFill="1" applyBorder="1" applyAlignment="1">
      <alignment horizontal="right" vertical="top" wrapText="1"/>
    </xf>
    <xf numFmtId="164" fontId="8" fillId="2" borderId="9" xfId="2" applyFont="1" applyFill="1" applyBorder="1" applyAlignment="1" applyProtection="1">
      <alignment horizontal="right" vertical="top" wrapText="1"/>
    </xf>
    <xf numFmtId="164" fontId="8" fillId="2" borderId="9" xfId="2" applyFont="1" applyFill="1" applyBorder="1" applyAlignment="1" applyProtection="1">
      <alignment horizontal="center" vertical="top" wrapText="1"/>
    </xf>
    <xf numFmtId="164" fontId="9" fillId="0" borderId="9" xfId="2" applyFont="1" applyFill="1" applyBorder="1" applyAlignment="1" applyProtection="1">
      <alignment horizontal="right" vertical="top" wrapText="1"/>
      <protection locked="0"/>
    </xf>
    <xf numFmtId="168" fontId="8" fillId="2" borderId="6" xfId="1" applyNumberFormat="1" applyFont="1" applyFill="1" applyBorder="1" applyAlignment="1">
      <alignment horizontal="right" vertical="top"/>
    </xf>
    <xf numFmtId="49" fontId="2" fillId="2" borderId="6" xfId="11" applyNumberFormat="1" applyFont="1" applyFill="1" applyBorder="1" applyAlignment="1">
      <alignment horizontal="left" vertical="top" wrapText="1"/>
    </xf>
    <xf numFmtId="1" fontId="12" fillId="2" borderId="6" xfId="2" applyNumberFormat="1" applyFont="1" applyFill="1" applyBorder="1" applyAlignment="1" applyProtection="1">
      <alignment horizontal="right" vertical="top" wrapText="1"/>
    </xf>
    <xf numFmtId="0" fontId="12" fillId="2" borderId="6" xfId="1" applyFont="1" applyFill="1" applyBorder="1" applyAlignment="1">
      <alignment vertical="top" wrapText="1"/>
    </xf>
    <xf numFmtId="166" fontId="8" fillId="2" borderId="6" xfId="2" applyNumberFormat="1" applyFont="1" applyFill="1" applyBorder="1" applyAlignment="1" applyProtection="1">
      <alignment horizontal="right" vertical="top" wrapText="1"/>
    </xf>
    <xf numFmtId="1" fontId="8" fillId="2" borderId="6" xfId="2" applyNumberFormat="1" applyFont="1" applyFill="1" applyBorder="1" applyAlignment="1" applyProtection="1">
      <alignment horizontal="right" vertical="top" wrapText="1"/>
    </xf>
    <xf numFmtId="0" fontId="8" fillId="2" borderId="6" xfId="1" applyFont="1" applyFill="1" applyBorder="1" applyAlignment="1">
      <alignment vertical="top" wrapText="1"/>
    </xf>
    <xf numFmtId="164" fontId="2" fillId="7" borderId="6" xfId="2" applyFont="1" applyFill="1" applyBorder="1" applyAlignment="1" applyProtection="1">
      <alignment horizontal="right" vertical="top" wrapText="1"/>
      <protection locked="0"/>
    </xf>
    <xf numFmtId="2" fontId="8" fillId="2" borderId="6" xfId="2" applyNumberFormat="1" applyFont="1" applyFill="1" applyBorder="1" applyAlignment="1" applyProtection="1">
      <alignment horizontal="right" vertical="top" wrapText="1"/>
    </xf>
    <xf numFmtId="0" fontId="3" fillId="2" borderId="6" xfId="1" applyFont="1" applyFill="1" applyBorder="1" applyAlignment="1">
      <alignment vertical="top"/>
    </xf>
    <xf numFmtId="175" fontId="2" fillId="2" borderId="6" xfId="1" applyNumberFormat="1" applyFill="1" applyBorder="1" applyAlignment="1">
      <alignment horizontal="center" vertical="top"/>
    </xf>
    <xf numFmtId="4" fontId="2" fillId="0" borderId="6" xfId="1" applyNumberFormat="1" applyBorder="1" applyAlignment="1" applyProtection="1">
      <alignment horizontal="right" vertical="top" wrapText="1"/>
      <protection locked="0"/>
    </xf>
    <xf numFmtId="168" fontId="2" fillId="2" borderId="6" xfId="1" applyNumberFormat="1" applyFill="1" applyBorder="1" applyAlignment="1">
      <alignment horizontal="right" vertical="top"/>
    </xf>
    <xf numFmtId="0" fontId="5" fillId="0" borderId="0" xfId="1" applyFont="1" applyAlignment="1">
      <alignment vertical="top" wrapText="1"/>
    </xf>
    <xf numFmtId="4" fontId="2" fillId="2" borderId="6" xfId="1" applyNumberFormat="1" applyFill="1" applyBorder="1" applyAlignment="1">
      <alignment horizontal="right" vertical="center"/>
    </xf>
    <xf numFmtId="4" fontId="2" fillId="2" borderId="6" xfId="1" applyNumberForma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vertical="center" wrapText="1"/>
    </xf>
    <xf numFmtId="0" fontId="9" fillId="2" borderId="6" xfId="1" applyFont="1" applyFill="1" applyBorder="1" applyAlignment="1">
      <alignment horizontal="right" vertical="top" wrapText="1"/>
    </xf>
    <xf numFmtId="4" fontId="9" fillId="2" borderId="6" xfId="1" applyNumberFormat="1" applyFont="1" applyFill="1" applyBorder="1" applyAlignment="1">
      <alignment vertical="center"/>
    </xf>
    <xf numFmtId="165" fontId="2" fillId="0" borderId="6" xfId="19" applyFont="1" applyFill="1" applyBorder="1" applyAlignment="1" applyProtection="1">
      <alignment horizontal="right" vertical="top" wrapText="1"/>
    </xf>
    <xf numFmtId="0" fontId="8" fillId="2" borderId="5" xfId="1" applyFont="1" applyFill="1" applyBorder="1" applyAlignment="1">
      <alignment vertical="top" wrapText="1"/>
    </xf>
    <xf numFmtId="164" fontId="2" fillId="2" borderId="5" xfId="2" applyFont="1" applyFill="1" applyBorder="1" applyAlignment="1" applyProtection="1">
      <alignment horizontal="right" vertical="top" wrapText="1"/>
    </xf>
    <xf numFmtId="49" fontId="3" fillId="2" borderId="5" xfId="11" applyNumberFormat="1" applyFont="1" applyFill="1" applyBorder="1" applyAlignment="1">
      <alignment vertical="top" wrapText="1"/>
    </xf>
    <xf numFmtId="164" fontId="8" fillId="2" borderId="5" xfId="2" applyFont="1" applyFill="1" applyBorder="1" applyAlignment="1" applyProtection="1">
      <alignment horizontal="right" vertical="top" wrapText="1"/>
    </xf>
    <xf numFmtId="164" fontId="2" fillId="2" borderId="6" xfId="2" applyFont="1" applyFill="1" applyBorder="1" applyAlignment="1" applyProtection="1">
      <alignment horizontal="right" vertical="center" wrapText="1"/>
    </xf>
    <xf numFmtId="164" fontId="2" fillId="0" borderId="6" xfId="2" applyFont="1" applyFill="1" applyBorder="1" applyAlignment="1" applyProtection="1">
      <alignment horizontal="right" vertical="center" wrapText="1"/>
      <protection locked="0"/>
    </xf>
    <xf numFmtId="176" fontId="2" fillId="3" borderId="6" xfId="1" applyNumberFormat="1" applyFill="1" applyBorder="1" applyAlignment="1">
      <alignment horizontal="right" vertical="top"/>
    </xf>
    <xf numFmtId="164" fontId="2" fillId="3" borderId="6" xfId="2" applyFont="1" applyFill="1" applyBorder="1" applyAlignment="1" applyProtection="1">
      <alignment horizontal="right" vertical="top" wrapText="1"/>
    </xf>
    <xf numFmtId="164" fontId="2" fillId="3" borderId="6" xfId="2" applyFont="1" applyFill="1" applyBorder="1" applyAlignment="1" applyProtection="1">
      <alignment horizontal="center" vertical="top" wrapText="1"/>
    </xf>
    <xf numFmtId="164" fontId="2" fillId="3" borderId="6" xfId="2" applyFont="1" applyFill="1" applyBorder="1" applyAlignment="1" applyProtection="1">
      <alignment horizontal="right" vertical="top" wrapText="1"/>
      <protection locked="0"/>
    </xf>
    <xf numFmtId="0" fontId="3" fillId="2" borderId="6" xfId="1" applyFont="1" applyFill="1" applyBorder="1" applyAlignment="1">
      <alignment horizontal="center" vertical="top" wrapText="1"/>
    </xf>
    <xf numFmtId="164" fontId="3" fillId="0" borderId="6" xfId="2" applyFont="1" applyFill="1" applyBorder="1" applyAlignment="1" applyProtection="1">
      <alignment horizontal="center" vertical="top"/>
    </xf>
    <xf numFmtId="0" fontId="3" fillId="0" borderId="6" xfId="20" applyFont="1" applyBorder="1" applyAlignment="1">
      <alignment horizontal="left" vertical="top"/>
    </xf>
    <xf numFmtId="4" fontId="2" fillId="0" borderId="6" xfId="21" applyNumberFormat="1" applyFont="1" applyBorder="1" applyAlignment="1">
      <alignment vertical="top"/>
    </xf>
    <xf numFmtId="39" fontId="2" fillId="0" borderId="6" xfId="21" applyFont="1" applyBorder="1" applyAlignment="1">
      <alignment horizontal="center" vertical="top"/>
    </xf>
    <xf numFmtId="164" fontId="2" fillId="0" borderId="6" xfId="2" applyFont="1" applyFill="1" applyBorder="1" applyAlignment="1" applyProtection="1">
      <alignment vertical="top"/>
      <protection locked="0"/>
    </xf>
    <xf numFmtId="0" fontId="3" fillId="0" borderId="6" xfId="20" applyFont="1" applyBorder="1" applyAlignment="1">
      <alignment vertical="top" wrapText="1"/>
    </xf>
    <xf numFmtId="164" fontId="2" fillId="0" borderId="6" xfId="22" applyFont="1" applyFill="1" applyBorder="1" applyAlignment="1" applyProtection="1">
      <alignment vertical="top" wrapText="1"/>
      <protection locked="0"/>
    </xf>
    <xf numFmtId="178" fontId="2" fillId="0" borderId="6" xfId="2" applyNumberFormat="1" applyFont="1" applyFill="1" applyBorder="1" applyAlignment="1" applyProtection="1">
      <alignment horizontal="right" vertical="top" wrapText="1"/>
    </xf>
    <xf numFmtId="4" fontId="2" fillId="0" borderId="6" xfId="2" applyNumberFormat="1" applyFont="1" applyFill="1" applyBorder="1" applyAlignment="1" applyProtection="1">
      <alignment vertical="top"/>
    </xf>
    <xf numFmtId="4" fontId="2" fillId="0" borderId="6" xfId="22" applyNumberFormat="1" applyFont="1" applyFill="1" applyBorder="1" applyAlignment="1" applyProtection="1">
      <alignment vertical="top" wrapText="1"/>
      <protection locked="0"/>
    </xf>
    <xf numFmtId="179" fontId="2" fillId="0" borderId="9" xfId="2" applyNumberFormat="1" applyFont="1" applyFill="1" applyBorder="1" applyAlignment="1" applyProtection="1">
      <alignment horizontal="right" vertical="top" wrapText="1"/>
    </xf>
    <xf numFmtId="0" fontId="2" fillId="0" borderId="9" xfId="20" applyBorder="1" applyAlignment="1">
      <alignment vertical="top" wrapText="1"/>
    </xf>
    <xf numFmtId="4" fontId="2" fillId="0" borderId="9" xfId="2" applyNumberFormat="1" applyFont="1" applyFill="1" applyBorder="1" applyAlignment="1" applyProtection="1">
      <alignment vertical="top"/>
    </xf>
    <xf numFmtId="4" fontId="2" fillId="0" borderId="9" xfId="21" applyNumberFormat="1" applyFont="1" applyBorder="1" applyAlignment="1">
      <alignment horizontal="center" vertical="top"/>
    </xf>
    <xf numFmtId="4" fontId="2" fillId="0" borderId="9" xfId="22" applyNumberFormat="1" applyFont="1" applyFill="1" applyBorder="1" applyAlignment="1" applyProtection="1">
      <alignment vertical="top" wrapText="1"/>
      <protection locked="0"/>
    </xf>
    <xf numFmtId="49" fontId="3" fillId="2" borderId="6" xfId="3" applyNumberFormat="1" applyFont="1" applyFill="1" applyBorder="1" applyAlignment="1">
      <alignment horizontal="right" vertical="top" wrapText="1"/>
    </xf>
    <xf numFmtId="49" fontId="2" fillId="0" borderId="6" xfId="3" applyNumberFormat="1" applyFont="1" applyBorder="1" applyAlignment="1">
      <alignment horizontal="right" vertical="top" wrapText="1"/>
    </xf>
    <xf numFmtId="4" fontId="2" fillId="0" borderId="6" xfId="1" applyNumberFormat="1" applyBorder="1" applyAlignment="1">
      <alignment horizontal="right" vertical="top" wrapText="1"/>
    </xf>
    <xf numFmtId="0" fontId="2" fillId="0" borderId="6" xfId="1" applyBorder="1" applyAlignment="1">
      <alignment horizontal="center" vertical="top" wrapText="1"/>
    </xf>
    <xf numFmtId="4" fontId="2" fillId="0" borderId="6" xfId="7" applyNumberFormat="1" applyFont="1" applyFill="1" applyBorder="1" applyAlignment="1" applyProtection="1">
      <alignment horizontal="right" vertical="top" wrapText="1"/>
      <protection locked="0"/>
    </xf>
    <xf numFmtId="170" fontId="2" fillId="0" borderId="6" xfId="1" applyNumberFormat="1" applyBorder="1" applyAlignment="1">
      <alignment horizontal="right" vertical="top"/>
    </xf>
    <xf numFmtId="4" fontId="2" fillId="0" borderId="6" xfId="1" applyNumberFormat="1" applyBorder="1" applyAlignment="1">
      <alignment vertical="center"/>
    </xf>
    <xf numFmtId="164" fontId="3" fillId="0" borderId="6" xfId="2" applyFont="1" applyFill="1" applyBorder="1" applyAlignment="1" applyProtection="1">
      <alignment horizontal="right" vertical="top" wrapText="1"/>
    </xf>
    <xf numFmtId="0" fontId="2" fillId="0" borderId="6" xfId="20" applyBorder="1" applyAlignment="1">
      <alignment vertical="top" wrapText="1"/>
    </xf>
    <xf numFmtId="0" fontId="2" fillId="0" borderId="6" xfId="20" applyBorder="1" applyAlignment="1">
      <alignment horizontal="center" vertical="top"/>
    </xf>
    <xf numFmtId="178" fontId="3" fillId="0" borderId="6" xfId="2" applyNumberFormat="1" applyFont="1" applyFill="1" applyBorder="1" applyAlignment="1" applyProtection="1">
      <alignment horizontal="right" vertical="top" wrapText="1"/>
    </xf>
    <xf numFmtId="4" fontId="2" fillId="0" borderId="6" xfId="1" applyNumberFormat="1" applyBorder="1"/>
    <xf numFmtId="4" fontId="3" fillId="0" borderId="6" xfId="21" applyNumberFormat="1" applyFont="1" applyBorder="1" applyAlignment="1">
      <alignment horizontal="center" vertical="top"/>
    </xf>
    <xf numFmtId="170" fontId="2" fillId="0" borderId="6" xfId="1" applyNumberFormat="1" applyBorder="1" applyAlignment="1">
      <alignment horizontal="right"/>
    </xf>
    <xf numFmtId="164" fontId="9" fillId="0" borderId="6" xfId="2" applyFont="1" applyFill="1" applyBorder="1" applyAlignment="1" applyProtection="1">
      <alignment horizontal="right" vertical="top"/>
    </xf>
    <xf numFmtId="0" fontId="9" fillId="0" borderId="6" xfId="1" applyFont="1" applyBorder="1" applyAlignment="1">
      <alignment vertical="top" wrapText="1"/>
    </xf>
    <xf numFmtId="4" fontId="9" fillId="0" borderId="6" xfId="2" applyNumberFormat="1" applyFont="1" applyFill="1" applyBorder="1" applyAlignment="1" applyProtection="1">
      <alignment vertical="top"/>
    </xf>
    <xf numFmtId="4" fontId="9" fillId="0" borderId="6" xfId="1" applyNumberFormat="1" applyFont="1" applyBorder="1" applyAlignment="1">
      <alignment horizontal="center" vertical="top"/>
    </xf>
    <xf numFmtId="0" fontId="3" fillId="0" borderId="6" xfId="1" applyFont="1" applyBorder="1" applyAlignment="1">
      <alignment horizontal="left" vertical="top" wrapText="1"/>
    </xf>
    <xf numFmtId="4" fontId="2" fillId="0" borderId="6" xfId="2" applyNumberFormat="1" applyFont="1" applyFill="1" applyBorder="1" applyAlignment="1" applyProtection="1">
      <alignment vertical="top" wrapText="1"/>
    </xf>
    <xf numFmtId="179" fontId="2" fillId="0" borderId="6" xfId="2" quotePrefix="1" applyNumberFormat="1" applyFont="1" applyFill="1" applyBorder="1" applyAlignment="1" applyProtection="1">
      <alignment horizontal="right" vertical="top" wrapText="1"/>
    </xf>
    <xf numFmtId="164" fontId="2" fillId="0" borderId="6" xfId="2" quotePrefix="1" applyFont="1" applyFill="1" applyBorder="1" applyAlignment="1" applyProtection="1">
      <alignment horizontal="right" vertical="top" wrapText="1"/>
    </xf>
    <xf numFmtId="164" fontId="2" fillId="0" borderId="6" xfId="2" applyFont="1" applyFill="1" applyBorder="1" applyAlignment="1" applyProtection="1">
      <alignment horizontal="right" vertical="top"/>
    </xf>
    <xf numFmtId="0" fontId="2" fillId="0" borderId="6" xfId="1" applyBorder="1" applyAlignment="1">
      <alignment horizontal="left" vertical="top" wrapText="1"/>
    </xf>
    <xf numFmtId="4" fontId="2" fillId="0" borderId="6" xfId="21" applyNumberFormat="1" applyFont="1" applyBorder="1" applyAlignment="1">
      <alignment horizontal="center" vertical="top"/>
    </xf>
    <xf numFmtId="0" fontId="3" fillId="0" borderId="6" xfId="1" applyFont="1" applyBorder="1"/>
    <xf numFmtId="0" fontId="2" fillId="0" borderId="6" xfId="1" applyBorder="1" applyAlignment="1">
      <alignment horizontal="right" vertical="top"/>
    </xf>
    <xf numFmtId="0" fontId="3" fillId="0" borderId="6" xfId="23" applyFont="1" applyBorder="1" applyAlignment="1">
      <alignment vertical="top" wrapText="1"/>
    </xf>
    <xf numFmtId="4" fontId="2" fillId="0" borderId="6" xfId="23" applyNumberFormat="1" applyBorder="1" applyAlignment="1">
      <alignment horizontal="center" vertical="top" wrapText="1"/>
    </xf>
    <xf numFmtId="179" fontId="2" fillId="0" borderId="6" xfId="2" applyNumberFormat="1" applyFont="1" applyFill="1" applyBorder="1" applyAlignment="1" applyProtection="1">
      <alignment horizontal="right" vertical="top" wrapText="1"/>
    </xf>
    <xf numFmtId="4" fontId="2" fillId="0" borderId="6" xfId="2" applyNumberFormat="1" applyFont="1" applyFill="1" applyBorder="1" applyAlignment="1" applyProtection="1">
      <alignment vertical="center" wrapText="1"/>
    </xf>
    <xf numFmtId="4" fontId="2" fillId="0" borderId="6" xfId="23" applyNumberFormat="1" applyBorder="1" applyAlignment="1">
      <alignment horizontal="center" vertical="center" wrapText="1"/>
    </xf>
    <xf numFmtId="4" fontId="2" fillId="0" borderId="6" xfId="22" applyNumberFormat="1" applyFont="1" applyFill="1" applyBorder="1" applyAlignment="1" applyProtection="1">
      <alignment vertical="center" wrapText="1"/>
      <protection locked="0"/>
    </xf>
    <xf numFmtId="164" fontId="3" fillId="0" borderId="6" xfId="2" applyFont="1" applyFill="1" applyBorder="1" applyAlignment="1" applyProtection="1">
      <alignment horizontal="right" vertical="top"/>
    </xf>
    <xf numFmtId="38" fontId="3" fillId="0" borderId="6" xfId="2" applyNumberFormat="1" applyFont="1" applyFill="1" applyBorder="1" applyAlignment="1" applyProtection="1">
      <alignment horizontal="right" vertical="top"/>
    </xf>
    <xf numFmtId="180" fontId="3" fillId="0" borderId="6" xfId="2" applyNumberFormat="1" applyFont="1" applyFill="1" applyBorder="1" applyAlignment="1" applyProtection="1">
      <alignment horizontal="right" vertical="top"/>
    </xf>
    <xf numFmtId="4" fontId="2" fillId="0" borderId="9" xfId="2" applyNumberFormat="1" applyFont="1" applyFill="1" applyBorder="1" applyAlignment="1" applyProtection="1">
      <alignment vertical="top" wrapText="1"/>
    </xf>
    <xf numFmtId="167" fontId="2" fillId="0" borderId="9" xfId="5" applyNumberFormat="1" applyBorder="1" applyAlignment="1">
      <alignment horizontal="center" vertical="center" wrapText="1"/>
    </xf>
    <xf numFmtId="164" fontId="2" fillId="0" borderId="9" xfId="2" applyFont="1" applyFill="1" applyBorder="1" applyAlignment="1" applyProtection="1">
      <alignment horizontal="right" vertical="top" wrapText="1"/>
      <protection locked="0"/>
    </xf>
    <xf numFmtId="4" fontId="2" fillId="0" borderId="6" xfId="22" applyNumberFormat="1" applyFont="1" applyFill="1" applyBorder="1" applyAlignment="1" applyProtection="1">
      <alignment vertical="top" wrapText="1"/>
    </xf>
    <xf numFmtId="4" fontId="2" fillId="0" borderId="6" xfId="23" applyNumberFormat="1" applyBorder="1" applyAlignment="1" applyProtection="1">
      <alignment horizontal="right" vertical="top" wrapText="1"/>
      <protection locked="0"/>
    </xf>
    <xf numFmtId="179" fontId="3" fillId="0" borderId="6" xfId="2" applyNumberFormat="1" applyFont="1" applyFill="1" applyBorder="1" applyAlignment="1" applyProtection="1">
      <alignment horizontal="right" vertical="top" wrapText="1"/>
    </xf>
    <xf numFmtId="4" fontId="3" fillId="0" borderId="6" xfId="2" applyNumberFormat="1" applyFont="1" applyFill="1" applyBorder="1" applyAlignment="1" applyProtection="1">
      <alignment vertical="top" wrapText="1"/>
    </xf>
    <xf numFmtId="0" fontId="2" fillId="0" borderId="6" xfId="23" applyBorder="1" applyAlignment="1">
      <alignment vertical="top" wrapText="1"/>
    </xf>
    <xf numFmtId="0" fontId="5" fillId="0" borderId="6" xfId="23" applyFont="1" applyBorder="1" applyAlignment="1">
      <alignment vertical="top" wrapText="1"/>
    </xf>
    <xf numFmtId="4" fontId="2" fillId="0" borderId="9" xfId="23" applyNumberFormat="1" applyBorder="1" applyAlignment="1">
      <alignment horizontal="center" vertical="top" wrapText="1"/>
    </xf>
    <xf numFmtId="0" fontId="3" fillId="0" borderId="6" xfId="20" applyFont="1" applyBorder="1" applyAlignment="1">
      <alignment vertical="top"/>
    </xf>
    <xf numFmtId="180" fontId="2" fillId="0" borderId="6" xfId="2" applyNumberFormat="1" applyFont="1" applyFill="1" applyBorder="1" applyAlignment="1" applyProtection="1">
      <alignment horizontal="right" vertical="top"/>
    </xf>
    <xf numFmtId="3" fontId="3" fillId="0" borderId="6" xfId="1" applyNumberFormat="1" applyFont="1" applyBorder="1" applyAlignment="1">
      <alignment horizontal="right"/>
    </xf>
    <xf numFmtId="4" fontId="3" fillId="0" borderId="6" xfId="1" applyNumberFormat="1" applyFont="1" applyBorder="1"/>
    <xf numFmtId="4" fontId="2" fillId="0" borderId="6" xfId="1" applyNumberFormat="1" applyBorder="1" applyAlignment="1">
      <alignment horizontal="right" wrapText="1"/>
    </xf>
    <xf numFmtId="4" fontId="8" fillId="0" borderId="6" xfId="1" applyNumberFormat="1" applyFont="1" applyBorder="1" applyAlignment="1">
      <alignment horizontal="right" wrapText="1"/>
    </xf>
    <xf numFmtId="4" fontId="8" fillId="0" borderId="6" xfId="1" applyNumberFormat="1" applyFont="1" applyBorder="1" applyAlignment="1" applyProtection="1">
      <alignment horizontal="right"/>
      <protection locked="0"/>
    </xf>
    <xf numFmtId="3" fontId="2" fillId="0" borderId="6" xfId="1" applyNumberFormat="1" applyBorder="1" applyAlignment="1">
      <alignment horizontal="right"/>
    </xf>
    <xf numFmtId="3" fontId="2" fillId="0" borderId="6" xfId="1" applyNumberFormat="1" applyBorder="1" applyAlignment="1">
      <alignment horizontal="right" vertical="top" wrapText="1"/>
    </xf>
    <xf numFmtId="4" fontId="2" fillId="0" borderId="6" xfId="1" applyNumberFormat="1" applyBorder="1" applyAlignment="1">
      <alignment horizontal="right" vertical="center"/>
    </xf>
    <xf numFmtId="4" fontId="2" fillId="0" borderId="6" xfId="1" applyNumberFormat="1" applyBorder="1" applyAlignment="1" applyProtection="1">
      <alignment horizontal="right" vertical="center"/>
      <protection locked="0"/>
    </xf>
    <xf numFmtId="3" fontId="2" fillId="0" borderId="6" xfId="24" applyNumberFormat="1" applyFont="1" applyBorder="1" applyAlignment="1">
      <alignment vertical="top" wrapText="1"/>
    </xf>
    <xf numFmtId="4" fontId="2" fillId="0" borderId="6" xfId="24" applyNumberFormat="1" applyFont="1" applyBorder="1"/>
    <xf numFmtId="4" fontId="2" fillId="0" borderId="6" xfId="24" applyNumberFormat="1" applyFont="1" applyBorder="1" applyAlignment="1">
      <alignment horizontal="center"/>
    </xf>
    <xf numFmtId="4" fontId="2" fillId="0" borderId="6" xfId="24" applyNumberFormat="1" applyFont="1" applyBorder="1" applyProtection="1">
      <protection locked="0"/>
    </xf>
    <xf numFmtId="3" fontId="2" fillId="0" borderId="6" xfId="24" applyNumberFormat="1" applyFont="1" applyBorder="1" applyAlignment="1">
      <alignment horizontal="right" vertical="top" wrapText="1"/>
    </xf>
    <xf numFmtId="4" fontId="2" fillId="0" borderId="6" xfId="24" applyNumberFormat="1" applyFont="1" applyBorder="1" applyAlignment="1">
      <alignment horizontal="right"/>
    </xf>
    <xf numFmtId="4" fontId="2" fillId="0" borderId="6" xfId="24" applyNumberFormat="1" applyFont="1" applyBorder="1" applyAlignment="1" applyProtection="1">
      <alignment horizontal="right"/>
      <protection locked="0"/>
    </xf>
    <xf numFmtId="3" fontId="2" fillId="0" borderId="5" xfId="24" applyNumberFormat="1" applyFont="1" applyBorder="1" applyAlignment="1">
      <alignment horizontal="right" vertical="top" wrapText="1"/>
    </xf>
    <xf numFmtId="4" fontId="2" fillId="0" borderId="6" xfId="24" applyNumberFormat="1" applyFont="1" applyBorder="1" applyAlignment="1">
      <alignment horizontal="left" vertical="top"/>
    </xf>
    <xf numFmtId="4" fontId="2" fillId="0" borderId="0" xfId="24" applyNumberFormat="1" applyFont="1" applyAlignment="1">
      <alignment horizontal="center"/>
    </xf>
    <xf numFmtId="4" fontId="2" fillId="0" borderId="7" xfId="1" applyNumberFormat="1" applyBorder="1" applyAlignment="1">
      <alignment vertical="top"/>
    </xf>
    <xf numFmtId="4" fontId="2" fillId="0" borderId="0" xfId="1" applyNumberFormat="1" applyAlignment="1" applyProtection="1">
      <alignment vertical="top"/>
      <protection locked="0"/>
    </xf>
    <xf numFmtId="168" fontId="12" fillId="0" borderId="8" xfId="1" applyNumberFormat="1" applyFont="1" applyBorder="1" applyAlignment="1">
      <alignment horizontal="right" vertical="top"/>
    </xf>
    <xf numFmtId="0" fontId="5" fillId="0" borderId="9" xfId="1" applyFont="1" applyBorder="1" applyAlignment="1">
      <alignment wrapText="1"/>
    </xf>
    <xf numFmtId="4" fontId="8" fillId="0" borderId="10" xfId="1" applyNumberFormat="1" applyFont="1" applyBorder="1" applyAlignment="1">
      <alignment vertical="top"/>
    </xf>
    <xf numFmtId="175" fontId="8" fillId="0" borderId="9" xfId="1" applyNumberFormat="1" applyFont="1" applyBorder="1" applyAlignment="1">
      <alignment horizontal="center" vertical="top"/>
    </xf>
    <xf numFmtId="4" fontId="8" fillId="0" borderId="9" xfId="1" applyNumberFormat="1" applyFont="1" applyBorder="1" applyAlignment="1" applyProtection="1">
      <alignment vertical="top"/>
      <protection locked="0"/>
    </xf>
    <xf numFmtId="4" fontId="8" fillId="0" borderId="6" xfId="1" applyNumberFormat="1" applyFont="1" applyBorder="1" applyAlignment="1">
      <alignment vertical="center"/>
    </xf>
    <xf numFmtId="2" fontId="12" fillId="2" borderId="6" xfId="2" applyNumberFormat="1" applyFont="1" applyFill="1" applyBorder="1" applyAlignment="1" applyProtection="1">
      <alignment horizontal="center" vertical="top" wrapText="1"/>
    </xf>
    <xf numFmtId="1" fontId="3" fillId="2" borderId="6" xfId="11" applyNumberFormat="1" applyFont="1" applyFill="1" applyBorder="1" applyAlignment="1">
      <alignment horizontal="right" vertical="top"/>
    </xf>
    <xf numFmtId="1" fontId="3" fillId="2" borderId="6" xfId="11" applyNumberFormat="1" applyFont="1" applyFill="1" applyBorder="1" applyAlignment="1">
      <alignment horizontal="left" vertical="top"/>
    </xf>
    <xf numFmtId="164" fontId="8" fillId="2" borderId="6" xfId="2" applyFont="1" applyFill="1" applyBorder="1" applyAlignment="1" applyProtection="1">
      <alignment horizontal="right" vertical="center" wrapText="1"/>
    </xf>
    <xf numFmtId="166" fontId="2" fillId="2" borderId="6" xfId="11" applyNumberFormat="1" applyFont="1" applyFill="1" applyBorder="1" applyAlignment="1">
      <alignment horizontal="right" vertical="top"/>
    </xf>
    <xf numFmtId="164" fontId="2" fillId="2" borderId="0" xfId="2" applyFont="1" applyFill="1" applyBorder="1" applyAlignment="1" applyProtection="1">
      <alignment horizontal="right" vertical="center" wrapText="1"/>
    </xf>
    <xf numFmtId="164" fontId="16" fillId="0" borderId="6" xfId="2" applyFont="1" applyFill="1" applyBorder="1" applyAlignment="1" applyProtection="1">
      <alignment horizontal="right" vertical="top" wrapText="1"/>
      <protection locked="0"/>
    </xf>
    <xf numFmtId="166" fontId="8" fillId="2" borderId="8" xfId="2" applyNumberFormat="1" applyFont="1" applyFill="1" applyBorder="1" applyAlignment="1" applyProtection="1">
      <alignment horizontal="right" vertical="top" wrapText="1"/>
    </xf>
    <xf numFmtId="2" fontId="8" fillId="2" borderId="5" xfId="2" applyNumberFormat="1" applyFont="1" applyFill="1" applyBorder="1" applyAlignment="1" applyProtection="1">
      <alignment horizontal="right" vertical="top" wrapText="1"/>
    </xf>
    <xf numFmtId="164" fontId="8" fillId="0" borderId="6" xfId="2" applyFont="1" applyFill="1" applyBorder="1" applyAlignment="1" applyProtection="1">
      <alignment horizontal="right" vertical="top" wrapText="1"/>
    </xf>
    <xf numFmtId="4" fontId="8" fillId="0" borderId="6" xfId="25" applyNumberFormat="1" applyFont="1" applyBorder="1" applyAlignment="1" applyProtection="1">
      <alignment vertical="top"/>
      <protection locked="0"/>
    </xf>
    <xf numFmtId="165" fontId="2" fillId="0" borderId="5" xfId="19" applyFont="1" applyFill="1" applyBorder="1" applyAlignment="1" applyProtection="1">
      <alignment horizontal="right" vertical="top" wrapText="1"/>
    </xf>
    <xf numFmtId="0" fontId="8" fillId="2" borderId="6" xfId="26" applyFont="1" applyFill="1" applyBorder="1" applyAlignment="1">
      <alignment horizontal="center" vertical="top"/>
    </xf>
    <xf numFmtId="166" fontId="2" fillId="2" borderId="6" xfId="2" applyNumberFormat="1" applyFont="1" applyFill="1" applyBorder="1" applyAlignment="1" applyProtection="1">
      <alignment horizontal="right" vertical="top" wrapText="1"/>
    </xf>
    <xf numFmtId="166" fontId="2" fillId="2" borderId="5" xfId="2" applyNumberFormat="1" applyFont="1" applyFill="1" applyBorder="1" applyAlignment="1" applyProtection="1">
      <alignment horizontal="right" vertical="top" wrapText="1"/>
    </xf>
    <xf numFmtId="1" fontId="3" fillId="2" borderId="5" xfId="2" applyNumberFormat="1" applyFont="1" applyFill="1" applyBorder="1" applyAlignment="1" applyProtection="1">
      <alignment horizontal="right" vertical="top" wrapText="1"/>
    </xf>
    <xf numFmtId="166" fontId="2" fillId="2" borderId="8" xfId="2" applyNumberFormat="1" applyFont="1" applyFill="1" applyBorder="1" applyAlignment="1" applyProtection="1">
      <alignment horizontal="right" vertical="top" wrapText="1"/>
    </xf>
    <xf numFmtId="0" fontId="2" fillId="2" borderId="1" xfId="1" applyFill="1" applyBorder="1" applyAlignment="1">
      <alignment horizontal="left" vertical="top" wrapText="1"/>
    </xf>
    <xf numFmtId="164" fontId="2" fillId="2" borderId="9" xfId="2" applyFont="1" applyFill="1" applyBorder="1" applyAlignment="1" applyProtection="1">
      <alignment horizontal="center" vertical="top" wrapText="1"/>
    </xf>
    <xf numFmtId="182" fontId="3" fillId="2" borderId="6" xfId="27" applyNumberFormat="1" applyFont="1" applyFill="1" applyBorder="1" applyAlignment="1">
      <alignment vertical="top"/>
    </xf>
    <xf numFmtId="0" fontId="3" fillId="0" borderId="6" xfId="1" applyFont="1" applyBorder="1" applyAlignment="1">
      <alignment vertical="top"/>
    </xf>
    <xf numFmtId="4" fontId="3" fillId="0" borderId="6" xfId="1" applyNumberFormat="1" applyFont="1" applyBorder="1" applyAlignment="1" applyProtection="1">
      <alignment horizontal="right" vertical="top" wrapText="1"/>
      <protection locked="0"/>
    </xf>
    <xf numFmtId="166" fontId="2" fillId="2" borderId="6" xfId="27" applyNumberFormat="1" applyFont="1" applyFill="1" applyBorder="1" applyAlignment="1">
      <alignment horizontal="right" vertical="top"/>
    </xf>
    <xf numFmtId="4" fontId="8" fillId="2" borderId="6" xfId="1" applyNumberFormat="1" applyFont="1" applyFill="1" applyBorder="1" applyAlignment="1">
      <alignment vertical="top" wrapText="1"/>
    </xf>
    <xf numFmtId="4" fontId="8" fillId="0" borderId="6" xfId="1" applyNumberFormat="1" applyFont="1" applyBorder="1" applyAlignment="1" applyProtection="1">
      <alignment vertical="top" wrapText="1"/>
      <protection locked="0"/>
    </xf>
    <xf numFmtId="4" fontId="8" fillId="2" borderId="6" xfId="1" applyNumberFormat="1" applyFont="1" applyFill="1" applyBorder="1" applyAlignment="1">
      <alignment vertical="top"/>
    </xf>
    <xf numFmtId="175" fontId="8" fillId="2" borderId="6" xfId="1" applyNumberFormat="1" applyFont="1" applyFill="1" applyBorder="1" applyAlignment="1">
      <alignment horizontal="center" vertical="top"/>
    </xf>
    <xf numFmtId="4" fontId="8" fillId="5" borderId="6" xfId="1" applyNumberFormat="1" applyFont="1" applyFill="1" applyBorder="1" applyAlignment="1">
      <alignment vertical="center"/>
    </xf>
    <xf numFmtId="2" fontId="8" fillId="3" borderId="6" xfId="2" applyNumberFormat="1" applyFont="1" applyFill="1" applyBorder="1" applyAlignment="1" applyProtection="1">
      <alignment horizontal="right" vertical="top" wrapText="1"/>
    </xf>
    <xf numFmtId="164" fontId="8" fillId="3" borderId="6" xfId="2" applyFont="1" applyFill="1" applyBorder="1" applyAlignment="1" applyProtection="1">
      <alignment horizontal="right" vertical="top" wrapText="1"/>
    </xf>
    <xf numFmtId="37" fontId="3" fillId="2" borderId="6" xfId="1" applyNumberFormat="1" applyFont="1" applyFill="1" applyBorder="1" applyAlignment="1">
      <alignment horizontal="center" vertical="top" wrapText="1"/>
    </xf>
    <xf numFmtId="0" fontId="2" fillId="2" borderId="6" xfId="1" applyFill="1" applyBorder="1" applyAlignment="1">
      <alignment vertical="top"/>
    </xf>
    <xf numFmtId="164" fontId="2" fillId="2" borderId="6" xfId="2" applyFont="1" applyFill="1" applyBorder="1" applyAlignment="1" applyProtection="1">
      <alignment horizontal="right" vertical="center" wrapText="1"/>
      <protection locked="0"/>
    </xf>
    <xf numFmtId="164" fontId="16" fillId="2" borderId="6" xfId="2" applyFont="1" applyFill="1" applyBorder="1" applyAlignment="1" applyProtection="1">
      <alignment horizontal="right" vertical="center" wrapText="1"/>
    </xf>
    <xf numFmtId="37" fontId="2" fillId="3" borderId="6" xfId="1" applyNumberFormat="1" applyFill="1" applyBorder="1" applyAlignment="1">
      <alignment vertical="top" wrapText="1"/>
    </xf>
    <xf numFmtId="1" fontId="2" fillId="3" borderId="9" xfId="28" applyNumberFormat="1" applyFill="1" applyBorder="1" applyAlignment="1">
      <alignment horizontal="right" vertical="top"/>
    </xf>
    <xf numFmtId="175" fontId="12" fillId="3" borderId="9" xfId="1" applyNumberFormat="1" applyFont="1" applyFill="1" applyBorder="1" applyAlignment="1">
      <alignment horizontal="center" vertical="top" wrapText="1"/>
    </xf>
    <xf numFmtId="164" fontId="8" fillId="3" borderId="9" xfId="2" applyFont="1" applyFill="1" applyBorder="1" applyAlignment="1" applyProtection="1">
      <alignment horizontal="right" vertical="top" wrapText="1"/>
    </xf>
    <xf numFmtId="164" fontId="8" fillId="3" borderId="9" xfId="2" applyFont="1" applyFill="1" applyBorder="1" applyAlignment="1" applyProtection="1">
      <alignment horizontal="center" vertical="top" wrapText="1"/>
    </xf>
    <xf numFmtId="164" fontId="8" fillId="3" borderId="9" xfId="2" applyFont="1" applyFill="1" applyBorder="1" applyAlignment="1" applyProtection="1">
      <alignment horizontal="right" vertical="top" wrapText="1"/>
      <protection locked="0"/>
    </xf>
    <xf numFmtId="164" fontId="12" fillId="3" borderId="9" xfId="2" applyFont="1" applyFill="1" applyBorder="1" applyAlignment="1" applyProtection="1">
      <alignment horizontal="right" vertical="top" wrapText="1"/>
      <protection locked="0"/>
    </xf>
    <xf numFmtId="1" fontId="2" fillId="2" borderId="6" xfId="28" applyNumberFormat="1" applyFill="1" applyBorder="1" applyAlignment="1">
      <alignment horizontal="right" vertical="top"/>
    </xf>
    <xf numFmtId="175" fontId="12" fillId="2" borderId="6" xfId="1" applyNumberFormat="1" applyFont="1" applyFill="1" applyBorder="1" applyAlignment="1">
      <alignment horizontal="center" vertical="top" wrapText="1"/>
    </xf>
    <xf numFmtId="164" fontId="8" fillId="2" borderId="6" xfId="2" applyFont="1" applyFill="1" applyBorder="1" applyAlignment="1" applyProtection="1">
      <alignment horizontal="right" vertical="top" wrapText="1"/>
      <protection locked="0"/>
    </xf>
    <xf numFmtId="164" fontId="12" fillId="2" borderId="6" xfId="2" applyFont="1" applyFill="1" applyBorder="1" applyAlignment="1" applyProtection="1">
      <alignment horizontal="right" vertical="top" wrapText="1"/>
      <protection locked="0"/>
    </xf>
    <xf numFmtId="175" fontId="12" fillId="2" borderId="6" xfId="1" applyNumberFormat="1" applyFont="1" applyFill="1" applyBorder="1" applyAlignment="1">
      <alignment horizontal="right" vertical="top" wrapText="1"/>
    </xf>
    <xf numFmtId="175" fontId="8" fillId="2" borderId="6" xfId="1" applyNumberFormat="1" applyFont="1" applyFill="1" applyBorder="1" applyAlignment="1">
      <alignment horizontal="right" vertical="top" wrapText="1"/>
    </xf>
    <xf numFmtId="10" fontId="8" fillId="2" borderId="6" xfId="29" applyNumberFormat="1" applyFont="1" applyFill="1" applyBorder="1" applyAlignment="1" applyProtection="1">
      <alignment horizontal="right" vertical="top" wrapText="1"/>
    </xf>
    <xf numFmtId="0" fontId="2" fillId="0" borderId="6" xfId="30" applyBorder="1" applyAlignment="1">
      <alignment horizontal="right" vertical="top" wrapText="1"/>
    </xf>
    <xf numFmtId="10" fontId="2" fillId="2" borderId="6" xfId="29" applyNumberFormat="1" applyFont="1" applyFill="1" applyBorder="1" applyAlignment="1" applyProtection="1">
      <alignment horizontal="right" vertical="center" wrapText="1"/>
    </xf>
    <xf numFmtId="166" fontId="3" fillId="0" borderId="6" xfId="28" applyNumberFormat="1" applyFont="1" applyBorder="1" applyAlignment="1">
      <alignment horizontal="right" vertical="top"/>
    </xf>
    <xf numFmtId="0" fontId="2" fillId="5" borderId="6" xfId="1" applyFill="1" applyBorder="1" applyAlignment="1">
      <alignment horizontal="right" vertical="top" wrapText="1"/>
    </xf>
    <xf numFmtId="183" fontId="2" fillId="0" borderId="6" xfId="28" applyNumberFormat="1" applyBorder="1" applyAlignment="1">
      <alignment vertical="top"/>
    </xf>
    <xf numFmtId="166" fontId="3" fillId="0" borderId="6" xfId="28" applyNumberFormat="1" applyFont="1" applyBorder="1" applyAlignment="1" applyProtection="1">
      <alignment horizontal="right" vertical="top"/>
      <protection locked="0"/>
    </xf>
    <xf numFmtId="1" fontId="2" fillId="3" borderId="6" xfId="28" applyNumberFormat="1" applyFill="1" applyBorder="1" applyAlignment="1">
      <alignment horizontal="right" vertical="top"/>
    </xf>
    <xf numFmtId="175" fontId="12" fillId="3" borderId="6" xfId="1" applyNumberFormat="1" applyFont="1" applyFill="1" applyBorder="1" applyAlignment="1">
      <alignment horizontal="right" vertical="top" wrapText="1"/>
    </xf>
    <xf numFmtId="164" fontId="8" fillId="3" borderId="6" xfId="2" applyFont="1" applyFill="1" applyBorder="1" applyAlignment="1" applyProtection="1">
      <alignment horizontal="right" vertical="top" wrapText="1"/>
      <protection locked="0"/>
    </xf>
    <xf numFmtId="164" fontId="12" fillId="3" borderId="6" xfId="2" applyFont="1" applyFill="1" applyBorder="1" applyAlignment="1" applyProtection="1">
      <alignment horizontal="right" vertical="top" wrapText="1"/>
      <protection locked="0"/>
    </xf>
    <xf numFmtId="175" fontId="12" fillId="3" borderId="9" xfId="1" applyNumberFormat="1" applyFont="1" applyFill="1" applyBorder="1" applyAlignment="1">
      <alignment horizontal="right" vertical="top" wrapText="1"/>
    </xf>
    <xf numFmtId="1" fontId="2" fillId="2" borderId="0" xfId="28" applyNumberFormat="1" applyFill="1" applyAlignment="1" applyProtection="1">
      <alignment horizontal="right" vertical="top"/>
      <protection locked="0"/>
    </xf>
    <xf numFmtId="175" fontId="12" fillId="2" borderId="0" xfId="1" applyNumberFormat="1" applyFont="1" applyFill="1" applyAlignment="1" applyProtection="1">
      <alignment horizontal="right" vertical="top" wrapText="1"/>
      <protection locked="0"/>
    </xf>
    <xf numFmtId="174" fontId="8" fillId="2" borderId="0" xfId="1" applyNumberFormat="1" applyFont="1" applyFill="1" applyAlignment="1" applyProtection="1">
      <alignment horizontal="right" vertical="top"/>
      <protection locked="0"/>
    </xf>
    <xf numFmtId="175" fontId="8" fillId="2" borderId="0" xfId="1" applyNumberFormat="1" applyFont="1" applyFill="1" applyAlignment="1" applyProtection="1">
      <alignment horizontal="center" vertical="top"/>
      <protection locked="0"/>
    </xf>
    <xf numFmtId="174" fontId="12" fillId="2" borderId="0" xfId="1" applyNumberFormat="1" applyFont="1" applyFill="1" applyAlignment="1" applyProtection="1">
      <alignment horizontal="right" vertical="top"/>
      <protection locked="0"/>
    </xf>
    <xf numFmtId="2" fontId="2" fillId="2" borderId="0" xfId="1" applyNumberFormat="1" applyFill="1" applyAlignment="1" applyProtection="1">
      <alignment vertical="top"/>
      <protection locked="0"/>
    </xf>
    <xf numFmtId="0" fontId="2" fillId="2" borderId="0" xfId="1" applyFill="1" applyAlignment="1" applyProtection="1">
      <alignment vertical="top"/>
      <protection locked="0"/>
    </xf>
    <xf numFmtId="165" fontId="2" fillId="2" borderId="0" xfId="2" applyNumberFormat="1" applyFont="1" applyFill="1" applyBorder="1" applyAlignment="1" applyProtection="1">
      <alignment horizontal="right" vertical="top"/>
      <protection locked="0"/>
    </xf>
    <xf numFmtId="167" fontId="2" fillId="2" borderId="0" xfId="1" applyNumberFormat="1" applyFill="1" applyAlignment="1" applyProtection="1">
      <alignment horizontal="center" vertical="top"/>
      <protection locked="0"/>
    </xf>
    <xf numFmtId="165" fontId="3" fillId="2" borderId="0" xfId="2" applyNumberFormat="1" applyFont="1" applyFill="1" applyBorder="1" applyAlignment="1" applyProtection="1">
      <alignment vertical="top"/>
      <protection locked="0"/>
    </xf>
    <xf numFmtId="0" fontId="2" fillId="2" borderId="0" xfId="1" applyFill="1" applyAlignment="1" applyProtection="1">
      <alignment horizontal="center" vertical="top"/>
      <protection locked="0"/>
    </xf>
    <xf numFmtId="174" fontId="2" fillId="2" borderId="0" xfId="1" applyNumberFormat="1" applyFill="1" applyAlignment="1" applyProtection="1">
      <alignment vertical="top"/>
      <protection locked="0"/>
    </xf>
    <xf numFmtId="39" fontId="3" fillId="2" borderId="1" xfId="1" applyNumberFormat="1" applyFont="1" applyFill="1" applyBorder="1" applyAlignment="1" applyProtection="1">
      <alignment horizontal="center" vertical="top"/>
      <protection locked="0"/>
    </xf>
    <xf numFmtId="0" fontId="3" fillId="2" borderId="0" xfId="1" applyFont="1" applyFill="1" applyAlignment="1" applyProtection="1">
      <alignment horizontal="center" vertical="top"/>
      <protection locked="0"/>
    </xf>
    <xf numFmtId="39" fontId="2" fillId="2" borderId="0" xfId="1" applyNumberFormat="1" applyFill="1" applyAlignment="1" applyProtection="1">
      <alignment horizontal="left" vertical="top" wrapText="1"/>
      <protection locked="0"/>
    </xf>
    <xf numFmtId="39" fontId="2" fillId="2" borderId="0" xfId="1" quotePrefix="1" applyNumberFormat="1" applyFill="1" applyAlignment="1" applyProtection="1">
      <alignment horizontal="left" vertical="top" wrapText="1"/>
      <protection locked="0"/>
    </xf>
    <xf numFmtId="2" fontId="2" fillId="2" borderId="0" xfId="1" applyNumberFormat="1" applyFill="1" applyAlignment="1" applyProtection="1">
      <alignment horizontal="left" vertical="top"/>
      <protection locked="0"/>
    </xf>
  </cellXfs>
  <cellStyles count="31">
    <cellStyle name="Millares 10" xfId="19" xr:uid="{B9B61BE3-9854-43B7-AA43-38BDBB389323}"/>
    <cellStyle name="Millares 10 2 2 2" xfId="17" xr:uid="{AA6C7E81-7F64-434C-93AD-4308BBC07921}"/>
    <cellStyle name="Millares 11 2" xfId="18" xr:uid="{02346943-2EDE-42AA-BD68-4A11CD664A5E}"/>
    <cellStyle name="Millares 14" xfId="22" xr:uid="{ED50CAFE-08BC-4904-9ED3-683906D010CF}"/>
    <cellStyle name="Millares 2 2 2" xfId="10" xr:uid="{D88EF175-84D5-456E-8801-86B1519C1373}"/>
    <cellStyle name="Millares 3 2 2 3" xfId="8" xr:uid="{4CB39128-C850-4F5A-B0DC-10E2730E2C44}"/>
    <cellStyle name="Millares 3 3 7" xfId="9" xr:uid="{9448B401-202D-4A6D-99F3-726EFBB22C10}"/>
    <cellStyle name="Millares 3_111-12 ac neyba zona alta 2" xfId="4" xr:uid="{0F8D0FC4-6E0B-48B3-9B22-F1A9B0BD24AF}"/>
    <cellStyle name="Millares 4 2" xfId="15" xr:uid="{D790A510-4138-4774-8F35-AF209BF58A48}"/>
    <cellStyle name="Millares 5 3 2" xfId="2" xr:uid="{D107BB1A-890E-4678-90FF-CFC93DDCDB25}"/>
    <cellStyle name="Millares_Copia de Copia de Copia de Copia de 153-09 ELECTRIFICACION..." xfId="13" xr:uid="{BB52ADA6-8577-4FFA-9EA4-4AEB3FD4FA17}"/>
    <cellStyle name="Millares_estimado juana vicenta" xfId="7" xr:uid="{6C21EDE9-04F2-47EC-9E7E-CB0CEEC44DA4}"/>
    <cellStyle name="Normal" xfId="0" builtinId="0"/>
    <cellStyle name="Normal 10" xfId="1" xr:uid="{A33C8086-88E3-4511-B033-846308C50DD3}"/>
    <cellStyle name="Normal 10 2" xfId="23" xr:uid="{4E8EC742-8556-488F-9E0B-BF00F875C1D4}"/>
    <cellStyle name="Normal 17 5" xfId="24" xr:uid="{40661343-1535-4C53-ACF8-9372031A0C30}"/>
    <cellStyle name="Normal 2 2 2" xfId="5" xr:uid="{61E97D42-B1BD-42EC-A812-C66838D099DF}"/>
    <cellStyle name="Normal 2 2 2 3 5" xfId="20" xr:uid="{4229C97F-981B-417A-8FA5-7FE278FFD1DE}"/>
    <cellStyle name="Normal 2 3 2" xfId="28" xr:uid="{D63D0898-7B99-461C-9CF6-52B7EB751E8F}"/>
    <cellStyle name="Normal 3" xfId="21" xr:uid="{DD545F4A-8A13-4F46-8264-800E0ED11E36}"/>
    <cellStyle name="Normal 6 2" xfId="26" xr:uid="{0C930B39-9EA7-478A-AFA0-3CAAD33D5B0D}"/>
    <cellStyle name="Normal 9" xfId="16" xr:uid="{2438DAE5-B0FA-44AA-91DF-B8472A3B7D9A}"/>
    <cellStyle name="Normal_50-09 EXTENSION LINEA LA CUARENTA Y CABUYA 2" xfId="6" xr:uid="{6A2DAC8F-4626-42AF-B80A-7AE2C6973189}"/>
    <cellStyle name="Normal_502-01 alcantarillado sanitario academia de entrenamiento policial de hatilloparte b" xfId="25" xr:uid="{C214F510-1BD6-4AC4-B2D2-0DD139714961}"/>
    <cellStyle name="Normal_55-09 Equipamiento Pozos Ac. Rural El Llano" xfId="27" xr:uid="{058B80E3-A1C0-458C-81CA-8CEC9F64AC7C}"/>
    <cellStyle name="Normal_Hoja1" xfId="11" xr:uid="{80F431DA-9444-4DC9-BF85-4B18EE09F11F}"/>
    <cellStyle name="Normal_Presupuesto" xfId="14" xr:uid="{09A4A443-D886-4429-BE44-60075073DE26}"/>
    <cellStyle name="Normal_Presupuesto Terminaciones Edificio Mantenimiento Nave I  2" xfId="30" xr:uid="{DCE3C07C-7A2E-46D4-A490-E430E081D377}"/>
    <cellStyle name="Normal_rec 2 al 98-05 terminacion ac. la cueva de cevicos 2da. etapa ac. mult. guanabano- cruce de maguaca parte b y guanabano como ext. al ac. la cueva de cevico 1" xfId="3" xr:uid="{49BD3D3F-975A-4E5A-89A6-BD88CE8C1A2D}"/>
    <cellStyle name="Normal_REC. 1 No.204-05 AL AC. LA ANGELINA-LA CANA-Las guaranas-_REC. 3 No. xxx-08 AL 018-02 ACUEDUCTO MULTIPLE ANGELINA-LAS CANAS- LAS GUARANAS" xfId="12" xr:uid="{A20477C1-D361-47EE-8E12-FDBB9E229AF4}"/>
    <cellStyle name="Porcentaje 2" xfId="29" xr:uid="{D3DFD673-937F-490C-9B7E-C5418181D0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33E3BC63-23C5-4B48-9474-CF0316263BC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BFE9D1B2-E873-4FF1-BD58-5DF2ACEB909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A3363D5E-A661-499C-B41C-7CF1BF8B093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285593F-AA22-405F-A024-96E77ED2378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3894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6AE457EF-E47C-47C6-9A97-95AB71D960C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3894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B024DB1C-8478-4E61-AA0D-7525B7E90A0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879035-5022-4D6A-9AE9-E6DE5F82C2F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F547E64B-DFF5-4CC5-97B5-C9B050BE778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E7BB33AC-02F2-4E1B-9CF0-D27607125E4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DB9539DF-B962-4F94-9F2E-A3D44CC2E3B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3894</xdr:rowOff>
    </xdr:to>
    <xdr:sp macro="" textlink="">
      <xdr:nvSpPr>
        <xdr:cNvPr id="12" name="Text Box 8">
          <a:extLst>
            <a:ext uri="{FF2B5EF4-FFF2-40B4-BE49-F238E27FC236}">
              <a16:creationId xmlns:a16="http://schemas.microsoft.com/office/drawing/2014/main" id="{19CAB9C7-4495-4DC5-AE33-854CD47E6A9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3894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EA108E1D-1DF6-4167-B3C3-9F8E312B0B2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4" name="Text Box 8">
          <a:extLst>
            <a:ext uri="{FF2B5EF4-FFF2-40B4-BE49-F238E27FC236}">
              <a16:creationId xmlns:a16="http://schemas.microsoft.com/office/drawing/2014/main" id="{D87C4987-9393-475D-B884-6F106952AD1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AD70F19E-9E3D-4304-B98E-E6E48E9EEB3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16" name="Text Box 8">
          <a:extLst>
            <a:ext uri="{FF2B5EF4-FFF2-40B4-BE49-F238E27FC236}">
              <a16:creationId xmlns:a16="http://schemas.microsoft.com/office/drawing/2014/main" id="{EDCB5FFF-1DF3-4C34-879B-88AF7AA9EBC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DCCB66F3-2ABF-4B0E-919F-B72C794152F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148754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B6F51FC6-1CD7-4C6A-B294-6DDF60AB7B8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148754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A7A0A4FF-4E6F-4E2A-9727-2363E08438E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110573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DDBCFB0E-E18D-415D-9F5F-42EDD635D12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110573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5E1170D-2462-437E-9D91-38EDF05F9BE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80093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3A59B94D-FB15-49AB-9988-BCAC4A98A02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80093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B833D1C4-7075-4DA0-AA10-7C96180E531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B43E1025-DCF5-4629-A0EE-C693736EA5A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3413D7C-D158-4171-8744-2E5B07E620D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72473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7FAB254E-75B9-4A68-87C6-5F55CEECCE5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72473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71FFE002-4F6D-4387-A3E2-B5741A1F87E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BBA810DE-40B8-46AE-A115-27FB4D2EA22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B260BB89-4126-4F7E-B161-BDE6EBD2F12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44AC4331-92C4-4D21-B893-A0EE369EE26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634B8938-AB8C-451B-8421-2924448B63E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157010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FF339254-75C4-422A-B4A8-A03C18F2866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157010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22DC0EDD-8076-4AA8-AA8C-F1628636BC2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F32FC85B-55E5-4095-9FA2-BBA50A369B0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719CBD7E-03DA-45FD-9E7D-4B77AF2C0BD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484AFD5B-44D8-4F1E-AB95-40A121C728C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46D5C9ED-0C75-427C-AB8D-45C31E67E78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157010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145ACD4B-490C-4D58-BBD5-ABEE4B80FDB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157010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3449E2E4-439F-41C2-922E-0A165CD17C4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E275F482-55E2-45C8-ACF4-44F14D195ED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7D7E6132-8BA5-44D8-AE6F-51931C049DA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BCC7F56B-F2B7-45D6-A68F-86669C70F57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D007D5E3-647A-48EB-BCDD-F73F4A27438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2BABB7B9-C92F-43EC-9895-A837EC28925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624</xdr:row>
      <xdr:rowOff>0</xdr:rowOff>
    </xdr:from>
    <xdr:to>
      <xdr:col>2</xdr:col>
      <xdr:colOff>110490</xdr:colOff>
      <xdr:row>624</xdr:row>
      <xdr:rowOff>154284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22844C06-E4F7-42F7-A13D-606020208B96}"/>
            </a:ext>
          </a:extLst>
        </xdr:cNvPr>
        <xdr:cNvSpPr txBox="1">
          <a:spLocks noChangeArrowheads="1"/>
        </xdr:cNvSpPr>
      </xdr:nvSpPr>
      <xdr:spPr bwMode="auto">
        <a:xfrm>
          <a:off x="1695450" y="145503900"/>
          <a:ext cx="2348865" cy="1542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148839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3E489555-B7B5-4158-ACAB-92CFD8C7219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148839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E053CD39-CD96-40BA-9C15-B1C253F9AFB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148839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8AD63BAC-1DE2-47A6-8D41-B63AD1B3EB3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148839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28F24F80-3E5E-46D4-ABA2-E16458C6C3E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421FCC37-1041-4486-B488-2D51FE3791B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B24A5BD5-BFDA-4A02-A914-C2E3456798B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E9FA7737-DFEF-41CE-87CF-27E2776B429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B930E600-7A76-484C-850C-FF8135F602B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3895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F3C01695-F4E2-4005-B4BE-5CEA30F9523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3895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94BFDCA4-BC24-4F76-9CC6-7C8A7CFF18C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B91E1AC8-9777-4D20-8A39-317863F1430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110575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9B22B24C-E363-4BDB-B20B-DD61A3D8315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80095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70EA5A41-61F2-4CC9-A1E8-3E56E9A66FF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80095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AF4273C9-6866-4093-869F-9DA1A62D1C5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118188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FA88B607-92C3-4475-8A66-E6A9F235080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118188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C9C8EAD4-D0BA-491B-873C-2D8FF1EA399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110568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7E857E93-C3E4-45AE-AB06-72245ADE094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110568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C9581883-94F3-4A91-B8B6-E36F3E4901E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148754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7155B10C-CB66-403A-87BB-59A6C6F5734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148754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FC31988E-D758-4285-A1E9-DC4E6DB7DEE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72392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B65BD1CE-99F0-4B26-9863-6E67233E13F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72392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7D9A17BC-07E2-4579-A00C-15D7272D886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3254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7EBC32DB-2513-4879-AE71-2E9CE5F07B6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3254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559D4438-936E-4922-804A-E2F1FA0A376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118189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995F5999-C314-40E1-ABBF-4E6AB53513A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118189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F9843DC5-10FE-4103-B2E6-87E55D0FB56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67770F61-5F30-4539-BA2B-F6A8E72C403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E6217AA9-CFEC-4B4F-9ECD-AEDE084742F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2069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F3901E1F-08E4-4C45-AA1F-4EB5ECBB4BE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2069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E0E0810F-F575-4410-90DC-1FDA0D1E449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6" name="Text Box 8">
          <a:extLst>
            <a:ext uri="{FF2B5EF4-FFF2-40B4-BE49-F238E27FC236}">
              <a16:creationId xmlns:a16="http://schemas.microsoft.com/office/drawing/2014/main" id="{EC69FD84-C6E2-4DDB-A112-A9BBA10B365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24853C25-7643-4206-AD49-E92A03C4CF4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8" name="Text Box 8">
          <a:extLst>
            <a:ext uri="{FF2B5EF4-FFF2-40B4-BE49-F238E27FC236}">
              <a16:creationId xmlns:a16="http://schemas.microsoft.com/office/drawing/2014/main" id="{7D724BF8-A268-4497-BFE7-26020A1D905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F2DB9ECE-9C03-409B-9344-B73441C90D4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157008</xdr:rowOff>
    </xdr:to>
    <xdr:sp macro="" textlink="">
      <xdr:nvSpPr>
        <xdr:cNvPr id="80" name="Text Box 8">
          <a:extLst>
            <a:ext uri="{FF2B5EF4-FFF2-40B4-BE49-F238E27FC236}">
              <a16:creationId xmlns:a16="http://schemas.microsoft.com/office/drawing/2014/main" id="{27BDE7E8-F4BA-46F8-A318-7A74ADE5BDA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157008</xdr:rowOff>
    </xdr:to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BB89AACE-2C53-43E3-B599-742C6A6D515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2" name="Text Box 8">
          <a:extLst>
            <a:ext uri="{FF2B5EF4-FFF2-40B4-BE49-F238E27FC236}">
              <a16:creationId xmlns:a16="http://schemas.microsoft.com/office/drawing/2014/main" id="{9CCF1448-23BB-47D7-AC8D-7772F16E242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FF579F0C-86B7-4FDB-9ACD-3DA9DC9ADEE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4" name="Text Box 8">
          <a:extLst>
            <a:ext uri="{FF2B5EF4-FFF2-40B4-BE49-F238E27FC236}">
              <a16:creationId xmlns:a16="http://schemas.microsoft.com/office/drawing/2014/main" id="{1B5EA5E6-41B1-4308-9334-DEA50E9F6EA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8EBE89B3-6041-4F3F-B505-EA929CA1643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157008</xdr:rowOff>
    </xdr:to>
    <xdr:sp macro="" textlink="">
      <xdr:nvSpPr>
        <xdr:cNvPr id="86" name="Text Box 8">
          <a:extLst>
            <a:ext uri="{FF2B5EF4-FFF2-40B4-BE49-F238E27FC236}">
              <a16:creationId xmlns:a16="http://schemas.microsoft.com/office/drawing/2014/main" id="{D97FF57D-C220-4DF7-B18D-9434FDD570F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157008</xdr:rowOff>
    </xdr:to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1099B640-5C99-4DE8-8C3F-ACB9E1AA9DC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570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8" name="Text Box 8">
          <a:extLst>
            <a:ext uri="{FF2B5EF4-FFF2-40B4-BE49-F238E27FC236}">
              <a16:creationId xmlns:a16="http://schemas.microsoft.com/office/drawing/2014/main" id="{93EFDD54-559A-4383-9DF8-9A33A2BA40A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B4451588-122F-44F9-9D12-B20D28E77AE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80089</xdr:rowOff>
    </xdr:to>
    <xdr:sp macro="" textlink="">
      <xdr:nvSpPr>
        <xdr:cNvPr id="90" name="Text Box 8">
          <a:extLst>
            <a:ext uri="{FF2B5EF4-FFF2-40B4-BE49-F238E27FC236}">
              <a16:creationId xmlns:a16="http://schemas.microsoft.com/office/drawing/2014/main" id="{9E59349D-655E-427C-8180-8E61A1DBE02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80089</xdr:rowOff>
    </xdr:to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8EFCF37F-F117-42B6-B6C0-A7761FD65C7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148754</xdr:rowOff>
    </xdr:to>
    <xdr:sp macro="" textlink="">
      <xdr:nvSpPr>
        <xdr:cNvPr id="92" name="Text Box 8">
          <a:extLst>
            <a:ext uri="{FF2B5EF4-FFF2-40B4-BE49-F238E27FC236}">
              <a16:creationId xmlns:a16="http://schemas.microsoft.com/office/drawing/2014/main" id="{B424C908-CD1B-4967-967F-DAE85F474E4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1257300</xdr:colOff>
      <xdr:row>624</xdr:row>
      <xdr:rowOff>0</xdr:rowOff>
    </xdr:from>
    <xdr:to>
      <xdr:col>2</xdr:col>
      <xdr:colOff>110490</xdr:colOff>
      <xdr:row>624</xdr:row>
      <xdr:rowOff>154282</xdr:rowOff>
    </xdr:to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7DA22EB6-36EA-448F-8C8F-9F8759C9C99C}"/>
            </a:ext>
          </a:extLst>
        </xdr:cNvPr>
        <xdr:cNvSpPr txBox="1">
          <a:spLocks noChangeArrowheads="1"/>
        </xdr:cNvSpPr>
      </xdr:nvSpPr>
      <xdr:spPr bwMode="auto">
        <a:xfrm>
          <a:off x="1695450" y="145503900"/>
          <a:ext cx="2348865" cy="1542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148833</xdr:rowOff>
    </xdr:to>
    <xdr:sp macro="" textlink="">
      <xdr:nvSpPr>
        <xdr:cNvPr id="94" name="Text Box 8">
          <a:extLst>
            <a:ext uri="{FF2B5EF4-FFF2-40B4-BE49-F238E27FC236}">
              <a16:creationId xmlns:a16="http://schemas.microsoft.com/office/drawing/2014/main" id="{AFBCC649-D1E8-4D5E-B54A-632D758662C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148833</xdr:rowOff>
    </xdr:to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827E26B6-07E0-482A-85B7-11D0D50E198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148833</xdr:rowOff>
    </xdr:to>
    <xdr:sp macro="" textlink="">
      <xdr:nvSpPr>
        <xdr:cNvPr id="96" name="Text Box 8">
          <a:extLst>
            <a:ext uri="{FF2B5EF4-FFF2-40B4-BE49-F238E27FC236}">
              <a16:creationId xmlns:a16="http://schemas.microsoft.com/office/drawing/2014/main" id="{7458B3EA-1449-484B-82A6-793A323F0BF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148833</xdr:rowOff>
    </xdr:to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EDA69BCE-7CDB-4B82-9C6C-1723AC73D2A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3107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98" name="Text Box 8">
          <a:extLst>
            <a:ext uri="{FF2B5EF4-FFF2-40B4-BE49-F238E27FC236}">
              <a16:creationId xmlns:a16="http://schemas.microsoft.com/office/drawing/2014/main" id="{321C38B8-9FB7-4460-8A46-AC7022F91C0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74EFB1C9-E75D-4CDC-8E3F-697894984B6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100" name="Text Box 8">
          <a:extLst>
            <a:ext uri="{FF2B5EF4-FFF2-40B4-BE49-F238E27FC236}">
              <a16:creationId xmlns:a16="http://schemas.microsoft.com/office/drawing/2014/main" id="{E25EC157-7411-4FC2-8E46-61F08C4D3C8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5706B662-59D4-4BD9-A87E-E0327D89A21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3891</xdr:rowOff>
    </xdr:to>
    <xdr:sp macro="" textlink="">
      <xdr:nvSpPr>
        <xdr:cNvPr id="102" name="Text Box 8">
          <a:extLst>
            <a:ext uri="{FF2B5EF4-FFF2-40B4-BE49-F238E27FC236}">
              <a16:creationId xmlns:a16="http://schemas.microsoft.com/office/drawing/2014/main" id="{77DA709A-4610-41C4-8380-5145572812C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3891</xdr:rowOff>
    </xdr:to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8966C5BF-9D73-4D20-A2BD-6667B4746CD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C3BBAAFD-4F23-40EB-AB01-D06100E66AD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110570</xdr:rowOff>
    </xdr:to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ACAB73B6-B589-456A-A81C-81D81549E77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80090</xdr:rowOff>
    </xdr:to>
    <xdr:sp macro="" textlink="">
      <xdr:nvSpPr>
        <xdr:cNvPr id="106" name="Text Box 8">
          <a:extLst>
            <a:ext uri="{FF2B5EF4-FFF2-40B4-BE49-F238E27FC236}">
              <a16:creationId xmlns:a16="http://schemas.microsoft.com/office/drawing/2014/main" id="{78ACFA60-8B67-437A-8E7B-CB21E563C41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80090</xdr:rowOff>
    </xdr:to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83F40FF6-BCE7-45FE-8ED4-69D16E6B333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110573</xdr:rowOff>
    </xdr:to>
    <xdr:sp macro="" textlink="">
      <xdr:nvSpPr>
        <xdr:cNvPr id="108" name="Text Box 8">
          <a:extLst>
            <a:ext uri="{FF2B5EF4-FFF2-40B4-BE49-F238E27FC236}">
              <a16:creationId xmlns:a16="http://schemas.microsoft.com/office/drawing/2014/main" id="{05F1E42C-3C65-4386-9C83-2D597ACC423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110573</xdr:rowOff>
    </xdr:to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88F724AF-9607-4FF7-B310-7D05408C7FD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80093</xdr:rowOff>
    </xdr:to>
    <xdr:sp macro="" textlink="">
      <xdr:nvSpPr>
        <xdr:cNvPr id="110" name="Text Box 8">
          <a:extLst>
            <a:ext uri="{FF2B5EF4-FFF2-40B4-BE49-F238E27FC236}">
              <a16:creationId xmlns:a16="http://schemas.microsoft.com/office/drawing/2014/main" id="{BA0FD9FA-4033-418D-8476-BF8CFA7D96D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80093</xdr:rowOff>
    </xdr:to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FFDD32FF-93FF-4118-A565-7DE21AC6247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12" name="Text Box 8">
          <a:extLst>
            <a:ext uri="{FF2B5EF4-FFF2-40B4-BE49-F238E27FC236}">
              <a16:creationId xmlns:a16="http://schemas.microsoft.com/office/drawing/2014/main" id="{2C58FBFE-97A7-4C5F-9E22-843CAA245BD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0DDF3136-809F-49A7-9D9F-09BCCE5FAF1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72473</xdr:rowOff>
    </xdr:to>
    <xdr:sp macro="" textlink="">
      <xdr:nvSpPr>
        <xdr:cNvPr id="114" name="Text Box 8">
          <a:extLst>
            <a:ext uri="{FF2B5EF4-FFF2-40B4-BE49-F238E27FC236}">
              <a16:creationId xmlns:a16="http://schemas.microsoft.com/office/drawing/2014/main" id="{84BE9B8B-2C5A-48EC-BAC3-F10D58416D6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72473</xdr:rowOff>
    </xdr:to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5D64086F-5B65-476D-986F-A256FBC784E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118191</xdr:rowOff>
    </xdr:to>
    <xdr:sp macro="" textlink="">
      <xdr:nvSpPr>
        <xdr:cNvPr id="116" name="Text Box 8">
          <a:extLst>
            <a:ext uri="{FF2B5EF4-FFF2-40B4-BE49-F238E27FC236}">
              <a16:creationId xmlns:a16="http://schemas.microsoft.com/office/drawing/2014/main" id="{B8BB23B3-4C21-4A9B-884C-D321CFFA24E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118191</xdr:rowOff>
    </xdr:to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C98E5B23-A3E7-4D1C-9F09-DC3F74CA9CE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110571</xdr:rowOff>
    </xdr:to>
    <xdr:sp macro="" textlink="">
      <xdr:nvSpPr>
        <xdr:cNvPr id="118" name="Text Box 8">
          <a:extLst>
            <a:ext uri="{FF2B5EF4-FFF2-40B4-BE49-F238E27FC236}">
              <a16:creationId xmlns:a16="http://schemas.microsoft.com/office/drawing/2014/main" id="{9C7BE225-34D1-4CF2-802B-B99FE8D1F71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110571</xdr:rowOff>
    </xdr:to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B3B60B70-B94B-47BC-8B4D-951C43DDD2B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20" name="Text Box 8">
          <a:extLst>
            <a:ext uri="{FF2B5EF4-FFF2-40B4-BE49-F238E27FC236}">
              <a16:creationId xmlns:a16="http://schemas.microsoft.com/office/drawing/2014/main" id="{4EB4BDCA-9872-4CAD-BF9E-09FC44E3607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6D895FD4-4950-497A-AD3A-26C9C24058C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3257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B1F57B91-ABD6-4945-A4DB-068BBABD05E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3257</xdr:rowOff>
    </xdr:to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EB77B0D3-B150-42B9-A90B-0099176110C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118192</xdr:rowOff>
    </xdr:to>
    <xdr:sp macro="" textlink="">
      <xdr:nvSpPr>
        <xdr:cNvPr id="124" name="Text Box 8">
          <a:extLst>
            <a:ext uri="{FF2B5EF4-FFF2-40B4-BE49-F238E27FC236}">
              <a16:creationId xmlns:a16="http://schemas.microsoft.com/office/drawing/2014/main" id="{6C995F93-E5BE-4ED3-B915-61C8F5F7704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118192</xdr:rowOff>
    </xdr:to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DF154D47-DA9A-4AAB-8AE1-767C4A7FD07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110572</xdr:rowOff>
    </xdr:to>
    <xdr:sp macro="" textlink="">
      <xdr:nvSpPr>
        <xdr:cNvPr id="126" name="Text Box 8">
          <a:extLst>
            <a:ext uri="{FF2B5EF4-FFF2-40B4-BE49-F238E27FC236}">
              <a16:creationId xmlns:a16="http://schemas.microsoft.com/office/drawing/2014/main" id="{586068BA-6F95-40E3-867F-E5856498B94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110572</xdr:rowOff>
    </xdr:to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E2F4EB57-E892-481C-90FB-76C0085712E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2071</xdr:rowOff>
    </xdr:to>
    <xdr:sp macro="" textlink="">
      <xdr:nvSpPr>
        <xdr:cNvPr id="128" name="Text Box 8">
          <a:extLst>
            <a:ext uri="{FF2B5EF4-FFF2-40B4-BE49-F238E27FC236}">
              <a16:creationId xmlns:a16="http://schemas.microsoft.com/office/drawing/2014/main" id="{8063CF19-B5A7-4EA7-A272-65058CC9DFD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2071</xdr:rowOff>
    </xdr:to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B9B40D17-1014-4DB0-9B1D-3EA628B88FF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30" name="Text Box 8">
          <a:extLst>
            <a:ext uri="{FF2B5EF4-FFF2-40B4-BE49-F238E27FC236}">
              <a16:creationId xmlns:a16="http://schemas.microsoft.com/office/drawing/2014/main" id="{33202478-20A3-4EA7-B7D9-0A3A9606CE3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110574</xdr:rowOff>
    </xdr:to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2FA419B3-EA68-41C7-BF9A-3776DCBDD2C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132" name="Text Box 8">
          <a:extLst>
            <a:ext uri="{FF2B5EF4-FFF2-40B4-BE49-F238E27FC236}">
              <a16:creationId xmlns:a16="http://schemas.microsoft.com/office/drawing/2014/main" id="{CCA1F2ED-D572-45B4-AF01-491AD920893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80094</xdr:rowOff>
    </xdr:to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A3C59A96-AE8F-4C23-9CF3-C4F4D882885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420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148755</xdr:rowOff>
    </xdr:to>
    <xdr:sp macro="" textlink="">
      <xdr:nvSpPr>
        <xdr:cNvPr id="134" name="Text Box 8">
          <a:extLst>
            <a:ext uri="{FF2B5EF4-FFF2-40B4-BE49-F238E27FC236}">
              <a16:creationId xmlns:a16="http://schemas.microsoft.com/office/drawing/2014/main" id="{87613129-9558-40EA-BC4D-D235AB7B293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148755</xdr:rowOff>
    </xdr:to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EC6DE6B0-8245-4F52-B213-70A37163962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72474</xdr:rowOff>
    </xdr:to>
    <xdr:sp macro="" textlink="">
      <xdr:nvSpPr>
        <xdr:cNvPr id="136" name="Text Box 8">
          <a:extLst>
            <a:ext uri="{FF2B5EF4-FFF2-40B4-BE49-F238E27FC236}">
              <a16:creationId xmlns:a16="http://schemas.microsoft.com/office/drawing/2014/main" id="{32833601-31D6-4DD8-B3A3-719D1B5C2DA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72474</xdr:rowOff>
    </xdr:to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F07912F8-0414-4BD3-82DC-4C4FAB26BDE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3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118188</xdr:rowOff>
    </xdr:to>
    <xdr:sp macro="" textlink="">
      <xdr:nvSpPr>
        <xdr:cNvPr id="138" name="Text Box 8">
          <a:extLst>
            <a:ext uri="{FF2B5EF4-FFF2-40B4-BE49-F238E27FC236}">
              <a16:creationId xmlns:a16="http://schemas.microsoft.com/office/drawing/2014/main" id="{26173952-F5C0-4FE7-9D49-0D2649B9EA1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118188</xdr:rowOff>
    </xdr:to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4665DB09-003F-4DF2-B849-3C85C0B78CF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110568</xdr:rowOff>
    </xdr:to>
    <xdr:sp macro="" textlink="">
      <xdr:nvSpPr>
        <xdr:cNvPr id="140" name="Text Box 8">
          <a:extLst>
            <a:ext uri="{FF2B5EF4-FFF2-40B4-BE49-F238E27FC236}">
              <a16:creationId xmlns:a16="http://schemas.microsoft.com/office/drawing/2014/main" id="{0F5B940B-1501-4B27-943D-60C944C2335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110568</xdr:rowOff>
    </xdr:to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EC1A9A46-80AD-4BCA-B54A-0FB4862E6FD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42" name="Text Box 8">
          <a:extLst>
            <a:ext uri="{FF2B5EF4-FFF2-40B4-BE49-F238E27FC236}">
              <a16:creationId xmlns:a16="http://schemas.microsoft.com/office/drawing/2014/main" id="{CC845D67-6E9C-40BE-8BC7-C05DCE78935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148756</xdr:rowOff>
    </xdr:to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2BED53B7-2159-432B-9159-52E69FA4D45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3254</xdr:rowOff>
    </xdr:to>
    <xdr:sp macro="" textlink="">
      <xdr:nvSpPr>
        <xdr:cNvPr id="144" name="Text Box 8">
          <a:extLst>
            <a:ext uri="{FF2B5EF4-FFF2-40B4-BE49-F238E27FC236}">
              <a16:creationId xmlns:a16="http://schemas.microsoft.com/office/drawing/2014/main" id="{4DB7763E-D7A1-4023-B8AC-7321490076B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3254</xdr:rowOff>
    </xdr:to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91081E55-7FC9-4939-A812-2A6CF023ECC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51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118189</xdr:rowOff>
    </xdr:to>
    <xdr:sp macro="" textlink="">
      <xdr:nvSpPr>
        <xdr:cNvPr id="146" name="Text Box 8">
          <a:extLst>
            <a:ext uri="{FF2B5EF4-FFF2-40B4-BE49-F238E27FC236}">
              <a16:creationId xmlns:a16="http://schemas.microsoft.com/office/drawing/2014/main" id="{6461186B-C986-40DC-810D-E8DF6CE8255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118189</xdr:rowOff>
    </xdr:to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CE5CC4ED-89AF-4DC8-A26A-7DC32BEF3AD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80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148" name="Text Box 8">
          <a:extLst>
            <a:ext uri="{FF2B5EF4-FFF2-40B4-BE49-F238E27FC236}">
              <a16:creationId xmlns:a16="http://schemas.microsoft.com/office/drawing/2014/main" id="{33A7E6F0-5EC2-4D2B-9DD7-009C1E960D5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110569</xdr:rowOff>
    </xdr:to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3D68D85E-0B67-43C7-A395-B9E0F7C73C7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27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2071</xdr:rowOff>
    </xdr:to>
    <xdr:sp macro="" textlink="">
      <xdr:nvSpPr>
        <xdr:cNvPr id="150" name="Text Box 8">
          <a:extLst>
            <a:ext uri="{FF2B5EF4-FFF2-40B4-BE49-F238E27FC236}">
              <a16:creationId xmlns:a16="http://schemas.microsoft.com/office/drawing/2014/main" id="{93DF09F1-9E42-4DC1-AE30-CA66527D141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2071</xdr:rowOff>
    </xdr:to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5266BDB0-DE9B-419A-8EDB-33EC6C3B167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9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76837</xdr:rowOff>
    </xdr:to>
    <xdr:sp macro="" textlink="">
      <xdr:nvSpPr>
        <xdr:cNvPr id="152" name="Text Box 8">
          <a:extLst>
            <a:ext uri="{FF2B5EF4-FFF2-40B4-BE49-F238E27FC236}">
              <a16:creationId xmlns:a16="http://schemas.microsoft.com/office/drawing/2014/main" id="{3763F99D-D31E-4C2C-BFA9-EDFBF007E94E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8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76837</xdr:rowOff>
    </xdr:to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89CAD357-7C3D-456E-959C-C3E3D885FF0D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87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73027</xdr:rowOff>
    </xdr:to>
    <xdr:sp macro="" textlink="">
      <xdr:nvSpPr>
        <xdr:cNvPr id="154" name="Text Box 8">
          <a:extLst>
            <a:ext uri="{FF2B5EF4-FFF2-40B4-BE49-F238E27FC236}">
              <a16:creationId xmlns:a16="http://schemas.microsoft.com/office/drawing/2014/main" id="{DA533188-D76E-4AEC-92CE-0FDB24EE0557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4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73027</xdr:rowOff>
    </xdr:to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96C568AC-2F00-4785-A6CD-12085DFCD3CC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49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623</xdr:row>
      <xdr:rowOff>148590</xdr:rowOff>
    </xdr:to>
    <xdr:sp macro="" textlink="">
      <xdr:nvSpPr>
        <xdr:cNvPr id="156" name="Text Box 8">
          <a:extLst>
            <a:ext uri="{FF2B5EF4-FFF2-40B4-BE49-F238E27FC236}">
              <a16:creationId xmlns:a16="http://schemas.microsoft.com/office/drawing/2014/main" id="{88A7B181-0C16-4E3D-B837-ED4F7968FA93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623</xdr:row>
      <xdr:rowOff>148590</xdr:rowOff>
    </xdr:to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DA319CDF-346D-4EDA-9098-9265F30DDD16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69217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29F135F2-C69A-4FBB-A757-5D82CDA04489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623</xdr:row>
      <xdr:rowOff>0</xdr:rowOff>
    </xdr:from>
    <xdr:to>
      <xdr:col>2</xdr:col>
      <xdr:colOff>104775</xdr:colOff>
      <xdr:row>624</xdr:row>
      <xdr:rowOff>69217</xdr:rowOff>
    </xdr:to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C9B22E16-9620-4709-AFB0-A5542D7FD56C}"/>
            </a:ext>
          </a:extLst>
        </xdr:cNvPr>
        <xdr:cNvSpPr txBox="1">
          <a:spLocks noChangeArrowheads="1"/>
        </xdr:cNvSpPr>
      </xdr:nvSpPr>
      <xdr:spPr bwMode="auto">
        <a:xfrm>
          <a:off x="1743075" y="145341975"/>
          <a:ext cx="2295525" cy="231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82544</xdr:rowOff>
    </xdr:to>
    <xdr:sp macro="" textlink="">
      <xdr:nvSpPr>
        <xdr:cNvPr id="160" name="Text Box 8">
          <a:extLst>
            <a:ext uri="{FF2B5EF4-FFF2-40B4-BE49-F238E27FC236}">
              <a16:creationId xmlns:a16="http://schemas.microsoft.com/office/drawing/2014/main" id="{1B05AE11-E5A3-4FA0-9B15-E46DD729E48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6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82544</xdr:rowOff>
    </xdr:to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A236AF40-87BA-4C4F-A670-075CB502254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6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78734</xdr:rowOff>
    </xdr:to>
    <xdr:sp macro="" textlink="">
      <xdr:nvSpPr>
        <xdr:cNvPr id="162" name="Text Box 8">
          <a:extLst>
            <a:ext uri="{FF2B5EF4-FFF2-40B4-BE49-F238E27FC236}">
              <a16:creationId xmlns:a16="http://schemas.microsoft.com/office/drawing/2014/main" id="{9FDBF692-F59D-401C-8FFA-E11841AC2D5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78734</xdr:rowOff>
    </xdr:to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5ED070D7-9187-4BE5-885F-266017C0383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25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148590</xdr:rowOff>
    </xdr:to>
    <xdr:sp macro="" textlink="">
      <xdr:nvSpPr>
        <xdr:cNvPr id="164" name="Text Box 8">
          <a:extLst>
            <a:ext uri="{FF2B5EF4-FFF2-40B4-BE49-F238E27FC236}">
              <a16:creationId xmlns:a16="http://schemas.microsoft.com/office/drawing/2014/main" id="{39C7AA5B-73E9-4551-A442-B9BBA9B8722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148590</xdr:rowOff>
    </xdr:to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14F3D23C-36D6-4522-BF49-3F9325B11E5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485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161920</xdr:rowOff>
    </xdr:to>
    <xdr:sp macro="" textlink="">
      <xdr:nvSpPr>
        <xdr:cNvPr id="166" name="Text Box 8">
          <a:extLst>
            <a:ext uri="{FF2B5EF4-FFF2-40B4-BE49-F238E27FC236}">
              <a16:creationId xmlns:a16="http://schemas.microsoft.com/office/drawing/2014/main" id="{ADD08585-F4FE-4DFE-9448-C28D990F830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624</xdr:row>
      <xdr:rowOff>161920</xdr:rowOff>
    </xdr:to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A76A9DEA-1532-46B4-8F88-ADE6EB477FD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82545</xdr:rowOff>
    </xdr:to>
    <xdr:sp macro="" textlink="">
      <xdr:nvSpPr>
        <xdr:cNvPr id="168" name="Text Box 8">
          <a:extLst>
            <a:ext uri="{FF2B5EF4-FFF2-40B4-BE49-F238E27FC236}">
              <a16:creationId xmlns:a16="http://schemas.microsoft.com/office/drawing/2014/main" id="{D04E1982-E7C4-4D26-9771-C8FE15486D0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6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82545</xdr:rowOff>
    </xdr:to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59087110-4D60-48E1-AC73-66F61A9E727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6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78735</xdr:rowOff>
    </xdr:to>
    <xdr:sp macro="" textlink="">
      <xdr:nvSpPr>
        <xdr:cNvPr id="170" name="Text Box 8">
          <a:extLst>
            <a:ext uri="{FF2B5EF4-FFF2-40B4-BE49-F238E27FC236}">
              <a16:creationId xmlns:a16="http://schemas.microsoft.com/office/drawing/2014/main" id="{7258B705-7F7D-42CB-AC7C-91E088534CF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626</xdr:row>
      <xdr:rowOff>78735</xdr:rowOff>
    </xdr:to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B1882FE7-2CFE-4121-9183-E7AFEF68680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4025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1563</xdr:rowOff>
    </xdr:to>
    <xdr:sp macro="" textlink="">
      <xdr:nvSpPr>
        <xdr:cNvPr id="172" name="Text Box 8">
          <a:extLst>
            <a:ext uri="{FF2B5EF4-FFF2-40B4-BE49-F238E27FC236}">
              <a16:creationId xmlns:a16="http://schemas.microsoft.com/office/drawing/2014/main" id="{CB39A05D-2A48-425B-B542-31CDBBCA258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624</xdr:row>
      <xdr:rowOff>0</xdr:rowOff>
    </xdr:from>
    <xdr:to>
      <xdr:col>2</xdr:col>
      <xdr:colOff>104775</xdr:colOff>
      <xdr:row>625</xdr:row>
      <xdr:rowOff>1563</xdr:rowOff>
    </xdr:to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88504565-211F-4F9A-8C09-D6D67264AB0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295525" cy="163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4" name="Text Box 8">
          <a:extLst>
            <a:ext uri="{FF2B5EF4-FFF2-40B4-BE49-F238E27FC236}">
              <a16:creationId xmlns:a16="http://schemas.microsoft.com/office/drawing/2014/main" id="{AA3997C1-F19E-41DE-930A-222D01BBD366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0E2B29AF-F87E-49A0-AFDA-5F29E510B9A8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620A5318-AADB-4356-80C6-6D2B357EB97A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635CE98B-D97A-4F62-BEDA-0356475FC1D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8" name="Text Box 8">
          <a:extLst>
            <a:ext uri="{FF2B5EF4-FFF2-40B4-BE49-F238E27FC236}">
              <a16:creationId xmlns:a16="http://schemas.microsoft.com/office/drawing/2014/main" id="{B1D1D205-041E-4F9A-ACAD-9FBF0832B927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7009199D-6941-41BC-93ED-9EF1466BDD8B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0" name="Text Box 8">
          <a:extLst>
            <a:ext uri="{FF2B5EF4-FFF2-40B4-BE49-F238E27FC236}">
              <a16:creationId xmlns:a16="http://schemas.microsoft.com/office/drawing/2014/main" id="{6EC5F396-C546-44B4-AC15-D387E1EDAA25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38443833-2176-4CF2-BA5A-B9D2FC31D3EC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2" name="Text Box 8">
          <a:extLst>
            <a:ext uri="{FF2B5EF4-FFF2-40B4-BE49-F238E27FC236}">
              <a16:creationId xmlns:a16="http://schemas.microsoft.com/office/drawing/2014/main" id="{EE1FF8AA-E2BC-49A3-A2A9-28F200C744C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FFD8BD6E-5E81-4CEC-B894-BBD553C8AE5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4" name="Text Box 8">
          <a:extLst>
            <a:ext uri="{FF2B5EF4-FFF2-40B4-BE49-F238E27FC236}">
              <a16:creationId xmlns:a16="http://schemas.microsoft.com/office/drawing/2014/main" id="{B53DF633-DFED-4836-BEDC-E2AD7134F7F2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A76577FF-BFBF-4CA2-AB7C-E356B84414D3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6" name="Text Box 8">
          <a:extLst>
            <a:ext uri="{FF2B5EF4-FFF2-40B4-BE49-F238E27FC236}">
              <a16:creationId xmlns:a16="http://schemas.microsoft.com/office/drawing/2014/main" id="{603A1C0F-38A9-471D-9259-205F5D95A188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43218638-2574-4002-B232-CF638FBEF13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8" name="Text Box 8">
          <a:extLst>
            <a:ext uri="{FF2B5EF4-FFF2-40B4-BE49-F238E27FC236}">
              <a16:creationId xmlns:a16="http://schemas.microsoft.com/office/drawing/2014/main" id="{C9715A0D-C7FB-4FC4-A4F1-BC266487226B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3FB2267B-6917-4B6D-8277-5E457EB9721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0" name="Text Box 8">
          <a:extLst>
            <a:ext uri="{FF2B5EF4-FFF2-40B4-BE49-F238E27FC236}">
              <a16:creationId xmlns:a16="http://schemas.microsoft.com/office/drawing/2014/main" id="{29A6800B-679C-4E53-B63E-CF41168FECC3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0D37E415-83F0-4FBD-A5D5-8B57CEE95AFA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2" name="Text Box 8">
          <a:extLst>
            <a:ext uri="{FF2B5EF4-FFF2-40B4-BE49-F238E27FC236}">
              <a16:creationId xmlns:a16="http://schemas.microsoft.com/office/drawing/2014/main" id="{C1D217A8-3F14-445A-A80B-09408F88DC1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F5D3AEA4-0970-4713-A056-B242BFE190E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323B5850-B49A-4E13-98FD-364BAF9B58B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7426BDDD-576F-4954-BDFB-4B323CB1E42C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6" name="Text Box 8">
          <a:extLst>
            <a:ext uri="{FF2B5EF4-FFF2-40B4-BE49-F238E27FC236}">
              <a16:creationId xmlns:a16="http://schemas.microsoft.com/office/drawing/2014/main" id="{EF844AF5-7440-4C3B-81C5-B3744C30B60B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0AE1B896-C71A-4D01-B544-8BFE8CF3ABB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8" name="Text Box 8">
          <a:extLst>
            <a:ext uri="{FF2B5EF4-FFF2-40B4-BE49-F238E27FC236}">
              <a16:creationId xmlns:a16="http://schemas.microsoft.com/office/drawing/2014/main" id="{8858D959-A292-49CC-838A-7A301A0C717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E7F630F7-0170-4B67-8D46-F10E46FAA39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0" name="Text Box 8">
          <a:extLst>
            <a:ext uri="{FF2B5EF4-FFF2-40B4-BE49-F238E27FC236}">
              <a16:creationId xmlns:a16="http://schemas.microsoft.com/office/drawing/2014/main" id="{DD5FB15B-85B4-48A6-A8AF-E9B49BE23C4B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71391B55-88E8-4BF3-96FE-049BDDAD096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2" name="Text Box 8">
          <a:extLst>
            <a:ext uri="{FF2B5EF4-FFF2-40B4-BE49-F238E27FC236}">
              <a16:creationId xmlns:a16="http://schemas.microsoft.com/office/drawing/2014/main" id="{2C92DE0A-6EF5-40DE-95A7-7CB416D12A3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5161BA61-EC74-49F5-82D4-6C0496A97FDF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4" name="Text Box 8">
          <a:extLst>
            <a:ext uri="{FF2B5EF4-FFF2-40B4-BE49-F238E27FC236}">
              <a16:creationId xmlns:a16="http://schemas.microsoft.com/office/drawing/2014/main" id="{7A449E82-6C0C-4EB1-B1C6-5A14CCA9766C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9FFD9967-3DC6-4E65-866C-BE8DEA616F02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6" name="Text Box 8">
          <a:extLst>
            <a:ext uri="{FF2B5EF4-FFF2-40B4-BE49-F238E27FC236}">
              <a16:creationId xmlns:a16="http://schemas.microsoft.com/office/drawing/2014/main" id="{BF806842-6AF4-4AB1-8E7D-891FA9F6ED6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2F891AE8-D3A2-4971-B7A4-01F638BF3803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8" name="Text Box 8">
          <a:extLst>
            <a:ext uri="{FF2B5EF4-FFF2-40B4-BE49-F238E27FC236}">
              <a16:creationId xmlns:a16="http://schemas.microsoft.com/office/drawing/2014/main" id="{9237274F-714A-4841-88C6-D7F9B0790500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EEA96D51-DCFF-4322-B2E4-E841276CB209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0" name="Text Box 8">
          <a:extLst>
            <a:ext uri="{FF2B5EF4-FFF2-40B4-BE49-F238E27FC236}">
              <a16:creationId xmlns:a16="http://schemas.microsoft.com/office/drawing/2014/main" id="{3772F385-AB17-4ADC-B136-8354D7A2C106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D9251992-1CBD-4700-BD7B-5C0F62045887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2" name="Text Box 8">
          <a:extLst>
            <a:ext uri="{FF2B5EF4-FFF2-40B4-BE49-F238E27FC236}">
              <a16:creationId xmlns:a16="http://schemas.microsoft.com/office/drawing/2014/main" id="{17D1F8D7-D5FF-4056-9A3A-BF6D14A7679F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3389DF9F-6E17-4D74-A4C7-C8240CF0C5B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4" name="Text Box 8">
          <a:extLst>
            <a:ext uri="{FF2B5EF4-FFF2-40B4-BE49-F238E27FC236}">
              <a16:creationId xmlns:a16="http://schemas.microsoft.com/office/drawing/2014/main" id="{5B481924-DD77-40C2-AAAF-D9D282D9ED82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0C75C5DD-597A-41B1-981E-BD4BC8F8AEE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6" name="Text Box 8">
          <a:extLst>
            <a:ext uri="{FF2B5EF4-FFF2-40B4-BE49-F238E27FC236}">
              <a16:creationId xmlns:a16="http://schemas.microsoft.com/office/drawing/2014/main" id="{B49E3BB0-7783-41EB-B4F6-BF2196D80727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6EC9D798-A16C-4988-91D1-042A703EDE72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8" name="Text Box 8">
          <a:extLst>
            <a:ext uri="{FF2B5EF4-FFF2-40B4-BE49-F238E27FC236}">
              <a16:creationId xmlns:a16="http://schemas.microsoft.com/office/drawing/2014/main" id="{BAC95967-E6FE-4B00-AF80-AC2F14B041A7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44903E6E-A8B0-42A5-8411-A959071DFB2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0" name="Text Box 8">
          <a:extLst>
            <a:ext uri="{FF2B5EF4-FFF2-40B4-BE49-F238E27FC236}">
              <a16:creationId xmlns:a16="http://schemas.microsoft.com/office/drawing/2014/main" id="{3191C98D-D2B6-40F0-8608-3073E7BDA67C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E310E07B-4D5D-4AAB-9B90-C77C6E9D75A9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2" name="Text Box 8">
          <a:extLst>
            <a:ext uri="{FF2B5EF4-FFF2-40B4-BE49-F238E27FC236}">
              <a16:creationId xmlns:a16="http://schemas.microsoft.com/office/drawing/2014/main" id="{BBB5937E-6805-4233-97EB-C0E89F7DB5C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62A67BDA-B0BE-4B83-86D7-BEEB556D4620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4" name="Text Box 8">
          <a:extLst>
            <a:ext uri="{FF2B5EF4-FFF2-40B4-BE49-F238E27FC236}">
              <a16:creationId xmlns:a16="http://schemas.microsoft.com/office/drawing/2014/main" id="{5D9463C6-C0A2-4FE6-8B40-E12B48D493D5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F3E2C1CF-06ED-4B14-9987-B77B5D3A5FE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6" name="Text Box 8">
          <a:extLst>
            <a:ext uri="{FF2B5EF4-FFF2-40B4-BE49-F238E27FC236}">
              <a16:creationId xmlns:a16="http://schemas.microsoft.com/office/drawing/2014/main" id="{438FB98C-C9FB-459C-929E-6091104D0AE8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86C3D351-C7B6-42EF-9560-5F5173CC6AD0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8" name="Text Box 8">
          <a:extLst>
            <a:ext uri="{FF2B5EF4-FFF2-40B4-BE49-F238E27FC236}">
              <a16:creationId xmlns:a16="http://schemas.microsoft.com/office/drawing/2014/main" id="{B7A62DB5-328B-4E00-B692-C32C21BC9AC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7B14BCFE-DE88-4DFA-86EC-00BDFA2E109A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0" name="Text Box 8">
          <a:extLst>
            <a:ext uri="{FF2B5EF4-FFF2-40B4-BE49-F238E27FC236}">
              <a16:creationId xmlns:a16="http://schemas.microsoft.com/office/drawing/2014/main" id="{3E578CC8-FBE7-4BAA-956E-08FF1AE30EF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81D52E98-B3ED-40A0-82C9-49ED9B034CF0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2" name="Text Box 8">
          <a:extLst>
            <a:ext uri="{FF2B5EF4-FFF2-40B4-BE49-F238E27FC236}">
              <a16:creationId xmlns:a16="http://schemas.microsoft.com/office/drawing/2014/main" id="{6A98B93A-FDC6-48C0-9FB8-85C54511A31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A6B9B58C-3220-46C2-806C-AA6FBBCA3117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4" name="Text Box 8">
          <a:extLst>
            <a:ext uri="{FF2B5EF4-FFF2-40B4-BE49-F238E27FC236}">
              <a16:creationId xmlns:a16="http://schemas.microsoft.com/office/drawing/2014/main" id="{23017840-B309-488E-AF6C-EF31253EB8CE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44944409-DCBC-4AC8-B979-E67936ED2A38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6" name="Text Box 8">
          <a:extLst>
            <a:ext uri="{FF2B5EF4-FFF2-40B4-BE49-F238E27FC236}">
              <a16:creationId xmlns:a16="http://schemas.microsoft.com/office/drawing/2014/main" id="{3E71FED0-A2F7-4843-8298-796C88420CC1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49B50D25-EB30-4217-96EB-62279B667D6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8" name="Text Box 8">
          <a:extLst>
            <a:ext uri="{FF2B5EF4-FFF2-40B4-BE49-F238E27FC236}">
              <a16:creationId xmlns:a16="http://schemas.microsoft.com/office/drawing/2014/main" id="{FFE736FB-44DE-4B47-8150-BD62146EC579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F21E4F65-2D2D-4E5A-8D88-78FEE293C649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0" name="Text Box 8">
          <a:extLst>
            <a:ext uri="{FF2B5EF4-FFF2-40B4-BE49-F238E27FC236}">
              <a16:creationId xmlns:a16="http://schemas.microsoft.com/office/drawing/2014/main" id="{4C4FAFD8-D5D1-4416-A1D1-273D420FC53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1BA9994C-F225-4114-9C2A-D2EE514271E6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2" name="Text Box 8">
          <a:extLst>
            <a:ext uri="{FF2B5EF4-FFF2-40B4-BE49-F238E27FC236}">
              <a16:creationId xmlns:a16="http://schemas.microsoft.com/office/drawing/2014/main" id="{9EDC0DC7-798B-4A80-B9AE-C26AFC427E2D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1CECF84A-F4D5-4061-90F2-43A22AB50244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4" name="Text Box 8">
          <a:extLst>
            <a:ext uri="{FF2B5EF4-FFF2-40B4-BE49-F238E27FC236}">
              <a16:creationId xmlns:a16="http://schemas.microsoft.com/office/drawing/2014/main" id="{E5039FC4-02D5-41C2-853F-CCA9198E26AA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600</xdr:row>
      <xdr:rowOff>0</xdr:rowOff>
    </xdr:from>
    <xdr:to>
      <xdr:col>2</xdr:col>
      <xdr:colOff>1905</xdr:colOff>
      <xdr:row>600</xdr:row>
      <xdr:rowOff>148590</xdr:rowOff>
    </xdr:to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4D6A3147-C074-4D91-AFD1-E28A9575568C}"/>
            </a:ext>
          </a:extLst>
        </xdr:cNvPr>
        <xdr:cNvSpPr txBox="1">
          <a:spLocks noChangeArrowheads="1"/>
        </xdr:cNvSpPr>
      </xdr:nvSpPr>
      <xdr:spPr bwMode="auto">
        <a:xfrm>
          <a:off x="1743075" y="141074775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0B3E7E5-6E16-4743-8BEC-D88DDCC6D452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113415A-721F-4643-99B6-E447BB841C1D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2FC58BA-49E9-4AD7-B936-6BA3A7002095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2F6420B-A021-44AF-AC8B-7346D87338B2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A2B1C9B7-35C9-4DBF-B684-E0B9FC1AB1E5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2329BD80-12C2-4B20-8795-6F8570A05B21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5396835D-7D00-454A-AA86-FFE219FAE03C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9FD141EC-85C6-4784-9750-A701DEEAD44E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18B68E01-3EEB-4768-8F12-8A952AAFE7E1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C11E4F3B-03D9-4702-AD9E-54E545C52D8C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46B5543F-8369-48CB-8DF9-30982E1147D3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9FC5AF75-0495-45A5-98BE-67E9CD0D413F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AE43073E-7F07-4664-8407-8984B1B8CB38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2AD728AE-3B71-43AD-8C5B-790757908C53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59752105-0C85-411D-8C15-4A799AE10EE1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360</xdr:row>
      <xdr:rowOff>0</xdr:rowOff>
    </xdr:from>
    <xdr:to>
      <xdr:col>2</xdr:col>
      <xdr:colOff>5715</xdr:colOff>
      <xdr:row>360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B5B0A9C1-183A-4784-A892-7F0685354FD8}"/>
            </a:ext>
          </a:extLst>
        </xdr:cNvPr>
        <xdr:cNvSpPr txBox="1">
          <a:spLocks noChangeArrowheads="1"/>
        </xdr:cNvSpPr>
      </xdr:nvSpPr>
      <xdr:spPr bwMode="auto">
        <a:xfrm>
          <a:off x="1724025" y="85305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03DB4CCE-F788-43FE-B38E-F2301EA3CB46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2E63990A-93EC-4B81-BC56-D6681E6148D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F487DC3E-060D-4988-BD5F-F45EB063E0F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7F27B229-47CA-4649-89E8-D886504EF7C7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C9FBCC20-7971-440E-B068-A7C7C3B82AED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7E9CC5FF-9C93-4BFE-8509-53C2C64C36B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270C1687-D2D0-4AC8-9F70-C5A432CD3DA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22D8BBC7-4FA0-4FAF-9316-9EE7D475BF0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3209F781-0467-416D-8F6B-1FAEC87FF80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6E06AC5A-03FA-492D-84F5-86FB32642A9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77672B94-052B-4523-83E0-47A6AE938FAC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878B5252-21C1-421B-84A8-7F66F6A1DB1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5F6A61EA-5A42-4ABF-82F1-C5297F4A8CD7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A3538D5E-75C6-48A1-8332-8931CF0D285A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9E3CC23B-81FF-40A5-9256-01DF1E114F1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3650D214-7CE1-4A34-9911-456D403B13B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351EC99B-85B7-44E3-8570-0CFDEA09802F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81ACA0D6-28FA-4825-B364-28D8608A76A9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BDA7DCB0-B6AF-4CDD-9469-955139743A29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53C28E8D-929E-4A00-9319-47228FE9D467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4F8A7A1D-E8FA-46A9-AAED-DF4BE4189CC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53C334C4-E44C-44F0-AD24-16ED56951B2C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03F7738C-C495-4DE1-9DC6-DF51DBB2565D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B3BA23E8-9FE7-48AA-9135-19075F22736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F738179F-CE7E-4987-B4E3-DE59C3114051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53EF30F7-B148-49E9-A2C2-6B67156C94E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4ED66F54-A997-42E4-9C36-B3A455BBB1E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77D6CFEC-4D5E-421C-AB0A-2BEC5F1D30B7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73065180-426E-46D0-B135-2386C65122F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CBBA1EAA-01DF-4DAF-B9EB-5DC6C06746BA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4B05BE96-F8AE-41FE-85E7-9E5D689F06CC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8365A6A6-28C4-485F-AFC0-236DFDF4232F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8CCF1A5D-5907-46A3-B172-B5723401EFE8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87E09598-4296-44C8-8F30-CEB6A9A2D011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4CA3D6D3-A5E7-4F52-83BA-35A1442FD5E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C6EE27EA-5890-4854-A7BB-5E462F64E62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54B7FF16-87EA-4A35-BA50-F2669A8EC33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24B6C197-4AD5-4E12-8815-44198A75A55F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8A59B0A1-05A3-4841-8A19-638ECFE0455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D7C04B75-D361-40F1-A318-D8D19A7E7B81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6545F86C-A2DF-430C-948E-ABA7C40793C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A6670EEC-4D09-4689-B802-0312C9D3F83E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5645C8E4-C808-4FC4-881B-13455F9F0576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27A0E98B-DA45-4A2B-928A-8AC7F30E94EC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BB375AF0-4FEC-4AB4-B636-C2CDC6701108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E8845AEC-583E-4756-894C-83DC2A75DB2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BDB3C0FE-6A52-4C0E-AEE4-7B9554C7C3B7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84E9AFF6-4DFF-4D6E-A01C-4C508ACDB4B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5ECD1B19-4769-4C77-BBA3-835A43E3CA6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1E3AB52F-5BA9-4E0B-9BC6-335ED11368D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267C8C4A-19F3-420C-A8C7-2F9C488253F8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C3A5ACB3-3C16-4EB6-B8D8-D5A3889B5ECE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758CB7E1-9605-4DCF-85A1-FE1F56CD757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B1AD627C-1852-4CDC-BBE3-576222432EA9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E3521293-6096-4FFD-8DF4-FD14AE0DB3E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8C43B4D9-0B9A-4699-88F2-17B9905E52E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1BDFF01E-DBAC-4D98-B87C-B0D7D2015E5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8601AD30-5167-441D-A397-C4C70F8975C8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3D623606-EAD2-4C69-9A1A-C602AF7DDC2E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2CCE6247-9C8A-4A01-A311-3F3DF987BDF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D887C84E-1F21-4C35-A59B-F2917B0DDCC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098C51E4-479A-49B4-8A92-C66D48EBD6A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A4BF20E8-E4DC-44B7-A232-6407D5D2B889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0BF36F0F-2037-4598-A1A6-D05DEA68DD0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A2DAA70A-7963-40CC-B300-34F0738D2C4B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760EBEF7-C6BB-424A-8E8C-2E42F8C232A2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E4F29A12-2856-4002-8C24-5A98B16B6554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82E86567-FEA9-4052-8629-E4250E930FB3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723064D7-F782-4551-8830-E550AF39DBD5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D7BB87F2-9BA6-47EC-84C4-851D26C6CAC0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6D9C9855-ACA5-4972-A247-1390CF83E29E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590</xdr:row>
      <xdr:rowOff>0</xdr:rowOff>
    </xdr:from>
    <xdr:ext cx="0" cy="161925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9D0FDF8C-3510-46CB-B5C4-599932D540AA}"/>
            </a:ext>
          </a:extLst>
        </xdr:cNvPr>
        <xdr:cNvSpPr txBox="1">
          <a:spLocks noChangeArrowheads="1"/>
        </xdr:cNvSpPr>
      </xdr:nvSpPr>
      <xdr:spPr bwMode="auto">
        <a:xfrm>
          <a:off x="1743075" y="137731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6BE198E7-DC30-4D63-A4B8-92AE5FCF4DE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E2CEFB49-6956-448A-B9B3-DBBC37BAEE2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67A96199-5413-48B2-80A4-490FF636A38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CFCE7989-BA8E-4230-80ED-802E5CFD6B9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B888FFD4-790B-4FE9-A926-23C39EFCB5A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521D09B0-1C04-45E7-84FC-A683BCF503B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0B01FFC4-6493-4B73-9D6B-832D86C3D2C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A0EE37BC-2C8C-4DCB-8F2C-B9F973B008A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3EB01377-54BA-4553-BEE6-40F0BEA9A2E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7A349F66-317D-4387-AC27-BAB94600495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66D40553-C159-4581-A820-9767FA40BA9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873CF62E-7F48-4157-B3CC-10627FF9C7E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DB536E00-C1CB-47A9-AECB-66D40071C5E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AAE1F4E7-F386-440B-A921-13543AA9777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EE7FD6CA-FF5A-44E5-B02E-903A68F5802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403DFB64-FEFF-4C55-A279-DC9E87BF21F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773E6B8E-C4CF-4571-A753-BB7979EC2D5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010369A5-408B-44C1-87A9-86D284F618E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CE15E382-8DC7-4C22-82C2-2BEF35C4030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BACBC30F-A650-4425-8B25-33E281BAD6B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52F10AC1-DCFC-449F-B4D2-2290B99EE41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612C3F2E-F7F8-416B-AEBA-3EFF454D321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395F6B14-4D96-4A26-88C3-49692B9608B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37FE6306-50B3-4FEA-AA03-CB22F09B147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CC38E82C-5C02-487B-B5FE-16C6324DFC8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57CF5AAE-A0EE-4841-AD87-FC34240C0EA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AC2D1744-D87A-469B-B6EA-C7BAB55D9D7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FBBE8D57-363A-4973-9A0E-79BEF7E5182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E78A4D8A-5EA6-4D63-8F00-EF948206965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CE25D8FE-2A7A-44EF-A919-98F82A13F04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6E2593B6-15CD-48AC-8E2D-ACCCC5499C6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362D74F-031B-4F9E-96F6-76BE31DB552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A47EA09E-5704-44F9-9E5F-7C98865B2DE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98F87B2E-B313-42C4-88BA-E91582E48AB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6A77045-47D2-4FB3-869B-C9EFC2C0639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739BAD73-C330-47B1-88E9-4A117583B8C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1BCEE29B-851D-4F5D-B8E3-629F393A4A8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FF2DDC8A-CB3E-4F85-A61A-1851D9D2582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D846E0E8-F3A4-44FE-8490-204C3F268EA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E7D08D24-8DF3-4C25-A75D-EF7E68674C8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AD226250-3E06-4FFA-AD60-B1C231FECB2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AE83070B-F443-4BB7-ADE4-FC3C88C5A6D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568E2C4D-A665-4F8C-859A-F59307163F3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E1CEB384-FB43-45A0-8D95-A820B16B9DB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91D59AD2-99E6-489F-84FC-301ED920D3E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AADFE67E-F01A-48B1-BDC2-60D9ECD75CD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147B7232-2D55-4968-9F62-66EAC97EAB3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12851835-42F7-48E9-8CEC-EDDF634044B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DC5C6AD1-DEA8-4178-9465-308B9EC46E0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4C4B6643-C02B-4ED7-A563-B05BFD5D18A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A5326948-025E-4263-BE28-C6DCDD4D52B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FB2D7515-8271-4755-83E3-6B777E45529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C713F3C3-EA69-45FB-AF60-EE0615AEF6F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5120F02E-C7D9-4394-BC21-3295B5348AD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C4566EC3-88EC-41A1-8B58-67F0F212914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116A82D6-8B68-46D9-928E-FEC5F1AF44E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31BE92DB-67AC-4315-BA0C-C39304F5BAF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F421F6B8-1614-4A7D-9308-3C1A9C0626D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3FCD3820-000A-4D8F-8783-530B114EE71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531D501E-6D7A-48B3-AE6B-156112E6C99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A605C6A7-8969-4582-B5C4-61C88D520EB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EE34ACF5-1F26-4B7A-8CC3-AB556E89680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8E352883-D431-4759-80DD-1C8DBF2C447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CB811C6C-7268-4F16-8CCC-258D18A641F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CA02362E-9A88-4902-9BD5-AE29B0D9600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AB14C31D-9C6A-465B-B9B7-3F798120502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CD592444-3783-4037-8C02-843FB24BF87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84B1B3B8-8F81-4BC7-87D6-F2A952BB670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327798EC-FC7C-4C83-874E-354DEF5FAAC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82F4273E-ED7A-4091-BCA1-41217C1BF48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99AA6308-9681-4A4D-B3FE-6D4D6044440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2192655" cy="148590"/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1D8B3FE3-0A1B-471A-BFEA-BD13F1F68AF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2192655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694590BA-8579-41EF-A300-1AD50DCE55C1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ABE4ACAD-7ACC-4B4F-96EC-C799DFBAED29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98711C89-5DE1-496D-8957-DCFE93532EFA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70F2BD65-F80D-4F57-B9B8-E062EC2C498B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C424DD42-2FCD-41B2-B52D-6C12BAEFF780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3D9B3252-57CF-4CE4-9FD0-DE62D01667FC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7F510CC5-814D-4C6E-A395-2E3F93C5ABC6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1F419AF0-459C-421D-A0C0-D31707013ED1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BE74BC6D-A3E4-42B0-A8AF-5C664CFF3EBB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89A5AC9D-5999-4AFF-86F6-3F42D02374DD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A824A4C1-53C8-479F-B097-7122AF9BCBB5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B5C4C2ED-C4FA-49A2-9099-09B7E9550191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A61D7011-9E64-489A-BF3C-B352C00D21A6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17540F5B-299E-4B0B-9521-27B4BFE29ED0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39F7B028-D678-4392-8EAA-CEEB3E3501CD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624</xdr:row>
      <xdr:rowOff>0</xdr:rowOff>
    </xdr:from>
    <xdr:ext cx="2215515" cy="114300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B331EC1-5DAD-40DD-96D3-8A0DB09DA3FB}"/>
            </a:ext>
          </a:extLst>
        </xdr:cNvPr>
        <xdr:cNvSpPr txBox="1">
          <a:spLocks noChangeArrowheads="1"/>
        </xdr:cNvSpPr>
      </xdr:nvSpPr>
      <xdr:spPr bwMode="auto">
        <a:xfrm>
          <a:off x="1724025" y="145503900"/>
          <a:ext cx="221551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4A731B73-45FA-4740-B22C-6CB335F609B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A4E0752E-572C-44F2-8584-BCE12407DEA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EFB22827-A63F-48D9-8724-B1D969ADE95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417F0579-EDFE-4ED7-81E8-4F719CEEFE3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A45EC1B2-4209-44A6-AC0E-24A69CCE54C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B15D842-306F-4D91-8AB2-3BCF41E1B74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1371864F-1498-4B67-8CDB-0BECFB479A4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EA16F63D-553C-4DD9-B04B-C31E9EB91F0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A7312298-2BA2-49E5-8060-ED0B7CB016F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0EB09DDE-26D3-4C59-9E5E-053C10890ED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D1424730-5B09-4957-9A69-010E9F6CE02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09DE37A5-3036-4CF5-A69B-C99DA15E1F5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953595EE-6177-4BA0-8EA7-AE84A968EDE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FB712AAB-C2CE-47EF-8CE4-EF2510AACB6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51375B4B-B58D-4B15-BD28-1E95B2CF9A0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AA22E4A0-87BD-4629-9F83-3DCD5F2F98E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AFD61D04-70A8-47D7-A107-5816878C511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C5C362E8-94AC-489C-9A55-59028BB73A4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5506D4F7-659C-4328-9DBE-0D4ED470617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5E399C81-51B2-4EA7-88FE-2BE79ACA7A9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F9A932AF-BD54-444B-9424-8FF668FFE67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3AD90ACF-08D9-4B1D-A4A7-B16130DBB0E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7EE89C8B-D1D3-49BE-9D3E-81C0F015B5F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FDB2BB67-DABD-4C9B-A5FB-DF778B462D5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8792C316-F502-460C-8C80-18D93AC4BC0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F9BEA70E-5B3A-45B1-984A-908B8F81ACF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8F00AB59-9EBC-4B86-BBF6-4C7DBCB81E0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135C0DCF-82CB-4721-8D76-8F7B1253303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52036890-B386-4833-A749-AE6E4CA6F5F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C0014BC5-3F19-492B-951C-5C9D5240E73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7EB6277E-42A2-4F22-9E0C-B61F2832D689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D4FD34D-CFA7-48D1-A81F-A6995042193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72A43FD0-3244-48C5-ACB9-756BFC521C4A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3776C5A-1E3B-413D-836E-D17EAB0A168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1D50B0E5-B05A-4A2A-B461-37B54048D70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AE89675A-996D-4970-BF26-0CD00792179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5C7CF287-FAC6-47F1-8BE9-1E49E6F36E2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44070668-5725-45E4-94EC-A383A57C30D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82CAA18B-51FD-467D-90C8-BAA131B37F1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3706C1EF-C7A8-4303-A1E1-A4B36630EB1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A55B3B93-A89D-4757-B95F-329821CE139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CFC43728-76AA-4B49-A467-89A334388C7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316560F8-F4DF-4CA2-953D-691A1F1618C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9F0FEA07-C3C3-45C7-AAA7-FB71CB804FF8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519AC385-4C3B-4AC6-A4D2-53DC7150A793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326CDE96-B408-4466-85F0-529A001939B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7CC8E1C5-A0E7-4542-90B4-018FCDCC1C9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2023C317-9A61-4992-A36C-4E6A4FF8A5A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6C8835BC-5E51-4DE4-BE53-CF95F9FE1B2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F187BDEC-1FB9-447E-AACF-4D0B637246F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44CB4561-6F54-4784-A856-535710A35A8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FB6BAF0E-8A29-4121-88F9-3A36F71D98D5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BD7F75D6-1FD1-43DF-AAF3-CFD096BF8B8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EEBDDF29-59A2-44E0-83D0-4F2398D6050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FA1C58B8-678A-48E8-BFDC-B9C6DC7079A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C62AC8E9-23A8-4ABB-9223-C718469AED7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A53B4602-F6A2-48DF-9747-936A1D2A6EF6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F78B24FE-8CBA-4509-8527-4627B7F09DA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20331A21-EA66-4ADF-8638-1C16E86B637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CC91D116-9264-449E-9AAF-AE110527505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A31A3913-1FDF-4472-A293-FE0DC48B17A0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F776FB57-3A38-48ED-8CBF-033EC0DB0F62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A533CAE3-D16F-4DAA-8CB1-70B12261E7B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911ECF54-8538-4094-8C6F-238C48927404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892750D3-ADDC-44EF-87A3-42410DC6B72B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39A05AD7-0A69-4D1D-A600-620E6A3940FC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B07C2181-5900-4372-B35E-38D47180E4DE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9C0795B7-467D-47B6-9A81-A2EF966C9961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3B08208B-1D75-492C-A0A5-E4B1279D1367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82C93D3E-A09D-4223-9048-CBA1AA7E972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1170A87F-578D-426D-AE17-6E119D512BBF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624</xdr:row>
      <xdr:rowOff>0</xdr:rowOff>
    </xdr:from>
    <xdr:ext cx="0" cy="161925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773644F-A87B-4444-91F4-F995020663ED}"/>
            </a:ext>
          </a:extLst>
        </xdr:cNvPr>
        <xdr:cNvSpPr txBox="1">
          <a:spLocks noChangeArrowheads="1"/>
        </xdr:cNvSpPr>
      </xdr:nvSpPr>
      <xdr:spPr bwMode="auto">
        <a:xfrm>
          <a:off x="1743075" y="1455039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user/Downloads/analisis/LOMA%20DE%20CABRERA/PROYECTO/IMBERT_PEAD_21abr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HANGAR%20AILI/Hangares%20AILI%2002-09-1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proyecto01\FORTUNA%20(E)\backup\DATOS\Zona4-B\Monte%20Plata\Ac.%20Las%20Guazumas%20Parte%20A-ING.%20INOCENCIO%20GUZMAN%20PEREZ\CUB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apagobdo-my.sharepoint.com/Users/Maria%20Isabel%20Morales/Desktop/doc.%20memoria%20feb%2011/higuero%20nuevo/HANGAR%20AILI/pres.%20ampliacion%20y%20construc.%20plataforma%20tanqu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S%20GUARANAS%20FINAL2\Documents%20and%20Settings\dell2\Escritorio\Mis%20documentos\presupuestos%202006\85-06%20Reh.%20y%20Ampl.%20Ac.%20Imbert%20(2da.%20alternativ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  <sheetName val="Resumen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49">
          <cell r="D49">
            <v>150</v>
          </cell>
        </row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  <sheetName val="Materiales"/>
      <sheetName val="Detalle Acer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CUB02"/>
      <sheetName val="Módulo1"/>
    </sheetNames>
    <sheetDataSet>
      <sheetData sheetId="0"/>
      <sheetData sheetId="1">
        <row r="1">
          <cell r="U1" t="str">
            <v>/OFHYQQ~</v>
          </cell>
          <cell r="W1" t="str">
            <v>/OFHYQQ~</v>
          </cell>
        </row>
        <row r="2">
          <cell r="U2" t="str">
            <v>/PBA15..N96~</v>
          </cell>
          <cell r="W2" t="str">
            <v>/PBA15..N96~</v>
          </cell>
        </row>
        <row r="3">
          <cell r="U3" t="str">
            <v>HTA1..N14~</v>
          </cell>
          <cell r="W3" t="str">
            <v>HTA1..N14~</v>
          </cell>
        </row>
        <row r="4">
          <cell r="U4" t="str">
            <v>LH{ESC}FECHA DE IMP.@|PAG. -#-~Q</v>
          </cell>
          <cell r="W4" t="str">
            <v>LH{ESC}FECHA DE IMP.@|PAG. -#-~Q</v>
          </cell>
        </row>
        <row r="5">
          <cell r="U5" t="str">
            <v>AA</v>
          </cell>
          <cell r="W5" t="str">
            <v>AA</v>
          </cell>
        </row>
        <row r="6">
          <cell r="S6" t="str">
            <v>{goto}G15~</v>
          </cell>
          <cell r="U6" t="str">
            <v>C2~</v>
          </cell>
          <cell r="W6" t="str">
            <v>C1~</v>
          </cell>
        </row>
        <row r="7">
          <cell r="U7" t="str">
            <v>S</v>
          </cell>
          <cell r="W7" t="str">
            <v>S</v>
          </cell>
        </row>
        <row r="8">
          <cell r="U8" t="str">
            <v>Q</v>
          </cell>
          <cell r="W8" t="str">
            <v>Q</v>
          </cell>
        </row>
        <row r="11">
          <cell r="U11" t="str">
            <v>/PBA98..N132~</v>
          </cell>
          <cell r="W11" t="str">
            <v>/PBA98..N132~</v>
          </cell>
        </row>
        <row r="12">
          <cell r="U12" t="str">
            <v>HTA1..M11~</v>
          </cell>
          <cell r="W12" t="str">
            <v>HTA1..M11~</v>
          </cell>
        </row>
        <row r="13">
          <cell r="U13" t="str">
            <v>LH{ESC}FECHA DE IMP.@|PAG. -5-~Q</v>
          </cell>
          <cell r="W13" t="str">
            <v>LH{ESC}FECHA DE IMP.@|PAG. -5-~Q</v>
          </cell>
        </row>
        <row r="14">
          <cell r="U14" t="str">
            <v>AA</v>
          </cell>
          <cell r="W14" t="str">
            <v>AF</v>
          </cell>
        </row>
        <row r="15">
          <cell r="U15" t="str">
            <v>C2~</v>
          </cell>
          <cell r="W15" t="str">
            <v>AA</v>
          </cell>
        </row>
        <row r="16">
          <cell r="U16" t="str">
            <v>S</v>
          </cell>
          <cell r="W16" t="str">
            <v>C1~</v>
          </cell>
        </row>
        <row r="17">
          <cell r="U17" t="str">
            <v>Q</v>
          </cell>
          <cell r="W17" t="str">
            <v>S</v>
          </cell>
        </row>
        <row r="18">
          <cell r="W18" t="str">
            <v>AF</v>
          </cell>
        </row>
        <row r="244">
          <cell r="W244" t="str">
            <v>Q</v>
          </cell>
        </row>
        <row r="378">
          <cell r="S378" t="str">
            <v>ING. LEANDRO JIMENEZ</v>
          </cell>
          <cell r="U378" t="str">
            <v>ARQ. ESTHER REYES</v>
          </cell>
        </row>
        <row r="379">
          <cell r="S379" t="str">
            <v>ING. MANUEL FELIZ</v>
          </cell>
          <cell r="U379" t="str">
            <v>ING. JOSELINE ACOSTA</v>
          </cell>
        </row>
        <row r="380">
          <cell r="S380" t="str">
            <v>ING. PEDRO MENDOZA REGALADO</v>
          </cell>
          <cell r="U380" t="str">
            <v>ING. EMILIANO MARTINEZ</v>
          </cell>
        </row>
        <row r="381">
          <cell r="S381" t="str">
            <v>ING. IGNACIO SORIANO III-B</v>
          </cell>
          <cell r="U381" t="str">
            <v>AUX. ING. YDELKY AMARANTE</v>
          </cell>
        </row>
        <row r="382">
          <cell r="S382" t="str">
            <v>ING. JUAN RAMON CRUZ</v>
          </cell>
          <cell r="U382" t="str">
            <v>ING. AMELIA SILVERIO</v>
          </cell>
        </row>
        <row r="383">
          <cell r="S383" t="str">
            <v>ING. JESUS DANIEL</v>
          </cell>
          <cell r="U383" t="str">
            <v>ING. MINERVA CABRERA</v>
          </cell>
        </row>
        <row r="384">
          <cell r="S384" t="str">
            <v>ING. LUIS RAMIREZ</v>
          </cell>
          <cell r="U384" t="str">
            <v>ARQ. IRIS CUETO</v>
          </cell>
        </row>
        <row r="385">
          <cell r="S385" t="str">
            <v>ING. GUILLERMO JIMENEZ</v>
          </cell>
          <cell r="U385" t="str">
            <v>ING. ZAIDA MAURICIO</v>
          </cell>
        </row>
        <row r="386">
          <cell r="S386" t="str">
            <v>ING. RAMON CRUZ</v>
          </cell>
          <cell r="U386" t="str">
            <v>ING. FELIX PEREZ</v>
          </cell>
        </row>
        <row r="387">
          <cell r="S387" t="str">
            <v>ING. PEDRO  MARTE</v>
          </cell>
          <cell r="U387" t="str">
            <v>ING. MARCOS PANIAGUA</v>
          </cell>
        </row>
        <row r="388">
          <cell r="S388" t="str">
            <v>ING. ROMAN RAMIREZ</v>
          </cell>
          <cell r="U388" t="str">
            <v>ING. DARWIN MEDOS</v>
          </cell>
        </row>
        <row r="389">
          <cell r="S389" t="str">
            <v>ING. VIRGILIO SANTANA</v>
          </cell>
          <cell r="U389" t="str">
            <v>ING. VILMA ALVAREZ</v>
          </cell>
        </row>
        <row r="390">
          <cell r="S390" t="str">
            <v>ING.  FEDERICO TERRERO</v>
          </cell>
          <cell r="U390" t="str">
            <v>ING. WENDYS NOVAS</v>
          </cell>
        </row>
        <row r="391">
          <cell r="S391" t="str">
            <v>ING. CIRIACO LOPEZ</v>
          </cell>
          <cell r="U391" t="str">
            <v>ING. KATHERYS CRUZ</v>
          </cell>
        </row>
      </sheetData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  <sheetName val="Mat"/>
      <sheetName val="Pu-Sanit.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>
        <row r="11">
          <cell r="B11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  <sheetName val="Ana.precios un"/>
      <sheetName val="Analisis"/>
      <sheetName val="Insumos materiales"/>
      <sheetName val="Costos Mano de Obra"/>
      <sheetName val="Ana. Horm mexc mort"/>
      <sheetName val="Análisis"/>
      <sheetName val="Resumen Precio Equipos"/>
      <sheetName val="Factura (813)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qqVgas"/>
      <sheetName val="MATERIALES"/>
      <sheetName val="OBRAMANO"/>
      <sheetName val="ANALISIS H-A "/>
      <sheetName val="Jornal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10">
          <cell r="C10">
            <v>43335</v>
          </cell>
        </row>
      </sheetData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Pres__Adic_Y"/>
      <sheetName val="LISTA_DE_PRECIO"/>
      <sheetName val="Presup_"/>
      <sheetName val="Pres__Adic_Y1"/>
      <sheetName val="LISTA_DE_PRECIO1"/>
      <sheetName val="Presup_1"/>
      <sheetName val="Edificio_A2"/>
      <sheetName val="Edificio_D2"/>
      <sheetName val="Edicio_c2"/>
      <sheetName val="electr_2"/>
      <sheetName val="Unv__2"/>
      <sheetName val="Anal__horm_2"/>
      <sheetName val="anal_term2"/>
      <sheetName val="Ana-Sanit_2"/>
      <sheetName val="Pu-Sanit_2"/>
      <sheetName val="PU-Elect_2"/>
      <sheetName val="anal_aire2"/>
      <sheetName val="climat_2"/>
      <sheetName val="cuantias_2"/>
      <sheetName val="planta_trata2"/>
      <sheetName val="subida_materiales2"/>
      <sheetName val="M__O__exc_2"/>
      <sheetName val="Ana-elect_2"/>
      <sheetName val="calcul_anal2"/>
      <sheetName val="TIPO_C_4NIV_2"/>
      <sheetName val="TIPO_I_3NIV_2"/>
      <sheetName val="TIPO_F_3NIV_2"/>
      <sheetName val="TIPO_F_4NIV_2"/>
      <sheetName val="TIPO_I_3NIV(2)2"/>
      <sheetName val="Tipo_J_3NIV_2"/>
      <sheetName val="TIPO_F_3NIV__(2)2"/>
      <sheetName val="Pres__Adic_Y2"/>
      <sheetName val="LISTA_DE_PRECIO2"/>
      <sheetName val="Presup_2"/>
      <sheetName val="Edificio_A3"/>
      <sheetName val="Edificio_D3"/>
      <sheetName val="Edicio_c3"/>
      <sheetName val="electr_3"/>
      <sheetName val="Unv__3"/>
      <sheetName val="Anal__horm_3"/>
      <sheetName val="anal_term3"/>
      <sheetName val="Ana-Sanit_3"/>
      <sheetName val="Pu-Sanit_3"/>
      <sheetName val="PU-Elect_3"/>
      <sheetName val="anal_aire3"/>
      <sheetName val="climat_3"/>
      <sheetName val="cuantias_3"/>
      <sheetName val="planta_trata3"/>
      <sheetName val="subida_materiales3"/>
      <sheetName val="M__O__exc_3"/>
      <sheetName val="Ana-elect_3"/>
      <sheetName val="calcul_anal3"/>
      <sheetName val="TIPO_C_4NIV_3"/>
      <sheetName val="TIPO_I_3NIV_3"/>
      <sheetName val="TIPO_F_3NIV_3"/>
      <sheetName val="TIPO_F_4NIV_3"/>
      <sheetName val="TIPO_I_3NIV(2)3"/>
      <sheetName val="Tipo_J_3NIV_3"/>
      <sheetName val="TIPO_F_3NIV__(2)3"/>
      <sheetName val="Pres__Adic_Y3"/>
      <sheetName val="LISTA_DE_PRECIO3"/>
      <sheetName val="Presup_3"/>
      <sheetName val="Mano Obra"/>
      <sheetName val="MOJornal"/>
      <sheetName val="Estructura Metalica"/>
      <sheetName val="Desembolso de Caja"/>
      <sheetName val="Precio"/>
      <sheetName val="V.Tierras A"/>
      <sheetName val="PRE Desvio Alcant.  Potable"/>
      <sheetName val="Edificio_A4"/>
      <sheetName val="Edificio_D4"/>
      <sheetName val="Edicio_c4"/>
      <sheetName val="electr_4"/>
      <sheetName val="Unv__4"/>
      <sheetName val="Anal__horm_4"/>
      <sheetName val="anal_term4"/>
      <sheetName val="Ana-Sanit_4"/>
      <sheetName val="Pu-Sanit_4"/>
      <sheetName val="PU-Elect_4"/>
      <sheetName val="anal_aire4"/>
      <sheetName val="climat_4"/>
      <sheetName val="cuantias_4"/>
      <sheetName val="planta_trata4"/>
      <sheetName val="subida_materiales4"/>
      <sheetName val="M__O__exc_4"/>
      <sheetName val="Ana-elect_4"/>
      <sheetName val="calcul_anal4"/>
      <sheetName val="TIPO_C_4NIV_4"/>
      <sheetName val="TIPO_I_3NIV_4"/>
      <sheetName val="TIPO_F_3NIV_4"/>
      <sheetName val="TIPO_F_4NIV_4"/>
      <sheetName val="TIPO_I_3NIV(2)4"/>
      <sheetName val="Tipo_J_3NIV_4"/>
      <sheetName val="TIPO_F_3NIV__(2)4"/>
      <sheetName val="Pres__Adic_Y4"/>
      <sheetName val="LISTA_DE_PRECIO4"/>
      <sheetName val="Presup_4"/>
      <sheetName val="Edificio_A5"/>
      <sheetName val="Edificio_D5"/>
      <sheetName val="Edicio_c5"/>
      <sheetName val="electr_5"/>
      <sheetName val="Unv__5"/>
      <sheetName val="Anal__horm_5"/>
      <sheetName val="anal_term5"/>
      <sheetName val="Ana-Sanit_5"/>
      <sheetName val="Pu-Sanit_5"/>
      <sheetName val="PU-Elect_5"/>
      <sheetName val="anal_aire5"/>
      <sheetName val="climat_5"/>
      <sheetName val="cuantias_5"/>
      <sheetName val="planta_trata5"/>
      <sheetName val="subida_materiales5"/>
      <sheetName val="M__O__exc_5"/>
      <sheetName val="Ana-elect_5"/>
      <sheetName val="calcul_anal5"/>
      <sheetName val="TIPO_C_4NIV_5"/>
      <sheetName val="TIPO_I_3NIV_5"/>
      <sheetName val="TIPO_F_3NIV_5"/>
      <sheetName val="TIPO_F_4NIV_5"/>
      <sheetName val="TIPO_I_3NIV(2)5"/>
      <sheetName val="Tipo_J_3NIV_5"/>
      <sheetName val="TIPO_F_3NIV__(2)5"/>
      <sheetName val="Pres__Adic_Y5"/>
      <sheetName val="LISTA_DE_PRECIO5"/>
      <sheetName val="Presup_5"/>
      <sheetName val="Mano_Obra"/>
      <sheetName val="Mano_Obra1"/>
      <sheetName val="Mano_Obra2"/>
      <sheetName val="Mano_Obra3"/>
      <sheetName val="Datos"/>
      <sheetName val="Mano_Obra4"/>
      <sheetName val="Mano_Obra5"/>
    </sheetNames>
    <sheetDataSet>
      <sheetData sheetId="0">
        <row r="14">
          <cell r="D14">
            <v>1240</v>
          </cell>
        </row>
      </sheetData>
      <sheetData sheetId="1">
        <row r="14">
          <cell r="D14">
            <v>1240</v>
          </cell>
        </row>
      </sheetData>
      <sheetData sheetId="2">
        <row r="14">
          <cell r="D14">
            <v>0.3</v>
          </cell>
        </row>
      </sheetData>
      <sheetData sheetId="3">
        <row r="1512">
          <cell r="G1512">
            <v>3526.1216021874998</v>
          </cell>
        </row>
      </sheetData>
      <sheetData sheetId="4">
        <row r="391">
          <cell r="F391">
            <v>14781.061545997285</v>
          </cell>
        </row>
      </sheetData>
      <sheetData sheetId="5">
        <row r="14">
          <cell r="D14">
            <v>1240</v>
          </cell>
        </row>
      </sheetData>
      <sheetData sheetId="6">
        <row r="14">
          <cell r="D14">
            <v>1240</v>
          </cell>
        </row>
      </sheetData>
      <sheetData sheetId="7">
        <row r="14">
          <cell r="D14">
            <v>1240</v>
          </cell>
        </row>
      </sheetData>
      <sheetData sheetId="8">
        <row r="14">
          <cell r="D14">
            <v>1240</v>
          </cell>
        </row>
      </sheetData>
      <sheetData sheetId="9">
        <row r="14">
          <cell r="D14">
            <v>1240</v>
          </cell>
        </row>
        <row r="1512">
          <cell r="G1512">
            <v>3526.1216021874998</v>
          </cell>
        </row>
      </sheetData>
      <sheetData sheetId="10">
        <row r="391">
          <cell r="F391">
            <v>14781.061545997285</v>
          </cell>
        </row>
      </sheetData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39">
          <cell r="D39">
            <v>4.37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>
        <row r="126">
          <cell r="C126">
            <v>55</v>
          </cell>
        </row>
      </sheetData>
      <sheetData sheetId="52">
        <row r="39">
          <cell r="D39">
            <v>4.37</v>
          </cell>
        </row>
      </sheetData>
      <sheetData sheetId="53">
        <row r="39">
          <cell r="D39">
            <v>4.37</v>
          </cell>
        </row>
      </sheetData>
      <sheetData sheetId="54">
        <row r="39">
          <cell r="D39">
            <v>4.37</v>
          </cell>
        </row>
      </sheetData>
      <sheetData sheetId="55">
        <row r="1512">
          <cell r="G1512">
            <v>3526.1216021874998</v>
          </cell>
        </row>
      </sheetData>
      <sheetData sheetId="56">
        <row r="391">
          <cell r="F391">
            <v>14781.061545997285</v>
          </cell>
        </row>
      </sheetData>
      <sheetData sheetId="57">
        <row r="126">
          <cell r="C126">
            <v>55</v>
          </cell>
        </row>
      </sheetData>
      <sheetData sheetId="58">
        <row r="39">
          <cell r="D39">
            <v>4.37</v>
          </cell>
        </row>
      </sheetData>
      <sheetData sheetId="59">
        <row r="126">
          <cell r="C126">
            <v>55</v>
          </cell>
        </row>
      </sheetData>
      <sheetData sheetId="60">
        <row r="39">
          <cell r="D39">
            <v>4.37</v>
          </cell>
        </row>
      </sheetData>
      <sheetData sheetId="61"/>
      <sheetData sheetId="62"/>
      <sheetData sheetId="63"/>
      <sheetData sheetId="64"/>
      <sheetData sheetId="65"/>
      <sheetData sheetId="66"/>
      <sheetData sheetId="67" refreshError="1"/>
      <sheetData sheetId="68">
        <row r="1512">
          <cell r="G1512">
            <v>3526.1216021874998</v>
          </cell>
        </row>
      </sheetData>
      <sheetData sheetId="69">
        <row r="1512">
          <cell r="G1512">
            <v>3526.1216021874998</v>
          </cell>
        </row>
      </sheetData>
      <sheetData sheetId="70">
        <row r="1512">
          <cell r="G1512">
            <v>3526.1216021874998</v>
          </cell>
        </row>
      </sheetData>
      <sheetData sheetId="71"/>
      <sheetData sheetId="72"/>
      <sheetData sheetId="73">
        <row r="391">
          <cell r="F391">
            <v>14781.061545997285</v>
          </cell>
        </row>
      </sheetData>
      <sheetData sheetId="74">
        <row r="126">
          <cell r="C126">
            <v>55</v>
          </cell>
        </row>
      </sheetData>
      <sheetData sheetId="75">
        <row r="39">
          <cell r="D39">
            <v>4.37</v>
          </cell>
        </row>
      </sheetData>
      <sheetData sheetId="76">
        <row r="126">
          <cell r="C126">
            <v>55</v>
          </cell>
        </row>
      </sheetData>
      <sheetData sheetId="77">
        <row r="39">
          <cell r="D39">
            <v>4.37</v>
          </cell>
        </row>
      </sheetData>
      <sheetData sheetId="78">
        <row r="126">
          <cell r="C126">
            <v>55</v>
          </cell>
        </row>
      </sheetData>
      <sheetData sheetId="79">
        <row r="39">
          <cell r="D39">
            <v>4.37</v>
          </cell>
        </row>
      </sheetData>
      <sheetData sheetId="80">
        <row r="1512">
          <cell r="G1512">
            <v>3526.1216021874998</v>
          </cell>
        </row>
      </sheetData>
      <sheetData sheetId="81">
        <row r="391">
          <cell r="F391">
            <v>14781.061545997285</v>
          </cell>
        </row>
      </sheetData>
      <sheetData sheetId="82">
        <row r="126">
          <cell r="C126">
            <v>55</v>
          </cell>
        </row>
      </sheetData>
      <sheetData sheetId="83">
        <row r="39">
          <cell r="D39">
            <v>4.37</v>
          </cell>
        </row>
      </sheetData>
      <sheetData sheetId="84">
        <row r="126">
          <cell r="C126">
            <v>55</v>
          </cell>
        </row>
      </sheetData>
      <sheetData sheetId="85">
        <row r="39">
          <cell r="D39">
            <v>4.37</v>
          </cell>
        </row>
      </sheetData>
      <sheetData sheetId="86">
        <row r="1512">
          <cell r="G1512">
            <v>3526.1216021874998</v>
          </cell>
        </row>
      </sheetData>
      <sheetData sheetId="87">
        <row r="134">
          <cell r="D134">
            <v>550</v>
          </cell>
        </row>
      </sheetData>
      <sheetData sheetId="88"/>
      <sheetData sheetId="89">
        <row r="134">
          <cell r="D134">
            <v>550</v>
          </cell>
        </row>
      </sheetData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391">
          <cell r="F391">
            <v>14781.0615459973</v>
          </cell>
        </row>
      </sheetData>
      <sheetData sheetId="100">
        <row r="391">
          <cell r="F391">
            <v>14781.061545997285</v>
          </cell>
        </row>
      </sheetData>
      <sheetData sheetId="101"/>
      <sheetData sheetId="102"/>
      <sheetData sheetId="103"/>
      <sheetData sheetId="104"/>
      <sheetData sheetId="105">
        <row r="1512">
          <cell r="G1512">
            <v>3526.1216021874998</v>
          </cell>
        </row>
      </sheetData>
      <sheetData sheetId="106"/>
      <sheetData sheetId="107"/>
      <sheetData sheetId="108"/>
      <sheetData sheetId="109"/>
      <sheetData sheetId="110">
        <row r="391">
          <cell r="F391">
            <v>14781.061545997285</v>
          </cell>
        </row>
      </sheetData>
      <sheetData sheetId="111">
        <row r="1512">
          <cell r="G1512">
            <v>3526.1216021874998</v>
          </cell>
        </row>
      </sheetData>
      <sheetData sheetId="112"/>
      <sheetData sheetId="113">
        <row r="126">
          <cell r="C126">
            <v>55</v>
          </cell>
        </row>
      </sheetData>
      <sheetData sheetId="114">
        <row r="39">
          <cell r="D39">
            <v>4.37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1512">
          <cell r="G1512">
            <v>3526.1216021874998</v>
          </cell>
        </row>
      </sheetData>
      <sheetData sheetId="134"/>
      <sheetData sheetId="135"/>
      <sheetData sheetId="136"/>
      <sheetData sheetId="137"/>
      <sheetData sheetId="138">
        <row r="391">
          <cell r="F391">
            <v>14781.061545997285</v>
          </cell>
        </row>
      </sheetData>
      <sheetData sheetId="139">
        <row r="1512">
          <cell r="G1512">
            <v>3526.1216021874998</v>
          </cell>
        </row>
      </sheetData>
      <sheetData sheetId="140"/>
      <sheetData sheetId="141">
        <row r="126">
          <cell r="C126">
            <v>55</v>
          </cell>
        </row>
      </sheetData>
      <sheetData sheetId="142">
        <row r="39">
          <cell r="D39">
            <v>4.37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1512">
          <cell r="G1512">
            <v>3526.1216021874998</v>
          </cell>
        </row>
      </sheetData>
      <sheetData sheetId="169"/>
      <sheetData sheetId="170"/>
      <sheetData sheetId="171"/>
      <sheetData sheetId="172"/>
      <sheetData sheetId="173">
        <row r="391">
          <cell r="F391">
            <v>14781.061545997285</v>
          </cell>
        </row>
      </sheetData>
      <sheetData sheetId="174">
        <row r="1512">
          <cell r="G1512">
            <v>3526.1216021874998</v>
          </cell>
        </row>
      </sheetData>
      <sheetData sheetId="175"/>
      <sheetData sheetId="176">
        <row r="126">
          <cell r="C126">
            <v>55</v>
          </cell>
        </row>
      </sheetData>
      <sheetData sheetId="177">
        <row r="39">
          <cell r="D39">
            <v>4.37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>
        <row r="1512">
          <cell r="G1512">
            <v>3526.1216021874998</v>
          </cell>
        </row>
      </sheetData>
      <sheetData sheetId="197"/>
      <sheetData sheetId="198"/>
      <sheetData sheetId="199"/>
      <sheetData sheetId="200"/>
      <sheetData sheetId="201">
        <row r="391">
          <cell r="F391">
            <v>14781.061545997285</v>
          </cell>
        </row>
      </sheetData>
      <sheetData sheetId="202">
        <row r="1512">
          <cell r="G1512">
            <v>3526.1216021874998</v>
          </cell>
        </row>
      </sheetData>
      <sheetData sheetId="203"/>
      <sheetData sheetId="204">
        <row r="126">
          <cell r="C126">
            <v>55</v>
          </cell>
        </row>
      </sheetData>
      <sheetData sheetId="205">
        <row r="39">
          <cell r="D39">
            <v>4.37</v>
          </cell>
        </row>
      </sheetData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/>
      <sheetData sheetId="23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  <sheetName val="INS"/>
      <sheetName val="HORM. Y MORTEROS."/>
      <sheetName val="SALARIOS"/>
      <sheetName val="Listado Equipos a utilizar"/>
      <sheetName val="Desembolso de Caja"/>
      <sheetName val="Materiales"/>
      <sheetName val="Analisis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/>
          <cell r="F5"/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/>
          <cell r="F16"/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/>
          <cell r="F68"/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/>
          <cell r="F81"/>
        </row>
        <row r="82">
          <cell r="A82" t="str">
            <v>BF01.</v>
          </cell>
          <cell r="B82" t="str">
            <v>Baños</v>
          </cell>
          <cell r="D82"/>
          <cell r="F82"/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/>
          <cell r="F104"/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/>
          <cell r="F108"/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/>
          <cell r="F117"/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/>
          <cell r="F171"/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/>
          <cell r="F177"/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/>
          <cell r="F204"/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/>
          <cell r="F207"/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/>
          <cell r="F218"/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/>
          <cell r="F225"/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/>
          <cell r="F232"/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/>
          <cell r="F247"/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/>
          <cell r="F286"/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/>
          <cell r="F305"/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/>
          <cell r="F326"/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/>
          <cell r="F336"/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/>
          <cell r="F339"/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/>
          <cell r="F368"/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/>
          <cell r="F389"/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/>
          <cell r="F417"/>
        </row>
        <row r="418">
          <cell r="A418" t="str">
            <v>TP01.</v>
          </cell>
          <cell r="B418" t="str">
            <v>Tuberías y Piezas PVC Drenaje</v>
          </cell>
          <cell r="D418"/>
          <cell r="F418"/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/>
          <cell r="F476"/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/>
          <cell r="F549"/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/>
          <cell r="F610"/>
        </row>
        <row r="611">
          <cell r="A611" t="str">
            <v>PZ01.</v>
          </cell>
          <cell r="B611" t="str">
            <v>Piso y Zócalos</v>
          </cell>
          <cell r="D611"/>
          <cell r="F611"/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/>
          <cell r="F642"/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/>
          <cell r="F648"/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/>
          <cell r="F653"/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/>
          <cell r="F707"/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/>
          <cell r="F716"/>
        </row>
        <row r="717">
          <cell r="A717" t="str">
            <v>MO01-30.</v>
          </cell>
          <cell r="B717" t="str">
            <v>Albañileria</v>
          </cell>
          <cell r="D717"/>
          <cell r="F717"/>
        </row>
        <row r="718">
          <cell r="A718" t="str">
            <v>MO01.</v>
          </cell>
          <cell r="B718" t="str">
            <v>Colocacion de Bloques</v>
          </cell>
          <cell r="D718"/>
          <cell r="F718"/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/>
          <cell r="F723"/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/>
          <cell r="F733"/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/>
          <cell r="F738"/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/>
          <cell r="F760"/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/>
          <cell r="F769"/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/>
          <cell r="F775"/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/>
          <cell r="F777"/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/>
          <cell r="F780"/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/>
          <cell r="F783"/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/>
          <cell r="F801"/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/>
          <cell r="F822"/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/>
          <cell r="F838"/>
        </row>
        <row r="839">
          <cell r="A839" t="str">
            <v>MO41.</v>
          </cell>
          <cell r="B839" t="str">
            <v>Montura Bidet,Inodoros y Orinales</v>
          </cell>
          <cell r="D839"/>
          <cell r="F839"/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/>
          <cell r="F841"/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/>
          <cell r="F843"/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/>
          <cell r="F851"/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/>
          <cell r="F853"/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/>
          <cell r="F855"/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/>
          <cell r="F858"/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/>
          <cell r="F864"/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/>
          <cell r="F867"/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/>
          <cell r="F869"/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/>
          <cell r="F871"/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/>
          <cell r="F873"/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/>
          <cell r="F876"/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/>
          <cell r="F878"/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/>
          <cell r="F880"/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/>
          <cell r="F882"/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/>
          <cell r="F884"/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/>
          <cell r="F886"/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/>
          <cell r="F888"/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/>
          <cell r="F890"/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/>
          <cell r="F894"/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/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  <sheetName val="Pres."/>
      <sheetName val="Hoja1"/>
      <sheetName val="med.mov.de tierras"/>
      <sheetName val="Presupuesto"/>
    </sheetNames>
    <sheetDataSet>
      <sheetData sheetId="0">
        <row r="107">
          <cell r="H107">
            <v>8351734.1800199989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21BF-555C-4B1C-87CD-675AC129C507}">
  <dimension ref="A1:M624"/>
  <sheetViews>
    <sheetView tabSelected="1" topLeftCell="A595" workbookViewId="0">
      <selection activeCell="B600" sqref="B600"/>
    </sheetView>
  </sheetViews>
  <sheetFormatPr baseColWidth="10" defaultRowHeight="12.75" x14ac:dyDescent="0.2"/>
  <cols>
    <col min="1" max="1" width="6.5703125" style="528" customWidth="1"/>
    <col min="2" max="2" width="52.42578125" style="524" customWidth="1"/>
    <col min="3" max="3" width="12.7109375" style="529" customWidth="1"/>
    <col min="4" max="4" width="8.28515625" style="524" customWidth="1"/>
    <col min="5" max="5" width="14.28515625" style="529" customWidth="1"/>
    <col min="6" max="6" width="19.85546875" style="524" bestFit="1" customWidth="1"/>
    <col min="7" max="16384" width="11.42578125" style="1"/>
  </cols>
  <sheetData>
    <row r="1" spans="1:6" x14ac:dyDescent="0.2">
      <c r="A1" s="531"/>
      <c r="B1" s="531"/>
      <c r="C1" s="531"/>
      <c r="D1" s="531"/>
      <c r="E1" s="531"/>
      <c r="F1" s="531"/>
    </row>
    <row r="2" spans="1:6" x14ac:dyDescent="0.2">
      <c r="A2" s="531"/>
      <c r="B2" s="531"/>
      <c r="C2" s="531"/>
      <c r="D2" s="531"/>
      <c r="E2" s="531"/>
      <c r="F2" s="531"/>
    </row>
    <row r="3" spans="1:6" x14ac:dyDescent="0.2">
      <c r="A3" s="531"/>
      <c r="B3" s="531"/>
      <c r="C3" s="531"/>
      <c r="D3" s="531"/>
      <c r="E3" s="531"/>
      <c r="F3" s="531"/>
    </row>
    <row r="4" spans="1:6" x14ac:dyDescent="0.2">
      <c r="A4" s="531"/>
      <c r="B4" s="531"/>
      <c r="C4" s="531"/>
      <c r="D4" s="531"/>
      <c r="E4" s="531"/>
      <c r="F4" s="531"/>
    </row>
    <row r="5" spans="1:6" x14ac:dyDescent="0.2">
      <c r="A5" s="2"/>
      <c r="B5" s="2"/>
      <c r="C5" s="2"/>
      <c r="D5" s="2"/>
      <c r="E5" s="2"/>
      <c r="F5" s="2"/>
    </row>
    <row r="6" spans="1:6" x14ac:dyDescent="0.2">
      <c r="A6" s="3"/>
      <c r="B6" s="4"/>
      <c r="C6" s="5"/>
      <c r="D6" s="4"/>
      <c r="E6" s="5"/>
      <c r="F6" s="5"/>
    </row>
    <row r="7" spans="1:6" x14ac:dyDescent="0.2">
      <c r="A7" s="532" t="s">
        <v>0</v>
      </c>
      <c r="B7" s="533"/>
      <c r="C7" s="533"/>
      <c r="D7" s="533"/>
      <c r="E7" s="533"/>
      <c r="F7" s="533"/>
    </row>
    <row r="8" spans="1:6" x14ac:dyDescent="0.2">
      <c r="A8" s="534" t="s">
        <v>1</v>
      </c>
      <c r="B8" s="534"/>
      <c r="C8" s="5"/>
      <c r="D8" s="4"/>
      <c r="E8" s="5" t="s">
        <v>2</v>
      </c>
      <c r="F8" s="5"/>
    </row>
    <row r="9" spans="1:6" x14ac:dyDescent="0.2">
      <c r="A9" s="530" t="s">
        <v>3</v>
      </c>
      <c r="B9" s="530"/>
      <c r="C9" s="530"/>
      <c r="D9" s="530"/>
      <c r="E9" s="530"/>
      <c r="F9" s="530"/>
    </row>
    <row r="10" spans="1:6" x14ac:dyDescent="0.2">
      <c r="A10" s="6" t="s">
        <v>4</v>
      </c>
      <c r="B10" s="7" t="s">
        <v>5</v>
      </c>
      <c r="C10" s="8" t="s">
        <v>6</v>
      </c>
      <c r="D10" s="7" t="s">
        <v>7</v>
      </c>
      <c r="E10" s="8" t="s">
        <v>8</v>
      </c>
      <c r="F10" s="8" t="s">
        <v>9</v>
      </c>
    </row>
    <row r="11" spans="1:6" x14ac:dyDescent="0.2">
      <c r="A11" s="9"/>
      <c r="B11" s="10"/>
      <c r="C11" s="11"/>
      <c r="D11" s="10"/>
      <c r="E11" s="12"/>
      <c r="F11" s="12"/>
    </row>
    <row r="12" spans="1:6" x14ac:dyDescent="0.2">
      <c r="A12" s="13" t="s">
        <v>10</v>
      </c>
      <c r="B12" s="14" t="s">
        <v>11</v>
      </c>
      <c r="C12" s="15"/>
      <c r="D12" s="16"/>
      <c r="E12" s="17"/>
      <c r="F12" s="17"/>
    </row>
    <row r="13" spans="1:6" x14ac:dyDescent="0.2">
      <c r="A13" s="18"/>
      <c r="B13" s="19"/>
      <c r="C13" s="20"/>
      <c r="D13" s="21"/>
      <c r="E13" s="22"/>
      <c r="F13" s="22"/>
    </row>
    <row r="14" spans="1:6" ht="14.25" x14ac:dyDescent="0.2">
      <c r="A14" s="23">
        <v>1</v>
      </c>
      <c r="B14" s="24" t="s">
        <v>12</v>
      </c>
      <c r="C14" s="25">
        <v>92</v>
      </c>
      <c r="D14" s="26" t="s">
        <v>13</v>
      </c>
      <c r="E14" s="27">
        <v>13.42</v>
      </c>
      <c r="F14" s="28">
        <f>ROUND(E14*C14,2)</f>
        <v>1234.6400000000001</v>
      </c>
    </row>
    <row r="15" spans="1:6" x14ac:dyDescent="0.2">
      <c r="A15" s="29"/>
      <c r="B15" s="19"/>
      <c r="C15" s="25"/>
      <c r="D15" s="30"/>
      <c r="E15" s="27"/>
      <c r="F15" s="28">
        <f t="shared" ref="F15:F40" si="0">ROUND(E15*C15,2)</f>
        <v>0</v>
      </c>
    </row>
    <row r="16" spans="1:6" x14ac:dyDescent="0.2">
      <c r="A16" s="31">
        <v>2</v>
      </c>
      <c r="B16" s="32" t="s">
        <v>14</v>
      </c>
      <c r="C16" s="33"/>
      <c r="D16" s="34"/>
      <c r="E16" s="35"/>
      <c r="F16" s="28">
        <f t="shared" si="0"/>
        <v>0</v>
      </c>
    </row>
    <row r="17" spans="1:6" ht="14.25" x14ac:dyDescent="0.2">
      <c r="A17" s="36">
        <v>2.1</v>
      </c>
      <c r="B17" s="24" t="s">
        <v>15</v>
      </c>
      <c r="C17" s="33">
        <v>29.808000000000003</v>
      </c>
      <c r="D17" s="34" t="s">
        <v>16</v>
      </c>
      <c r="E17" s="35">
        <v>1367.76</v>
      </c>
      <c r="F17" s="28">
        <f>ROUND(E17*C17,2)</f>
        <v>40770.19</v>
      </c>
    </row>
    <row r="18" spans="1:6" ht="14.25" x14ac:dyDescent="0.2">
      <c r="A18" s="36">
        <v>2.2000000000000002</v>
      </c>
      <c r="B18" s="24" t="s">
        <v>17</v>
      </c>
      <c r="C18" s="33">
        <v>69.552000000000007</v>
      </c>
      <c r="D18" s="34" t="s">
        <v>16</v>
      </c>
      <c r="E18" s="35">
        <v>188.1</v>
      </c>
      <c r="F18" s="28">
        <f t="shared" si="0"/>
        <v>13082.73</v>
      </c>
    </row>
    <row r="19" spans="1:6" ht="28.5" x14ac:dyDescent="0.2">
      <c r="A19" s="36">
        <v>2.2999999999999998</v>
      </c>
      <c r="B19" s="37" t="s">
        <v>18</v>
      </c>
      <c r="C19" s="38">
        <v>49.781292000000001</v>
      </c>
      <c r="D19" s="39" t="s">
        <v>19</v>
      </c>
      <c r="E19" s="40">
        <v>669.9</v>
      </c>
      <c r="F19" s="28">
        <f t="shared" si="0"/>
        <v>33348.49</v>
      </c>
    </row>
    <row r="20" spans="1:6" ht="28.5" x14ac:dyDescent="0.2">
      <c r="A20" s="36">
        <v>2.4</v>
      </c>
      <c r="B20" s="24" t="s">
        <v>20</v>
      </c>
      <c r="C20" s="38">
        <v>82.968820000000008</v>
      </c>
      <c r="D20" s="39" t="s">
        <v>21</v>
      </c>
      <c r="E20" s="41">
        <v>283.08999999999997</v>
      </c>
      <c r="F20" s="28">
        <f t="shared" si="0"/>
        <v>23487.64</v>
      </c>
    </row>
    <row r="21" spans="1:6" ht="28.5" x14ac:dyDescent="0.2">
      <c r="A21" s="36">
        <v>2.5</v>
      </c>
      <c r="B21" s="37" t="s">
        <v>22</v>
      </c>
      <c r="C21" s="38">
        <v>7.36</v>
      </c>
      <c r="D21" s="39" t="s">
        <v>23</v>
      </c>
      <c r="E21" s="41">
        <v>1381.4</v>
      </c>
      <c r="F21" s="28">
        <f t="shared" si="0"/>
        <v>10167.1</v>
      </c>
    </row>
    <row r="22" spans="1:6" ht="14.25" x14ac:dyDescent="0.2">
      <c r="A22" s="36">
        <v>2.6</v>
      </c>
      <c r="B22" s="37" t="s">
        <v>24</v>
      </c>
      <c r="C22" s="42">
        <v>82.8</v>
      </c>
      <c r="D22" s="26" t="s">
        <v>25</v>
      </c>
      <c r="E22" s="27">
        <v>49.28</v>
      </c>
      <c r="F22" s="28">
        <f t="shared" si="0"/>
        <v>4080.38</v>
      </c>
    </row>
    <row r="23" spans="1:6" ht="28.5" x14ac:dyDescent="0.2">
      <c r="A23" s="36">
        <v>2.7</v>
      </c>
      <c r="B23" s="37" t="s">
        <v>26</v>
      </c>
      <c r="C23" s="38">
        <v>66.961643400000014</v>
      </c>
      <c r="D23" s="39" t="s">
        <v>19</v>
      </c>
      <c r="E23" s="41">
        <v>433.67</v>
      </c>
      <c r="F23" s="28">
        <f t="shared" si="0"/>
        <v>29039.26</v>
      </c>
    </row>
    <row r="24" spans="1:6" x14ac:dyDescent="0.2">
      <c r="A24" s="43"/>
      <c r="B24" s="19"/>
      <c r="C24" s="33"/>
      <c r="D24" s="34"/>
      <c r="E24" s="27"/>
      <c r="F24" s="28">
        <f t="shared" si="0"/>
        <v>0</v>
      </c>
    </row>
    <row r="25" spans="1:6" x14ac:dyDescent="0.2">
      <c r="A25" s="44">
        <v>3</v>
      </c>
      <c r="B25" s="32" t="s">
        <v>27</v>
      </c>
      <c r="C25" s="33"/>
      <c r="D25" s="34"/>
      <c r="E25" s="27"/>
      <c r="F25" s="28">
        <f t="shared" si="0"/>
        <v>0</v>
      </c>
    </row>
    <row r="26" spans="1:6" ht="14.25" x14ac:dyDescent="0.2">
      <c r="A26" s="45">
        <v>3.1</v>
      </c>
      <c r="B26" s="46" t="s">
        <v>28</v>
      </c>
      <c r="C26" s="33">
        <v>95.68</v>
      </c>
      <c r="D26" s="26" t="s">
        <v>13</v>
      </c>
      <c r="E26" s="27">
        <v>8294.14</v>
      </c>
      <c r="F26" s="28">
        <f t="shared" si="0"/>
        <v>793583.32</v>
      </c>
    </row>
    <row r="27" spans="1:6" x14ac:dyDescent="0.2">
      <c r="A27" s="47"/>
      <c r="B27" s="48"/>
      <c r="C27" s="33"/>
      <c r="D27" s="26"/>
      <c r="E27" s="27"/>
      <c r="F27" s="28">
        <f t="shared" si="0"/>
        <v>0</v>
      </c>
    </row>
    <row r="28" spans="1:6" x14ac:dyDescent="0.2">
      <c r="A28" s="44">
        <v>4</v>
      </c>
      <c r="B28" s="32" t="s">
        <v>29</v>
      </c>
      <c r="C28" s="33"/>
      <c r="D28" s="26"/>
      <c r="E28" s="27"/>
      <c r="F28" s="28">
        <f t="shared" si="0"/>
        <v>0</v>
      </c>
    </row>
    <row r="29" spans="1:6" ht="14.25" x14ac:dyDescent="0.2">
      <c r="A29" s="45">
        <v>4.0999999999999996</v>
      </c>
      <c r="B29" s="46" t="s">
        <v>30</v>
      </c>
      <c r="C29" s="25">
        <v>92</v>
      </c>
      <c r="D29" s="26" t="s">
        <v>13</v>
      </c>
      <c r="E29" s="27">
        <v>100.65</v>
      </c>
      <c r="F29" s="28">
        <f t="shared" si="0"/>
        <v>9259.7999999999993</v>
      </c>
    </row>
    <row r="30" spans="1:6" x14ac:dyDescent="0.2">
      <c r="A30" s="45"/>
      <c r="B30" s="48"/>
      <c r="C30" s="25"/>
      <c r="D30" s="26"/>
      <c r="E30" s="27"/>
      <c r="F30" s="28">
        <f t="shared" si="0"/>
        <v>0</v>
      </c>
    </row>
    <row r="31" spans="1:6" ht="25.5" x14ac:dyDescent="0.2">
      <c r="A31" s="44">
        <v>5</v>
      </c>
      <c r="B31" s="32" t="s">
        <v>31</v>
      </c>
      <c r="C31" s="25"/>
      <c r="D31" s="26"/>
      <c r="E31" s="27"/>
      <c r="F31" s="28">
        <f t="shared" si="0"/>
        <v>0</v>
      </c>
    </row>
    <row r="32" spans="1:6" ht="14.25" x14ac:dyDescent="0.2">
      <c r="A32" s="45">
        <v>5.0999999999999996</v>
      </c>
      <c r="B32" s="24" t="s">
        <v>32</v>
      </c>
      <c r="C32" s="25">
        <v>3</v>
      </c>
      <c r="D32" s="49" t="s">
        <v>33</v>
      </c>
      <c r="E32" s="27">
        <v>11332.92</v>
      </c>
      <c r="F32" s="28">
        <f t="shared" si="0"/>
        <v>33998.76</v>
      </c>
    </row>
    <row r="33" spans="1:6" ht="14.25" x14ac:dyDescent="0.2">
      <c r="A33" s="45">
        <v>5.6</v>
      </c>
      <c r="B33" s="24" t="s">
        <v>34</v>
      </c>
      <c r="C33" s="25">
        <v>1</v>
      </c>
      <c r="D33" s="49" t="s">
        <v>33</v>
      </c>
      <c r="E33" s="27">
        <v>11332.92</v>
      </c>
      <c r="F33" s="28">
        <f t="shared" si="0"/>
        <v>11332.92</v>
      </c>
    </row>
    <row r="34" spans="1:6" x14ac:dyDescent="0.2">
      <c r="A34" s="45"/>
      <c r="B34" s="19"/>
      <c r="C34" s="42"/>
      <c r="D34" s="21"/>
      <c r="E34" s="27"/>
      <c r="F34" s="28">
        <f t="shared" si="0"/>
        <v>0</v>
      </c>
    </row>
    <row r="35" spans="1:6" x14ac:dyDescent="0.2">
      <c r="A35" s="44">
        <v>7</v>
      </c>
      <c r="B35" s="14" t="s">
        <v>35</v>
      </c>
      <c r="C35" s="50"/>
      <c r="D35" s="34"/>
      <c r="E35" s="51"/>
      <c r="F35" s="28">
        <f t="shared" si="0"/>
        <v>0</v>
      </c>
    </row>
    <row r="36" spans="1:6" ht="14.25" x14ac:dyDescent="0.2">
      <c r="A36" s="45">
        <v>7.1</v>
      </c>
      <c r="B36" s="46" t="s">
        <v>28</v>
      </c>
      <c r="C36" s="25">
        <v>92</v>
      </c>
      <c r="D36" s="26" t="s">
        <v>13</v>
      </c>
      <c r="E36" s="27">
        <v>95.54</v>
      </c>
      <c r="F36" s="28">
        <f t="shared" si="0"/>
        <v>8789.68</v>
      </c>
    </row>
    <row r="37" spans="1:6" ht="14.25" x14ac:dyDescent="0.2">
      <c r="A37" s="45"/>
      <c r="B37" s="46"/>
      <c r="C37" s="33"/>
      <c r="D37" s="26"/>
      <c r="E37" s="51"/>
      <c r="F37" s="28">
        <f t="shared" si="0"/>
        <v>0</v>
      </c>
    </row>
    <row r="38" spans="1:6" ht="71.25" x14ac:dyDescent="0.2">
      <c r="A38" s="52">
        <v>10</v>
      </c>
      <c r="B38" s="24" t="s">
        <v>36</v>
      </c>
      <c r="C38" s="53">
        <v>92</v>
      </c>
      <c r="D38" s="54" t="s">
        <v>13</v>
      </c>
      <c r="E38" s="55">
        <v>108.38</v>
      </c>
      <c r="F38" s="55">
        <f t="shared" si="0"/>
        <v>9970.9599999999991</v>
      </c>
    </row>
    <row r="39" spans="1:6" ht="28.5" x14ac:dyDescent="0.2">
      <c r="A39" s="52">
        <v>11</v>
      </c>
      <c r="B39" s="24" t="s">
        <v>37</v>
      </c>
      <c r="C39" s="25">
        <v>92</v>
      </c>
      <c r="D39" s="26" t="s">
        <v>13</v>
      </c>
      <c r="E39" s="27">
        <v>56.18</v>
      </c>
      <c r="F39" s="28">
        <f t="shared" si="0"/>
        <v>5168.5600000000004</v>
      </c>
    </row>
    <row r="40" spans="1:6" x14ac:dyDescent="0.2">
      <c r="A40" s="52"/>
      <c r="B40" s="56"/>
      <c r="C40" s="25"/>
      <c r="D40" s="26"/>
      <c r="E40" s="51"/>
      <c r="F40" s="28">
        <f t="shared" si="0"/>
        <v>0</v>
      </c>
    </row>
    <row r="41" spans="1:6" x14ac:dyDescent="0.2">
      <c r="A41" s="57"/>
      <c r="B41" s="58" t="s">
        <v>38</v>
      </c>
      <c r="C41" s="59"/>
      <c r="D41" s="60"/>
      <c r="E41" s="61"/>
      <c r="F41" s="61">
        <f>SUM(F14:F40)</f>
        <v>1027314.4300000002</v>
      </c>
    </row>
    <row r="42" spans="1:6" x14ac:dyDescent="0.2">
      <c r="A42" s="62"/>
      <c r="B42" s="16"/>
      <c r="C42" s="15"/>
      <c r="D42" s="16"/>
      <c r="E42" s="17"/>
      <c r="F42" s="28">
        <f t="shared" ref="F42:F105" si="1">ROUND(E42*C42,2)</f>
        <v>0</v>
      </c>
    </row>
    <row r="43" spans="1:6" x14ac:dyDescent="0.2">
      <c r="A43" s="13" t="s">
        <v>39</v>
      </c>
      <c r="B43" s="63" t="s">
        <v>40</v>
      </c>
      <c r="C43" s="64"/>
      <c r="D43" s="65"/>
      <c r="E43" s="66"/>
      <c r="F43" s="28">
        <f t="shared" si="1"/>
        <v>0</v>
      </c>
    </row>
    <row r="44" spans="1:6" x14ac:dyDescent="0.2">
      <c r="A44" s="67"/>
      <c r="B44" s="63"/>
      <c r="C44" s="64"/>
      <c r="D44" s="65"/>
      <c r="E44" s="68"/>
      <c r="F44" s="28">
        <f t="shared" si="1"/>
        <v>0</v>
      </c>
    </row>
    <row r="45" spans="1:6" ht="14.25" x14ac:dyDescent="0.2">
      <c r="A45" s="69">
        <v>1</v>
      </c>
      <c r="B45" s="70" t="s">
        <v>41</v>
      </c>
      <c r="C45" s="71">
        <v>2</v>
      </c>
      <c r="D45" s="72" t="s">
        <v>42</v>
      </c>
      <c r="E45" s="73">
        <v>10090.68</v>
      </c>
      <c r="F45" s="28">
        <f t="shared" si="1"/>
        <v>20181.36</v>
      </c>
    </row>
    <row r="46" spans="1:6" x14ac:dyDescent="0.2">
      <c r="A46" s="69"/>
      <c r="B46" s="74"/>
      <c r="C46" s="71"/>
      <c r="D46" s="72"/>
      <c r="E46" s="73"/>
      <c r="F46" s="28">
        <f t="shared" si="1"/>
        <v>0</v>
      </c>
    </row>
    <row r="47" spans="1:6" x14ac:dyDescent="0.2">
      <c r="A47" s="75">
        <v>2</v>
      </c>
      <c r="B47" s="76" t="s">
        <v>43</v>
      </c>
      <c r="C47" s="77"/>
      <c r="D47" s="78"/>
      <c r="E47" s="79"/>
      <c r="F47" s="28">
        <f t="shared" si="1"/>
        <v>0</v>
      </c>
    </row>
    <row r="48" spans="1:6" ht="14.25" x14ac:dyDescent="0.2">
      <c r="A48" s="80">
        <v>2.1</v>
      </c>
      <c r="B48" s="70" t="s">
        <v>44</v>
      </c>
      <c r="C48" s="81">
        <v>1744.3359000000003</v>
      </c>
      <c r="D48" s="82" t="s">
        <v>45</v>
      </c>
      <c r="E48" s="83">
        <v>145.55000000000001</v>
      </c>
      <c r="F48" s="28">
        <f t="shared" si="1"/>
        <v>253888.09</v>
      </c>
    </row>
    <row r="49" spans="1:6" ht="28.5" x14ac:dyDescent="0.2">
      <c r="A49" s="84">
        <v>2.2000000000000002</v>
      </c>
      <c r="B49" s="85" t="s">
        <v>46</v>
      </c>
      <c r="C49" s="86">
        <v>597.10590000000025</v>
      </c>
      <c r="D49" s="87" t="s">
        <v>47</v>
      </c>
      <c r="E49" s="41">
        <v>283.08999999999997</v>
      </c>
      <c r="F49" s="28">
        <f t="shared" si="1"/>
        <v>169034.71</v>
      </c>
    </row>
    <row r="50" spans="1:6" ht="28.5" x14ac:dyDescent="0.2">
      <c r="A50" s="88">
        <v>2.2999999999999998</v>
      </c>
      <c r="B50" s="89" t="s">
        <v>26</v>
      </c>
      <c r="C50" s="90">
        <v>1491.3990000000001</v>
      </c>
      <c r="D50" s="91" t="s">
        <v>48</v>
      </c>
      <c r="E50" s="41">
        <v>433.67</v>
      </c>
      <c r="F50" s="28">
        <f t="shared" si="1"/>
        <v>646775</v>
      </c>
    </row>
    <row r="51" spans="1:6" x14ac:dyDescent="0.2">
      <c r="A51" s="75"/>
      <c r="B51" s="76" t="s">
        <v>49</v>
      </c>
      <c r="C51" s="77"/>
      <c r="D51" s="78"/>
      <c r="E51" s="79"/>
      <c r="F51" s="28">
        <f t="shared" si="1"/>
        <v>0</v>
      </c>
    </row>
    <row r="52" spans="1:6" x14ac:dyDescent="0.2">
      <c r="A52" s="92">
        <v>3</v>
      </c>
      <c r="B52" s="93" t="s">
        <v>50</v>
      </c>
      <c r="C52" s="71"/>
      <c r="D52" s="72"/>
      <c r="E52" s="73"/>
      <c r="F52" s="28">
        <f t="shared" si="1"/>
        <v>0</v>
      </c>
    </row>
    <row r="53" spans="1:6" ht="14.25" x14ac:dyDescent="0.2">
      <c r="A53" s="18">
        <v>3.1</v>
      </c>
      <c r="B53" s="70" t="s">
        <v>51</v>
      </c>
      <c r="C53" s="25">
        <v>43.17</v>
      </c>
      <c r="D53" s="72" t="s">
        <v>52</v>
      </c>
      <c r="E53" s="94">
        <v>41109.53</v>
      </c>
      <c r="F53" s="28">
        <f t="shared" si="1"/>
        <v>1774698.41</v>
      </c>
    </row>
    <row r="54" spans="1:6" ht="14.25" x14ac:dyDescent="0.2">
      <c r="A54" s="95">
        <v>3.2</v>
      </c>
      <c r="B54" s="70" t="s">
        <v>53</v>
      </c>
      <c r="C54" s="25">
        <v>5.4</v>
      </c>
      <c r="D54" s="72" t="s">
        <v>54</v>
      </c>
      <c r="E54" s="94">
        <v>23446.16</v>
      </c>
      <c r="F54" s="28">
        <f t="shared" si="1"/>
        <v>126609.26</v>
      </c>
    </row>
    <row r="55" spans="1:6" ht="14.25" x14ac:dyDescent="0.2">
      <c r="A55" s="18">
        <v>3.3</v>
      </c>
      <c r="B55" s="70" t="s">
        <v>55</v>
      </c>
      <c r="C55" s="25">
        <v>33.97</v>
      </c>
      <c r="D55" s="72" t="s">
        <v>54</v>
      </c>
      <c r="E55" s="94">
        <v>33786.89</v>
      </c>
      <c r="F55" s="28">
        <f t="shared" si="1"/>
        <v>1147740.6499999999</v>
      </c>
    </row>
    <row r="56" spans="1:6" ht="14.25" x14ac:dyDescent="0.2">
      <c r="A56" s="95">
        <v>3.4</v>
      </c>
      <c r="B56" s="70" t="s">
        <v>56</v>
      </c>
      <c r="C56" s="96">
        <v>61.14</v>
      </c>
      <c r="D56" s="72" t="s">
        <v>54</v>
      </c>
      <c r="E56" s="94">
        <v>42967.32</v>
      </c>
      <c r="F56" s="28">
        <f t="shared" si="1"/>
        <v>2627021.94</v>
      </c>
    </row>
    <row r="57" spans="1:6" ht="14.25" x14ac:dyDescent="0.2">
      <c r="A57" s="18">
        <v>3.5</v>
      </c>
      <c r="B57" s="70" t="s">
        <v>57</v>
      </c>
      <c r="C57" s="25">
        <v>3.17</v>
      </c>
      <c r="D57" s="72" t="s">
        <v>54</v>
      </c>
      <c r="E57" s="94">
        <v>46342.9</v>
      </c>
      <c r="F57" s="28">
        <f t="shared" si="1"/>
        <v>146906.99</v>
      </c>
    </row>
    <row r="58" spans="1:6" ht="14.25" x14ac:dyDescent="0.2">
      <c r="A58" s="95">
        <v>3.6</v>
      </c>
      <c r="B58" s="70" t="s">
        <v>58</v>
      </c>
      <c r="C58" s="25">
        <v>5.88</v>
      </c>
      <c r="D58" s="72" t="s">
        <v>54</v>
      </c>
      <c r="E58" s="94">
        <v>39614.199999999997</v>
      </c>
      <c r="F58" s="28">
        <f t="shared" si="1"/>
        <v>232931.5</v>
      </c>
    </row>
    <row r="59" spans="1:6" ht="14.25" x14ac:dyDescent="0.2">
      <c r="A59" s="18">
        <v>3.7</v>
      </c>
      <c r="B59" s="70" t="s">
        <v>59</v>
      </c>
      <c r="C59" s="25">
        <v>3.13</v>
      </c>
      <c r="D59" s="72" t="s">
        <v>54</v>
      </c>
      <c r="E59" s="94">
        <v>44314.26</v>
      </c>
      <c r="F59" s="28">
        <f t="shared" si="1"/>
        <v>138703.63</v>
      </c>
    </row>
    <row r="60" spans="1:6" ht="14.25" x14ac:dyDescent="0.2">
      <c r="A60" s="95">
        <v>3.8</v>
      </c>
      <c r="B60" s="70" t="s">
        <v>60</v>
      </c>
      <c r="C60" s="25">
        <v>4.5</v>
      </c>
      <c r="D60" s="72" t="s">
        <v>54</v>
      </c>
      <c r="E60" s="94">
        <v>37365.019999999997</v>
      </c>
      <c r="F60" s="28">
        <f t="shared" si="1"/>
        <v>168142.59</v>
      </c>
    </row>
    <row r="61" spans="1:6" ht="14.25" x14ac:dyDescent="0.2">
      <c r="A61" s="18">
        <v>3.9</v>
      </c>
      <c r="B61" s="70" t="s">
        <v>61</v>
      </c>
      <c r="C61" s="25">
        <v>35.93</v>
      </c>
      <c r="D61" s="72" t="s">
        <v>54</v>
      </c>
      <c r="E61" s="94">
        <v>24439.02</v>
      </c>
      <c r="F61" s="28">
        <f t="shared" si="1"/>
        <v>878093.99</v>
      </c>
    </row>
    <row r="62" spans="1:6" x14ac:dyDescent="0.2">
      <c r="A62" s="95"/>
      <c r="B62" s="97"/>
      <c r="C62" s="71"/>
      <c r="D62" s="72"/>
      <c r="E62" s="73"/>
      <c r="F62" s="28">
        <f t="shared" si="1"/>
        <v>0</v>
      </c>
    </row>
    <row r="63" spans="1:6" x14ac:dyDescent="0.2">
      <c r="A63" s="98">
        <v>4</v>
      </c>
      <c r="B63" s="63" t="s">
        <v>62</v>
      </c>
      <c r="C63" s="71"/>
      <c r="D63" s="72"/>
      <c r="E63" s="73"/>
      <c r="F63" s="28">
        <f t="shared" si="1"/>
        <v>0</v>
      </c>
    </row>
    <row r="64" spans="1:6" ht="14.25" x14ac:dyDescent="0.2">
      <c r="A64" s="95">
        <v>4.0999999999999996</v>
      </c>
      <c r="B64" s="70" t="s">
        <v>63</v>
      </c>
      <c r="C64" s="71">
        <v>169</v>
      </c>
      <c r="D64" s="72" t="s">
        <v>25</v>
      </c>
      <c r="E64" s="94">
        <v>806.26</v>
      </c>
      <c r="F64" s="28">
        <f t="shared" si="1"/>
        <v>136257.94</v>
      </c>
    </row>
    <row r="65" spans="1:6" ht="14.25" x14ac:dyDescent="0.2">
      <c r="A65" s="95">
        <v>4.2</v>
      </c>
      <c r="B65" s="70" t="s">
        <v>64</v>
      </c>
      <c r="C65" s="71">
        <v>204.35</v>
      </c>
      <c r="D65" s="72" t="s">
        <v>25</v>
      </c>
      <c r="E65" s="94">
        <v>582.78</v>
      </c>
      <c r="F65" s="28">
        <f t="shared" si="1"/>
        <v>119091.09</v>
      </c>
    </row>
    <row r="66" spans="1:6" ht="14.25" x14ac:dyDescent="0.2">
      <c r="A66" s="95">
        <v>4.3</v>
      </c>
      <c r="B66" s="70" t="s">
        <v>65</v>
      </c>
      <c r="C66" s="71">
        <v>240.25</v>
      </c>
      <c r="D66" s="72" t="s">
        <v>25</v>
      </c>
      <c r="E66" s="94">
        <v>778.78</v>
      </c>
      <c r="F66" s="28">
        <f t="shared" si="1"/>
        <v>187101.9</v>
      </c>
    </row>
    <row r="67" spans="1:6" ht="14.25" x14ac:dyDescent="0.2">
      <c r="A67" s="95">
        <v>4.4000000000000004</v>
      </c>
      <c r="B67" s="70" t="s">
        <v>66</v>
      </c>
      <c r="C67" s="71">
        <v>232.48</v>
      </c>
      <c r="D67" s="72" t="s">
        <v>13</v>
      </c>
      <c r="E67" s="94">
        <v>135.43</v>
      </c>
      <c r="F67" s="28">
        <f t="shared" si="1"/>
        <v>31484.77</v>
      </c>
    </row>
    <row r="68" spans="1:6" x14ac:dyDescent="0.2">
      <c r="A68" s="95"/>
      <c r="B68" s="97"/>
      <c r="C68" s="71"/>
      <c r="D68" s="72"/>
      <c r="E68" s="94"/>
      <c r="F68" s="28">
        <f t="shared" si="1"/>
        <v>0</v>
      </c>
    </row>
    <row r="69" spans="1:6" ht="28.5" x14ac:dyDescent="0.2">
      <c r="A69" s="98">
        <v>6</v>
      </c>
      <c r="B69" s="85" t="s">
        <v>67</v>
      </c>
      <c r="C69" s="71">
        <v>122</v>
      </c>
      <c r="D69" s="72" t="s">
        <v>13</v>
      </c>
      <c r="E69" s="94">
        <v>1103.69</v>
      </c>
      <c r="F69" s="28">
        <f t="shared" si="1"/>
        <v>134650.18</v>
      </c>
    </row>
    <row r="70" spans="1:6" x14ac:dyDescent="0.2">
      <c r="A70" s="95"/>
      <c r="B70" s="19"/>
      <c r="C70" s="71"/>
      <c r="D70" s="72"/>
      <c r="E70" s="73"/>
      <c r="F70" s="28">
        <f t="shared" si="1"/>
        <v>0</v>
      </c>
    </row>
    <row r="71" spans="1:6" x14ac:dyDescent="0.2">
      <c r="A71" s="98">
        <v>7</v>
      </c>
      <c r="B71" s="63" t="s">
        <v>68</v>
      </c>
      <c r="C71" s="71"/>
      <c r="D71" s="72"/>
      <c r="E71" s="73"/>
      <c r="F71" s="28">
        <f t="shared" si="1"/>
        <v>0</v>
      </c>
    </row>
    <row r="72" spans="1:6" ht="42.75" x14ac:dyDescent="0.2">
      <c r="A72" s="99">
        <v>7.1</v>
      </c>
      <c r="B72" s="85" t="s">
        <v>69</v>
      </c>
      <c r="C72" s="100">
        <v>1</v>
      </c>
      <c r="D72" s="101" t="s">
        <v>33</v>
      </c>
      <c r="E72" s="102">
        <v>18500</v>
      </c>
      <c r="F72" s="102">
        <f t="shared" si="1"/>
        <v>18500</v>
      </c>
    </row>
    <row r="73" spans="1:6" ht="14.25" x14ac:dyDescent="0.2">
      <c r="A73" s="99">
        <v>7.2</v>
      </c>
      <c r="B73" s="70" t="s">
        <v>70</v>
      </c>
      <c r="C73" s="71">
        <v>1</v>
      </c>
      <c r="D73" s="49" t="s">
        <v>33</v>
      </c>
      <c r="E73" s="73">
        <v>28500</v>
      </c>
      <c r="F73" s="73">
        <f t="shared" si="1"/>
        <v>28500</v>
      </c>
    </row>
    <row r="74" spans="1:6" ht="74.25" x14ac:dyDescent="0.2">
      <c r="A74" s="99">
        <v>7.3</v>
      </c>
      <c r="B74" s="85" t="s">
        <v>71</v>
      </c>
      <c r="C74" s="103">
        <v>2</v>
      </c>
      <c r="D74" s="104" t="s">
        <v>33</v>
      </c>
      <c r="E74" s="105">
        <v>22500</v>
      </c>
      <c r="F74" s="105">
        <f t="shared" si="1"/>
        <v>45000</v>
      </c>
    </row>
    <row r="75" spans="1:6" ht="15" x14ac:dyDescent="0.25">
      <c r="A75" s="99">
        <v>7.4</v>
      </c>
      <c r="B75" s="70" t="s">
        <v>72</v>
      </c>
      <c r="C75" s="71">
        <v>1</v>
      </c>
      <c r="D75" s="49" t="s">
        <v>33</v>
      </c>
      <c r="E75" s="73">
        <v>28503.200000000001</v>
      </c>
      <c r="F75" s="28">
        <f t="shared" si="1"/>
        <v>28503.200000000001</v>
      </c>
    </row>
    <row r="76" spans="1:6" ht="14.25" x14ac:dyDescent="0.2">
      <c r="A76" s="99">
        <v>7.5</v>
      </c>
      <c r="B76" s="70" t="s">
        <v>73</v>
      </c>
      <c r="C76" s="71">
        <v>1</v>
      </c>
      <c r="D76" s="49" t="s">
        <v>33</v>
      </c>
      <c r="E76" s="73">
        <v>25000</v>
      </c>
      <c r="F76" s="28">
        <f t="shared" si="1"/>
        <v>25000</v>
      </c>
    </row>
    <row r="77" spans="1:6" x14ac:dyDescent="0.2">
      <c r="A77" s="106"/>
      <c r="B77" s="97"/>
      <c r="C77" s="71"/>
      <c r="D77" s="72"/>
      <c r="E77" s="73"/>
      <c r="F77" s="28">
        <f t="shared" si="1"/>
        <v>0</v>
      </c>
    </row>
    <row r="78" spans="1:6" x14ac:dyDescent="0.2">
      <c r="A78" s="107">
        <v>8</v>
      </c>
      <c r="B78" s="63" t="s">
        <v>74</v>
      </c>
      <c r="C78" s="71"/>
      <c r="D78" s="72"/>
      <c r="E78" s="73"/>
      <c r="F78" s="28">
        <f t="shared" si="1"/>
        <v>0</v>
      </c>
    </row>
    <row r="79" spans="1:6" ht="14.25" x14ac:dyDescent="0.2">
      <c r="A79" s="108">
        <v>8.1</v>
      </c>
      <c r="B79" s="70" t="s">
        <v>75</v>
      </c>
      <c r="C79" s="109">
        <v>1</v>
      </c>
      <c r="D79" s="49" t="s">
        <v>33</v>
      </c>
      <c r="E79" s="110">
        <v>37061.22</v>
      </c>
      <c r="F79" s="28">
        <f t="shared" si="1"/>
        <v>37061.22</v>
      </c>
    </row>
    <row r="80" spans="1:6" ht="14.25" x14ac:dyDescent="0.2">
      <c r="A80" s="108">
        <v>8.1999999999999993</v>
      </c>
      <c r="B80" s="70" t="s">
        <v>76</v>
      </c>
      <c r="C80" s="64">
        <v>1</v>
      </c>
      <c r="D80" s="49" t="s">
        <v>33</v>
      </c>
      <c r="E80" s="111">
        <v>1429.86</v>
      </c>
      <c r="F80" s="28">
        <f t="shared" si="1"/>
        <v>1429.86</v>
      </c>
    </row>
    <row r="81" spans="1:6" ht="71.25" x14ac:dyDescent="0.2">
      <c r="A81" s="108">
        <v>8.3000000000000007</v>
      </c>
      <c r="B81" s="85" t="s">
        <v>77</v>
      </c>
      <c r="C81" s="109">
        <v>1</v>
      </c>
      <c r="D81" s="104" t="s">
        <v>33</v>
      </c>
      <c r="E81" s="112">
        <v>20687.560000000001</v>
      </c>
      <c r="F81" s="112">
        <f t="shared" si="1"/>
        <v>20687.560000000001</v>
      </c>
    </row>
    <row r="82" spans="1:6" x14ac:dyDescent="0.2">
      <c r="A82" s="106"/>
      <c r="B82" s="97"/>
      <c r="C82" s="71"/>
      <c r="D82" s="72"/>
      <c r="E82" s="73"/>
      <c r="F82" s="28">
        <f t="shared" si="1"/>
        <v>0</v>
      </c>
    </row>
    <row r="83" spans="1:6" x14ac:dyDescent="0.2">
      <c r="A83" s="107">
        <v>9</v>
      </c>
      <c r="B83" s="63" t="s">
        <v>78</v>
      </c>
      <c r="C83" s="71"/>
      <c r="D83" s="72"/>
      <c r="E83" s="73"/>
      <c r="F83" s="28">
        <f t="shared" si="1"/>
        <v>0</v>
      </c>
    </row>
    <row r="84" spans="1:6" x14ac:dyDescent="0.2">
      <c r="A84" s="108"/>
      <c r="B84" s="74"/>
      <c r="C84" s="109"/>
      <c r="D84" s="113"/>
      <c r="E84" s="112"/>
      <c r="F84" s="28">
        <f t="shared" si="1"/>
        <v>0</v>
      </c>
    </row>
    <row r="85" spans="1:6" ht="14.25" x14ac:dyDescent="0.2">
      <c r="A85" s="67" t="s">
        <v>79</v>
      </c>
      <c r="B85" s="70" t="s">
        <v>80</v>
      </c>
      <c r="C85" s="64">
        <v>1</v>
      </c>
      <c r="D85" s="49" t="s">
        <v>33</v>
      </c>
      <c r="E85" s="68">
        <v>750</v>
      </c>
      <c r="F85" s="28">
        <f t="shared" si="1"/>
        <v>750</v>
      </c>
    </row>
    <row r="86" spans="1:6" x14ac:dyDescent="0.2">
      <c r="A86" s="106"/>
      <c r="B86" s="97"/>
      <c r="C86" s="71"/>
      <c r="D86" s="72"/>
      <c r="E86" s="73"/>
      <c r="F86" s="28">
        <f t="shared" si="1"/>
        <v>0</v>
      </c>
    </row>
    <row r="87" spans="1:6" x14ac:dyDescent="0.2">
      <c r="A87" s="114">
        <v>9.1999999999999993</v>
      </c>
      <c r="B87" s="63" t="s">
        <v>81</v>
      </c>
      <c r="C87" s="115"/>
      <c r="D87" s="65"/>
      <c r="E87" s="68"/>
      <c r="F87" s="28">
        <f t="shared" si="1"/>
        <v>0</v>
      </c>
    </row>
    <row r="88" spans="1:6" ht="14.25" x14ac:dyDescent="0.2">
      <c r="A88" s="116" t="s">
        <v>82</v>
      </c>
      <c r="B88" s="70" t="s">
        <v>83</v>
      </c>
      <c r="C88" s="64">
        <v>14.7</v>
      </c>
      <c r="D88" s="117" t="s">
        <v>52</v>
      </c>
      <c r="E88" s="68">
        <v>492.82</v>
      </c>
      <c r="F88" s="28">
        <f t="shared" si="1"/>
        <v>7244.45</v>
      </c>
    </row>
    <row r="89" spans="1:6" ht="14.25" x14ac:dyDescent="0.2">
      <c r="A89" s="116" t="s">
        <v>84</v>
      </c>
      <c r="B89" s="70" t="s">
        <v>85</v>
      </c>
      <c r="C89" s="64">
        <v>1.125</v>
      </c>
      <c r="D89" s="117" t="s">
        <v>52</v>
      </c>
      <c r="E89" s="68">
        <v>1381.4</v>
      </c>
      <c r="F89" s="28">
        <f t="shared" si="1"/>
        <v>1554.08</v>
      </c>
    </row>
    <row r="90" spans="1:6" ht="14.25" x14ac:dyDescent="0.2">
      <c r="A90" s="116" t="s">
        <v>86</v>
      </c>
      <c r="B90" s="70" t="s">
        <v>87</v>
      </c>
      <c r="C90" s="64">
        <v>0.7</v>
      </c>
      <c r="D90" s="117" t="s">
        <v>25</v>
      </c>
      <c r="E90" s="68">
        <v>49.28</v>
      </c>
      <c r="F90" s="28">
        <f>ROUND(E90*C90,2)</f>
        <v>34.5</v>
      </c>
    </row>
    <row r="91" spans="1:6" ht="28.5" x14ac:dyDescent="0.2">
      <c r="A91" s="116" t="s">
        <v>88</v>
      </c>
      <c r="B91" s="85" t="s">
        <v>46</v>
      </c>
      <c r="C91" s="64">
        <v>12.636899999999999</v>
      </c>
      <c r="D91" s="117" t="s">
        <v>52</v>
      </c>
      <c r="E91" s="68">
        <v>288.14999999999998</v>
      </c>
      <c r="F91" s="28">
        <f t="shared" si="1"/>
        <v>3641.32</v>
      </c>
    </row>
    <row r="92" spans="1:6" ht="28.5" x14ac:dyDescent="0.2">
      <c r="A92" s="118" t="s">
        <v>89</v>
      </c>
      <c r="B92" s="89" t="s">
        <v>26</v>
      </c>
      <c r="C92" s="119">
        <v>2.4757200000000004</v>
      </c>
      <c r="D92" s="120" t="s">
        <v>52</v>
      </c>
      <c r="E92" s="121">
        <v>433.67</v>
      </c>
      <c r="F92" s="28">
        <f t="shared" si="1"/>
        <v>1073.6500000000001</v>
      </c>
    </row>
    <row r="93" spans="1:6" x14ac:dyDescent="0.2">
      <c r="A93" s="106"/>
      <c r="B93" s="97"/>
      <c r="C93" s="71"/>
      <c r="D93" s="72"/>
      <c r="E93" s="73"/>
      <c r="F93" s="28">
        <f t="shared" si="1"/>
        <v>0</v>
      </c>
    </row>
    <row r="94" spans="1:6" x14ac:dyDescent="0.2">
      <c r="A94" s="114">
        <v>9.3000000000000007</v>
      </c>
      <c r="B94" s="63" t="s">
        <v>90</v>
      </c>
      <c r="C94" s="64"/>
      <c r="D94" s="65"/>
      <c r="E94" s="68"/>
      <c r="F94" s="28">
        <f t="shared" si="1"/>
        <v>0</v>
      </c>
    </row>
    <row r="95" spans="1:6" ht="14.25" x14ac:dyDescent="0.2">
      <c r="A95" s="116" t="s">
        <v>91</v>
      </c>
      <c r="B95" s="70" t="s">
        <v>92</v>
      </c>
      <c r="C95" s="64">
        <v>15.45</v>
      </c>
      <c r="D95" s="65" t="s">
        <v>13</v>
      </c>
      <c r="E95" s="68">
        <v>3357.42</v>
      </c>
      <c r="F95" s="28">
        <f t="shared" si="1"/>
        <v>51872.14</v>
      </c>
    </row>
    <row r="96" spans="1:6" x14ac:dyDescent="0.2">
      <c r="A96" s="67"/>
      <c r="B96" s="97"/>
      <c r="C96" s="64"/>
      <c r="D96" s="65"/>
      <c r="E96" s="68"/>
      <c r="F96" s="28">
        <f t="shared" si="1"/>
        <v>0</v>
      </c>
    </row>
    <row r="97" spans="1:6" x14ac:dyDescent="0.2">
      <c r="A97" s="114">
        <v>9.4</v>
      </c>
      <c r="B97" s="63" t="s">
        <v>93</v>
      </c>
      <c r="C97" s="64"/>
      <c r="D97" s="65"/>
      <c r="E97" s="68"/>
      <c r="F97" s="28">
        <f t="shared" si="1"/>
        <v>0</v>
      </c>
    </row>
    <row r="98" spans="1:6" ht="14.25" x14ac:dyDescent="0.2">
      <c r="A98" s="116" t="s">
        <v>94</v>
      </c>
      <c r="B98" s="70" t="s">
        <v>92</v>
      </c>
      <c r="C98" s="64">
        <v>15</v>
      </c>
      <c r="D98" s="65" t="s">
        <v>13</v>
      </c>
      <c r="E98" s="68">
        <v>80.86</v>
      </c>
      <c r="F98" s="28">
        <f t="shared" si="1"/>
        <v>1212.9000000000001</v>
      </c>
    </row>
    <row r="99" spans="1:6" x14ac:dyDescent="0.2">
      <c r="A99" s="106"/>
      <c r="B99" s="97"/>
      <c r="C99" s="71"/>
      <c r="D99" s="72"/>
      <c r="E99" s="73"/>
      <c r="F99" s="28">
        <f t="shared" si="1"/>
        <v>0</v>
      </c>
    </row>
    <row r="100" spans="1:6" x14ac:dyDescent="0.2">
      <c r="A100" s="114">
        <v>9.5</v>
      </c>
      <c r="B100" s="63" t="s">
        <v>95</v>
      </c>
      <c r="C100" s="64"/>
      <c r="D100" s="65"/>
      <c r="E100" s="68"/>
      <c r="F100" s="28">
        <f t="shared" si="1"/>
        <v>0</v>
      </c>
    </row>
    <row r="101" spans="1:6" ht="14.25" x14ac:dyDescent="0.2">
      <c r="A101" s="116" t="s">
        <v>96</v>
      </c>
      <c r="B101" s="70" t="s">
        <v>97</v>
      </c>
      <c r="C101" s="109">
        <v>1</v>
      </c>
      <c r="D101" s="104" t="s">
        <v>33</v>
      </c>
      <c r="E101" s="122">
        <v>63926.58</v>
      </c>
      <c r="F101" s="28">
        <f t="shared" si="1"/>
        <v>63926.58</v>
      </c>
    </row>
    <row r="102" spans="1:6" ht="71.25" x14ac:dyDescent="0.2">
      <c r="A102" s="116" t="s">
        <v>98</v>
      </c>
      <c r="B102" s="85" t="s">
        <v>99</v>
      </c>
      <c r="C102" s="109">
        <v>1</v>
      </c>
      <c r="D102" s="104" t="s">
        <v>33</v>
      </c>
      <c r="E102" s="122">
        <v>54123.78</v>
      </c>
      <c r="F102" s="122">
        <f t="shared" si="1"/>
        <v>54123.78</v>
      </c>
    </row>
    <row r="103" spans="1:6" ht="14.25" x14ac:dyDescent="0.2">
      <c r="A103" s="116" t="s">
        <v>100</v>
      </c>
      <c r="B103" s="70" t="s">
        <v>101</v>
      </c>
      <c r="C103" s="64">
        <v>1</v>
      </c>
      <c r="D103" s="49" t="s">
        <v>33</v>
      </c>
      <c r="E103" s="68">
        <v>2257.25</v>
      </c>
      <c r="F103" s="28">
        <f t="shared" si="1"/>
        <v>2257.25</v>
      </c>
    </row>
    <row r="104" spans="1:6" ht="14.25" x14ac:dyDescent="0.2">
      <c r="A104" s="106"/>
      <c r="B104" s="70"/>
      <c r="C104" s="71"/>
      <c r="D104" s="49"/>
      <c r="E104" s="73"/>
      <c r="F104" s="28">
        <f t="shared" si="1"/>
        <v>0</v>
      </c>
    </row>
    <row r="105" spans="1:6" ht="14.25" x14ac:dyDescent="0.2">
      <c r="A105" s="123">
        <v>10</v>
      </c>
      <c r="B105" s="85" t="s">
        <v>102</v>
      </c>
      <c r="C105" s="71">
        <v>1</v>
      </c>
      <c r="D105" s="49" t="s">
        <v>33</v>
      </c>
      <c r="E105" s="73">
        <v>63470.02</v>
      </c>
      <c r="F105" s="28">
        <f t="shared" si="1"/>
        <v>63470.02</v>
      </c>
    </row>
    <row r="106" spans="1:6" x14ac:dyDescent="0.2">
      <c r="A106" s="106"/>
      <c r="B106" s="97"/>
      <c r="C106" s="71"/>
      <c r="D106" s="72"/>
      <c r="E106" s="73"/>
      <c r="F106" s="28">
        <f t="shared" ref="F106:F169" si="2">ROUND(E106*C106,2)</f>
        <v>0</v>
      </c>
    </row>
    <row r="107" spans="1:6" x14ac:dyDescent="0.2">
      <c r="A107" s="124"/>
      <c r="B107" s="58" t="s">
        <v>103</v>
      </c>
      <c r="C107" s="125"/>
      <c r="D107" s="60"/>
      <c r="E107" s="61"/>
      <c r="F107" s="61">
        <f>SUM(F45:F106)</f>
        <v>9395156.5099999998</v>
      </c>
    </row>
    <row r="108" spans="1:6" x14ac:dyDescent="0.2">
      <c r="A108" s="67"/>
      <c r="B108" s="63"/>
      <c r="C108" s="64"/>
      <c r="D108" s="65"/>
      <c r="E108" s="68"/>
      <c r="F108" s="28">
        <f t="shared" si="2"/>
        <v>0</v>
      </c>
    </row>
    <row r="109" spans="1:6" x14ac:dyDescent="0.2">
      <c r="A109" s="126" t="s">
        <v>104</v>
      </c>
      <c r="B109" s="127" t="s">
        <v>105</v>
      </c>
      <c r="C109" s="128"/>
      <c r="D109" s="127"/>
      <c r="E109" s="129"/>
      <c r="F109" s="28">
        <f t="shared" si="2"/>
        <v>0</v>
      </c>
    </row>
    <row r="110" spans="1:6" x14ac:dyDescent="0.2">
      <c r="A110" s="130"/>
      <c r="B110" s="131"/>
      <c r="C110" s="132"/>
      <c r="D110" s="133"/>
      <c r="E110" s="134"/>
      <c r="F110" s="28">
        <f t="shared" si="2"/>
        <v>0</v>
      </c>
    </row>
    <row r="111" spans="1:6" x14ac:dyDescent="0.2">
      <c r="A111" s="135">
        <v>1</v>
      </c>
      <c r="B111" s="136" t="s">
        <v>106</v>
      </c>
      <c r="C111" s="137"/>
      <c r="D111" s="138"/>
      <c r="E111" s="139"/>
      <c r="F111" s="28">
        <f t="shared" si="2"/>
        <v>0</v>
      </c>
    </row>
    <row r="112" spans="1:6" ht="14.25" x14ac:dyDescent="0.2">
      <c r="A112" s="140">
        <v>1.1000000000000001</v>
      </c>
      <c r="B112" s="85" t="s">
        <v>107</v>
      </c>
      <c r="C112" s="141">
        <v>19</v>
      </c>
      <c r="D112" s="49" t="s">
        <v>33</v>
      </c>
      <c r="E112" s="142">
        <v>29107.65</v>
      </c>
      <c r="F112" s="28">
        <f>ROUND(E112*C112,2)</f>
        <v>553045.35</v>
      </c>
    </row>
    <row r="113" spans="1:6" ht="14.25" x14ac:dyDescent="0.2">
      <c r="A113" s="140">
        <v>1.2</v>
      </c>
      <c r="B113" s="85" t="s">
        <v>108</v>
      </c>
      <c r="C113" s="141">
        <v>5</v>
      </c>
      <c r="D113" s="49" t="s">
        <v>33</v>
      </c>
      <c r="E113" s="142">
        <v>35044.525000000001</v>
      </c>
      <c r="F113" s="28">
        <f t="shared" si="2"/>
        <v>175222.63</v>
      </c>
    </row>
    <row r="114" spans="1:6" ht="14.25" x14ac:dyDescent="0.2">
      <c r="A114" s="140">
        <v>1.3</v>
      </c>
      <c r="B114" s="85" t="s">
        <v>109</v>
      </c>
      <c r="C114" s="143">
        <v>14600</v>
      </c>
      <c r="D114" s="144" t="s">
        <v>110</v>
      </c>
      <c r="E114" s="145">
        <v>27.91</v>
      </c>
      <c r="F114" s="28">
        <f t="shared" si="2"/>
        <v>407486</v>
      </c>
    </row>
    <row r="115" spans="1:6" ht="14.25" x14ac:dyDescent="0.2">
      <c r="A115" s="140">
        <v>1.4</v>
      </c>
      <c r="B115" s="85" t="s">
        <v>111</v>
      </c>
      <c r="C115" s="143">
        <v>9</v>
      </c>
      <c r="D115" s="144" t="s">
        <v>33</v>
      </c>
      <c r="E115" s="146">
        <v>10162.98</v>
      </c>
      <c r="F115" s="28">
        <f t="shared" si="2"/>
        <v>91466.82</v>
      </c>
    </row>
    <row r="116" spans="1:6" ht="14.25" x14ac:dyDescent="0.2">
      <c r="A116" s="140">
        <v>1.5</v>
      </c>
      <c r="B116" s="85" t="s">
        <v>112</v>
      </c>
      <c r="C116" s="143">
        <v>9</v>
      </c>
      <c r="D116" s="144" t="s">
        <v>33</v>
      </c>
      <c r="E116" s="146">
        <v>17727.240000000002</v>
      </c>
      <c r="F116" s="28">
        <f t="shared" si="2"/>
        <v>159545.16</v>
      </c>
    </row>
    <row r="117" spans="1:6" ht="14.25" x14ac:dyDescent="0.2">
      <c r="A117" s="140">
        <v>1.6</v>
      </c>
      <c r="B117" s="85" t="s">
        <v>113</v>
      </c>
      <c r="C117" s="143">
        <v>1</v>
      </c>
      <c r="D117" s="144" t="s">
        <v>33</v>
      </c>
      <c r="E117" s="146">
        <v>19987.189999999999</v>
      </c>
      <c r="F117" s="28">
        <f t="shared" si="2"/>
        <v>19987.189999999999</v>
      </c>
    </row>
    <row r="118" spans="1:6" ht="14.25" x14ac:dyDescent="0.2">
      <c r="A118" s="140">
        <v>1.7</v>
      </c>
      <c r="B118" s="85" t="s">
        <v>114</v>
      </c>
      <c r="C118" s="143">
        <v>2</v>
      </c>
      <c r="D118" s="144" t="s">
        <v>33</v>
      </c>
      <c r="E118" s="146">
        <v>19636.37</v>
      </c>
      <c r="F118" s="28">
        <f t="shared" si="2"/>
        <v>39272.74</v>
      </c>
    </row>
    <row r="119" spans="1:6" ht="14.25" x14ac:dyDescent="0.2">
      <c r="A119" s="140">
        <v>1.8</v>
      </c>
      <c r="B119" s="85" t="s">
        <v>115</v>
      </c>
      <c r="C119" s="143">
        <v>2</v>
      </c>
      <c r="D119" s="144" t="s">
        <v>33</v>
      </c>
      <c r="E119" s="146">
        <v>30260.09</v>
      </c>
      <c r="F119" s="28">
        <f t="shared" si="2"/>
        <v>60520.18</v>
      </c>
    </row>
    <row r="120" spans="1:6" ht="14.25" x14ac:dyDescent="0.2">
      <c r="A120" s="147">
        <v>1.9</v>
      </c>
      <c r="B120" s="85" t="s">
        <v>116</v>
      </c>
      <c r="C120" s="148">
        <v>1</v>
      </c>
      <c r="D120" s="149" t="s">
        <v>33</v>
      </c>
      <c r="E120" s="150">
        <v>45017.91</v>
      </c>
      <c r="F120" s="28">
        <f t="shared" si="2"/>
        <v>45017.91</v>
      </c>
    </row>
    <row r="121" spans="1:6" ht="14.25" x14ac:dyDescent="0.2">
      <c r="A121" s="151">
        <v>1.1000000000000001</v>
      </c>
      <c r="B121" s="85" t="s">
        <v>117</v>
      </c>
      <c r="C121" s="152">
        <v>19</v>
      </c>
      <c r="D121" s="144" t="s">
        <v>33</v>
      </c>
      <c r="E121" s="146">
        <v>4496.2299999999996</v>
      </c>
      <c r="F121" s="28">
        <f t="shared" si="2"/>
        <v>85428.37</v>
      </c>
    </row>
    <row r="122" spans="1:6" ht="14.25" x14ac:dyDescent="0.2">
      <c r="A122" s="151">
        <v>1.1100000000000001</v>
      </c>
      <c r="B122" s="85" t="s">
        <v>118</v>
      </c>
      <c r="C122" s="148">
        <v>24</v>
      </c>
      <c r="D122" s="149" t="s">
        <v>33</v>
      </c>
      <c r="E122" s="150">
        <v>5705.74</v>
      </c>
      <c r="F122" s="28">
        <f t="shared" si="2"/>
        <v>136937.76</v>
      </c>
    </row>
    <row r="123" spans="1:6" ht="14.25" x14ac:dyDescent="0.2">
      <c r="A123" s="151">
        <v>1.1200000000000001</v>
      </c>
      <c r="B123" s="85" t="s">
        <v>119</v>
      </c>
      <c r="C123" s="148">
        <v>4</v>
      </c>
      <c r="D123" s="149" t="s">
        <v>33</v>
      </c>
      <c r="E123" s="150">
        <v>7417.16</v>
      </c>
      <c r="F123" s="28">
        <f>ROUND(E123*C123,2)</f>
        <v>29668.639999999999</v>
      </c>
    </row>
    <row r="124" spans="1:6" ht="28.5" x14ac:dyDescent="0.2">
      <c r="A124" s="151">
        <v>1.1299999999999999</v>
      </c>
      <c r="B124" s="85" t="s">
        <v>120</v>
      </c>
      <c r="C124" s="148">
        <v>1</v>
      </c>
      <c r="D124" s="149" t="s">
        <v>33</v>
      </c>
      <c r="E124" s="150">
        <v>179217.08</v>
      </c>
      <c r="F124" s="28">
        <f t="shared" si="2"/>
        <v>179217.08</v>
      </c>
    </row>
    <row r="125" spans="1:6" ht="14.25" x14ac:dyDescent="0.2">
      <c r="A125" s="151">
        <v>1.1399999999999999</v>
      </c>
      <c r="B125" s="85" t="s">
        <v>121</v>
      </c>
      <c r="C125" s="128">
        <v>24</v>
      </c>
      <c r="D125" s="153" t="s">
        <v>33</v>
      </c>
      <c r="E125" s="154">
        <v>2500</v>
      </c>
      <c r="F125" s="28">
        <f t="shared" si="2"/>
        <v>60000</v>
      </c>
    </row>
    <row r="126" spans="1:6" ht="14.25" x14ac:dyDescent="0.2">
      <c r="A126" s="151">
        <v>1.1499999999999999</v>
      </c>
      <c r="B126" s="85" t="s">
        <v>122</v>
      </c>
      <c r="C126" s="155">
        <v>24</v>
      </c>
      <c r="D126" s="156" t="s">
        <v>33</v>
      </c>
      <c r="E126" s="154">
        <v>1400</v>
      </c>
      <c r="F126" s="28">
        <f t="shared" si="2"/>
        <v>33600</v>
      </c>
    </row>
    <row r="127" spans="1:6" ht="14.25" x14ac:dyDescent="0.2">
      <c r="A127" s="151">
        <v>1.1599999999999999</v>
      </c>
      <c r="B127" s="85" t="s">
        <v>123</v>
      </c>
      <c r="C127" s="157">
        <v>19</v>
      </c>
      <c r="D127" s="158" t="s">
        <v>33</v>
      </c>
      <c r="E127" s="159">
        <v>1200</v>
      </c>
      <c r="F127" s="28">
        <f t="shared" si="2"/>
        <v>22800</v>
      </c>
    </row>
    <row r="128" spans="1:6" ht="14.25" x14ac:dyDescent="0.2">
      <c r="A128" s="151">
        <v>1.17</v>
      </c>
      <c r="B128" s="85" t="s">
        <v>124</v>
      </c>
      <c r="C128" s="160">
        <v>1</v>
      </c>
      <c r="D128" s="158" t="s">
        <v>33</v>
      </c>
      <c r="E128" s="161">
        <v>396563.16599999997</v>
      </c>
      <c r="F128" s="28">
        <f>ROUND(E128*C128,2)</f>
        <v>396563.17</v>
      </c>
    </row>
    <row r="129" spans="1:6" x14ac:dyDescent="0.2">
      <c r="A129" s="162"/>
      <c r="B129" s="163" t="s">
        <v>125</v>
      </c>
      <c r="C129" s="164"/>
      <c r="D129" s="165"/>
      <c r="E129" s="166"/>
      <c r="F129" s="166">
        <f>ROUND(E129*C129,2)</f>
        <v>0</v>
      </c>
    </row>
    <row r="130" spans="1:6" x14ac:dyDescent="0.2">
      <c r="A130" s="167"/>
      <c r="B130" s="168"/>
      <c r="C130" s="169"/>
      <c r="D130" s="170"/>
      <c r="E130" s="171"/>
      <c r="F130" s="28">
        <f t="shared" si="2"/>
        <v>0</v>
      </c>
    </row>
    <row r="131" spans="1:6" x14ac:dyDescent="0.2">
      <c r="A131" s="162">
        <v>2</v>
      </c>
      <c r="B131" s="172" t="s">
        <v>126</v>
      </c>
      <c r="C131" s="173"/>
      <c r="D131" s="174"/>
      <c r="E131" s="175"/>
      <c r="F131" s="28">
        <f t="shared" si="2"/>
        <v>0</v>
      </c>
    </row>
    <row r="132" spans="1:6" ht="85.5" x14ac:dyDescent="0.2">
      <c r="A132" s="176" t="s">
        <v>127</v>
      </c>
      <c r="B132" s="177" t="s">
        <v>128</v>
      </c>
      <c r="C132" s="178">
        <v>6</v>
      </c>
      <c r="D132" s="179" t="s">
        <v>13</v>
      </c>
      <c r="E132" s="180">
        <v>4276.3900000000003</v>
      </c>
      <c r="F132" s="180">
        <f t="shared" si="2"/>
        <v>25658.34</v>
      </c>
    </row>
    <row r="133" spans="1:6" ht="99.75" x14ac:dyDescent="0.2">
      <c r="A133" s="181" t="s">
        <v>129</v>
      </c>
      <c r="B133" s="182" t="s">
        <v>130</v>
      </c>
      <c r="C133" s="183">
        <v>30</v>
      </c>
      <c r="D133" s="184" t="s">
        <v>13</v>
      </c>
      <c r="E133" s="185">
        <v>3560.55</v>
      </c>
      <c r="F133" s="185">
        <f t="shared" si="2"/>
        <v>106816.5</v>
      </c>
    </row>
    <row r="134" spans="1:6" ht="71.25" x14ac:dyDescent="0.2">
      <c r="A134" s="176" t="s">
        <v>131</v>
      </c>
      <c r="B134" s="177" t="s">
        <v>132</v>
      </c>
      <c r="C134" s="178">
        <v>2</v>
      </c>
      <c r="D134" s="186" t="s">
        <v>133</v>
      </c>
      <c r="E134" s="180">
        <v>1766.3</v>
      </c>
      <c r="F134" s="180">
        <f t="shared" si="2"/>
        <v>3532.6</v>
      </c>
    </row>
    <row r="135" spans="1:6" ht="71.25" x14ac:dyDescent="0.2">
      <c r="A135" s="176" t="s">
        <v>134</v>
      </c>
      <c r="B135" s="177" t="s">
        <v>135</v>
      </c>
      <c r="C135" s="178">
        <v>16</v>
      </c>
      <c r="D135" s="179" t="s">
        <v>13</v>
      </c>
      <c r="E135" s="180">
        <v>2012.38</v>
      </c>
      <c r="F135" s="180">
        <f t="shared" si="2"/>
        <v>32198.080000000002</v>
      </c>
    </row>
    <row r="136" spans="1:6" ht="57" x14ac:dyDescent="0.2">
      <c r="A136" s="176" t="s">
        <v>136</v>
      </c>
      <c r="B136" s="177" t="s">
        <v>137</v>
      </c>
      <c r="C136" s="178">
        <v>2</v>
      </c>
      <c r="D136" s="179" t="s">
        <v>13</v>
      </c>
      <c r="E136" s="180">
        <v>610.45000000000005</v>
      </c>
      <c r="F136" s="180">
        <f t="shared" si="2"/>
        <v>1220.9000000000001</v>
      </c>
    </row>
    <row r="137" spans="1:6" ht="71.25" x14ac:dyDescent="0.2">
      <c r="A137" s="176" t="s">
        <v>138</v>
      </c>
      <c r="B137" s="177" t="s">
        <v>139</v>
      </c>
      <c r="C137" s="178">
        <v>2</v>
      </c>
      <c r="D137" s="179" t="s">
        <v>13</v>
      </c>
      <c r="E137" s="180">
        <v>610.45000000000005</v>
      </c>
      <c r="F137" s="180">
        <f t="shared" si="2"/>
        <v>1220.9000000000001</v>
      </c>
    </row>
    <row r="138" spans="1:6" ht="29.25" x14ac:dyDescent="0.2">
      <c r="A138" s="176" t="s">
        <v>140</v>
      </c>
      <c r="B138" s="177" t="s">
        <v>141</v>
      </c>
      <c r="C138" s="187">
        <v>2</v>
      </c>
      <c r="D138" s="188" t="s">
        <v>33</v>
      </c>
      <c r="E138" s="189">
        <v>25340.82</v>
      </c>
      <c r="F138" s="189">
        <f t="shared" si="2"/>
        <v>50681.64</v>
      </c>
    </row>
    <row r="139" spans="1:6" ht="42.75" x14ac:dyDescent="0.2">
      <c r="A139" s="176" t="s">
        <v>142</v>
      </c>
      <c r="B139" s="177" t="s">
        <v>143</v>
      </c>
      <c r="C139" s="187">
        <v>1</v>
      </c>
      <c r="D139" s="188" t="s">
        <v>33</v>
      </c>
      <c r="E139" s="190">
        <v>73497.570000000007</v>
      </c>
      <c r="F139" s="190">
        <f t="shared" si="2"/>
        <v>73497.570000000007</v>
      </c>
    </row>
    <row r="140" spans="1:6" ht="14.25" x14ac:dyDescent="0.2">
      <c r="A140" s="191" t="s">
        <v>144</v>
      </c>
      <c r="B140" s="85" t="s">
        <v>145</v>
      </c>
      <c r="C140" s="187">
        <v>1</v>
      </c>
      <c r="D140" s="188" t="s">
        <v>33</v>
      </c>
      <c r="E140" s="190">
        <v>4556.41</v>
      </c>
      <c r="F140" s="28">
        <f t="shared" si="2"/>
        <v>4556.41</v>
      </c>
    </row>
    <row r="141" spans="1:6" ht="14.25" x14ac:dyDescent="0.2">
      <c r="A141" s="191" t="s">
        <v>146</v>
      </c>
      <c r="B141" s="85" t="s">
        <v>147</v>
      </c>
      <c r="C141" s="187">
        <v>1</v>
      </c>
      <c r="D141" s="188" t="s">
        <v>33</v>
      </c>
      <c r="E141" s="190">
        <v>40719.56</v>
      </c>
      <c r="F141" s="28">
        <f t="shared" si="2"/>
        <v>40719.56</v>
      </c>
    </row>
    <row r="142" spans="1:6" ht="14.25" x14ac:dyDescent="0.2">
      <c r="A142" s="176" t="s">
        <v>148</v>
      </c>
      <c r="B142" s="85" t="s">
        <v>149</v>
      </c>
      <c r="C142" s="187">
        <v>2</v>
      </c>
      <c r="D142" s="188" t="s">
        <v>33</v>
      </c>
      <c r="E142" s="190">
        <v>8500</v>
      </c>
      <c r="F142" s="28">
        <f t="shared" si="2"/>
        <v>17000</v>
      </c>
    </row>
    <row r="143" spans="1:6" ht="14.25" x14ac:dyDescent="0.2">
      <c r="A143" s="192">
        <v>2.16</v>
      </c>
      <c r="B143" s="85" t="s">
        <v>150</v>
      </c>
      <c r="C143" s="187">
        <v>1</v>
      </c>
      <c r="D143" s="188" t="s">
        <v>33</v>
      </c>
      <c r="E143" s="190">
        <v>102030.75</v>
      </c>
      <c r="F143" s="28">
        <f t="shared" si="2"/>
        <v>102030.75</v>
      </c>
    </row>
    <row r="144" spans="1:6" x14ac:dyDescent="0.2">
      <c r="A144" s="193"/>
      <c r="B144" s="58" t="s">
        <v>151</v>
      </c>
      <c r="C144" s="194"/>
      <c r="D144" s="195"/>
      <c r="E144" s="196"/>
      <c r="F144" s="196">
        <f t="shared" si="2"/>
        <v>0</v>
      </c>
    </row>
    <row r="145" spans="1:6" x14ac:dyDescent="0.2">
      <c r="A145" s="197"/>
      <c r="B145" s="198"/>
      <c r="C145" s="199"/>
      <c r="D145" s="170"/>
      <c r="E145" s="171"/>
      <c r="F145" s="28">
        <f t="shared" si="2"/>
        <v>0</v>
      </c>
    </row>
    <row r="146" spans="1:6" x14ac:dyDescent="0.2">
      <c r="A146" s="197"/>
      <c r="B146" s="168"/>
      <c r="C146" s="187"/>
      <c r="D146" s="188"/>
      <c r="E146" s="190"/>
      <c r="F146" s="28">
        <f t="shared" si="2"/>
        <v>0</v>
      </c>
    </row>
    <row r="147" spans="1:6" x14ac:dyDescent="0.2">
      <c r="A147" s="200">
        <v>3</v>
      </c>
      <c r="B147" s="201" t="s">
        <v>152</v>
      </c>
      <c r="C147" s="187"/>
      <c r="D147" s="188"/>
      <c r="E147" s="190"/>
      <c r="F147" s="28">
        <f t="shared" si="2"/>
        <v>0</v>
      </c>
    </row>
    <row r="148" spans="1:6" ht="28.5" x14ac:dyDescent="0.2">
      <c r="A148" s="202">
        <v>3.1</v>
      </c>
      <c r="B148" s="177" t="s">
        <v>153</v>
      </c>
      <c r="C148" s="187">
        <v>2</v>
      </c>
      <c r="D148" s="188" t="s">
        <v>33</v>
      </c>
      <c r="E148" s="203">
        <v>57266.09</v>
      </c>
      <c r="F148" s="203">
        <f t="shared" si="2"/>
        <v>114532.18</v>
      </c>
    </row>
    <row r="149" spans="1:6" ht="14.25" x14ac:dyDescent="0.2">
      <c r="A149" s="204">
        <v>3.2</v>
      </c>
      <c r="B149" s="85" t="s">
        <v>154</v>
      </c>
      <c r="C149" s="187">
        <v>2</v>
      </c>
      <c r="D149" s="188" t="s">
        <v>33</v>
      </c>
      <c r="E149" s="190">
        <v>47230.19</v>
      </c>
      <c r="F149" s="28">
        <f t="shared" si="2"/>
        <v>94460.38</v>
      </c>
    </row>
    <row r="150" spans="1:6" ht="14.25" x14ac:dyDescent="0.2">
      <c r="A150" s="202">
        <v>3.3</v>
      </c>
      <c r="B150" s="85" t="s">
        <v>155</v>
      </c>
      <c r="C150" s="187">
        <v>2</v>
      </c>
      <c r="D150" s="188" t="s">
        <v>33</v>
      </c>
      <c r="E150" s="190">
        <v>15653.94</v>
      </c>
      <c r="F150" s="28">
        <f t="shared" si="2"/>
        <v>31307.88</v>
      </c>
    </row>
    <row r="151" spans="1:6" ht="14.25" x14ac:dyDescent="0.2">
      <c r="A151" s="202">
        <v>3.4</v>
      </c>
      <c r="B151" s="177" t="s">
        <v>156</v>
      </c>
      <c r="C151" s="187">
        <v>7</v>
      </c>
      <c r="D151" s="188" t="s">
        <v>33</v>
      </c>
      <c r="E151" s="190">
        <v>3612.92</v>
      </c>
      <c r="F151" s="28">
        <f t="shared" si="2"/>
        <v>25290.44</v>
      </c>
    </row>
    <row r="152" spans="1:6" ht="14.25" x14ac:dyDescent="0.2">
      <c r="A152" s="204">
        <v>3.5</v>
      </c>
      <c r="B152" s="85" t="s">
        <v>157</v>
      </c>
      <c r="C152" s="187">
        <v>5</v>
      </c>
      <c r="D152" s="188" t="s">
        <v>33</v>
      </c>
      <c r="E152" s="190">
        <v>55000</v>
      </c>
      <c r="F152" s="28">
        <f t="shared" si="2"/>
        <v>275000</v>
      </c>
    </row>
    <row r="153" spans="1:6" ht="14.25" x14ac:dyDescent="0.2">
      <c r="A153" s="202">
        <v>3.6</v>
      </c>
      <c r="B153" s="177" t="s">
        <v>158</v>
      </c>
      <c r="C153" s="187">
        <v>4</v>
      </c>
      <c r="D153" s="188" t="s">
        <v>33</v>
      </c>
      <c r="E153" s="190">
        <v>11076.66</v>
      </c>
      <c r="F153" s="28">
        <f t="shared" si="2"/>
        <v>44306.64</v>
      </c>
    </row>
    <row r="154" spans="1:6" ht="14.25" x14ac:dyDescent="0.2">
      <c r="A154" s="202">
        <v>3.7</v>
      </c>
      <c r="B154" s="85" t="s">
        <v>159</v>
      </c>
      <c r="C154" s="187">
        <v>2</v>
      </c>
      <c r="D154" s="188" t="s">
        <v>33</v>
      </c>
      <c r="E154" s="190">
        <v>5250</v>
      </c>
      <c r="F154" s="28">
        <f t="shared" si="2"/>
        <v>10500</v>
      </c>
    </row>
    <row r="155" spans="1:6" ht="14.25" x14ac:dyDescent="0.2">
      <c r="A155" s="204">
        <v>3.8</v>
      </c>
      <c r="B155" s="85" t="s">
        <v>160</v>
      </c>
      <c r="C155" s="187">
        <v>2</v>
      </c>
      <c r="D155" s="188" t="s">
        <v>33</v>
      </c>
      <c r="E155" s="190">
        <v>1300</v>
      </c>
      <c r="F155" s="28">
        <f t="shared" si="2"/>
        <v>2600</v>
      </c>
    </row>
    <row r="156" spans="1:6" ht="14.25" x14ac:dyDescent="0.2">
      <c r="A156" s="202">
        <v>3.9</v>
      </c>
      <c r="B156" s="85" t="s">
        <v>161</v>
      </c>
      <c r="C156" s="187">
        <v>2</v>
      </c>
      <c r="D156" s="188" t="s">
        <v>33</v>
      </c>
      <c r="E156" s="190">
        <v>9500</v>
      </c>
      <c r="F156" s="28">
        <f t="shared" si="2"/>
        <v>19000</v>
      </c>
    </row>
    <row r="157" spans="1:6" ht="14.25" x14ac:dyDescent="0.2">
      <c r="A157" s="205">
        <v>3.1</v>
      </c>
      <c r="B157" s="85" t="s">
        <v>162</v>
      </c>
      <c r="C157" s="187">
        <v>1</v>
      </c>
      <c r="D157" s="188" t="s">
        <v>33</v>
      </c>
      <c r="E157" s="190">
        <v>10500</v>
      </c>
      <c r="F157" s="28">
        <f t="shared" si="2"/>
        <v>10500</v>
      </c>
    </row>
    <row r="158" spans="1:6" ht="14.25" x14ac:dyDescent="0.2">
      <c r="A158" s="205">
        <v>3.11</v>
      </c>
      <c r="B158" s="85" t="s">
        <v>163</v>
      </c>
      <c r="C158" s="187">
        <v>1</v>
      </c>
      <c r="D158" s="188" t="s">
        <v>33</v>
      </c>
      <c r="E158" s="190">
        <v>9200</v>
      </c>
      <c r="F158" s="28">
        <f t="shared" si="2"/>
        <v>9200</v>
      </c>
    </row>
    <row r="159" spans="1:6" ht="42.75" x14ac:dyDescent="0.2">
      <c r="A159" s="205">
        <v>3.12</v>
      </c>
      <c r="B159" s="85" t="s">
        <v>164</v>
      </c>
      <c r="C159" s="187">
        <v>3</v>
      </c>
      <c r="D159" s="188" t="s">
        <v>33</v>
      </c>
      <c r="E159" s="190">
        <v>4500</v>
      </c>
      <c r="F159" s="190">
        <f t="shared" si="2"/>
        <v>13500</v>
      </c>
    </row>
    <row r="160" spans="1:6" ht="14.25" x14ac:dyDescent="0.2">
      <c r="A160" s="206">
        <v>3.13</v>
      </c>
      <c r="B160" s="85" t="s">
        <v>165</v>
      </c>
      <c r="C160" s="187">
        <v>2</v>
      </c>
      <c r="D160" s="188" t="s">
        <v>33</v>
      </c>
      <c r="E160" s="190">
        <v>16000</v>
      </c>
      <c r="F160" s="28">
        <f t="shared" si="2"/>
        <v>32000</v>
      </c>
    </row>
    <row r="161" spans="1:6" ht="14.25" x14ac:dyDescent="0.2">
      <c r="A161" s="206">
        <v>3.14</v>
      </c>
      <c r="B161" s="85" t="s">
        <v>166</v>
      </c>
      <c r="C161" s="187">
        <v>2</v>
      </c>
      <c r="D161" s="188" t="s">
        <v>33</v>
      </c>
      <c r="E161" s="190">
        <v>9500</v>
      </c>
      <c r="F161" s="28">
        <f t="shared" si="2"/>
        <v>19000</v>
      </c>
    </row>
    <row r="162" spans="1:6" ht="29.25" x14ac:dyDescent="0.25">
      <c r="A162" s="205">
        <v>3.15</v>
      </c>
      <c r="B162" s="85" t="s">
        <v>167</v>
      </c>
      <c r="C162" s="187">
        <v>2</v>
      </c>
      <c r="D162" s="188" t="s">
        <v>33</v>
      </c>
      <c r="E162" s="190">
        <v>16500</v>
      </c>
      <c r="F162" s="190">
        <f t="shared" si="2"/>
        <v>33000</v>
      </c>
    </row>
    <row r="163" spans="1:6" ht="14.25" x14ac:dyDescent="0.2">
      <c r="A163" s="205">
        <v>3.16</v>
      </c>
      <c r="B163" s="85" t="s">
        <v>168</v>
      </c>
      <c r="C163" s="187">
        <v>1</v>
      </c>
      <c r="D163" s="188" t="s">
        <v>33</v>
      </c>
      <c r="E163" s="190">
        <v>10000</v>
      </c>
      <c r="F163" s="28">
        <f t="shared" si="2"/>
        <v>10000</v>
      </c>
    </row>
    <row r="164" spans="1:6" ht="42.75" x14ac:dyDescent="0.2">
      <c r="A164" s="205">
        <v>3.17</v>
      </c>
      <c r="B164" s="85" t="s">
        <v>164</v>
      </c>
      <c r="C164" s="187">
        <v>1</v>
      </c>
      <c r="D164" s="188" t="s">
        <v>33</v>
      </c>
      <c r="E164" s="190">
        <v>2100</v>
      </c>
      <c r="F164" s="190">
        <f t="shared" si="2"/>
        <v>2100</v>
      </c>
    </row>
    <row r="165" spans="1:6" x14ac:dyDescent="0.2">
      <c r="A165" s="207"/>
      <c r="B165" s="208" t="s">
        <v>169</v>
      </c>
      <c r="C165" s="209"/>
      <c r="D165" s="210"/>
      <c r="E165" s="211"/>
      <c r="F165" s="211"/>
    </row>
    <row r="166" spans="1:6" x14ac:dyDescent="0.2">
      <c r="A166" s="212"/>
      <c r="B166" s="63"/>
      <c r="C166" s="213"/>
      <c r="D166" s="65"/>
      <c r="E166" s="68"/>
      <c r="F166" s="68"/>
    </row>
    <row r="167" spans="1:6" x14ac:dyDescent="0.2">
      <c r="A167" s="124"/>
      <c r="B167" s="58" t="s">
        <v>170</v>
      </c>
      <c r="C167" s="125"/>
      <c r="D167" s="60"/>
      <c r="E167" s="61"/>
      <c r="F167" s="61">
        <f>SUM(F108:F166)</f>
        <v>3701209.7699999996</v>
      </c>
    </row>
    <row r="168" spans="1:6" x14ac:dyDescent="0.2">
      <c r="A168" s="214"/>
      <c r="B168" s="215"/>
      <c r="C168" s="216"/>
      <c r="D168" s="217"/>
      <c r="E168" s="218"/>
      <c r="F168" s="28">
        <f t="shared" si="2"/>
        <v>0</v>
      </c>
    </row>
    <row r="169" spans="1:6" x14ac:dyDescent="0.2">
      <c r="A169" s="219" t="s">
        <v>171</v>
      </c>
      <c r="B169" s="93" t="s">
        <v>172</v>
      </c>
      <c r="C169" s="220"/>
      <c r="D169" s="221"/>
      <c r="E169" s="222"/>
      <c r="F169" s="28">
        <f t="shared" si="2"/>
        <v>0</v>
      </c>
    </row>
    <row r="170" spans="1:6" x14ac:dyDescent="0.2">
      <c r="A170" s="223"/>
      <c r="B170" s="93"/>
      <c r="C170" s="220"/>
      <c r="D170" s="221"/>
      <c r="E170" s="222"/>
      <c r="F170" s="28">
        <f t="shared" ref="F170:F233" si="3">ROUND(E170*C170,2)</f>
        <v>0</v>
      </c>
    </row>
    <row r="171" spans="1:6" ht="17.25" x14ac:dyDescent="0.2">
      <c r="A171" s="224">
        <v>1</v>
      </c>
      <c r="B171" s="225" t="s">
        <v>173</v>
      </c>
      <c r="C171" s="71"/>
      <c r="D171" s="72"/>
      <c r="E171" s="73"/>
      <c r="F171" s="28">
        <f t="shared" si="3"/>
        <v>0</v>
      </c>
    </row>
    <row r="172" spans="1:6" ht="14.25" x14ac:dyDescent="0.2">
      <c r="A172" s="36">
        <v>1.1000000000000001</v>
      </c>
      <c r="B172" s="24" t="s">
        <v>174</v>
      </c>
      <c r="C172" s="71">
        <v>0.43</v>
      </c>
      <c r="D172" s="72" t="s">
        <v>52</v>
      </c>
      <c r="E172" s="94">
        <v>33550.620000000003</v>
      </c>
      <c r="F172" s="28">
        <f t="shared" si="3"/>
        <v>14426.77</v>
      </c>
    </row>
    <row r="173" spans="1:6" ht="14.25" x14ac:dyDescent="0.2">
      <c r="A173" s="36">
        <v>1.2</v>
      </c>
      <c r="B173" s="24" t="s">
        <v>175</v>
      </c>
      <c r="C173" s="71">
        <v>1.7</v>
      </c>
      <c r="D173" s="72" t="s">
        <v>52</v>
      </c>
      <c r="E173" s="94">
        <v>28504.09</v>
      </c>
      <c r="F173" s="28">
        <f t="shared" si="3"/>
        <v>48456.95</v>
      </c>
    </row>
    <row r="174" spans="1:6" ht="14.25" x14ac:dyDescent="0.2">
      <c r="A174" s="36">
        <v>1.4</v>
      </c>
      <c r="B174" s="24" t="s">
        <v>176</v>
      </c>
      <c r="C174" s="71">
        <v>5.51</v>
      </c>
      <c r="D174" s="72" t="s">
        <v>52</v>
      </c>
      <c r="E174" s="94">
        <v>22815.34</v>
      </c>
      <c r="F174" s="28">
        <f t="shared" si="3"/>
        <v>125712.52</v>
      </c>
    </row>
    <row r="175" spans="1:6" ht="14.25" x14ac:dyDescent="0.2">
      <c r="A175" s="226">
        <v>1.6</v>
      </c>
      <c r="B175" s="46" t="s">
        <v>177</v>
      </c>
      <c r="C175" s="227">
        <v>10.1</v>
      </c>
      <c r="D175" s="228" t="s">
        <v>13</v>
      </c>
      <c r="E175" s="94">
        <v>7850</v>
      </c>
      <c r="F175" s="28">
        <f t="shared" si="3"/>
        <v>79285</v>
      </c>
    </row>
    <row r="176" spans="1:6" ht="14.25" x14ac:dyDescent="0.2">
      <c r="A176" s="36">
        <v>1.7</v>
      </c>
      <c r="B176" s="24" t="s">
        <v>178</v>
      </c>
      <c r="C176" s="71">
        <v>2.31</v>
      </c>
      <c r="D176" s="72" t="s">
        <v>52</v>
      </c>
      <c r="E176" s="94">
        <v>23787.9</v>
      </c>
      <c r="F176" s="28">
        <f t="shared" si="3"/>
        <v>54950.05</v>
      </c>
    </row>
    <row r="177" spans="1:6" x14ac:dyDescent="0.2">
      <c r="A177" s="36"/>
      <c r="B177" s="74"/>
      <c r="C177" s="71"/>
      <c r="D177" s="72"/>
      <c r="E177" s="73"/>
      <c r="F177" s="28">
        <f t="shared" si="3"/>
        <v>0</v>
      </c>
    </row>
    <row r="178" spans="1:6" x14ac:dyDescent="0.2">
      <c r="A178" s="31">
        <v>2</v>
      </c>
      <c r="B178" s="93" t="s">
        <v>179</v>
      </c>
      <c r="C178" s="71"/>
      <c r="D178" s="72"/>
      <c r="E178" s="73"/>
      <c r="F178" s="28">
        <f t="shared" si="3"/>
        <v>0</v>
      </c>
    </row>
    <row r="179" spans="1:6" ht="14.25" x14ac:dyDescent="0.2">
      <c r="A179" s="36">
        <v>2.1</v>
      </c>
      <c r="B179" s="24" t="s">
        <v>180</v>
      </c>
      <c r="C179" s="77">
        <v>103.65</v>
      </c>
      <c r="D179" s="78" t="s">
        <v>25</v>
      </c>
      <c r="E179" s="79">
        <v>2129.13</v>
      </c>
      <c r="F179" s="28">
        <f t="shared" si="3"/>
        <v>220684.32</v>
      </c>
    </row>
    <row r="180" spans="1:6" x14ac:dyDescent="0.2">
      <c r="A180" s="18"/>
      <c r="B180" s="97"/>
      <c r="C180" s="64"/>
      <c r="D180" s="72"/>
      <c r="E180" s="73"/>
      <c r="F180" s="28">
        <f t="shared" si="3"/>
        <v>0</v>
      </c>
    </row>
    <row r="181" spans="1:6" x14ac:dyDescent="0.2">
      <c r="A181" s="31">
        <v>3</v>
      </c>
      <c r="B181" s="93" t="s">
        <v>181</v>
      </c>
      <c r="C181" s="71"/>
      <c r="D181" s="72"/>
      <c r="E181" s="73"/>
      <c r="F181" s="28">
        <f t="shared" si="3"/>
        <v>0</v>
      </c>
    </row>
    <row r="182" spans="1:6" ht="14.25" x14ac:dyDescent="0.2">
      <c r="A182" s="36">
        <v>3.1</v>
      </c>
      <c r="B182" s="24" t="s">
        <v>182</v>
      </c>
      <c r="C182" s="71">
        <v>110.44</v>
      </c>
      <c r="D182" s="78" t="s">
        <v>25</v>
      </c>
      <c r="E182" s="73">
        <v>592.88</v>
      </c>
      <c r="F182" s="28">
        <f t="shared" si="3"/>
        <v>65477.67</v>
      </c>
    </row>
    <row r="183" spans="1:6" ht="14.25" x14ac:dyDescent="0.2">
      <c r="A183" s="36">
        <v>3.2</v>
      </c>
      <c r="B183" s="24" t="s">
        <v>183</v>
      </c>
      <c r="C183" s="71">
        <v>103.65</v>
      </c>
      <c r="D183" s="78" t="s">
        <v>25</v>
      </c>
      <c r="E183" s="73">
        <v>547.55999999999995</v>
      </c>
      <c r="F183" s="28">
        <f t="shared" si="3"/>
        <v>56754.59</v>
      </c>
    </row>
    <row r="184" spans="1:6" ht="14.25" x14ac:dyDescent="0.2">
      <c r="A184" s="36">
        <v>3.3</v>
      </c>
      <c r="B184" s="24" t="s">
        <v>184</v>
      </c>
      <c r="C184" s="71">
        <v>79.739999999999995</v>
      </c>
      <c r="D184" s="78" t="s">
        <v>25</v>
      </c>
      <c r="E184" s="73">
        <v>778.78</v>
      </c>
      <c r="F184" s="28">
        <f t="shared" si="3"/>
        <v>62099.92</v>
      </c>
    </row>
    <row r="185" spans="1:6" ht="14.25" x14ac:dyDescent="0.2">
      <c r="A185" s="36">
        <v>3.4</v>
      </c>
      <c r="B185" s="24" t="s">
        <v>66</v>
      </c>
      <c r="C185" s="71">
        <v>137.80000000000001</v>
      </c>
      <c r="D185" s="72" t="s">
        <v>13</v>
      </c>
      <c r="E185" s="73">
        <v>135.43</v>
      </c>
      <c r="F185" s="28">
        <f t="shared" si="3"/>
        <v>18662.25</v>
      </c>
    </row>
    <row r="186" spans="1:6" ht="14.25" x14ac:dyDescent="0.2">
      <c r="A186" s="36">
        <v>3.5</v>
      </c>
      <c r="B186" s="24" t="s">
        <v>185</v>
      </c>
      <c r="C186" s="71">
        <v>18</v>
      </c>
      <c r="D186" s="72" t="s">
        <v>13</v>
      </c>
      <c r="E186" s="73">
        <v>857.02700000000004</v>
      </c>
      <c r="F186" s="28">
        <f t="shared" si="3"/>
        <v>15426.49</v>
      </c>
    </row>
    <row r="187" spans="1:6" ht="33" x14ac:dyDescent="0.2">
      <c r="A187" s="36">
        <v>3.7</v>
      </c>
      <c r="B187" s="24" t="s">
        <v>186</v>
      </c>
      <c r="C187" s="103">
        <v>75.34</v>
      </c>
      <c r="D187" s="229" t="s">
        <v>25</v>
      </c>
      <c r="E187" s="230">
        <v>1828.7560000000003</v>
      </c>
      <c r="F187" s="230">
        <f t="shared" si="3"/>
        <v>137778.48000000001</v>
      </c>
    </row>
    <row r="188" spans="1:6" ht="14.25" x14ac:dyDescent="0.2">
      <c r="A188" s="36">
        <v>3.8</v>
      </c>
      <c r="B188" s="24" t="s">
        <v>187</v>
      </c>
      <c r="C188" s="71">
        <v>18</v>
      </c>
      <c r="D188" s="72" t="s">
        <v>13</v>
      </c>
      <c r="E188" s="73">
        <v>154.67199461999999</v>
      </c>
      <c r="F188" s="28">
        <f t="shared" si="3"/>
        <v>2784.1</v>
      </c>
    </row>
    <row r="189" spans="1:6" ht="14.25" x14ac:dyDescent="0.2">
      <c r="A189" s="36">
        <v>3.6</v>
      </c>
      <c r="B189" s="24" t="s">
        <v>188</v>
      </c>
      <c r="C189" s="71">
        <v>214.09</v>
      </c>
      <c r="D189" s="78" t="s">
        <v>25</v>
      </c>
      <c r="E189" s="73">
        <v>145.46</v>
      </c>
      <c r="F189" s="28">
        <f t="shared" si="3"/>
        <v>31141.53</v>
      </c>
    </row>
    <row r="190" spans="1:6" ht="28.5" x14ac:dyDescent="0.2">
      <c r="A190" s="36">
        <v>3.6</v>
      </c>
      <c r="B190" s="24" t="s">
        <v>189</v>
      </c>
      <c r="C190" s="231">
        <v>214.09</v>
      </c>
      <c r="D190" s="232" t="s">
        <v>25</v>
      </c>
      <c r="E190" s="233">
        <v>224.18</v>
      </c>
      <c r="F190" s="233">
        <f t="shared" si="3"/>
        <v>47994.7</v>
      </c>
    </row>
    <row r="191" spans="1:6" x14ac:dyDescent="0.2">
      <c r="A191" s="36"/>
      <c r="B191" s="74"/>
      <c r="C191" s="71"/>
      <c r="D191" s="72"/>
      <c r="E191" s="73"/>
      <c r="F191" s="73">
        <f t="shared" si="3"/>
        <v>0</v>
      </c>
    </row>
    <row r="192" spans="1:6" x14ac:dyDescent="0.2">
      <c r="A192" s="107">
        <v>4</v>
      </c>
      <c r="B192" s="93" t="s">
        <v>190</v>
      </c>
      <c r="C192" s="71"/>
      <c r="D192" s="72"/>
      <c r="E192" s="73"/>
      <c r="F192" s="73">
        <f t="shared" si="3"/>
        <v>0</v>
      </c>
    </row>
    <row r="193" spans="1:6" ht="28.5" x14ac:dyDescent="0.2">
      <c r="A193" s="36">
        <v>4.0999999999999996</v>
      </c>
      <c r="B193" s="24" t="s">
        <v>191</v>
      </c>
      <c r="C193" s="103">
        <v>1</v>
      </c>
      <c r="D193" s="104" t="s">
        <v>33</v>
      </c>
      <c r="E193" s="105">
        <v>12350</v>
      </c>
      <c r="F193" s="105">
        <f t="shared" si="3"/>
        <v>12350</v>
      </c>
    </row>
    <row r="194" spans="1:6" ht="71.25" x14ac:dyDescent="0.2">
      <c r="A194" s="36">
        <f>+A193+0.1</f>
        <v>4.1999999999999993</v>
      </c>
      <c r="B194" s="24" t="s">
        <v>192</v>
      </c>
      <c r="C194" s="103">
        <v>1.68</v>
      </c>
      <c r="D194" s="78" t="s">
        <v>25</v>
      </c>
      <c r="E194" s="105">
        <v>13255.8</v>
      </c>
      <c r="F194" s="105">
        <f t="shared" si="3"/>
        <v>22269.74</v>
      </c>
    </row>
    <row r="195" spans="1:6" ht="14.25" x14ac:dyDescent="0.2">
      <c r="A195" s="36">
        <f>+A194+0.1</f>
        <v>4.2999999999999989</v>
      </c>
      <c r="B195" s="24" t="s">
        <v>193</v>
      </c>
      <c r="C195" s="71">
        <v>10.8</v>
      </c>
      <c r="D195" s="78" t="s">
        <v>25</v>
      </c>
      <c r="E195" s="73">
        <v>7150.5</v>
      </c>
      <c r="F195" s="73">
        <f t="shared" si="3"/>
        <v>77225.399999999994</v>
      </c>
    </row>
    <row r="196" spans="1:6" x14ac:dyDescent="0.2">
      <c r="A196" s="36"/>
      <c r="B196" s="19"/>
      <c r="C196" s="71"/>
      <c r="D196" s="72"/>
      <c r="E196" s="73"/>
      <c r="F196" s="28">
        <f t="shared" si="3"/>
        <v>0</v>
      </c>
    </row>
    <row r="197" spans="1:6" x14ac:dyDescent="0.2">
      <c r="A197" s="107">
        <v>5</v>
      </c>
      <c r="B197" s="93" t="s">
        <v>194</v>
      </c>
      <c r="C197" s="71"/>
      <c r="D197" s="72"/>
      <c r="E197" s="73"/>
      <c r="F197" s="28">
        <f t="shared" si="3"/>
        <v>0</v>
      </c>
    </row>
    <row r="198" spans="1:6" ht="14.25" x14ac:dyDescent="0.2">
      <c r="A198" s="36">
        <f>+A197+0.1</f>
        <v>5.0999999999999996</v>
      </c>
      <c r="B198" s="24" t="s">
        <v>195</v>
      </c>
      <c r="C198" s="71">
        <v>1</v>
      </c>
      <c r="D198" s="49" t="s">
        <v>33</v>
      </c>
      <c r="E198" s="234">
        <v>5354.66</v>
      </c>
      <c r="F198" s="28">
        <f t="shared" si="3"/>
        <v>5354.66</v>
      </c>
    </row>
    <row r="199" spans="1:6" ht="14.25" x14ac:dyDescent="0.2">
      <c r="A199" s="36">
        <f>+A198+0.1</f>
        <v>5.1999999999999993</v>
      </c>
      <c r="B199" s="24" t="s">
        <v>196</v>
      </c>
      <c r="C199" s="71">
        <v>4</v>
      </c>
      <c r="D199" s="49" t="s">
        <v>33</v>
      </c>
      <c r="E199" s="234">
        <v>1306.76</v>
      </c>
      <c r="F199" s="28">
        <f t="shared" si="3"/>
        <v>5227.04</v>
      </c>
    </row>
    <row r="200" spans="1:6" ht="14.25" x14ac:dyDescent="0.2">
      <c r="A200" s="36">
        <f>+A199+0.1</f>
        <v>5.2999999999999989</v>
      </c>
      <c r="B200" s="24" t="s">
        <v>197</v>
      </c>
      <c r="C200" s="71">
        <v>3</v>
      </c>
      <c r="D200" s="49" t="s">
        <v>33</v>
      </c>
      <c r="E200" s="234">
        <v>1344.45</v>
      </c>
      <c r="F200" s="28">
        <f t="shared" si="3"/>
        <v>4033.35</v>
      </c>
    </row>
    <row r="201" spans="1:6" ht="14.25" x14ac:dyDescent="0.2">
      <c r="A201" s="36">
        <f>+A200+0.1</f>
        <v>5.3999999999999986</v>
      </c>
      <c r="B201" s="24" t="s">
        <v>198</v>
      </c>
      <c r="C201" s="71">
        <v>2</v>
      </c>
      <c r="D201" s="49" t="s">
        <v>33</v>
      </c>
      <c r="E201" s="234">
        <v>1514.3</v>
      </c>
      <c r="F201" s="28">
        <f t="shared" si="3"/>
        <v>3028.6</v>
      </c>
    </row>
    <row r="202" spans="1:6" x14ac:dyDescent="0.2">
      <c r="A202" s="36"/>
      <c r="B202" s="19"/>
      <c r="C202" s="71"/>
      <c r="D202" s="72"/>
      <c r="E202" s="234"/>
      <c r="F202" s="28">
        <f t="shared" si="3"/>
        <v>0</v>
      </c>
    </row>
    <row r="203" spans="1:6" ht="57" x14ac:dyDescent="0.2">
      <c r="A203" s="123">
        <v>6</v>
      </c>
      <c r="B203" s="24" t="s">
        <v>199</v>
      </c>
      <c r="C203" s="103">
        <v>12.7</v>
      </c>
      <c r="D203" s="229" t="s">
        <v>25</v>
      </c>
      <c r="E203" s="105">
        <v>1707.15</v>
      </c>
      <c r="F203" s="105">
        <f t="shared" si="3"/>
        <v>21680.81</v>
      </c>
    </row>
    <row r="204" spans="1:6" x14ac:dyDescent="0.2">
      <c r="A204" s="124"/>
      <c r="B204" s="58" t="s">
        <v>200</v>
      </c>
      <c r="C204" s="125"/>
      <c r="D204" s="60"/>
      <c r="E204" s="61"/>
      <c r="F204" s="61">
        <f>SUM(F168:F203)</f>
        <v>1132804.9400000002</v>
      </c>
    </row>
    <row r="205" spans="1:6" x14ac:dyDescent="0.2">
      <c r="A205" s="235"/>
      <c r="B205" s="74"/>
      <c r="C205" s="236"/>
      <c r="D205" s="72"/>
      <c r="E205" s="73"/>
      <c r="F205" s="28">
        <f t="shared" si="3"/>
        <v>0</v>
      </c>
    </row>
    <row r="206" spans="1:6" x14ac:dyDescent="0.2">
      <c r="A206" s="237" t="s">
        <v>201</v>
      </c>
      <c r="B206" s="238" t="s">
        <v>202</v>
      </c>
      <c r="C206" s="239"/>
      <c r="D206" s="240"/>
      <c r="E206" s="241"/>
      <c r="F206" s="28">
        <f t="shared" si="3"/>
        <v>0</v>
      </c>
    </row>
    <row r="207" spans="1:6" x14ac:dyDescent="0.2">
      <c r="A207" s="242"/>
      <c r="B207" s="238"/>
      <c r="C207" s="243"/>
      <c r="D207" s="240"/>
      <c r="E207" s="241"/>
      <c r="F207" s="28">
        <f t="shared" si="3"/>
        <v>0</v>
      </c>
    </row>
    <row r="208" spans="1:6" x14ac:dyDescent="0.2">
      <c r="A208" s="244">
        <v>1</v>
      </c>
      <c r="B208" s="238" t="s">
        <v>203</v>
      </c>
      <c r="C208" s="243"/>
      <c r="D208" s="240"/>
      <c r="E208" s="241"/>
      <c r="F208" s="28">
        <f t="shared" si="3"/>
        <v>0</v>
      </c>
    </row>
    <row r="209" spans="1:6" ht="14.25" x14ac:dyDescent="0.2">
      <c r="A209" s="245">
        <v>1.1000000000000001</v>
      </c>
      <c r="B209" s="24" t="s">
        <v>12</v>
      </c>
      <c r="C209" s="243">
        <v>105</v>
      </c>
      <c r="D209" s="240" t="s">
        <v>13</v>
      </c>
      <c r="E209" s="241">
        <v>13.42</v>
      </c>
      <c r="F209" s="28">
        <f t="shared" si="3"/>
        <v>1409.1</v>
      </c>
    </row>
    <row r="210" spans="1:6" x14ac:dyDescent="0.2">
      <c r="A210" s="246"/>
      <c r="B210" s="247"/>
      <c r="C210" s="248"/>
      <c r="D210" s="249"/>
      <c r="E210" s="250"/>
      <c r="F210" s="28">
        <f t="shared" si="3"/>
        <v>0</v>
      </c>
    </row>
    <row r="211" spans="1:6" x14ac:dyDescent="0.2">
      <c r="A211" s="244">
        <v>2</v>
      </c>
      <c r="B211" s="76" t="s">
        <v>14</v>
      </c>
      <c r="C211" s="251"/>
      <c r="D211" s="158"/>
      <c r="E211" s="252"/>
      <c r="F211" s="28">
        <f t="shared" si="3"/>
        <v>0</v>
      </c>
    </row>
    <row r="212" spans="1:6" ht="14.25" x14ac:dyDescent="0.2">
      <c r="A212" s="253">
        <v>2.1</v>
      </c>
      <c r="B212" s="24" t="s">
        <v>204</v>
      </c>
      <c r="C212" s="243">
        <v>40.5</v>
      </c>
      <c r="D212" s="240" t="s">
        <v>13</v>
      </c>
      <c r="E212" s="241">
        <v>62.61</v>
      </c>
      <c r="F212" s="28">
        <f t="shared" si="3"/>
        <v>2535.71</v>
      </c>
    </row>
    <row r="213" spans="1:6" ht="28.5" x14ac:dyDescent="0.2">
      <c r="A213" s="253">
        <v>2.2000000000000002</v>
      </c>
      <c r="B213" s="24" t="s">
        <v>205</v>
      </c>
      <c r="C213" s="254">
        <v>43.589099999999995</v>
      </c>
      <c r="D213" s="255" t="s">
        <v>52</v>
      </c>
      <c r="E213" s="256">
        <v>521.80999999999995</v>
      </c>
      <c r="F213" s="28">
        <f t="shared" si="3"/>
        <v>22745.23</v>
      </c>
    </row>
    <row r="214" spans="1:6" ht="14.25" x14ac:dyDescent="0.2">
      <c r="A214" s="253">
        <v>2.2999999999999998</v>
      </c>
      <c r="B214" s="24" t="s">
        <v>206</v>
      </c>
      <c r="C214" s="251">
        <v>21.2178</v>
      </c>
      <c r="D214" s="255" t="s">
        <v>52</v>
      </c>
      <c r="E214" s="252">
        <v>288.14999999999998</v>
      </c>
      <c r="F214" s="28">
        <f t="shared" si="3"/>
        <v>6113.91</v>
      </c>
    </row>
    <row r="215" spans="1:6" ht="14.25" x14ac:dyDescent="0.2">
      <c r="A215" s="253">
        <v>2.4</v>
      </c>
      <c r="B215" s="24" t="s">
        <v>207</v>
      </c>
      <c r="C215" s="251">
        <v>29.082689999999992</v>
      </c>
      <c r="D215" s="255" t="s">
        <v>52</v>
      </c>
      <c r="E215" s="252">
        <v>210.1</v>
      </c>
      <c r="F215" s="28">
        <f t="shared" si="3"/>
        <v>6110.27</v>
      </c>
    </row>
    <row r="216" spans="1:6" x14ac:dyDescent="0.2">
      <c r="A216" s="253"/>
      <c r="B216" s="257"/>
      <c r="C216" s="251"/>
      <c r="D216" s="255"/>
      <c r="E216" s="256"/>
      <c r="F216" s="28">
        <f t="shared" si="3"/>
        <v>0</v>
      </c>
    </row>
    <row r="217" spans="1:6" x14ac:dyDescent="0.2">
      <c r="A217" s="244">
        <v>3</v>
      </c>
      <c r="B217" s="76" t="s">
        <v>208</v>
      </c>
      <c r="C217" s="251"/>
      <c r="D217" s="255"/>
      <c r="E217" s="252"/>
      <c r="F217" s="28">
        <f t="shared" si="3"/>
        <v>0</v>
      </c>
    </row>
    <row r="218" spans="1:6" ht="29.25" x14ac:dyDescent="0.2">
      <c r="A218" s="253">
        <v>3.1</v>
      </c>
      <c r="B218" s="24" t="s">
        <v>209</v>
      </c>
      <c r="C218" s="254">
        <v>9.4905000000000008</v>
      </c>
      <c r="D218" s="255" t="s">
        <v>52</v>
      </c>
      <c r="E218" s="258">
        <v>15762.9</v>
      </c>
      <c r="F218" s="28">
        <f t="shared" si="3"/>
        <v>149597.79999999999</v>
      </c>
    </row>
    <row r="219" spans="1:6" ht="28.5" x14ac:dyDescent="0.2">
      <c r="A219" s="253">
        <v>3.2</v>
      </c>
      <c r="B219" s="24" t="s">
        <v>210</v>
      </c>
      <c r="C219" s="254">
        <v>2.46</v>
      </c>
      <c r="D219" s="255" t="s">
        <v>52</v>
      </c>
      <c r="E219" s="258">
        <v>21749.65</v>
      </c>
      <c r="F219" s="28">
        <f t="shared" si="3"/>
        <v>53504.14</v>
      </c>
    </row>
    <row r="220" spans="1:6" ht="28.5" x14ac:dyDescent="0.2">
      <c r="A220" s="253">
        <v>3.3</v>
      </c>
      <c r="B220" s="24" t="s">
        <v>211</v>
      </c>
      <c r="C220" s="254">
        <v>3.84</v>
      </c>
      <c r="D220" s="255" t="s">
        <v>52</v>
      </c>
      <c r="E220" s="258">
        <v>47710.720000000001</v>
      </c>
      <c r="F220" s="28">
        <f t="shared" si="3"/>
        <v>183209.16</v>
      </c>
    </row>
    <row r="221" spans="1:6" ht="28.5" x14ac:dyDescent="0.2">
      <c r="A221" s="253">
        <v>3.4</v>
      </c>
      <c r="B221" s="24" t="s">
        <v>212</v>
      </c>
      <c r="C221" s="254">
        <v>2.85</v>
      </c>
      <c r="D221" s="255" t="s">
        <v>52</v>
      </c>
      <c r="E221" s="258">
        <v>47855.97</v>
      </c>
      <c r="F221" s="28">
        <f t="shared" si="3"/>
        <v>136389.51</v>
      </c>
    </row>
    <row r="222" spans="1:6" ht="28.5" x14ac:dyDescent="0.2">
      <c r="A222" s="253">
        <v>3.5</v>
      </c>
      <c r="B222" s="24" t="s">
        <v>213</v>
      </c>
      <c r="C222" s="254">
        <v>4.0400000000000009</v>
      </c>
      <c r="D222" s="255" t="s">
        <v>52</v>
      </c>
      <c r="E222" s="258">
        <v>39027.06</v>
      </c>
      <c r="F222" s="28">
        <f t="shared" si="3"/>
        <v>157669.32</v>
      </c>
    </row>
    <row r="223" spans="1:6" ht="28.5" x14ac:dyDescent="0.2">
      <c r="A223" s="253">
        <v>3.6</v>
      </c>
      <c r="B223" s="24" t="s">
        <v>214</v>
      </c>
      <c r="C223" s="86">
        <v>1.3230000000000002</v>
      </c>
      <c r="D223" s="255" t="s">
        <v>52</v>
      </c>
      <c r="E223" s="258">
        <v>39636.46</v>
      </c>
      <c r="F223" s="28">
        <f t="shared" si="3"/>
        <v>52439.040000000001</v>
      </c>
    </row>
    <row r="224" spans="1:6" x14ac:dyDescent="0.2">
      <c r="A224" s="253"/>
      <c r="B224" s="257"/>
      <c r="C224" s="251"/>
      <c r="D224" s="158"/>
      <c r="E224" s="252"/>
      <c r="F224" s="28">
        <f t="shared" si="3"/>
        <v>0</v>
      </c>
    </row>
    <row r="225" spans="1:6" x14ac:dyDescent="0.2">
      <c r="A225" s="244">
        <v>4</v>
      </c>
      <c r="B225" s="76" t="s">
        <v>215</v>
      </c>
      <c r="C225" s="251"/>
      <c r="D225" s="158"/>
      <c r="E225" s="252"/>
      <c r="F225" s="28">
        <f t="shared" si="3"/>
        <v>0</v>
      </c>
    </row>
    <row r="226" spans="1:6" ht="28.5" x14ac:dyDescent="0.2">
      <c r="A226" s="253">
        <v>4.0999999999999996</v>
      </c>
      <c r="B226" s="24" t="s">
        <v>216</v>
      </c>
      <c r="C226" s="254">
        <v>240.75999999999996</v>
      </c>
      <c r="D226" s="78" t="s">
        <v>25</v>
      </c>
      <c r="E226" s="256">
        <v>1925.95</v>
      </c>
      <c r="F226" s="28">
        <f t="shared" si="3"/>
        <v>463691.72</v>
      </c>
    </row>
    <row r="227" spans="1:6" ht="14.25" x14ac:dyDescent="0.2">
      <c r="A227" s="253">
        <v>4.2</v>
      </c>
      <c r="B227" s="24" t="s">
        <v>217</v>
      </c>
      <c r="C227" s="251">
        <v>37.04</v>
      </c>
      <c r="D227" s="78" t="s">
        <v>25</v>
      </c>
      <c r="E227" s="252">
        <v>1706.72</v>
      </c>
      <c r="F227" s="28">
        <f t="shared" si="3"/>
        <v>63216.91</v>
      </c>
    </row>
    <row r="228" spans="1:6" x14ac:dyDescent="0.2">
      <c r="A228" s="253"/>
      <c r="B228" s="259"/>
      <c r="C228" s="251"/>
      <c r="D228" s="158"/>
      <c r="E228" s="252"/>
      <c r="F228" s="28">
        <f t="shared" si="3"/>
        <v>0</v>
      </c>
    </row>
    <row r="229" spans="1:6" x14ac:dyDescent="0.2">
      <c r="A229" s="244">
        <v>5</v>
      </c>
      <c r="B229" s="76" t="s">
        <v>218</v>
      </c>
      <c r="C229" s="251"/>
      <c r="D229" s="158"/>
      <c r="E229" s="252"/>
      <c r="F229" s="28">
        <f t="shared" si="3"/>
        <v>0</v>
      </c>
    </row>
    <row r="230" spans="1:6" ht="28.5" x14ac:dyDescent="0.2">
      <c r="A230" s="253">
        <v>5.0999999999999996</v>
      </c>
      <c r="B230" s="260" t="s">
        <v>219</v>
      </c>
      <c r="C230" s="254">
        <v>104.65</v>
      </c>
      <c r="D230" s="229" t="s">
        <v>25</v>
      </c>
      <c r="E230" s="252">
        <v>271.64999999999998</v>
      </c>
      <c r="F230" s="28">
        <f t="shared" si="3"/>
        <v>28428.17</v>
      </c>
    </row>
    <row r="231" spans="1:6" ht="14.25" x14ac:dyDescent="0.2">
      <c r="A231" s="253">
        <v>5.2</v>
      </c>
      <c r="B231" s="260" t="s">
        <v>220</v>
      </c>
      <c r="C231" s="251">
        <v>104.65</v>
      </c>
      <c r="D231" s="78" t="s">
        <v>25</v>
      </c>
      <c r="E231" s="252">
        <v>598.04999999999995</v>
      </c>
      <c r="F231" s="28">
        <f t="shared" si="3"/>
        <v>62585.93</v>
      </c>
    </row>
    <row r="232" spans="1:6" ht="14.25" x14ac:dyDescent="0.2">
      <c r="A232" s="253">
        <v>5.3</v>
      </c>
      <c r="B232" s="260" t="s">
        <v>66</v>
      </c>
      <c r="C232" s="251">
        <v>615</v>
      </c>
      <c r="D232" s="158" t="s">
        <v>13</v>
      </c>
      <c r="E232" s="252">
        <v>135.43</v>
      </c>
      <c r="F232" s="28">
        <f t="shared" si="3"/>
        <v>83289.45</v>
      </c>
    </row>
    <row r="233" spans="1:6" x14ac:dyDescent="0.2">
      <c r="A233" s="261"/>
      <c r="B233" s="76"/>
      <c r="C233" s="251"/>
      <c r="D233" s="158"/>
      <c r="E233" s="252"/>
      <c r="F233" s="28">
        <f t="shared" si="3"/>
        <v>0</v>
      </c>
    </row>
    <row r="234" spans="1:6" x14ac:dyDescent="0.2">
      <c r="A234" s="244">
        <v>6</v>
      </c>
      <c r="B234" s="76" t="s">
        <v>221</v>
      </c>
      <c r="C234" s="251"/>
      <c r="D234" s="158"/>
      <c r="E234" s="252"/>
      <c r="F234" s="28">
        <f t="shared" ref="F234:F297" si="4">ROUND(E234*C234,2)</f>
        <v>0</v>
      </c>
    </row>
    <row r="235" spans="1:6" ht="14.25" x14ac:dyDescent="0.2">
      <c r="A235" s="253">
        <v>6.1</v>
      </c>
      <c r="B235" s="24" t="s">
        <v>222</v>
      </c>
      <c r="C235" s="251">
        <v>104.65</v>
      </c>
      <c r="D235" s="78" t="s">
        <v>25</v>
      </c>
      <c r="E235" s="262">
        <v>145.47</v>
      </c>
      <c r="F235" s="28">
        <f t="shared" si="4"/>
        <v>15223.44</v>
      </c>
    </row>
    <row r="236" spans="1:6" ht="28.5" x14ac:dyDescent="0.2">
      <c r="A236" s="253">
        <v>6.2</v>
      </c>
      <c r="B236" s="24" t="s">
        <v>223</v>
      </c>
      <c r="C236" s="254">
        <v>104.65</v>
      </c>
      <c r="D236" s="78" t="s">
        <v>25</v>
      </c>
      <c r="E236" s="263">
        <v>224.18</v>
      </c>
      <c r="F236" s="28">
        <f t="shared" si="4"/>
        <v>23460.44</v>
      </c>
    </row>
    <row r="237" spans="1:6" x14ac:dyDescent="0.2">
      <c r="A237" s="253"/>
      <c r="B237" s="257"/>
      <c r="C237" s="251"/>
      <c r="D237" s="158"/>
      <c r="E237" s="252"/>
      <c r="F237" s="28">
        <f t="shared" si="4"/>
        <v>0</v>
      </c>
    </row>
    <row r="238" spans="1:6" ht="28.5" x14ac:dyDescent="0.2">
      <c r="A238" s="245">
        <v>7</v>
      </c>
      <c r="B238" s="24" t="s">
        <v>224</v>
      </c>
      <c r="C238" s="251">
        <v>105</v>
      </c>
      <c r="D238" s="158" t="s">
        <v>13</v>
      </c>
      <c r="E238" s="252">
        <v>589.87</v>
      </c>
      <c r="F238" s="28">
        <f t="shared" si="4"/>
        <v>61936.35</v>
      </c>
    </row>
    <row r="239" spans="1:6" ht="42.75" x14ac:dyDescent="0.2">
      <c r="A239" s="245">
        <v>8</v>
      </c>
      <c r="B239" s="24" t="s">
        <v>225</v>
      </c>
      <c r="C239" s="254">
        <v>10.399999999999999</v>
      </c>
      <c r="D239" s="149" t="s">
        <v>13</v>
      </c>
      <c r="E239" s="256">
        <v>565.4</v>
      </c>
      <c r="F239" s="28">
        <f t="shared" si="4"/>
        <v>5880.16</v>
      </c>
    </row>
    <row r="240" spans="1:6" ht="14.25" x14ac:dyDescent="0.2">
      <c r="A240" s="245">
        <v>9</v>
      </c>
      <c r="B240" s="24" t="s">
        <v>226</v>
      </c>
      <c r="C240" s="254">
        <v>16</v>
      </c>
      <c r="D240" s="104" t="s">
        <v>33</v>
      </c>
      <c r="E240" s="256">
        <v>6270.89</v>
      </c>
      <c r="F240" s="28">
        <f t="shared" si="4"/>
        <v>100334.24</v>
      </c>
    </row>
    <row r="241" spans="1:6" x14ac:dyDescent="0.2">
      <c r="A241" s="253"/>
      <c r="B241" s="259"/>
      <c r="C241" s="251"/>
      <c r="D241" s="158"/>
      <c r="E241" s="252"/>
      <c r="F241" s="28">
        <f t="shared" si="4"/>
        <v>0</v>
      </c>
    </row>
    <row r="242" spans="1:6" ht="42.75" x14ac:dyDescent="0.2">
      <c r="A242" s="245">
        <v>10</v>
      </c>
      <c r="B242" s="24" t="s">
        <v>227</v>
      </c>
      <c r="C242" s="86">
        <v>1</v>
      </c>
      <c r="D242" s="264" t="s">
        <v>228</v>
      </c>
      <c r="E242" s="190">
        <v>105500</v>
      </c>
      <c r="F242" s="190">
        <f t="shared" si="4"/>
        <v>105500</v>
      </c>
    </row>
    <row r="243" spans="1:6" ht="14.25" x14ac:dyDescent="0.2">
      <c r="A243" s="123">
        <v>11</v>
      </c>
      <c r="B243" s="24" t="s">
        <v>229</v>
      </c>
      <c r="C243" s="71">
        <v>1</v>
      </c>
      <c r="D243" s="49" t="s">
        <v>33</v>
      </c>
      <c r="E243" s="79">
        <v>12500</v>
      </c>
      <c r="F243" s="28">
        <f t="shared" si="4"/>
        <v>12500</v>
      </c>
    </row>
    <row r="244" spans="1:6" x14ac:dyDescent="0.2">
      <c r="A244" s="124"/>
      <c r="B244" s="58" t="s">
        <v>230</v>
      </c>
      <c r="C244" s="125"/>
      <c r="D244" s="60"/>
      <c r="E244" s="61"/>
      <c r="F244" s="61">
        <f>SUM(F205:F243)</f>
        <v>1797769.9999999995</v>
      </c>
    </row>
    <row r="245" spans="1:6" x14ac:dyDescent="0.2">
      <c r="A245" s="265"/>
      <c r="B245" s="266"/>
      <c r="C245" s="267"/>
      <c r="D245" s="268"/>
      <c r="E245" s="269"/>
      <c r="F245" s="28">
        <f t="shared" si="4"/>
        <v>0</v>
      </c>
    </row>
    <row r="246" spans="1:6" x14ac:dyDescent="0.2">
      <c r="A246" s="270" t="s">
        <v>231</v>
      </c>
      <c r="B246" s="271" t="s">
        <v>232</v>
      </c>
      <c r="C246" s="272"/>
      <c r="D246" s="273"/>
      <c r="E246" s="274"/>
      <c r="F246" s="28">
        <f t="shared" si="4"/>
        <v>0</v>
      </c>
    </row>
    <row r="247" spans="1:6" x14ac:dyDescent="0.2">
      <c r="A247" s="275"/>
      <c r="B247" s="276"/>
      <c r="C247" s="277"/>
      <c r="D247" s="278"/>
      <c r="E247" s="279"/>
      <c r="F247" s="28">
        <f t="shared" si="4"/>
        <v>0</v>
      </c>
    </row>
    <row r="248" spans="1:6" ht="14.25" x14ac:dyDescent="0.2">
      <c r="A248" s="280">
        <v>1</v>
      </c>
      <c r="B248" s="281" t="s">
        <v>12</v>
      </c>
      <c r="C248" s="277">
        <v>18.600000000000001</v>
      </c>
      <c r="D248" s="278" t="s">
        <v>233</v>
      </c>
      <c r="E248" s="279">
        <v>13.42</v>
      </c>
      <c r="F248" s="28">
        <f t="shared" si="4"/>
        <v>249.61</v>
      </c>
    </row>
    <row r="249" spans="1:6" ht="14.25" x14ac:dyDescent="0.2">
      <c r="A249" s="280"/>
      <c r="B249" s="282"/>
      <c r="C249" s="277"/>
      <c r="D249" s="278"/>
      <c r="E249" s="279"/>
      <c r="F249" s="28">
        <f t="shared" si="4"/>
        <v>0</v>
      </c>
    </row>
    <row r="250" spans="1:6" ht="42.75" x14ac:dyDescent="0.2">
      <c r="A250" s="280">
        <v>2</v>
      </c>
      <c r="B250" s="283" t="s">
        <v>234</v>
      </c>
      <c r="C250" s="284">
        <v>1</v>
      </c>
      <c r="D250" s="285" t="s">
        <v>228</v>
      </c>
      <c r="E250" s="286">
        <v>3261.51</v>
      </c>
      <c r="F250" s="28">
        <f t="shared" si="4"/>
        <v>3261.51</v>
      </c>
    </row>
    <row r="251" spans="1:6" x14ac:dyDescent="0.2">
      <c r="A251" s="287"/>
      <c r="B251" s="276"/>
      <c r="C251" s="277"/>
      <c r="D251" s="288"/>
      <c r="E251" s="289"/>
      <c r="F251" s="28">
        <f t="shared" si="4"/>
        <v>0</v>
      </c>
    </row>
    <row r="252" spans="1:6" x14ac:dyDescent="0.2">
      <c r="A252" s="290">
        <v>3</v>
      </c>
      <c r="B252" s="271" t="s">
        <v>235</v>
      </c>
      <c r="C252" s="277"/>
      <c r="D252" s="288"/>
      <c r="E252" s="289"/>
      <c r="F252" s="28">
        <f t="shared" si="4"/>
        <v>0</v>
      </c>
    </row>
    <row r="253" spans="1:6" ht="15" x14ac:dyDescent="0.25">
      <c r="A253" s="275">
        <v>3.1</v>
      </c>
      <c r="B253" s="281" t="s">
        <v>236</v>
      </c>
      <c r="C253" s="277">
        <v>1.45</v>
      </c>
      <c r="D253" s="291" t="s">
        <v>52</v>
      </c>
      <c r="E253" s="292">
        <v>16233.57</v>
      </c>
      <c r="F253" s="28">
        <f t="shared" si="4"/>
        <v>23538.68</v>
      </c>
    </row>
    <row r="254" spans="1:6" ht="14.25" x14ac:dyDescent="0.2">
      <c r="A254" s="275">
        <v>3.2</v>
      </c>
      <c r="B254" s="281" t="s">
        <v>237</v>
      </c>
      <c r="C254" s="277">
        <v>0.32</v>
      </c>
      <c r="D254" s="291" t="s">
        <v>52</v>
      </c>
      <c r="E254" s="292">
        <v>47431.21</v>
      </c>
      <c r="F254" s="28">
        <f t="shared" si="4"/>
        <v>15177.99</v>
      </c>
    </row>
    <row r="255" spans="1:6" ht="28.5" x14ac:dyDescent="0.2">
      <c r="A255" s="275">
        <v>3.3</v>
      </c>
      <c r="B255" s="283" t="s">
        <v>238</v>
      </c>
      <c r="C255" s="277">
        <v>0.18</v>
      </c>
      <c r="D255" s="291" t="s">
        <v>52</v>
      </c>
      <c r="E255" s="292">
        <v>45537.99</v>
      </c>
      <c r="F255" s="28">
        <f t="shared" si="4"/>
        <v>8196.84</v>
      </c>
    </row>
    <row r="256" spans="1:6" ht="14.25" x14ac:dyDescent="0.2">
      <c r="A256" s="275">
        <v>3.4</v>
      </c>
      <c r="B256" s="281" t="s">
        <v>239</v>
      </c>
      <c r="C256" s="277">
        <v>0.11</v>
      </c>
      <c r="D256" s="291" t="s">
        <v>52</v>
      </c>
      <c r="E256" s="292">
        <v>35859.870000000003</v>
      </c>
      <c r="F256" s="28">
        <f t="shared" si="4"/>
        <v>3944.59</v>
      </c>
    </row>
    <row r="257" spans="1:6" ht="14.25" x14ac:dyDescent="0.2">
      <c r="A257" s="275">
        <v>3.5</v>
      </c>
      <c r="B257" s="281" t="s">
        <v>240</v>
      </c>
      <c r="C257" s="277">
        <v>0.37</v>
      </c>
      <c r="D257" s="291" t="s">
        <v>52</v>
      </c>
      <c r="E257" s="292">
        <v>46482.35</v>
      </c>
      <c r="F257" s="28">
        <f t="shared" si="4"/>
        <v>17198.47</v>
      </c>
    </row>
    <row r="258" spans="1:6" ht="14.25" x14ac:dyDescent="0.2">
      <c r="A258" s="275">
        <v>3.6</v>
      </c>
      <c r="B258" s="281" t="s">
        <v>241</v>
      </c>
      <c r="C258" s="277">
        <v>0.12</v>
      </c>
      <c r="D258" s="291" t="s">
        <v>52</v>
      </c>
      <c r="E258" s="292">
        <v>37250.22</v>
      </c>
      <c r="F258" s="28">
        <f t="shared" si="4"/>
        <v>4470.03</v>
      </c>
    </row>
    <row r="259" spans="1:6" ht="14.25" x14ac:dyDescent="0.2">
      <c r="A259" s="275">
        <v>3.7</v>
      </c>
      <c r="B259" s="281" t="s">
        <v>242</v>
      </c>
      <c r="C259" s="277">
        <v>0.81</v>
      </c>
      <c r="D259" s="291" t="s">
        <v>52</v>
      </c>
      <c r="E259" s="292">
        <v>21919.13</v>
      </c>
      <c r="F259" s="28">
        <f t="shared" si="4"/>
        <v>17754.5</v>
      </c>
    </row>
    <row r="260" spans="1:6" x14ac:dyDescent="0.2">
      <c r="A260" s="287"/>
      <c r="B260" s="276"/>
      <c r="C260" s="277"/>
      <c r="D260" s="288"/>
      <c r="E260" s="279"/>
      <c r="F260" s="28">
        <f t="shared" si="4"/>
        <v>0</v>
      </c>
    </row>
    <row r="261" spans="1:6" x14ac:dyDescent="0.2">
      <c r="A261" s="290">
        <v>4</v>
      </c>
      <c r="B261" s="271" t="s">
        <v>243</v>
      </c>
      <c r="C261" s="277"/>
      <c r="D261" s="288"/>
      <c r="E261" s="289"/>
      <c r="F261" s="28">
        <f t="shared" si="4"/>
        <v>0</v>
      </c>
    </row>
    <row r="262" spans="1:6" ht="14.25" x14ac:dyDescent="0.2">
      <c r="A262" s="275">
        <v>4.0999999999999996</v>
      </c>
      <c r="B262" s="281" t="s">
        <v>244</v>
      </c>
      <c r="C262" s="277">
        <v>4.82</v>
      </c>
      <c r="D262" s="78" t="s">
        <v>25</v>
      </c>
      <c r="E262" s="279">
        <v>1606.75</v>
      </c>
      <c r="F262" s="28">
        <f t="shared" si="4"/>
        <v>7744.54</v>
      </c>
    </row>
    <row r="263" spans="1:6" ht="14.25" x14ac:dyDescent="0.2">
      <c r="A263" s="275">
        <v>4.2</v>
      </c>
      <c r="B263" s="281" t="s">
        <v>245</v>
      </c>
      <c r="C263" s="277">
        <v>22.69</v>
      </c>
      <c r="D263" s="78" t="s">
        <v>25</v>
      </c>
      <c r="E263" s="279">
        <v>1628.44</v>
      </c>
      <c r="F263" s="28">
        <f t="shared" si="4"/>
        <v>36949.300000000003</v>
      </c>
    </row>
    <row r="264" spans="1:6" x14ac:dyDescent="0.2">
      <c r="A264" s="275"/>
      <c r="B264" s="276"/>
      <c r="C264" s="277"/>
      <c r="D264" s="288"/>
      <c r="E264" s="279"/>
      <c r="F264" s="28">
        <f t="shared" si="4"/>
        <v>0</v>
      </c>
    </row>
    <row r="265" spans="1:6" x14ac:dyDescent="0.2">
      <c r="A265" s="290">
        <v>5</v>
      </c>
      <c r="B265" s="271" t="s">
        <v>218</v>
      </c>
      <c r="C265" s="277"/>
      <c r="D265" s="288"/>
      <c r="E265" s="289"/>
      <c r="F265" s="28">
        <f t="shared" si="4"/>
        <v>0</v>
      </c>
    </row>
    <row r="266" spans="1:6" ht="28.5" x14ac:dyDescent="0.2">
      <c r="A266" s="275">
        <v>5.0999999999999996</v>
      </c>
      <c r="B266" s="260" t="s">
        <v>219</v>
      </c>
      <c r="C266" s="284">
        <v>9.77</v>
      </c>
      <c r="D266" s="78" t="s">
        <v>25</v>
      </c>
      <c r="E266" s="286">
        <v>271.64999999999998</v>
      </c>
      <c r="F266" s="28">
        <f t="shared" si="4"/>
        <v>2654.02</v>
      </c>
    </row>
    <row r="267" spans="1:6" ht="14.25" x14ac:dyDescent="0.2">
      <c r="A267" s="275">
        <v>5.2</v>
      </c>
      <c r="B267" s="24" t="s">
        <v>182</v>
      </c>
      <c r="C267" s="277">
        <v>26.04</v>
      </c>
      <c r="D267" s="78" t="s">
        <v>25</v>
      </c>
      <c r="E267" s="279">
        <v>592.88</v>
      </c>
      <c r="F267" s="28">
        <f t="shared" si="4"/>
        <v>15438.6</v>
      </c>
    </row>
    <row r="268" spans="1:6" ht="14.25" x14ac:dyDescent="0.2">
      <c r="A268" s="275">
        <v>5.3</v>
      </c>
      <c r="B268" s="24" t="s">
        <v>183</v>
      </c>
      <c r="C268" s="277">
        <v>20.939999999999998</v>
      </c>
      <c r="D268" s="78" t="s">
        <v>25</v>
      </c>
      <c r="E268" s="279">
        <v>547.55999999999995</v>
      </c>
      <c r="F268" s="28">
        <f t="shared" si="4"/>
        <v>11465.91</v>
      </c>
    </row>
    <row r="269" spans="1:6" ht="14.25" x14ac:dyDescent="0.2">
      <c r="A269" s="275">
        <v>5.4</v>
      </c>
      <c r="B269" s="281" t="s">
        <v>184</v>
      </c>
      <c r="C269" s="277">
        <v>9.6199999999999992</v>
      </c>
      <c r="D269" s="78" t="s">
        <v>25</v>
      </c>
      <c r="E269" s="279">
        <v>778.78</v>
      </c>
      <c r="F269" s="28">
        <f t="shared" si="4"/>
        <v>7491.86</v>
      </c>
    </row>
    <row r="270" spans="1:6" ht="14.25" x14ac:dyDescent="0.2">
      <c r="A270" s="275">
        <v>5.5</v>
      </c>
      <c r="B270" s="281" t="s">
        <v>66</v>
      </c>
      <c r="C270" s="277">
        <v>47.6</v>
      </c>
      <c r="D270" s="288" t="s">
        <v>13</v>
      </c>
      <c r="E270" s="279">
        <v>135.43</v>
      </c>
      <c r="F270" s="28">
        <f t="shared" si="4"/>
        <v>6446.47</v>
      </c>
    </row>
    <row r="271" spans="1:6" ht="14.25" x14ac:dyDescent="0.2">
      <c r="A271" s="275">
        <v>5.6</v>
      </c>
      <c r="B271" s="24" t="s">
        <v>185</v>
      </c>
      <c r="C271" s="277">
        <v>2.02</v>
      </c>
      <c r="D271" s="288" t="s">
        <v>13</v>
      </c>
      <c r="E271" s="279">
        <v>781.92200000000003</v>
      </c>
      <c r="F271" s="28">
        <f t="shared" si="4"/>
        <v>1579.48</v>
      </c>
    </row>
    <row r="272" spans="1:6" ht="14.25" x14ac:dyDescent="0.2">
      <c r="A272" s="275">
        <v>5.7</v>
      </c>
      <c r="B272" s="281" t="s">
        <v>246</v>
      </c>
      <c r="C272" s="277">
        <v>10.1</v>
      </c>
      <c r="D272" s="288" t="s">
        <v>13</v>
      </c>
      <c r="E272" s="279">
        <v>198.85</v>
      </c>
      <c r="F272" s="28">
        <f t="shared" si="4"/>
        <v>2008.39</v>
      </c>
    </row>
    <row r="273" spans="1:6" ht="14.25" x14ac:dyDescent="0.2">
      <c r="A273" s="275">
        <v>5.8</v>
      </c>
      <c r="B273" s="281" t="s">
        <v>247</v>
      </c>
      <c r="C273" s="277">
        <v>6.0200000000000005</v>
      </c>
      <c r="D273" s="288" t="s">
        <v>13</v>
      </c>
      <c r="E273" s="279">
        <v>180.79</v>
      </c>
      <c r="F273" s="28">
        <f t="shared" si="4"/>
        <v>1088.3599999999999</v>
      </c>
    </row>
    <row r="274" spans="1:6" ht="28.5" x14ac:dyDescent="0.2">
      <c r="A274" s="275">
        <v>5.9</v>
      </c>
      <c r="B274" s="283" t="s">
        <v>248</v>
      </c>
      <c r="C274" s="284">
        <v>10.582000000000001</v>
      </c>
      <c r="D274" s="78" t="s">
        <v>25</v>
      </c>
      <c r="E274" s="286">
        <v>386.16248000000002</v>
      </c>
      <c r="F274" s="28">
        <f t="shared" si="4"/>
        <v>4086.37</v>
      </c>
    </row>
    <row r="275" spans="1:6" ht="14.25" x14ac:dyDescent="0.2">
      <c r="A275" s="293">
        <v>5.0999999999999996</v>
      </c>
      <c r="B275" s="281" t="s">
        <v>249</v>
      </c>
      <c r="C275" s="277">
        <v>2.8368000000000002</v>
      </c>
      <c r="D275" s="78" t="s">
        <v>25</v>
      </c>
      <c r="E275" s="279">
        <v>2497.2199999999998</v>
      </c>
      <c r="F275" s="28">
        <f t="shared" si="4"/>
        <v>7084.11</v>
      </c>
    </row>
    <row r="276" spans="1:6" ht="28.5" x14ac:dyDescent="0.2">
      <c r="A276" s="293">
        <v>5.1100000000000003</v>
      </c>
      <c r="B276" s="283" t="s">
        <v>250</v>
      </c>
      <c r="C276" s="284">
        <v>44.143199999999993</v>
      </c>
      <c r="D276" s="229" t="s">
        <v>25</v>
      </c>
      <c r="E276" s="286">
        <v>359.42</v>
      </c>
      <c r="F276" s="28">
        <f t="shared" si="4"/>
        <v>15865.95</v>
      </c>
    </row>
    <row r="277" spans="1:6" x14ac:dyDescent="0.2">
      <c r="A277" s="275"/>
      <c r="B277" s="276"/>
      <c r="C277" s="277"/>
      <c r="D277" s="78"/>
      <c r="E277" s="289"/>
      <c r="F277" s="28">
        <f t="shared" si="4"/>
        <v>0</v>
      </c>
    </row>
    <row r="278" spans="1:6" ht="42.75" x14ac:dyDescent="0.2">
      <c r="A278" s="294">
        <v>6</v>
      </c>
      <c r="B278" s="283" t="s">
        <v>251</v>
      </c>
      <c r="C278" s="284">
        <v>5.3</v>
      </c>
      <c r="D278" s="229" t="s">
        <v>25</v>
      </c>
      <c r="E278" s="286">
        <v>1828.7560000000003</v>
      </c>
      <c r="F278" s="286">
        <f t="shared" si="4"/>
        <v>9692.41</v>
      </c>
    </row>
    <row r="279" spans="1:6" x14ac:dyDescent="0.2">
      <c r="A279" s="280"/>
      <c r="B279" s="276"/>
      <c r="C279" s="277"/>
      <c r="D279" s="278"/>
      <c r="E279" s="279"/>
      <c r="F279" s="279">
        <f t="shared" si="4"/>
        <v>0</v>
      </c>
    </row>
    <row r="280" spans="1:6" ht="42.75" x14ac:dyDescent="0.2">
      <c r="A280" s="295">
        <v>7</v>
      </c>
      <c r="B280" s="296" t="s">
        <v>252</v>
      </c>
      <c r="C280" s="297">
        <v>6.06</v>
      </c>
      <c r="D280" s="298" t="s">
        <v>25</v>
      </c>
      <c r="E280" s="299">
        <v>1707.15</v>
      </c>
      <c r="F280" s="299">
        <f t="shared" si="4"/>
        <v>10345.33</v>
      </c>
    </row>
    <row r="281" spans="1:6" x14ac:dyDescent="0.2">
      <c r="A281" s="280"/>
      <c r="B281" s="276"/>
      <c r="C281" s="277"/>
      <c r="D281" s="288"/>
      <c r="E281" s="279"/>
      <c r="F281" s="28">
        <f t="shared" si="4"/>
        <v>0</v>
      </c>
    </row>
    <row r="282" spans="1:6" x14ac:dyDescent="0.2">
      <c r="A282" s="280">
        <v>8</v>
      </c>
      <c r="B282" s="300" t="s">
        <v>253</v>
      </c>
      <c r="C282" s="277"/>
      <c r="D282" s="288"/>
      <c r="E282" s="279"/>
      <c r="F282" s="28">
        <f t="shared" si="4"/>
        <v>0</v>
      </c>
    </row>
    <row r="283" spans="1:6" ht="14.25" x14ac:dyDescent="0.2">
      <c r="A283" s="275">
        <v>8.1</v>
      </c>
      <c r="B283" s="281" t="s">
        <v>254</v>
      </c>
      <c r="C283" s="277">
        <v>15.2</v>
      </c>
      <c r="D283" s="288" t="s">
        <v>13</v>
      </c>
      <c r="E283" s="286">
        <v>2150</v>
      </c>
      <c r="F283" s="28">
        <f t="shared" si="4"/>
        <v>32680</v>
      </c>
    </row>
    <row r="284" spans="1:6" ht="28.5" x14ac:dyDescent="0.2">
      <c r="A284" s="275">
        <v>8.1999999999999993</v>
      </c>
      <c r="B284" s="283" t="s">
        <v>255</v>
      </c>
      <c r="C284" s="284">
        <v>1</v>
      </c>
      <c r="D284" s="104" t="s">
        <v>33</v>
      </c>
      <c r="E284" s="286">
        <v>12350</v>
      </c>
      <c r="F284" s="28">
        <f t="shared" si="4"/>
        <v>12350</v>
      </c>
    </row>
    <row r="285" spans="1:6" ht="28.5" x14ac:dyDescent="0.2">
      <c r="A285" s="301">
        <v>8.3000000000000007</v>
      </c>
      <c r="B285" s="283" t="s">
        <v>256</v>
      </c>
      <c r="C285" s="302">
        <v>1</v>
      </c>
      <c r="D285" s="104" t="s">
        <v>33</v>
      </c>
      <c r="E285" s="28">
        <v>12855.5</v>
      </c>
      <c r="F285" s="28">
        <f t="shared" si="4"/>
        <v>12855.5</v>
      </c>
    </row>
    <row r="286" spans="1:6" x14ac:dyDescent="0.2">
      <c r="A286" s="280"/>
      <c r="B286" s="276"/>
      <c r="C286" s="277"/>
      <c r="D286" s="288"/>
      <c r="E286" s="289"/>
      <c r="F286" s="28">
        <f t="shared" si="4"/>
        <v>0</v>
      </c>
    </row>
    <row r="287" spans="1:6" x14ac:dyDescent="0.2">
      <c r="A287" s="280">
        <v>9</v>
      </c>
      <c r="B287" s="303" t="s">
        <v>257</v>
      </c>
      <c r="C287" s="277"/>
      <c r="D287" s="288"/>
      <c r="E287" s="304"/>
      <c r="F287" s="28">
        <f t="shared" si="4"/>
        <v>0</v>
      </c>
    </row>
    <row r="288" spans="1:6" ht="28.5" x14ac:dyDescent="0.2">
      <c r="A288" s="275">
        <v>9.1</v>
      </c>
      <c r="B288" s="283" t="s">
        <v>258</v>
      </c>
      <c r="C288" s="284">
        <v>23.25</v>
      </c>
      <c r="D288" s="305" t="s">
        <v>259</v>
      </c>
      <c r="E288" s="286">
        <v>2625.25</v>
      </c>
      <c r="F288" s="28">
        <f t="shared" si="4"/>
        <v>61037.06</v>
      </c>
    </row>
    <row r="289" spans="1:6" ht="28.5" x14ac:dyDescent="0.2">
      <c r="A289" s="301">
        <v>9.1999999999999993</v>
      </c>
      <c r="B289" s="283" t="s">
        <v>260</v>
      </c>
      <c r="C289" s="302">
        <v>1</v>
      </c>
      <c r="D289" s="104" t="s">
        <v>33</v>
      </c>
      <c r="E289" s="28">
        <v>5130</v>
      </c>
      <c r="F289" s="28">
        <f t="shared" si="4"/>
        <v>5130</v>
      </c>
    </row>
    <row r="290" spans="1:6" x14ac:dyDescent="0.2">
      <c r="A290" s="287"/>
      <c r="B290" s="306"/>
      <c r="C290" s="307"/>
      <c r="D290" s="49"/>
      <c r="E290" s="289"/>
      <c r="F290" s="28">
        <f t="shared" si="4"/>
        <v>0</v>
      </c>
    </row>
    <row r="291" spans="1:6" x14ac:dyDescent="0.2">
      <c r="A291" s="280">
        <v>10</v>
      </c>
      <c r="B291" s="303" t="s">
        <v>261</v>
      </c>
      <c r="C291" s="307"/>
      <c r="D291" s="49"/>
      <c r="E291" s="289"/>
      <c r="F291" s="28">
        <f t="shared" si="4"/>
        <v>0</v>
      </c>
    </row>
    <row r="292" spans="1:6" ht="28.5" x14ac:dyDescent="0.2">
      <c r="A292" s="301">
        <v>10.1</v>
      </c>
      <c r="B292" s="283" t="s">
        <v>262</v>
      </c>
      <c r="C292" s="302">
        <v>1</v>
      </c>
      <c r="D292" s="104" t="s">
        <v>33</v>
      </c>
      <c r="E292" s="286">
        <v>11580.25</v>
      </c>
      <c r="F292" s="28">
        <f t="shared" si="4"/>
        <v>11580.25</v>
      </c>
    </row>
    <row r="293" spans="1:6" ht="14.25" x14ac:dyDescent="0.2">
      <c r="A293" s="301">
        <v>10.199999999999999</v>
      </c>
      <c r="B293" s="281" t="s">
        <v>263</v>
      </c>
      <c r="C293" s="308">
        <v>1</v>
      </c>
      <c r="D293" s="49" t="s">
        <v>33</v>
      </c>
      <c r="E293" s="279">
        <v>9236.3700000000008</v>
      </c>
      <c r="F293" s="28">
        <f t="shared" si="4"/>
        <v>9236.3700000000008</v>
      </c>
    </row>
    <row r="294" spans="1:6" ht="14.25" x14ac:dyDescent="0.2">
      <c r="A294" s="301">
        <v>10.3</v>
      </c>
      <c r="B294" s="281" t="s">
        <v>264</v>
      </c>
      <c r="C294" s="308">
        <v>1</v>
      </c>
      <c r="D294" s="49" t="s">
        <v>33</v>
      </c>
      <c r="E294" s="279">
        <v>3800</v>
      </c>
      <c r="F294" s="28">
        <f t="shared" si="4"/>
        <v>3800</v>
      </c>
    </row>
    <row r="295" spans="1:6" ht="14.25" x14ac:dyDescent="0.2">
      <c r="A295" s="301">
        <v>10.4</v>
      </c>
      <c r="B295" s="281" t="s">
        <v>265</v>
      </c>
      <c r="C295" s="308">
        <v>1</v>
      </c>
      <c r="D295" s="49" t="s">
        <v>33</v>
      </c>
      <c r="E295" s="279">
        <v>2800</v>
      </c>
      <c r="F295" s="28">
        <f t="shared" si="4"/>
        <v>2800</v>
      </c>
    </row>
    <row r="296" spans="1:6" ht="14.25" x14ac:dyDescent="0.2">
      <c r="A296" s="301">
        <v>10.5</v>
      </c>
      <c r="B296" s="281" t="s">
        <v>266</v>
      </c>
      <c r="C296" s="309">
        <v>1</v>
      </c>
      <c r="D296" s="49" t="s">
        <v>33</v>
      </c>
      <c r="E296" s="279">
        <v>3500</v>
      </c>
      <c r="F296" s="28">
        <f t="shared" si="4"/>
        <v>3500</v>
      </c>
    </row>
    <row r="297" spans="1:6" ht="14.25" x14ac:dyDescent="0.2">
      <c r="A297" s="301">
        <v>10.6</v>
      </c>
      <c r="B297" s="281" t="s">
        <v>267</v>
      </c>
      <c r="C297" s="309">
        <v>1</v>
      </c>
      <c r="D297" s="49" t="s">
        <v>33</v>
      </c>
      <c r="E297" s="279">
        <v>3650</v>
      </c>
      <c r="F297" s="28">
        <f t="shared" si="4"/>
        <v>3650</v>
      </c>
    </row>
    <row r="298" spans="1:6" ht="14.25" x14ac:dyDescent="0.2">
      <c r="A298" s="301">
        <v>10.7</v>
      </c>
      <c r="B298" s="281" t="s">
        <v>268</v>
      </c>
      <c r="C298" s="308">
        <v>2</v>
      </c>
      <c r="D298" s="49" t="s">
        <v>33</v>
      </c>
      <c r="E298" s="310">
        <v>9147.1200000000008</v>
      </c>
      <c r="F298" s="28">
        <f t="shared" ref="F298:F361" si="5">ROUND(E298*C298,2)</f>
        <v>18294.240000000002</v>
      </c>
    </row>
    <row r="299" spans="1:6" ht="14.25" x14ac:dyDescent="0.2">
      <c r="A299" s="301">
        <v>10.8</v>
      </c>
      <c r="B299" s="281" t="s">
        <v>269</v>
      </c>
      <c r="C299" s="308">
        <v>1</v>
      </c>
      <c r="D299" s="49" t="s">
        <v>33</v>
      </c>
      <c r="E299" s="279">
        <v>51689.120000000003</v>
      </c>
      <c r="F299" s="28">
        <f t="shared" si="5"/>
        <v>51689.120000000003</v>
      </c>
    </row>
    <row r="300" spans="1:6" ht="14.25" x14ac:dyDescent="0.2">
      <c r="A300" s="301">
        <v>10.9</v>
      </c>
      <c r="B300" s="281" t="s">
        <v>270</v>
      </c>
      <c r="C300" s="308">
        <v>1</v>
      </c>
      <c r="D300" s="49" t="s">
        <v>33</v>
      </c>
      <c r="E300" s="279">
        <v>9800</v>
      </c>
      <c r="F300" s="28">
        <f t="shared" si="5"/>
        <v>9800</v>
      </c>
    </row>
    <row r="301" spans="1:6" ht="14.25" x14ac:dyDescent="0.2">
      <c r="A301" s="301">
        <v>11</v>
      </c>
      <c r="B301" s="281" t="s">
        <v>271</v>
      </c>
      <c r="C301" s="308">
        <v>1</v>
      </c>
      <c r="D301" s="49" t="s">
        <v>33</v>
      </c>
      <c r="E301" s="279">
        <v>2100</v>
      </c>
      <c r="F301" s="28">
        <f t="shared" si="5"/>
        <v>2100</v>
      </c>
    </row>
    <row r="302" spans="1:6" ht="14.25" x14ac:dyDescent="0.2">
      <c r="A302" s="301">
        <v>11.1</v>
      </c>
      <c r="B302" s="281" t="s">
        <v>272</v>
      </c>
      <c r="C302" s="308">
        <v>1</v>
      </c>
      <c r="D302" s="311" t="s">
        <v>273</v>
      </c>
      <c r="E302" s="279">
        <v>16500</v>
      </c>
      <c r="F302" s="28">
        <f t="shared" si="5"/>
        <v>16500</v>
      </c>
    </row>
    <row r="303" spans="1:6" ht="14.25" x14ac:dyDescent="0.2">
      <c r="A303" s="301">
        <v>11.2</v>
      </c>
      <c r="B303" s="281" t="s">
        <v>274</v>
      </c>
      <c r="C303" s="308">
        <v>1</v>
      </c>
      <c r="D303" s="311" t="s">
        <v>273</v>
      </c>
      <c r="E303" s="279">
        <v>12500</v>
      </c>
      <c r="F303" s="28">
        <f t="shared" si="5"/>
        <v>12500</v>
      </c>
    </row>
    <row r="304" spans="1:6" x14ac:dyDescent="0.2">
      <c r="A304" s="312"/>
      <c r="B304" s="313"/>
      <c r="C304" s="308"/>
      <c r="D304" s="311"/>
      <c r="E304" s="314"/>
      <c r="F304" s="28">
        <f t="shared" si="5"/>
        <v>0</v>
      </c>
    </row>
    <row r="305" spans="1:6" x14ac:dyDescent="0.2">
      <c r="A305" s="280">
        <v>11</v>
      </c>
      <c r="B305" s="271" t="s">
        <v>275</v>
      </c>
      <c r="C305" s="315"/>
      <c r="D305" s="288"/>
      <c r="E305" s="289"/>
      <c r="F305" s="28">
        <f t="shared" si="5"/>
        <v>0</v>
      </c>
    </row>
    <row r="306" spans="1:6" ht="28.5" x14ac:dyDescent="0.2">
      <c r="A306" s="275">
        <v>11.1</v>
      </c>
      <c r="B306" s="283" t="s">
        <v>276</v>
      </c>
      <c r="C306" s="315">
        <v>1</v>
      </c>
      <c r="D306" s="144" t="s">
        <v>33</v>
      </c>
      <c r="E306" s="279">
        <v>7513.53</v>
      </c>
      <c r="F306" s="28">
        <f t="shared" si="5"/>
        <v>7513.53</v>
      </c>
    </row>
    <row r="307" spans="1:6" ht="14.25" x14ac:dyDescent="0.2">
      <c r="A307" s="275">
        <v>11.2</v>
      </c>
      <c r="B307" s="281" t="s">
        <v>277</v>
      </c>
      <c r="C307" s="315">
        <v>6</v>
      </c>
      <c r="D307" s="49" t="s">
        <v>33</v>
      </c>
      <c r="E307" s="279">
        <v>1477.09</v>
      </c>
      <c r="F307" s="28">
        <f t="shared" si="5"/>
        <v>8862.5400000000009</v>
      </c>
    </row>
    <row r="308" spans="1:6" ht="14.25" x14ac:dyDescent="0.2">
      <c r="A308" s="275">
        <v>11.3</v>
      </c>
      <c r="B308" s="281" t="s">
        <v>278</v>
      </c>
      <c r="C308" s="315">
        <v>3</v>
      </c>
      <c r="D308" s="49" t="s">
        <v>33</v>
      </c>
      <c r="E308" s="279">
        <v>1695.01</v>
      </c>
      <c r="F308" s="28">
        <f t="shared" si="5"/>
        <v>5085.03</v>
      </c>
    </row>
    <row r="309" spans="1:6" ht="14.25" x14ac:dyDescent="0.2">
      <c r="A309" s="275">
        <v>11.4</v>
      </c>
      <c r="B309" s="281" t="s">
        <v>279</v>
      </c>
      <c r="C309" s="315">
        <v>3</v>
      </c>
      <c r="D309" s="49" t="s">
        <v>33</v>
      </c>
      <c r="E309" s="279">
        <v>1516.66</v>
      </c>
      <c r="F309" s="28">
        <f t="shared" si="5"/>
        <v>4549.9799999999996</v>
      </c>
    </row>
    <row r="310" spans="1:6" x14ac:dyDescent="0.2">
      <c r="A310" s="275"/>
      <c r="B310" s="313"/>
      <c r="C310" s="315"/>
      <c r="D310" s="288"/>
      <c r="E310" s="279"/>
      <c r="F310" s="28">
        <f t="shared" si="5"/>
        <v>0</v>
      </c>
    </row>
    <row r="311" spans="1:6" ht="14.25" x14ac:dyDescent="0.2">
      <c r="A311" s="316">
        <v>12</v>
      </c>
      <c r="B311" s="281" t="s">
        <v>280</v>
      </c>
      <c r="C311" s="317">
        <v>1</v>
      </c>
      <c r="D311" s="318" t="s">
        <v>273</v>
      </c>
      <c r="E311" s="319">
        <v>9500</v>
      </c>
      <c r="F311" s="28">
        <f t="shared" si="5"/>
        <v>9500</v>
      </c>
    </row>
    <row r="312" spans="1:6" x14ac:dyDescent="0.2">
      <c r="A312" s="275"/>
      <c r="B312" s="313"/>
      <c r="C312" s="315"/>
      <c r="D312" s="288"/>
      <c r="E312" s="320"/>
      <c r="F312" s="28">
        <f t="shared" si="5"/>
        <v>0</v>
      </c>
    </row>
    <row r="313" spans="1:6" x14ac:dyDescent="0.2">
      <c r="A313" s="321"/>
      <c r="B313" s="58" t="s">
        <v>281</v>
      </c>
      <c r="C313" s="125"/>
      <c r="D313" s="60"/>
      <c r="E313" s="61"/>
      <c r="F313" s="61">
        <f>SUM(F245:F312)</f>
        <v>538746.93999999994</v>
      </c>
    </row>
    <row r="314" spans="1:6" x14ac:dyDescent="0.2">
      <c r="A314" s="322"/>
      <c r="B314" s="16"/>
      <c r="C314" s="323"/>
      <c r="D314" s="16"/>
      <c r="E314" s="17"/>
      <c r="F314" s="28">
        <f t="shared" si="5"/>
        <v>0</v>
      </c>
    </row>
    <row r="315" spans="1:6" x14ac:dyDescent="0.2">
      <c r="A315" s="131" t="s">
        <v>282</v>
      </c>
      <c r="B315" s="324" t="s">
        <v>283</v>
      </c>
      <c r="C315" s="325"/>
      <c r="D315" s="26"/>
      <c r="E315" s="51"/>
      <c r="F315" s="28">
        <f t="shared" si="5"/>
        <v>0</v>
      </c>
    </row>
    <row r="316" spans="1:6" x14ac:dyDescent="0.2">
      <c r="A316" s="326"/>
      <c r="B316" s="74"/>
      <c r="C316" s="327"/>
      <c r="D316" s="21"/>
      <c r="E316" s="22"/>
      <c r="F316" s="28">
        <f t="shared" si="5"/>
        <v>0</v>
      </c>
    </row>
    <row r="317" spans="1:6" ht="14.25" x14ac:dyDescent="0.2">
      <c r="A317" s="328">
        <v>1</v>
      </c>
      <c r="B317" s="281" t="s">
        <v>12</v>
      </c>
      <c r="C317" s="325">
        <v>1695</v>
      </c>
      <c r="D317" s="26" t="s">
        <v>13</v>
      </c>
      <c r="E317" s="27">
        <v>13.42</v>
      </c>
      <c r="F317" s="28">
        <f t="shared" si="5"/>
        <v>22746.9</v>
      </c>
    </row>
    <row r="318" spans="1:6" x14ac:dyDescent="0.2">
      <c r="A318" s="29"/>
      <c r="B318" s="74"/>
      <c r="C318" s="325"/>
      <c r="D318" s="30"/>
      <c r="E318" s="27"/>
      <c r="F318" s="28">
        <f t="shared" si="5"/>
        <v>0</v>
      </c>
    </row>
    <row r="319" spans="1:6" x14ac:dyDescent="0.2">
      <c r="A319" s="329">
        <v>2</v>
      </c>
      <c r="B319" s="330" t="s">
        <v>14</v>
      </c>
      <c r="C319" s="331"/>
      <c r="D319" s="34"/>
      <c r="E319" s="35"/>
      <c r="F319" s="28">
        <f t="shared" si="5"/>
        <v>0</v>
      </c>
    </row>
    <row r="320" spans="1:6" ht="14.25" x14ac:dyDescent="0.2">
      <c r="A320" s="332">
        <v>2.1</v>
      </c>
      <c r="B320" s="281" t="s">
        <v>284</v>
      </c>
      <c r="C320" s="331">
        <v>823.5</v>
      </c>
      <c r="D320" s="34" t="s">
        <v>16</v>
      </c>
      <c r="E320" s="35">
        <v>1367.76</v>
      </c>
      <c r="F320" s="28">
        <f t="shared" si="5"/>
        <v>1126350.3600000001</v>
      </c>
    </row>
    <row r="321" spans="1:6" ht="14.25" x14ac:dyDescent="0.2">
      <c r="A321" s="332">
        <v>2.2000000000000002</v>
      </c>
      <c r="B321" s="281" t="s">
        <v>285</v>
      </c>
      <c r="C321" s="331">
        <v>1006.5</v>
      </c>
      <c r="D321" s="34" t="s">
        <v>16</v>
      </c>
      <c r="E321" s="35">
        <v>188.1</v>
      </c>
      <c r="F321" s="28">
        <f t="shared" si="5"/>
        <v>189322.65</v>
      </c>
    </row>
    <row r="322" spans="1:6" ht="28.5" x14ac:dyDescent="0.2">
      <c r="A322" s="332">
        <v>2.2999999999999998</v>
      </c>
      <c r="B322" s="283" t="s">
        <v>286</v>
      </c>
      <c r="C322" s="331">
        <v>917.16619500000002</v>
      </c>
      <c r="D322" s="34" t="s">
        <v>19</v>
      </c>
      <c r="E322" s="333">
        <v>669.9</v>
      </c>
      <c r="F322" s="28">
        <f t="shared" si="5"/>
        <v>614409.63</v>
      </c>
    </row>
    <row r="323" spans="1:6" ht="28.5" x14ac:dyDescent="0.2">
      <c r="A323" s="332">
        <v>2.4</v>
      </c>
      <c r="B323" s="283" t="s">
        <v>20</v>
      </c>
      <c r="C323" s="331">
        <v>1528.6103250000001</v>
      </c>
      <c r="D323" s="34" t="s">
        <v>21</v>
      </c>
      <c r="E323" s="35">
        <v>283.08999999999997</v>
      </c>
      <c r="F323" s="28">
        <f t="shared" si="5"/>
        <v>432734.3</v>
      </c>
    </row>
    <row r="324" spans="1:6" ht="28.5" x14ac:dyDescent="0.2">
      <c r="A324" s="334">
        <v>2.5</v>
      </c>
      <c r="B324" s="296" t="s">
        <v>22</v>
      </c>
      <c r="C324" s="335">
        <v>135.6</v>
      </c>
      <c r="D324" s="336" t="s">
        <v>23</v>
      </c>
      <c r="E324" s="337">
        <v>1381.4</v>
      </c>
      <c r="F324" s="28">
        <f t="shared" si="5"/>
        <v>187317.84</v>
      </c>
    </row>
    <row r="325" spans="1:6" ht="14.25" x14ac:dyDescent="0.2">
      <c r="A325" s="332">
        <v>2.6</v>
      </c>
      <c r="B325" s="281" t="s">
        <v>24</v>
      </c>
      <c r="C325" s="331">
        <v>1525.5</v>
      </c>
      <c r="D325" s="26" t="s">
        <v>25</v>
      </c>
      <c r="E325" s="27">
        <v>49.28</v>
      </c>
      <c r="F325" s="28">
        <f t="shared" si="5"/>
        <v>75176.639999999999</v>
      </c>
    </row>
    <row r="326" spans="1:6" ht="28.5" x14ac:dyDescent="0.2">
      <c r="A326" s="332">
        <v>2.7</v>
      </c>
      <c r="B326" s="37" t="s">
        <v>26</v>
      </c>
      <c r="C326" s="331">
        <v>1233.69549525</v>
      </c>
      <c r="D326" s="34" t="s">
        <v>19</v>
      </c>
      <c r="E326" s="41">
        <v>433.67</v>
      </c>
      <c r="F326" s="28">
        <f t="shared" si="5"/>
        <v>535016.73</v>
      </c>
    </row>
    <row r="327" spans="1:6" x14ac:dyDescent="0.2">
      <c r="A327" s="338"/>
      <c r="B327" s="339"/>
      <c r="C327" s="331"/>
      <c r="D327" s="34"/>
      <c r="E327" s="27"/>
      <c r="F327" s="28">
        <f t="shared" si="5"/>
        <v>0</v>
      </c>
    </row>
    <row r="328" spans="1:6" x14ac:dyDescent="0.2">
      <c r="A328" s="340">
        <v>3</v>
      </c>
      <c r="B328" s="341" t="s">
        <v>287</v>
      </c>
      <c r="C328" s="331"/>
      <c r="D328" s="34"/>
      <c r="E328" s="27"/>
      <c r="F328" s="28">
        <f t="shared" si="5"/>
        <v>0</v>
      </c>
    </row>
    <row r="329" spans="1:6" ht="14.25" x14ac:dyDescent="0.2">
      <c r="A329" s="342">
        <v>3.1</v>
      </c>
      <c r="B329" s="281" t="s">
        <v>288</v>
      </c>
      <c r="C329" s="331">
        <v>1762.8</v>
      </c>
      <c r="D329" s="26" t="s">
        <v>13</v>
      </c>
      <c r="E329" s="27">
        <v>8294.14</v>
      </c>
      <c r="F329" s="28">
        <f t="shared" si="5"/>
        <v>14620909.99</v>
      </c>
    </row>
    <row r="330" spans="1:6" x14ac:dyDescent="0.2">
      <c r="A330" s="343"/>
      <c r="B330" s="344"/>
      <c r="C330" s="331"/>
      <c r="D330" s="26"/>
      <c r="E330" s="27"/>
      <c r="F330" s="28">
        <f t="shared" si="5"/>
        <v>0</v>
      </c>
    </row>
    <row r="331" spans="1:6" x14ac:dyDescent="0.2">
      <c r="A331" s="340">
        <v>4</v>
      </c>
      <c r="B331" s="341" t="s">
        <v>289</v>
      </c>
      <c r="C331" s="331"/>
      <c r="D331" s="26"/>
      <c r="E331" s="27"/>
      <c r="F331" s="28">
        <f t="shared" si="5"/>
        <v>0</v>
      </c>
    </row>
    <row r="332" spans="1:6" ht="14.25" x14ac:dyDescent="0.2">
      <c r="A332" s="342">
        <v>4.0999999999999996</v>
      </c>
      <c r="B332" s="281" t="s">
        <v>290</v>
      </c>
      <c r="C332" s="325">
        <v>1695</v>
      </c>
      <c r="D332" s="26" t="s">
        <v>13</v>
      </c>
      <c r="E332" s="27">
        <v>100.65</v>
      </c>
      <c r="F332" s="28">
        <f t="shared" si="5"/>
        <v>170601.75</v>
      </c>
    </row>
    <row r="333" spans="1:6" x14ac:dyDescent="0.2">
      <c r="A333" s="342"/>
      <c r="B333" s="344"/>
      <c r="C333" s="325"/>
      <c r="D333" s="26"/>
      <c r="E333" s="27"/>
      <c r="F333" s="28">
        <f t="shared" si="5"/>
        <v>0</v>
      </c>
    </row>
    <row r="334" spans="1:6" ht="25.5" x14ac:dyDescent="0.2">
      <c r="A334" s="340">
        <v>5</v>
      </c>
      <c r="B334" s="341" t="s">
        <v>291</v>
      </c>
      <c r="C334" s="325"/>
      <c r="D334" s="26"/>
      <c r="E334" s="27"/>
      <c r="F334" s="28">
        <f t="shared" si="5"/>
        <v>0</v>
      </c>
    </row>
    <row r="335" spans="1:6" ht="14.25" x14ac:dyDescent="0.2">
      <c r="A335" s="342">
        <v>5.0999999999999996</v>
      </c>
      <c r="B335" s="281" t="s">
        <v>32</v>
      </c>
      <c r="C335" s="325">
        <v>1</v>
      </c>
      <c r="D335" s="49" t="s">
        <v>33</v>
      </c>
      <c r="E335" s="345">
        <v>11332.92</v>
      </c>
      <c r="F335" s="28">
        <f t="shared" si="5"/>
        <v>11332.92</v>
      </c>
    </row>
    <row r="336" spans="1:6" ht="14.25" x14ac:dyDescent="0.2">
      <c r="A336" s="342">
        <v>5.2</v>
      </c>
      <c r="B336" s="281" t="s">
        <v>292</v>
      </c>
      <c r="C336" s="325">
        <v>1</v>
      </c>
      <c r="D336" s="49" t="s">
        <v>33</v>
      </c>
      <c r="E336" s="51">
        <v>11332.92</v>
      </c>
      <c r="F336" s="28">
        <f t="shared" si="5"/>
        <v>11332.92</v>
      </c>
    </row>
    <row r="337" spans="1:6" ht="14.25" x14ac:dyDescent="0.2">
      <c r="A337" s="342">
        <v>5.3</v>
      </c>
      <c r="B337" s="281" t="s">
        <v>34</v>
      </c>
      <c r="C337" s="325">
        <v>2</v>
      </c>
      <c r="D337" s="49" t="s">
        <v>33</v>
      </c>
      <c r="E337" s="345">
        <v>11332.92</v>
      </c>
      <c r="F337" s="28">
        <f t="shared" si="5"/>
        <v>22665.84</v>
      </c>
    </row>
    <row r="338" spans="1:6" ht="14.25" x14ac:dyDescent="0.2">
      <c r="A338" s="342">
        <v>5.4</v>
      </c>
      <c r="B338" s="281" t="s">
        <v>293</v>
      </c>
      <c r="C338" s="325">
        <v>1</v>
      </c>
      <c r="D338" s="49" t="s">
        <v>33</v>
      </c>
      <c r="E338" s="51">
        <v>11332.92</v>
      </c>
      <c r="F338" s="28">
        <f t="shared" si="5"/>
        <v>11332.92</v>
      </c>
    </row>
    <row r="339" spans="1:6" ht="14.25" x14ac:dyDescent="0.2">
      <c r="A339" s="342">
        <v>5.5</v>
      </c>
      <c r="B339" s="281" t="s">
        <v>294</v>
      </c>
      <c r="C339" s="325">
        <v>2</v>
      </c>
      <c r="D339" s="49" t="s">
        <v>33</v>
      </c>
      <c r="E339" s="51">
        <v>11332.92</v>
      </c>
      <c r="F339" s="28">
        <f t="shared" si="5"/>
        <v>22665.84</v>
      </c>
    </row>
    <row r="340" spans="1:6" ht="14.25" x14ac:dyDescent="0.2">
      <c r="A340" s="342">
        <v>5.6</v>
      </c>
      <c r="B340" s="281" t="s">
        <v>295</v>
      </c>
      <c r="C340" s="325">
        <v>3</v>
      </c>
      <c r="D340" s="49" t="s">
        <v>33</v>
      </c>
      <c r="E340" s="51">
        <v>11332.92</v>
      </c>
      <c r="F340" s="28">
        <f t="shared" si="5"/>
        <v>33998.76</v>
      </c>
    </row>
    <row r="341" spans="1:6" ht="14.25" x14ac:dyDescent="0.2">
      <c r="A341" s="342">
        <v>5.7</v>
      </c>
      <c r="B341" s="281" t="s">
        <v>296</v>
      </c>
      <c r="C341" s="325">
        <v>2</v>
      </c>
      <c r="D341" s="49" t="s">
        <v>33</v>
      </c>
      <c r="E341" s="51">
        <v>11332.92</v>
      </c>
      <c r="F341" s="28">
        <f t="shared" si="5"/>
        <v>22665.84</v>
      </c>
    </row>
    <row r="342" spans="1:6" ht="14.25" x14ac:dyDescent="0.2">
      <c r="A342" s="342">
        <v>5.8</v>
      </c>
      <c r="B342" s="281" t="s">
        <v>297</v>
      </c>
      <c r="C342" s="325">
        <v>2</v>
      </c>
      <c r="D342" s="49" t="s">
        <v>33</v>
      </c>
      <c r="E342" s="51">
        <v>11332.92</v>
      </c>
      <c r="F342" s="28">
        <f t="shared" si="5"/>
        <v>22665.84</v>
      </c>
    </row>
    <row r="343" spans="1:6" ht="14.25" x14ac:dyDescent="0.2">
      <c r="A343" s="342">
        <v>5.9</v>
      </c>
      <c r="B343" s="281" t="s">
        <v>298</v>
      </c>
      <c r="C343" s="325">
        <v>12</v>
      </c>
      <c r="D343" s="49" t="s">
        <v>33</v>
      </c>
      <c r="E343" s="51">
        <v>3051.17</v>
      </c>
      <c r="F343" s="28">
        <f t="shared" si="5"/>
        <v>36614.04</v>
      </c>
    </row>
    <row r="344" spans="1:6" ht="14.25" x14ac:dyDescent="0.2">
      <c r="A344" s="346">
        <v>5.0999999999999996</v>
      </c>
      <c r="B344" s="281" t="s">
        <v>299</v>
      </c>
      <c r="C344" s="325">
        <v>11</v>
      </c>
      <c r="D344" s="49" t="s">
        <v>33</v>
      </c>
      <c r="E344" s="27">
        <v>8125.9</v>
      </c>
      <c r="F344" s="28">
        <f t="shared" si="5"/>
        <v>89384.9</v>
      </c>
    </row>
    <row r="345" spans="1:6" x14ac:dyDescent="0.2">
      <c r="A345" s="342"/>
      <c r="B345" s="344"/>
      <c r="C345" s="325"/>
      <c r="D345" s="26"/>
      <c r="E345" s="27"/>
      <c r="F345" s="28">
        <f t="shared" si="5"/>
        <v>0</v>
      </c>
    </row>
    <row r="346" spans="1:6" x14ac:dyDescent="0.2">
      <c r="A346" s="340">
        <v>6</v>
      </c>
      <c r="B346" s="347" t="s">
        <v>300</v>
      </c>
      <c r="C346" s="327"/>
      <c r="D346" s="348"/>
      <c r="E346" s="349"/>
      <c r="F346" s="28">
        <f t="shared" si="5"/>
        <v>0</v>
      </c>
    </row>
    <row r="347" spans="1:6" ht="42.75" x14ac:dyDescent="0.2">
      <c r="A347" s="350">
        <v>7.3</v>
      </c>
      <c r="B347" s="351" t="s">
        <v>301</v>
      </c>
      <c r="C347" s="352">
        <v>3</v>
      </c>
      <c r="D347" s="104" t="s">
        <v>33</v>
      </c>
      <c r="E347" s="353">
        <v>63664.07</v>
      </c>
      <c r="F347" s="353">
        <f t="shared" si="5"/>
        <v>190992.21</v>
      </c>
    </row>
    <row r="348" spans="1:6" ht="42.75" x14ac:dyDescent="0.2">
      <c r="A348" s="350">
        <v>7.4</v>
      </c>
      <c r="B348" s="351" t="s">
        <v>302</v>
      </c>
      <c r="C348" s="352">
        <v>2</v>
      </c>
      <c r="D348" s="104" t="s">
        <v>33</v>
      </c>
      <c r="E348" s="353">
        <v>74125.899999999994</v>
      </c>
      <c r="F348" s="353">
        <f t="shared" si="5"/>
        <v>148251.79999999999</v>
      </c>
    </row>
    <row r="349" spans="1:6" ht="42.75" x14ac:dyDescent="0.2">
      <c r="A349" s="350">
        <v>7.2</v>
      </c>
      <c r="B349" s="354" t="s">
        <v>303</v>
      </c>
      <c r="C349" s="352">
        <v>4</v>
      </c>
      <c r="D349" s="104" t="s">
        <v>33</v>
      </c>
      <c r="E349" s="353">
        <v>93851.82</v>
      </c>
      <c r="F349" s="353">
        <f t="shared" si="5"/>
        <v>375407.28</v>
      </c>
    </row>
    <row r="350" spans="1:6" ht="42.75" x14ac:dyDescent="0.2">
      <c r="A350" s="355">
        <v>8.6</v>
      </c>
      <c r="B350" s="354" t="s">
        <v>304</v>
      </c>
      <c r="C350" s="356">
        <v>4</v>
      </c>
      <c r="D350" s="104" t="s">
        <v>33</v>
      </c>
      <c r="E350" s="353">
        <v>66425.8</v>
      </c>
      <c r="F350" s="353">
        <f t="shared" si="5"/>
        <v>265703.2</v>
      </c>
    </row>
    <row r="351" spans="1:6" ht="28.5" x14ac:dyDescent="0.2">
      <c r="A351" s="350">
        <v>7.7</v>
      </c>
      <c r="B351" s="283" t="s">
        <v>305</v>
      </c>
      <c r="C351" s="357">
        <v>6</v>
      </c>
      <c r="D351" s="144" t="s">
        <v>33</v>
      </c>
      <c r="E351" s="28">
        <v>6097.6</v>
      </c>
      <c r="F351" s="28">
        <f t="shared" si="5"/>
        <v>36585.599999999999</v>
      </c>
    </row>
    <row r="352" spans="1:6" x14ac:dyDescent="0.2">
      <c r="A352" s="342"/>
      <c r="B352" s="358"/>
      <c r="C352" s="359"/>
      <c r="D352" s="26"/>
      <c r="E352" s="51"/>
      <c r="F352" s="28">
        <f t="shared" si="5"/>
        <v>0</v>
      </c>
    </row>
    <row r="353" spans="1:6" x14ac:dyDescent="0.2">
      <c r="A353" s="340">
        <v>7</v>
      </c>
      <c r="B353" s="360" t="s">
        <v>306</v>
      </c>
      <c r="C353" s="361"/>
      <c r="D353" s="34"/>
      <c r="E353" s="51"/>
      <c r="F353" s="28">
        <f t="shared" si="5"/>
        <v>0</v>
      </c>
    </row>
    <row r="354" spans="1:6" ht="14.25" x14ac:dyDescent="0.2">
      <c r="A354" s="45">
        <v>7.1</v>
      </c>
      <c r="B354" s="70" t="s">
        <v>288</v>
      </c>
      <c r="C354" s="325">
        <v>1695</v>
      </c>
      <c r="D354" s="26" t="s">
        <v>13</v>
      </c>
      <c r="E354" s="27">
        <v>95.545620883200002</v>
      </c>
      <c r="F354" s="28">
        <f t="shared" si="5"/>
        <v>161949.82999999999</v>
      </c>
    </row>
    <row r="355" spans="1:6" x14ac:dyDescent="0.2">
      <c r="A355" s="52"/>
      <c r="B355" s="56"/>
      <c r="C355" s="331"/>
      <c r="D355" s="26"/>
      <c r="E355" s="51"/>
      <c r="F355" s="28">
        <f t="shared" si="5"/>
        <v>0</v>
      </c>
    </row>
    <row r="356" spans="1:6" ht="71.25" x14ac:dyDescent="0.2">
      <c r="A356" s="52">
        <v>10</v>
      </c>
      <c r="B356" s="260" t="s">
        <v>307</v>
      </c>
      <c r="C356" s="362">
        <v>1695</v>
      </c>
      <c r="D356" s="54" t="s">
        <v>13</v>
      </c>
      <c r="E356" s="363">
        <v>108.38</v>
      </c>
      <c r="F356" s="363">
        <f t="shared" si="5"/>
        <v>183704.1</v>
      </c>
    </row>
    <row r="357" spans="1:6" ht="28.5" x14ac:dyDescent="0.2">
      <c r="A357" s="52">
        <v>11</v>
      </c>
      <c r="B357" s="85" t="s">
        <v>37</v>
      </c>
      <c r="C357" s="362">
        <v>1695</v>
      </c>
      <c r="D357" s="54" t="s">
        <v>13</v>
      </c>
      <c r="E357" s="363">
        <v>56.18</v>
      </c>
      <c r="F357" s="363">
        <f t="shared" si="5"/>
        <v>95225.1</v>
      </c>
    </row>
    <row r="358" spans="1:6" x14ac:dyDescent="0.2">
      <c r="A358" s="52"/>
      <c r="B358" s="56"/>
      <c r="C358" s="325"/>
      <c r="D358" s="26"/>
      <c r="E358" s="51"/>
      <c r="F358" s="28">
        <f t="shared" si="5"/>
        <v>0</v>
      </c>
    </row>
    <row r="359" spans="1:6" x14ac:dyDescent="0.2">
      <c r="A359" s="364"/>
      <c r="B359" s="58" t="s">
        <v>308</v>
      </c>
      <c r="C359" s="365"/>
      <c r="D359" s="366"/>
      <c r="E359" s="367"/>
      <c r="F359" s="367">
        <f>SUM(F317:F358)</f>
        <v>19717065.730000008</v>
      </c>
    </row>
    <row r="360" spans="1:6" x14ac:dyDescent="0.2">
      <c r="A360" s="346"/>
      <c r="B360" s="368"/>
      <c r="C360" s="331"/>
      <c r="D360" s="26"/>
      <c r="E360" s="51"/>
      <c r="F360" s="28">
        <f t="shared" si="5"/>
        <v>0</v>
      </c>
    </row>
    <row r="361" spans="1:6" x14ac:dyDescent="0.2">
      <c r="A361" s="369" t="s">
        <v>309</v>
      </c>
      <c r="B361" s="370" t="s">
        <v>310</v>
      </c>
      <c r="C361" s="371"/>
      <c r="D361" s="372"/>
      <c r="E361" s="373"/>
      <c r="F361" s="28">
        <f t="shared" si="5"/>
        <v>0</v>
      </c>
    </row>
    <row r="362" spans="1:6" x14ac:dyDescent="0.2">
      <c r="A362" s="369"/>
      <c r="B362" s="374"/>
      <c r="C362" s="371"/>
      <c r="D362" s="372"/>
      <c r="E362" s="375"/>
      <c r="F362" s="28">
        <f t="shared" ref="F362:F425" si="6">ROUND(E362*C362,2)</f>
        <v>0</v>
      </c>
    </row>
    <row r="363" spans="1:6" ht="14.25" x14ac:dyDescent="0.2">
      <c r="A363" s="376">
        <v>1</v>
      </c>
      <c r="B363" s="85" t="s">
        <v>311</v>
      </c>
      <c r="C363" s="377">
        <v>2</v>
      </c>
      <c r="D363" s="104" t="s">
        <v>33</v>
      </c>
      <c r="E363" s="378">
        <v>10090.68</v>
      </c>
      <c r="F363" s="28">
        <f t="shared" si="6"/>
        <v>20181.36</v>
      </c>
    </row>
    <row r="364" spans="1:6" x14ac:dyDescent="0.2">
      <c r="A364" s="379"/>
      <c r="B364" s="380"/>
      <c r="C364" s="381"/>
      <c r="D364" s="382"/>
      <c r="E364" s="383"/>
      <c r="F364" s="28">
        <f t="shared" si="6"/>
        <v>0</v>
      </c>
    </row>
    <row r="365" spans="1:6" x14ac:dyDescent="0.2">
      <c r="A365" s="384" t="s">
        <v>312</v>
      </c>
      <c r="B365" s="63" t="s">
        <v>203</v>
      </c>
      <c r="C365" s="213"/>
      <c r="D365" s="65"/>
      <c r="E365" s="68"/>
      <c r="F365" s="28">
        <f t="shared" si="6"/>
        <v>0</v>
      </c>
    </row>
    <row r="366" spans="1:6" ht="14.25" x14ac:dyDescent="0.2">
      <c r="A366" s="385" t="s">
        <v>127</v>
      </c>
      <c r="B366" s="85" t="s">
        <v>313</v>
      </c>
      <c r="C366" s="386">
        <v>6009.8</v>
      </c>
      <c r="D366" s="387" t="s">
        <v>45</v>
      </c>
      <c r="E366" s="388">
        <v>74.7</v>
      </c>
      <c r="F366" s="28">
        <f t="shared" si="6"/>
        <v>448932.06</v>
      </c>
    </row>
    <row r="367" spans="1:6" ht="28.5" x14ac:dyDescent="0.2">
      <c r="A367" s="389">
        <v>2.2000000000000002</v>
      </c>
      <c r="B367" s="85" t="s">
        <v>314</v>
      </c>
      <c r="C367" s="390">
        <v>149.85</v>
      </c>
      <c r="D367" s="87" t="s">
        <v>47</v>
      </c>
      <c r="E367" s="190">
        <v>283.08999999999997</v>
      </c>
      <c r="F367" s="28">
        <f t="shared" si="6"/>
        <v>42421.04</v>
      </c>
    </row>
    <row r="368" spans="1:6" ht="28.5" x14ac:dyDescent="0.2">
      <c r="A368" s="385" t="s">
        <v>315</v>
      </c>
      <c r="B368" s="85" t="s">
        <v>26</v>
      </c>
      <c r="C368" s="390">
        <v>7031.94</v>
      </c>
      <c r="D368" s="87" t="s">
        <v>48</v>
      </c>
      <c r="E368" s="190">
        <v>433.67</v>
      </c>
      <c r="F368" s="28">
        <f t="shared" si="6"/>
        <v>3049541.42</v>
      </c>
    </row>
    <row r="369" spans="1:6" x14ac:dyDescent="0.2">
      <c r="A369" s="391"/>
      <c r="B369" s="392"/>
      <c r="C369" s="377"/>
      <c r="D369" s="393"/>
      <c r="E369" s="378"/>
      <c r="F369" s="28">
        <f t="shared" si="6"/>
        <v>0</v>
      </c>
    </row>
    <row r="370" spans="1:6" x14ac:dyDescent="0.2">
      <c r="A370" s="394">
        <v>3</v>
      </c>
      <c r="B370" s="374" t="s">
        <v>316</v>
      </c>
      <c r="C370" s="395"/>
      <c r="D370" s="396"/>
      <c r="E370" s="378"/>
      <c r="F370" s="28">
        <f t="shared" si="6"/>
        <v>0</v>
      </c>
    </row>
    <row r="371" spans="1:6" ht="14.25" x14ac:dyDescent="0.2">
      <c r="A371" s="397">
        <v>3.1</v>
      </c>
      <c r="B371" s="85" t="s">
        <v>317</v>
      </c>
      <c r="C371" s="395">
        <v>493.93364800000006</v>
      </c>
      <c r="D371" s="82" t="s">
        <v>45</v>
      </c>
      <c r="E371" s="83">
        <v>188.1</v>
      </c>
      <c r="F371" s="28">
        <f t="shared" si="6"/>
        <v>92908.92</v>
      </c>
    </row>
    <row r="372" spans="1:6" ht="28.5" x14ac:dyDescent="0.2">
      <c r="A372" s="389">
        <v>3.2</v>
      </c>
      <c r="B372" s="85" t="s">
        <v>314</v>
      </c>
      <c r="C372" s="390">
        <v>81.716148000000032</v>
      </c>
      <c r="D372" s="87" t="s">
        <v>47</v>
      </c>
      <c r="E372" s="190">
        <v>283.08999999999997</v>
      </c>
      <c r="F372" s="28">
        <f t="shared" si="6"/>
        <v>23133.02</v>
      </c>
    </row>
    <row r="373" spans="1:6" ht="28.5" x14ac:dyDescent="0.2">
      <c r="A373" s="389">
        <v>3.3</v>
      </c>
      <c r="B373" s="85" t="s">
        <v>26</v>
      </c>
      <c r="C373" s="390">
        <v>535.8827500000001</v>
      </c>
      <c r="D373" s="87" t="s">
        <v>48</v>
      </c>
      <c r="E373" s="190">
        <v>433.67</v>
      </c>
      <c r="F373" s="28">
        <f t="shared" si="6"/>
        <v>232396.27</v>
      </c>
    </row>
    <row r="374" spans="1:6" x14ac:dyDescent="0.2">
      <c r="A374" s="398"/>
      <c r="B374" s="399"/>
      <c r="C374" s="400"/>
      <c r="D374" s="401"/>
      <c r="E374" s="378"/>
      <c r="F374" s="28">
        <f t="shared" si="6"/>
        <v>0</v>
      </c>
    </row>
    <row r="375" spans="1:6" x14ac:dyDescent="0.2">
      <c r="A375" s="394">
        <v>4</v>
      </c>
      <c r="B375" s="402" t="s">
        <v>318</v>
      </c>
      <c r="C375" s="403"/>
      <c r="D375" s="387"/>
      <c r="E375" s="378"/>
      <c r="F375" s="28">
        <f t="shared" si="6"/>
        <v>0</v>
      </c>
    </row>
    <row r="376" spans="1:6" ht="14.25" x14ac:dyDescent="0.2">
      <c r="A376" s="404">
        <v>4.0999999999999996</v>
      </c>
      <c r="B376" s="85" t="s">
        <v>319</v>
      </c>
      <c r="C376" s="403">
        <v>2.48</v>
      </c>
      <c r="D376" s="387" t="s">
        <v>54</v>
      </c>
      <c r="E376" s="51">
        <v>27414.59</v>
      </c>
      <c r="F376" s="28">
        <f t="shared" si="6"/>
        <v>67988.179999999993</v>
      </c>
    </row>
    <row r="377" spans="1:6" ht="14.25" x14ac:dyDescent="0.2">
      <c r="A377" s="404">
        <v>4.3</v>
      </c>
      <c r="B377" s="85" t="s">
        <v>320</v>
      </c>
      <c r="C377" s="403">
        <v>26.6</v>
      </c>
      <c r="D377" s="387" t="s">
        <v>54</v>
      </c>
      <c r="E377" s="51">
        <v>50866.8</v>
      </c>
      <c r="F377" s="28">
        <f t="shared" si="6"/>
        <v>1353056.88</v>
      </c>
    </row>
    <row r="378" spans="1:6" ht="14.25" x14ac:dyDescent="0.2">
      <c r="A378" s="404">
        <v>4.4000000000000004</v>
      </c>
      <c r="B378" s="85" t="s">
        <v>321</v>
      </c>
      <c r="C378" s="403">
        <v>29.04</v>
      </c>
      <c r="D378" s="387" t="s">
        <v>54</v>
      </c>
      <c r="E378" s="51">
        <v>22763.73</v>
      </c>
      <c r="F378" s="28">
        <f t="shared" si="6"/>
        <v>661058.72</v>
      </c>
    </row>
    <row r="379" spans="1:6" ht="14.25" x14ac:dyDescent="0.2">
      <c r="A379" s="404">
        <v>4.5</v>
      </c>
      <c r="B379" s="85" t="s">
        <v>322</v>
      </c>
      <c r="C379" s="403">
        <v>69.099999999999994</v>
      </c>
      <c r="D379" s="387" t="s">
        <v>54</v>
      </c>
      <c r="E379" s="51">
        <v>32234.22</v>
      </c>
      <c r="F379" s="28">
        <f t="shared" si="6"/>
        <v>2227384.6</v>
      </c>
    </row>
    <row r="380" spans="1:6" ht="14.25" x14ac:dyDescent="0.2">
      <c r="A380" s="404">
        <v>4.5999999999999996</v>
      </c>
      <c r="B380" s="85" t="s">
        <v>323</v>
      </c>
      <c r="C380" s="403">
        <v>2.94</v>
      </c>
      <c r="D380" s="387" t="s">
        <v>54</v>
      </c>
      <c r="E380" s="51">
        <v>40250.69</v>
      </c>
      <c r="F380" s="28">
        <f t="shared" si="6"/>
        <v>118337.03</v>
      </c>
    </row>
    <row r="381" spans="1:6" ht="14.25" x14ac:dyDescent="0.2">
      <c r="A381" s="404">
        <v>4.7</v>
      </c>
      <c r="B381" s="85" t="s">
        <v>324</v>
      </c>
      <c r="C381" s="403">
        <v>5.89</v>
      </c>
      <c r="D381" s="387" t="s">
        <v>54</v>
      </c>
      <c r="E381" s="51">
        <v>35022.31</v>
      </c>
      <c r="F381" s="28">
        <f t="shared" si="6"/>
        <v>206281.41</v>
      </c>
    </row>
    <row r="382" spans="1:6" ht="14.25" x14ac:dyDescent="0.2">
      <c r="A382" s="404">
        <v>4.8</v>
      </c>
      <c r="B382" s="85" t="s">
        <v>325</v>
      </c>
      <c r="C382" s="403">
        <v>4.2</v>
      </c>
      <c r="D382" s="387" t="s">
        <v>54</v>
      </c>
      <c r="E382" s="51">
        <v>40786.17</v>
      </c>
      <c r="F382" s="28">
        <f t="shared" si="6"/>
        <v>171301.91</v>
      </c>
    </row>
    <row r="383" spans="1:6" ht="14.25" x14ac:dyDescent="0.2">
      <c r="A383" s="404">
        <v>4.9000000000000004</v>
      </c>
      <c r="B383" s="85" t="s">
        <v>326</v>
      </c>
      <c r="C383" s="403">
        <v>27.67</v>
      </c>
      <c r="D383" s="387" t="s">
        <v>54</v>
      </c>
      <c r="E383" s="51">
        <v>26179.23</v>
      </c>
      <c r="F383" s="28">
        <f t="shared" si="6"/>
        <v>724379.29</v>
      </c>
    </row>
    <row r="384" spans="1:6" ht="14.25" x14ac:dyDescent="0.2">
      <c r="A384" s="405">
        <v>4.0999999999999996</v>
      </c>
      <c r="B384" s="85" t="s">
        <v>327</v>
      </c>
      <c r="C384" s="403">
        <v>7.26</v>
      </c>
      <c r="D384" s="387" t="s">
        <v>54</v>
      </c>
      <c r="E384" s="51">
        <v>9515.7199999999993</v>
      </c>
      <c r="F384" s="28">
        <f t="shared" si="6"/>
        <v>69084.13</v>
      </c>
    </row>
    <row r="385" spans="1:13" x14ac:dyDescent="0.2">
      <c r="A385" s="406"/>
      <c r="B385" s="407"/>
      <c r="C385" s="377"/>
      <c r="D385" s="408"/>
      <c r="E385" s="378"/>
      <c r="F385" s="28">
        <f t="shared" si="6"/>
        <v>0</v>
      </c>
    </row>
    <row r="386" spans="1:13" x14ac:dyDescent="0.2">
      <c r="A386" s="409">
        <v>5</v>
      </c>
      <c r="B386" s="409" t="s">
        <v>328</v>
      </c>
      <c r="C386" s="395"/>
      <c r="D386" s="395"/>
      <c r="E386" s="378"/>
      <c r="F386" s="28">
        <f t="shared" si="6"/>
        <v>0</v>
      </c>
    </row>
    <row r="387" spans="1:13" ht="28.5" x14ac:dyDescent="0.2">
      <c r="A387" s="410">
        <v>5.0999999999999996</v>
      </c>
      <c r="B387" s="85" t="s">
        <v>329</v>
      </c>
      <c r="C387" s="390">
        <v>230.68</v>
      </c>
      <c r="D387" s="87" t="s">
        <v>330</v>
      </c>
      <c r="E387" s="51">
        <v>479.25</v>
      </c>
      <c r="F387" s="28">
        <f t="shared" si="6"/>
        <v>110553.39</v>
      </c>
      <c r="M387" s="1">
        <f>41+22</f>
        <v>63</v>
      </c>
    </row>
    <row r="388" spans="1:13" ht="14.25" x14ac:dyDescent="0.2">
      <c r="A388" s="410">
        <v>5.2</v>
      </c>
      <c r="B388" s="85" t="s">
        <v>331</v>
      </c>
      <c r="C388" s="390">
        <v>58.2</v>
      </c>
      <c r="D388" s="87" t="s">
        <v>13</v>
      </c>
      <c r="E388" s="51">
        <v>7500</v>
      </c>
      <c r="F388" s="28">
        <f t="shared" si="6"/>
        <v>436500</v>
      </c>
      <c r="M388" s="1">
        <f>+M387*150</f>
        <v>9450</v>
      </c>
    </row>
    <row r="389" spans="1:13" x14ac:dyDescent="0.2">
      <c r="A389" s="406"/>
      <c r="B389" s="407"/>
      <c r="C389" s="377"/>
      <c r="D389" s="408"/>
      <c r="E389" s="378"/>
      <c r="F389" s="28">
        <f t="shared" si="6"/>
        <v>0</v>
      </c>
    </row>
    <row r="390" spans="1:13" x14ac:dyDescent="0.2">
      <c r="A390" s="394">
        <v>6</v>
      </c>
      <c r="B390" s="411" t="s">
        <v>332</v>
      </c>
      <c r="C390" s="403"/>
      <c r="D390" s="412"/>
      <c r="E390" s="378"/>
      <c r="F390" s="28">
        <f t="shared" si="6"/>
        <v>0</v>
      </c>
    </row>
    <row r="391" spans="1:13" ht="14.25" x14ac:dyDescent="0.2">
      <c r="A391" s="413">
        <v>6.1</v>
      </c>
      <c r="B391" s="85" t="s">
        <v>333</v>
      </c>
      <c r="C391" s="403">
        <v>343.51</v>
      </c>
      <c r="D391" s="412" t="s">
        <v>330</v>
      </c>
      <c r="E391" s="378">
        <v>582.78</v>
      </c>
      <c r="F391" s="28">
        <f t="shared" si="6"/>
        <v>200190.76</v>
      </c>
    </row>
    <row r="392" spans="1:13" ht="14.25" x14ac:dyDescent="0.2">
      <c r="A392" s="413">
        <v>6.2</v>
      </c>
      <c r="B392" s="85" t="s">
        <v>334</v>
      </c>
      <c r="C392" s="403">
        <v>236.07</v>
      </c>
      <c r="D392" s="412" t="s">
        <v>330</v>
      </c>
      <c r="E392" s="378">
        <v>592.88</v>
      </c>
      <c r="F392" s="28">
        <f t="shared" si="6"/>
        <v>139961.18</v>
      </c>
    </row>
    <row r="393" spans="1:13" ht="14.25" x14ac:dyDescent="0.2">
      <c r="A393" s="413">
        <v>6.3</v>
      </c>
      <c r="B393" s="85" t="s">
        <v>335</v>
      </c>
      <c r="C393" s="403">
        <v>157.0009</v>
      </c>
      <c r="D393" s="412" t="s">
        <v>330</v>
      </c>
      <c r="E393" s="378">
        <v>806.26</v>
      </c>
      <c r="F393" s="28">
        <f t="shared" si="6"/>
        <v>126583.55</v>
      </c>
    </row>
    <row r="394" spans="1:13" ht="14.25" x14ac:dyDescent="0.2">
      <c r="A394" s="413">
        <v>6.4</v>
      </c>
      <c r="B394" s="85" t="s">
        <v>336</v>
      </c>
      <c r="C394" s="403">
        <v>231.20000000000002</v>
      </c>
      <c r="D394" s="412" t="s">
        <v>13</v>
      </c>
      <c r="E394" s="378">
        <v>135.43</v>
      </c>
      <c r="F394" s="28">
        <f t="shared" si="6"/>
        <v>31311.42</v>
      </c>
    </row>
    <row r="395" spans="1:13" ht="28.5" x14ac:dyDescent="0.2">
      <c r="A395" s="413">
        <v>6.5</v>
      </c>
      <c r="B395" s="85" t="s">
        <v>337</v>
      </c>
      <c r="C395" s="414">
        <v>932</v>
      </c>
      <c r="D395" s="415" t="s">
        <v>330</v>
      </c>
      <c r="E395" s="416">
        <v>271.64999999999998</v>
      </c>
      <c r="F395" s="416">
        <f t="shared" si="6"/>
        <v>253177.8</v>
      </c>
    </row>
    <row r="396" spans="1:13" ht="14.25" x14ac:dyDescent="0.2">
      <c r="A396" s="413">
        <v>6.6</v>
      </c>
      <c r="B396" s="85" t="s">
        <v>338</v>
      </c>
      <c r="C396" s="403">
        <v>184.47</v>
      </c>
      <c r="D396" s="412" t="s">
        <v>330</v>
      </c>
      <c r="E396" s="378">
        <v>778.78</v>
      </c>
      <c r="F396" s="28">
        <f t="shared" si="6"/>
        <v>143661.54999999999</v>
      </c>
    </row>
    <row r="397" spans="1:13" ht="42.75" x14ac:dyDescent="0.2">
      <c r="A397" s="413">
        <v>6.7</v>
      </c>
      <c r="B397" s="85" t="s">
        <v>339</v>
      </c>
      <c r="C397" s="414">
        <v>34.92</v>
      </c>
      <c r="D397" s="415" t="s">
        <v>330</v>
      </c>
      <c r="E397" s="416">
        <v>1707.15</v>
      </c>
      <c r="F397" s="416">
        <f t="shared" si="6"/>
        <v>59613.68</v>
      </c>
    </row>
    <row r="398" spans="1:13" x14ac:dyDescent="0.2">
      <c r="A398" s="417"/>
      <c r="B398" s="392"/>
      <c r="C398" s="377"/>
      <c r="D398" s="393"/>
      <c r="E398" s="378"/>
      <c r="F398" s="28">
        <f t="shared" si="6"/>
        <v>0</v>
      </c>
    </row>
    <row r="399" spans="1:13" ht="38.25" x14ac:dyDescent="0.2">
      <c r="A399" s="418">
        <v>7</v>
      </c>
      <c r="B399" s="374" t="s">
        <v>340</v>
      </c>
      <c r="C399" s="377"/>
      <c r="D399" s="408"/>
      <c r="E399" s="378"/>
      <c r="F399" s="28">
        <f t="shared" si="6"/>
        <v>0</v>
      </c>
    </row>
    <row r="400" spans="1:13" x14ac:dyDescent="0.2">
      <c r="A400" s="419">
        <v>7.1</v>
      </c>
      <c r="B400" s="374" t="s">
        <v>341</v>
      </c>
      <c r="C400" s="377"/>
      <c r="D400" s="408"/>
      <c r="E400" s="378"/>
      <c r="F400" s="28">
        <f t="shared" si="6"/>
        <v>0</v>
      </c>
    </row>
    <row r="401" spans="1:6" ht="28.5" x14ac:dyDescent="0.2">
      <c r="A401" s="413" t="s">
        <v>342</v>
      </c>
      <c r="B401" s="85" t="s">
        <v>343</v>
      </c>
      <c r="C401" s="403">
        <v>4.9000000000000004</v>
      </c>
      <c r="D401" s="412" t="s">
        <v>13</v>
      </c>
      <c r="E401" s="27">
        <v>10977.67</v>
      </c>
      <c r="F401" s="28">
        <f t="shared" si="6"/>
        <v>53790.58</v>
      </c>
    </row>
    <row r="402" spans="1:6" ht="28.5" x14ac:dyDescent="0.2">
      <c r="A402" s="413" t="s">
        <v>344</v>
      </c>
      <c r="B402" s="85" t="s">
        <v>345</v>
      </c>
      <c r="C402" s="403">
        <v>3.9</v>
      </c>
      <c r="D402" s="412" t="s">
        <v>13</v>
      </c>
      <c r="E402" s="27">
        <v>10977.67</v>
      </c>
      <c r="F402" s="28">
        <f t="shared" si="6"/>
        <v>42812.91</v>
      </c>
    </row>
    <row r="403" spans="1:6" ht="28.5" x14ac:dyDescent="0.2">
      <c r="A403" s="379" t="s">
        <v>346</v>
      </c>
      <c r="B403" s="182" t="s">
        <v>347</v>
      </c>
      <c r="C403" s="420">
        <v>1</v>
      </c>
      <c r="D403" s="421" t="s">
        <v>33</v>
      </c>
      <c r="E403" s="422">
        <v>25089.75</v>
      </c>
      <c r="F403" s="28">
        <f t="shared" si="6"/>
        <v>25089.75</v>
      </c>
    </row>
    <row r="404" spans="1:6" ht="28.5" x14ac:dyDescent="0.2">
      <c r="A404" s="413" t="s">
        <v>348</v>
      </c>
      <c r="B404" s="85" t="s">
        <v>349</v>
      </c>
      <c r="C404" s="403">
        <v>2</v>
      </c>
      <c r="D404" s="104" t="s">
        <v>33</v>
      </c>
      <c r="E404" s="27">
        <v>1212.45</v>
      </c>
      <c r="F404" s="28">
        <f t="shared" si="6"/>
        <v>2424.9</v>
      </c>
    </row>
    <row r="405" spans="1:6" ht="14.25" x14ac:dyDescent="0.2">
      <c r="A405" s="413" t="s">
        <v>350</v>
      </c>
      <c r="B405" s="85" t="s">
        <v>351</v>
      </c>
      <c r="C405" s="403">
        <v>1</v>
      </c>
      <c r="D405" s="104" t="s">
        <v>33</v>
      </c>
      <c r="E405" s="27">
        <v>505.55</v>
      </c>
      <c r="F405" s="28">
        <f t="shared" si="6"/>
        <v>505.55</v>
      </c>
    </row>
    <row r="406" spans="1:6" ht="14.25" x14ac:dyDescent="0.2">
      <c r="A406" s="413" t="s">
        <v>352</v>
      </c>
      <c r="B406" s="85" t="s">
        <v>353</v>
      </c>
      <c r="C406" s="403">
        <v>2</v>
      </c>
      <c r="D406" s="104" t="s">
        <v>33</v>
      </c>
      <c r="E406" s="27">
        <v>2850</v>
      </c>
      <c r="F406" s="28">
        <f t="shared" si="6"/>
        <v>5700</v>
      </c>
    </row>
    <row r="407" spans="1:6" ht="42.75" x14ac:dyDescent="0.2">
      <c r="A407" s="413" t="s">
        <v>354</v>
      </c>
      <c r="B407" s="85" t="s">
        <v>355</v>
      </c>
      <c r="C407" s="414">
        <v>1</v>
      </c>
      <c r="D407" s="104" t="s">
        <v>33</v>
      </c>
      <c r="E407" s="363">
        <v>91691.19</v>
      </c>
      <c r="F407" s="363">
        <f t="shared" si="6"/>
        <v>91691.19</v>
      </c>
    </row>
    <row r="408" spans="1:6" ht="14.25" x14ac:dyDescent="0.2">
      <c r="A408" s="413" t="s">
        <v>356</v>
      </c>
      <c r="B408" s="85" t="s">
        <v>357</v>
      </c>
      <c r="C408" s="403">
        <v>1</v>
      </c>
      <c r="D408" s="104" t="s">
        <v>33</v>
      </c>
      <c r="E408" s="27">
        <v>24464.45</v>
      </c>
      <c r="F408" s="27">
        <f t="shared" si="6"/>
        <v>24464.45</v>
      </c>
    </row>
    <row r="409" spans="1:6" x14ac:dyDescent="0.2">
      <c r="A409" s="413"/>
      <c r="B409" s="403"/>
      <c r="C409" s="412"/>
      <c r="D409" s="423"/>
      <c r="E409" s="424"/>
      <c r="F409" s="424">
        <f t="shared" si="6"/>
        <v>0</v>
      </c>
    </row>
    <row r="410" spans="1:6" x14ac:dyDescent="0.2">
      <c r="A410" s="425">
        <v>7.2</v>
      </c>
      <c r="B410" s="426" t="s">
        <v>358</v>
      </c>
      <c r="C410" s="412"/>
      <c r="D410" s="423"/>
      <c r="E410" s="424"/>
      <c r="F410" s="424">
        <f>ROUND(E410*C410,2)</f>
        <v>0</v>
      </c>
    </row>
    <row r="411" spans="1:6" ht="28.5" x14ac:dyDescent="0.2">
      <c r="A411" s="413" t="s">
        <v>359</v>
      </c>
      <c r="B411" s="85" t="s">
        <v>360</v>
      </c>
      <c r="C411" s="403">
        <v>13</v>
      </c>
      <c r="D411" s="412" t="s">
        <v>13</v>
      </c>
      <c r="E411" s="378">
        <v>10977.67</v>
      </c>
      <c r="F411" s="378">
        <f t="shared" si="6"/>
        <v>142709.71</v>
      </c>
    </row>
    <row r="412" spans="1:6" ht="28.5" x14ac:dyDescent="0.2">
      <c r="A412" s="413" t="s">
        <v>361</v>
      </c>
      <c r="B412" s="85" t="s">
        <v>362</v>
      </c>
      <c r="C412" s="403">
        <v>3.9</v>
      </c>
      <c r="D412" s="412" t="s">
        <v>13</v>
      </c>
      <c r="E412" s="378">
        <v>10977.67</v>
      </c>
      <c r="F412" s="378">
        <f>ROUND(E412*C412,2)</f>
        <v>42812.91</v>
      </c>
    </row>
    <row r="413" spans="1:6" ht="14.25" x14ac:dyDescent="0.2">
      <c r="A413" s="413" t="s">
        <v>363</v>
      </c>
      <c r="B413" s="85" t="s">
        <v>364</v>
      </c>
      <c r="C413" s="403">
        <v>2</v>
      </c>
      <c r="D413" s="104" t="s">
        <v>33</v>
      </c>
      <c r="E413" s="378">
        <v>25089.75</v>
      </c>
      <c r="F413" s="28">
        <f t="shared" si="6"/>
        <v>50179.5</v>
      </c>
    </row>
    <row r="414" spans="1:6" ht="28.5" x14ac:dyDescent="0.2">
      <c r="A414" s="413" t="s">
        <v>365</v>
      </c>
      <c r="B414" s="85" t="s">
        <v>366</v>
      </c>
      <c r="C414" s="403">
        <v>3</v>
      </c>
      <c r="D414" s="104" t="s">
        <v>33</v>
      </c>
      <c r="E414" s="378">
        <v>1212.45</v>
      </c>
      <c r="F414" s="28">
        <f t="shared" si="6"/>
        <v>3637.35</v>
      </c>
    </row>
    <row r="415" spans="1:6" ht="14.25" x14ac:dyDescent="0.2">
      <c r="A415" s="413" t="s">
        <v>367</v>
      </c>
      <c r="B415" s="85" t="s">
        <v>368</v>
      </c>
      <c r="C415" s="403">
        <v>1</v>
      </c>
      <c r="D415" s="104" t="s">
        <v>33</v>
      </c>
      <c r="E415" s="378">
        <v>505.55</v>
      </c>
      <c r="F415" s="28">
        <f t="shared" si="6"/>
        <v>505.55</v>
      </c>
    </row>
    <row r="416" spans="1:6" ht="14.25" x14ac:dyDescent="0.2">
      <c r="A416" s="413" t="s">
        <v>369</v>
      </c>
      <c r="B416" s="85" t="s">
        <v>370</v>
      </c>
      <c r="C416" s="403">
        <v>3</v>
      </c>
      <c r="D416" s="104" t="s">
        <v>33</v>
      </c>
      <c r="E416" s="378">
        <v>2850</v>
      </c>
      <c r="F416" s="28">
        <f t="shared" si="6"/>
        <v>8550</v>
      </c>
    </row>
    <row r="417" spans="1:6" ht="42.75" x14ac:dyDescent="0.2">
      <c r="A417" s="413" t="s">
        <v>371</v>
      </c>
      <c r="B417" s="85" t="s">
        <v>372</v>
      </c>
      <c r="C417" s="414">
        <v>1</v>
      </c>
      <c r="D417" s="104" t="s">
        <v>33</v>
      </c>
      <c r="E417" s="416">
        <v>91691.19</v>
      </c>
      <c r="F417" s="416">
        <f t="shared" si="6"/>
        <v>91691.19</v>
      </c>
    </row>
    <row r="418" spans="1:6" ht="25.5" x14ac:dyDescent="0.2">
      <c r="A418" s="413" t="s">
        <v>373</v>
      </c>
      <c r="B418" s="177" t="s">
        <v>357</v>
      </c>
      <c r="C418" s="403">
        <v>1</v>
      </c>
      <c r="D418" s="104" t="s">
        <v>33</v>
      </c>
      <c r="E418" s="378">
        <v>24464.45</v>
      </c>
      <c r="F418" s="378">
        <f t="shared" si="6"/>
        <v>24464.45</v>
      </c>
    </row>
    <row r="419" spans="1:6" x14ac:dyDescent="0.2">
      <c r="A419" s="413"/>
      <c r="B419" s="427"/>
      <c r="C419" s="403"/>
      <c r="D419" s="412"/>
      <c r="E419" s="378"/>
      <c r="F419" s="378">
        <f t="shared" si="6"/>
        <v>0</v>
      </c>
    </row>
    <row r="420" spans="1:6" x14ac:dyDescent="0.2">
      <c r="A420" s="425">
        <v>7.3</v>
      </c>
      <c r="B420" s="426" t="s">
        <v>374</v>
      </c>
      <c r="C420" s="412"/>
      <c r="D420" s="423"/>
      <c r="E420" s="424"/>
      <c r="F420" s="424">
        <f t="shared" si="6"/>
        <v>0</v>
      </c>
    </row>
    <row r="421" spans="1:6" ht="28.5" x14ac:dyDescent="0.2">
      <c r="A421" s="413" t="s">
        <v>375</v>
      </c>
      <c r="B421" s="85" t="s">
        <v>376</v>
      </c>
      <c r="C421" s="403">
        <v>2.5</v>
      </c>
      <c r="D421" s="412" t="s">
        <v>13</v>
      </c>
      <c r="E421" s="378">
        <v>10977.67</v>
      </c>
      <c r="F421" s="378">
        <f t="shared" si="6"/>
        <v>27444.18</v>
      </c>
    </row>
    <row r="422" spans="1:6" ht="28.5" x14ac:dyDescent="0.2">
      <c r="A422" s="413" t="s">
        <v>377</v>
      </c>
      <c r="B422" s="85" t="s">
        <v>378</v>
      </c>
      <c r="C422" s="403">
        <v>1</v>
      </c>
      <c r="D422" s="104" t="s">
        <v>33</v>
      </c>
      <c r="E422" s="378">
        <v>15053.85</v>
      </c>
      <c r="F422" s="28">
        <f t="shared" si="6"/>
        <v>15053.85</v>
      </c>
    </row>
    <row r="423" spans="1:6" ht="28.5" x14ac:dyDescent="0.2">
      <c r="A423" s="413" t="s">
        <v>379</v>
      </c>
      <c r="B423" s="177" t="s">
        <v>380</v>
      </c>
      <c r="C423" s="403">
        <v>1</v>
      </c>
      <c r="D423" s="104" t="s">
        <v>33</v>
      </c>
      <c r="E423" s="378">
        <v>18399.150000000001</v>
      </c>
      <c r="F423" s="28">
        <f t="shared" si="6"/>
        <v>18399.150000000001</v>
      </c>
    </row>
    <row r="424" spans="1:6" ht="42.75" x14ac:dyDescent="0.2">
      <c r="A424" s="413" t="s">
        <v>381</v>
      </c>
      <c r="B424" s="85" t="s">
        <v>382</v>
      </c>
      <c r="C424" s="403">
        <v>1</v>
      </c>
      <c r="D424" s="144" t="s">
        <v>33</v>
      </c>
      <c r="E424" s="378">
        <v>6814.5</v>
      </c>
      <c r="F424" s="28">
        <f t="shared" si="6"/>
        <v>6814.5</v>
      </c>
    </row>
    <row r="425" spans="1:6" ht="14.25" x14ac:dyDescent="0.2">
      <c r="A425" s="413" t="s">
        <v>383</v>
      </c>
      <c r="B425" s="85" t="s">
        <v>370</v>
      </c>
      <c r="C425" s="403">
        <v>2</v>
      </c>
      <c r="D425" s="104" t="s">
        <v>33</v>
      </c>
      <c r="E425" s="378">
        <v>2850</v>
      </c>
      <c r="F425" s="28">
        <f t="shared" si="6"/>
        <v>5700</v>
      </c>
    </row>
    <row r="426" spans="1:6" ht="42.75" x14ac:dyDescent="0.2">
      <c r="A426" s="413" t="s">
        <v>384</v>
      </c>
      <c r="B426" s="85" t="s">
        <v>372</v>
      </c>
      <c r="C426" s="414">
        <v>1</v>
      </c>
      <c r="D426" s="104" t="s">
        <v>33</v>
      </c>
      <c r="E426" s="416">
        <v>91691.19</v>
      </c>
      <c r="F426" s="28">
        <f t="shared" ref="F426:F489" si="7">ROUND(E426*C426,2)</f>
        <v>91691.19</v>
      </c>
    </row>
    <row r="427" spans="1:6" ht="28.5" x14ac:dyDescent="0.2">
      <c r="A427" s="413" t="s">
        <v>385</v>
      </c>
      <c r="B427" s="85" t="s">
        <v>386</v>
      </c>
      <c r="C427" s="414">
        <v>1</v>
      </c>
      <c r="D427" s="104" t="s">
        <v>33</v>
      </c>
      <c r="E427" s="416">
        <v>24464.45</v>
      </c>
      <c r="F427" s="28">
        <f t="shared" si="7"/>
        <v>24464.45</v>
      </c>
    </row>
    <row r="428" spans="1:6" x14ac:dyDescent="0.2">
      <c r="A428" s="413"/>
      <c r="B428" s="427"/>
      <c r="C428" s="403"/>
      <c r="D428" s="104"/>
      <c r="E428" s="378"/>
      <c r="F428" s="28">
        <f t="shared" si="7"/>
        <v>0</v>
      </c>
    </row>
    <row r="429" spans="1:6" x14ac:dyDescent="0.2">
      <c r="A429" s="425">
        <v>7.4</v>
      </c>
      <c r="B429" s="426" t="s">
        <v>387</v>
      </c>
      <c r="C429" s="412"/>
      <c r="D429" s="423"/>
      <c r="E429" s="424"/>
      <c r="F429" s="28">
        <f t="shared" si="7"/>
        <v>0</v>
      </c>
    </row>
    <row r="430" spans="1:6" ht="28.5" x14ac:dyDescent="0.2">
      <c r="A430" s="413" t="s">
        <v>388</v>
      </c>
      <c r="B430" s="428" t="s">
        <v>389</v>
      </c>
      <c r="C430" s="414">
        <v>10</v>
      </c>
      <c r="D430" s="415" t="s">
        <v>13</v>
      </c>
      <c r="E430" s="363">
        <v>8233.51</v>
      </c>
      <c r="F430" s="363">
        <f t="shared" si="7"/>
        <v>82335.100000000006</v>
      </c>
    </row>
    <row r="431" spans="1:6" ht="28.5" x14ac:dyDescent="0.2">
      <c r="A431" s="413" t="s">
        <v>390</v>
      </c>
      <c r="B431" s="428" t="s">
        <v>391</v>
      </c>
      <c r="C431" s="414">
        <v>4.62</v>
      </c>
      <c r="D431" s="415" t="s">
        <v>13</v>
      </c>
      <c r="E431" s="363">
        <v>8233.51</v>
      </c>
      <c r="F431" s="363">
        <f t="shared" si="7"/>
        <v>38038.82</v>
      </c>
    </row>
    <row r="432" spans="1:6" ht="14.25" x14ac:dyDescent="0.2">
      <c r="A432" s="413" t="s">
        <v>392</v>
      </c>
      <c r="B432" s="428" t="s">
        <v>393</v>
      </c>
      <c r="C432" s="414">
        <v>200</v>
      </c>
      <c r="D432" s="415" t="s">
        <v>13</v>
      </c>
      <c r="E432" s="363">
        <v>1542.05</v>
      </c>
      <c r="F432" s="28">
        <f t="shared" si="7"/>
        <v>308410</v>
      </c>
    </row>
    <row r="433" spans="1:6" ht="14.25" x14ac:dyDescent="0.2">
      <c r="A433" s="413" t="s">
        <v>394</v>
      </c>
      <c r="B433" s="428" t="s">
        <v>395</v>
      </c>
      <c r="C433" s="414">
        <v>2</v>
      </c>
      <c r="D433" s="104" t="s">
        <v>33</v>
      </c>
      <c r="E433" s="363">
        <v>17228.3</v>
      </c>
      <c r="F433" s="28">
        <f t="shared" si="7"/>
        <v>34456.6</v>
      </c>
    </row>
    <row r="434" spans="1:6" ht="28.5" x14ac:dyDescent="0.2">
      <c r="A434" s="413" t="s">
        <v>396</v>
      </c>
      <c r="B434" s="428" t="s">
        <v>397</v>
      </c>
      <c r="C434" s="414">
        <v>3</v>
      </c>
      <c r="D434" s="104" t="s">
        <v>33</v>
      </c>
      <c r="E434" s="363">
        <v>3010.77</v>
      </c>
      <c r="F434" s="28">
        <f t="shared" si="7"/>
        <v>9032.31</v>
      </c>
    </row>
    <row r="435" spans="1:6" ht="14.25" x14ac:dyDescent="0.2">
      <c r="A435" s="413" t="s">
        <v>398</v>
      </c>
      <c r="B435" s="428" t="s">
        <v>399</v>
      </c>
      <c r="C435" s="414">
        <v>1</v>
      </c>
      <c r="D435" s="104" t="s">
        <v>33</v>
      </c>
      <c r="E435" s="363">
        <v>4014.36</v>
      </c>
      <c r="F435" s="28">
        <f t="shared" si="7"/>
        <v>4014.36</v>
      </c>
    </row>
    <row r="436" spans="1:6" ht="14.25" x14ac:dyDescent="0.2">
      <c r="A436" s="413" t="s">
        <v>400</v>
      </c>
      <c r="B436" s="428" t="s">
        <v>401</v>
      </c>
      <c r="C436" s="414">
        <v>2</v>
      </c>
      <c r="D436" s="104" t="s">
        <v>33</v>
      </c>
      <c r="E436" s="363">
        <v>1826.95</v>
      </c>
      <c r="F436" s="28">
        <f t="shared" si="7"/>
        <v>3653.9</v>
      </c>
    </row>
    <row r="437" spans="1:6" ht="14.25" x14ac:dyDescent="0.2">
      <c r="A437" s="413" t="s">
        <v>402</v>
      </c>
      <c r="B437" s="428" t="s">
        <v>370</v>
      </c>
      <c r="C437" s="414">
        <v>3</v>
      </c>
      <c r="D437" s="104" t="s">
        <v>33</v>
      </c>
      <c r="E437" s="363">
        <v>2850</v>
      </c>
      <c r="F437" s="28">
        <f t="shared" si="7"/>
        <v>8550</v>
      </c>
    </row>
    <row r="438" spans="1:6" ht="42.75" x14ac:dyDescent="0.2">
      <c r="A438" s="413" t="s">
        <v>403</v>
      </c>
      <c r="B438" s="428" t="s">
        <v>404</v>
      </c>
      <c r="C438" s="414">
        <v>1</v>
      </c>
      <c r="D438" s="104" t="s">
        <v>33</v>
      </c>
      <c r="E438" s="363">
        <v>43270.83</v>
      </c>
      <c r="F438" s="363">
        <f t="shared" si="7"/>
        <v>43270.83</v>
      </c>
    </row>
    <row r="439" spans="1:6" ht="28.5" x14ac:dyDescent="0.2">
      <c r="A439" s="413" t="s">
        <v>405</v>
      </c>
      <c r="B439" s="428" t="s">
        <v>406</v>
      </c>
      <c r="C439" s="414">
        <v>1</v>
      </c>
      <c r="D439" s="104" t="s">
        <v>33</v>
      </c>
      <c r="E439" s="363">
        <v>24464.45</v>
      </c>
      <c r="F439" s="363">
        <f t="shared" si="7"/>
        <v>24464.45</v>
      </c>
    </row>
    <row r="440" spans="1:6" ht="14.25" x14ac:dyDescent="0.2">
      <c r="A440" s="379"/>
      <c r="B440" s="182"/>
      <c r="C440" s="420"/>
      <c r="D440" s="429"/>
      <c r="E440" s="383"/>
      <c r="F440" s="28">
        <f t="shared" si="7"/>
        <v>0</v>
      </c>
    </row>
    <row r="441" spans="1:6" x14ac:dyDescent="0.2">
      <c r="A441" s="419">
        <v>7.5</v>
      </c>
      <c r="B441" s="430" t="s">
        <v>407</v>
      </c>
      <c r="C441" s="377"/>
      <c r="D441" s="408"/>
      <c r="E441" s="378"/>
      <c r="F441" s="28">
        <f t="shared" si="7"/>
        <v>0</v>
      </c>
    </row>
    <row r="442" spans="1:6" ht="14.25" x14ac:dyDescent="0.2">
      <c r="A442" s="431" t="s">
        <v>408</v>
      </c>
      <c r="B442" s="85" t="s">
        <v>12</v>
      </c>
      <c r="C442" s="377">
        <v>230.4</v>
      </c>
      <c r="D442" s="408" t="s">
        <v>54</v>
      </c>
      <c r="E442" s="378">
        <v>13.4</v>
      </c>
      <c r="F442" s="28">
        <f t="shared" si="7"/>
        <v>3087.36</v>
      </c>
    </row>
    <row r="443" spans="1:6" ht="14.25" x14ac:dyDescent="0.2">
      <c r="A443" s="431" t="s">
        <v>409</v>
      </c>
      <c r="B443" s="85" t="s">
        <v>410</v>
      </c>
      <c r="C443" s="377">
        <v>205.28200000000001</v>
      </c>
      <c r="D443" s="408" t="s">
        <v>54</v>
      </c>
      <c r="E443" s="378">
        <v>188.1</v>
      </c>
      <c r="F443" s="28">
        <f t="shared" si="7"/>
        <v>38613.54</v>
      </c>
    </row>
    <row r="444" spans="1:6" ht="14.25" x14ac:dyDescent="0.2">
      <c r="A444" s="431" t="s">
        <v>411</v>
      </c>
      <c r="B444" s="85" t="s">
        <v>412</v>
      </c>
      <c r="C444" s="377">
        <v>16.2545</v>
      </c>
      <c r="D444" s="408" t="s">
        <v>54</v>
      </c>
      <c r="E444" s="110">
        <v>1381.4</v>
      </c>
      <c r="F444" s="28">
        <f t="shared" si="7"/>
        <v>22453.97</v>
      </c>
    </row>
    <row r="445" spans="1:6" ht="14.25" x14ac:dyDescent="0.2">
      <c r="A445" s="431" t="s">
        <v>413</v>
      </c>
      <c r="B445" s="85" t="s">
        <v>414</v>
      </c>
      <c r="C445" s="377">
        <v>175.44122149999998</v>
      </c>
      <c r="D445" s="408" t="s">
        <v>54</v>
      </c>
      <c r="E445" s="378">
        <v>212.32</v>
      </c>
      <c r="F445" s="28">
        <f t="shared" si="7"/>
        <v>37249.68</v>
      </c>
    </row>
    <row r="446" spans="1:6" ht="28.5" x14ac:dyDescent="0.2">
      <c r="A446" s="431" t="s">
        <v>415</v>
      </c>
      <c r="B446" s="85" t="s">
        <v>26</v>
      </c>
      <c r="C446" s="377">
        <v>35.808934200000031</v>
      </c>
      <c r="D446" s="408" t="s">
        <v>54</v>
      </c>
      <c r="E446" s="378">
        <v>433.67</v>
      </c>
      <c r="F446" s="28">
        <f t="shared" si="7"/>
        <v>15529.26</v>
      </c>
    </row>
    <row r="447" spans="1:6" x14ac:dyDescent="0.2">
      <c r="A447" s="431"/>
      <c r="B447" s="392"/>
      <c r="C447" s="377"/>
      <c r="D447" s="408"/>
      <c r="E447" s="378"/>
      <c r="F447" s="28">
        <f t="shared" si="7"/>
        <v>0</v>
      </c>
    </row>
    <row r="448" spans="1:6" x14ac:dyDescent="0.2">
      <c r="A448" s="432">
        <v>8</v>
      </c>
      <c r="B448" s="433" t="s">
        <v>416</v>
      </c>
      <c r="C448" s="395"/>
      <c r="D448" s="82"/>
      <c r="E448" s="83"/>
      <c r="F448" s="28">
        <f t="shared" si="7"/>
        <v>0</v>
      </c>
    </row>
    <row r="449" spans="1:6" ht="14.25" x14ac:dyDescent="0.2">
      <c r="A449" s="397">
        <v>8.1</v>
      </c>
      <c r="B449" s="85" t="s">
        <v>417</v>
      </c>
      <c r="C449" s="395">
        <v>1</v>
      </c>
      <c r="D449" s="104" t="s">
        <v>33</v>
      </c>
      <c r="E449" s="83">
        <v>7500</v>
      </c>
      <c r="F449" s="28">
        <f t="shared" si="7"/>
        <v>7500</v>
      </c>
    </row>
    <row r="450" spans="1:6" ht="28.5" x14ac:dyDescent="0.2">
      <c r="A450" s="389">
        <v>8.3000000000000007</v>
      </c>
      <c r="B450" s="85" t="s">
        <v>418</v>
      </c>
      <c r="C450" s="390">
        <v>1</v>
      </c>
      <c r="D450" s="104" t="s">
        <v>33</v>
      </c>
      <c r="E450" s="190">
        <v>12500</v>
      </c>
      <c r="F450" s="28">
        <f t="shared" si="7"/>
        <v>12500</v>
      </c>
    </row>
    <row r="451" spans="1:6" ht="14.25" x14ac:dyDescent="0.2">
      <c r="A451" s="434"/>
      <c r="B451" s="85"/>
      <c r="C451" s="435"/>
      <c r="D451" s="104"/>
      <c r="E451" s="436"/>
      <c r="F451" s="28">
        <f t="shared" si="7"/>
        <v>0</v>
      </c>
    </row>
    <row r="452" spans="1:6" ht="14.25" x14ac:dyDescent="0.2">
      <c r="A452" s="437">
        <v>10</v>
      </c>
      <c r="B452" s="85" t="s">
        <v>419</v>
      </c>
      <c r="C452" s="395">
        <v>1</v>
      </c>
      <c r="D452" s="104" t="s">
        <v>33</v>
      </c>
      <c r="E452" s="83">
        <v>18000</v>
      </c>
      <c r="F452" s="28">
        <f t="shared" si="7"/>
        <v>18000</v>
      </c>
    </row>
    <row r="453" spans="1:6" ht="14.25" x14ac:dyDescent="0.2">
      <c r="A453" s="438">
        <v>11</v>
      </c>
      <c r="B453" s="85" t="s">
        <v>420</v>
      </c>
      <c r="C453" s="439">
        <v>1</v>
      </c>
      <c r="D453" s="104" t="s">
        <v>33</v>
      </c>
      <c r="E453" s="440">
        <v>110000</v>
      </c>
      <c r="F453" s="28">
        <f t="shared" si="7"/>
        <v>110000</v>
      </c>
    </row>
    <row r="454" spans="1:6" ht="14.25" x14ac:dyDescent="0.2">
      <c r="A454" s="441">
        <v>13</v>
      </c>
      <c r="B454" s="85" t="s">
        <v>421</v>
      </c>
      <c r="C454" s="442">
        <v>260</v>
      </c>
      <c r="D454" s="443" t="s">
        <v>330</v>
      </c>
      <c r="E454" s="444">
        <v>195.93</v>
      </c>
      <c r="F454" s="28">
        <f t="shared" si="7"/>
        <v>50941.8</v>
      </c>
    </row>
    <row r="455" spans="1:6" ht="14.25" x14ac:dyDescent="0.2">
      <c r="A455" s="445">
        <v>14</v>
      </c>
      <c r="B455" s="85" t="s">
        <v>422</v>
      </c>
      <c r="C455" s="446">
        <v>1</v>
      </c>
      <c r="D455" s="104" t="s">
        <v>33</v>
      </c>
      <c r="E455" s="447">
        <v>23401</v>
      </c>
      <c r="F455" s="28">
        <f t="shared" si="7"/>
        <v>23401</v>
      </c>
    </row>
    <row r="456" spans="1:6" x14ac:dyDescent="0.2">
      <c r="A456" s="364"/>
      <c r="B456" s="58" t="s">
        <v>423</v>
      </c>
      <c r="C456" s="365"/>
      <c r="D456" s="366"/>
      <c r="E456" s="367"/>
      <c r="F456" s="367">
        <f>SUM(F360:F455)</f>
        <v>12706039.859999999</v>
      </c>
    </row>
    <row r="457" spans="1:6" x14ac:dyDescent="0.2">
      <c r="A457" s="448"/>
      <c r="B457" s="449"/>
      <c r="C457" s="446"/>
      <c r="D457" s="450"/>
      <c r="E457" s="447"/>
      <c r="F457" s="28">
        <f t="shared" si="7"/>
        <v>0</v>
      </c>
    </row>
    <row r="458" spans="1:6" x14ac:dyDescent="0.2">
      <c r="A458" s="237" t="s">
        <v>424</v>
      </c>
      <c r="B458" s="238" t="s">
        <v>425</v>
      </c>
      <c r="C458" s="239"/>
      <c r="D458" s="240"/>
      <c r="E458" s="241"/>
      <c r="F458" s="28">
        <f t="shared" si="7"/>
        <v>0</v>
      </c>
    </row>
    <row r="459" spans="1:6" x14ac:dyDescent="0.2">
      <c r="A459" s="242"/>
      <c r="B459" s="238"/>
      <c r="C459" s="243"/>
      <c r="D459" s="240"/>
      <c r="E459" s="241"/>
      <c r="F459" s="28">
        <f t="shared" si="7"/>
        <v>0</v>
      </c>
    </row>
    <row r="460" spans="1:6" x14ac:dyDescent="0.2">
      <c r="A460" s="244">
        <v>1</v>
      </c>
      <c r="B460" s="238" t="s">
        <v>203</v>
      </c>
      <c r="C460" s="243"/>
      <c r="D460" s="240"/>
      <c r="E460" s="241"/>
      <c r="F460" s="28">
        <f t="shared" si="7"/>
        <v>0</v>
      </c>
    </row>
    <row r="461" spans="1:6" ht="14.25" x14ac:dyDescent="0.2">
      <c r="A461" s="245">
        <v>1.1000000000000001</v>
      </c>
      <c r="B461" s="85" t="s">
        <v>12</v>
      </c>
      <c r="C461" s="243">
        <v>94.47</v>
      </c>
      <c r="D461" s="240" t="s">
        <v>13</v>
      </c>
      <c r="E461" s="241">
        <v>13.42</v>
      </c>
      <c r="F461" s="28">
        <f t="shared" si="7"/>
        <v>1267.79</v>
      </c>
    </row>
    <row r="462" spans="1:6" x14ac:dyDescent="0.2">
      <c r="A462" s="244"/>
      <c r="B462" s="238"/>
      <c r="C462" s="243"/>
      <c r="D462" s="240"/>
      <c r="E462" s="241"/>
      <c r="F462" s="28">
        <f t="shared" si="7"/>
        <v>0</v>
      </c>
    </row>
    <row r="463" spans="1:6" x14ac:dyDescent="0.2">
      <c r="A463" s="244">
        <v>2</v>
      </c>
      <c r="B463" s="76" t="s">
        <v>14</v>
      </c>
      <c r="C463" s="251"/>
      <c r="D463" s="158"/>
      <c r="E463" s="252"/>
      <c r="F463" s="28">
        <f t="shared" si="7"/>
        <v>0</v>
      </c>
    </row>
    <row r="464" spans="1:6" ht="14.25" x14ac:dyDescent="0.2">
      <c r="A464" s="253">
        <v>2.1</v>
      </c>
      <c r="B464" s="85" t="s">
        <v>426</v>
      </c>
      <c r="C464" s="251">
        <v>39.331875000000004</v>
      </c>
      <c r="D464" s="240" t="s">
        <v>427</v>
      </c>
      <c r="E464" s="252">
        <v>521.80999999999995</v>
      </c>
      <c r="F464" s="28">
        <f t="shared" si="7"/>
        <v>20523.77</v>
      </c>
    </row>
    <row r="465" spans="1:6" ht="14.25" x14ac:dyDescent="0.2">
      <c r="A465" s="253">
        <v>2.2000000000000002</v>
      </c>
      <c r="B465" s="85" t="s">
        <v>428</v>
      </c>
      <c r="C465" s="251">
        <v>19.070399999999999</v>
      </c>
      <c r="D465" s="240" t="s">
        <v>429</v>
      </c>
      <c r="E465" s="252">
        <v>170.43</v>
      </c>
      <c r="F465" s="28">
        <f t="shared" si="7"/>
        <v>3250.17</v>
      </c>
    </row>
    <row r="466" spans="1:6" ht="14.25" x14ac:dyDescent="0.2">
      <c r="A466" s="253">
        <v>2.2999999999999998</v>
      </c>
      <c r="B466" s="85" t="s">
        <v>207</v>
      </c>
      <c r="C466" s="251">
        <v>26.339917500000006</v>
      </c>
      <c r="D466" s="240" t="s">
        <v>430</v>
      </c>
      <c r="E466" s="252">
        <v>210.1</v>
      </c>
      <c r="F466" s="28">
        <f t="shared" si="7"/>
        <v>5534.02</v>
      </c>
    </row>
    <row r="467" spans="1:6" x14ac:dyDescent="0.2">
      <c r="A467" s="253"/>
      <c r="B467" s="257"/>
      <c r="C467" s="251"/>
      <c r="D467" s="158"/>
      <c r="E467" s="256"/>
      <c r="F467" s="28">
        <f t="shared" si="7"/>
        <v>0</v>
      </c>
    </row>
    <row r="468" spans="1:6" x14ac:dyDescent="0.2">
      <c r="A468" s="244">
        <v>3</v>
      </c>
      <c r="B468" s="76" t="s">
        <v>208</v>
      </c>
      <c r="C468" s="251"/>
      <c r="D468" s="158"/>
      <c r="E468" s="252"/>
      <c r="F468" s="28">
        <f t="shared" si="7"/>
        <v>0</v>
      </c>
    </row>
    <row r="469" spans="1:6" ht="29.25" x14ac:dyDescent="0.2">
      <c r="A469" s="253">
        <v>3.1</v>
      </c>
      <c r="B469" s="24" t="s">
        <v>209</v>
      </c>
      <c r="C469" s="251">
        <v>8.5083749999999991</v>
      </c>
      <c r="D469" s="240" t="s">
        <v>54</v>
      </c>
      <c r="E469" s="252">
        <v>15762.9</v>
      </c>
      <c r="F469" s="28">
        <f t="shared" si="7"/>
        <v>134116.66</v>
      </c>
    </row>
    <row r="470" spans="1:6" ht="28.5" x14ac:dyDescent="0.2">
      <c r="A470" s="253">
        <v>3.2</v>
      </c>
      <c r="B470" s="24" t="s">
        <v>210</v>
      </c>
      <c r="C470" s="251">
        <v>2.19</v>
      </c>
      <c r="D470" s="240" t="s">
        <v>54</v>
      </c>
      <c r="E470" s="252">
        <v>21749.65</v>
      </c>
      <c r="F470" s="28">
        <f t="shared" si="7"/>
        <v>47631.73</v>
      </c>
    </row>
    <row r="471" spans="1:6" ht="28.5" x14ac:dyDescent="0.2">
      <c r="A471" s="253">
        <v>3.3</v>
      </c>
      <c r="B471" s="24" t="s">
        <v>211</v>
      </c>
      <c r="C471" s="251">
        <v>3.456</v>
      </c>
      <c r="D471" s="240" t="s">
        <v>54</v>
      </c>
      <c r="E471" s="252">
        <v>47710.720000000001</v>
      </c>
      <c r="F471" s="28">
        <f t="shared" si="7"/>
        <v>164888.25</v>
      </c>
    </row>
    <row r="472" spans="1:6" ht="28.5" x14ac:dyDescent="0.2">
      <c r="A472" s="253">
        <v>3.4</v>
      </c>
      <c r="B472" s="24" t="s">
        <v>212</v>
      </c>
      <c r="C472" s="251">
        <v>2.5521000000000003</v>
      </c>
      <c r="D472" s="240" t="s">
        <v>54</v>
      </c>
      <c r="E472" s="252">
        <v>47855.97</v>
      </c>
      <c r="F472" s="28">
        <f t="shared" si="7"/>
        <v>122133.22</v>
      </c>
    </row>
    <row r="473" spans="1:6" ht="28.5" x14ac:dyDescent="0.2">
      <c r="A473" s="253">
        <v>3.5</v>
      </c>
      <c r="B473" s="24" t="s">
        <v>213</v>
      </c>
      <c r="C473" s="251">
        <v>3.6188000000000007</v>
      </c>
      <c r="D473" s="240" t="s">
        <v>54</v>
      </c>
      <c r="E473" s="252">
        <v>39027.06</v>
      </c>
      <c r="F473" s="28">
        <f t="shared" si="7"/>
        <v>141231.12</v>
      </c>
    </row>
    <row r="474" spans="1:6" ht="28.5" x14ac:dyDescent="0.2">
      <c r="A474" s="253">
        <v>3.6</v>
      </c>
      <c r="B474" s="24" t="s">
        <v>214</v>
      </c>
      <c r="C474" s="451">
        <v>1.3230000000000002</v>
      </c>
      <c r="D474" s="240" t="s">
        <v>52</v>
      </c>
      <c r="E474" s="452">
        <v>39636.46</v>
      </c>
      <c r="F474" s="28">
        <f t="shared" si="7"/>
        <v>52439.040000000001</v>
      </c>
    </row>
    <row r="475" spans="1:6" x14ac:dyDescent="0.2">
      <c r="A475" s="253"/>
      <c r="B475" s="257"/>
      <c r="C475" s="251"/>
      <c r="D475" s="158"/>
      <c r="E475" s="252"/>
      <c r="F475" s="28">
        <f t="shared" si="7"/>
        <v>0</v>
      </c>
    </row>
    <row r="476" spans="1:6" x14ac:dyDescent="0.2">
      <c r="A476" s="244">
        <v>4</v>
      </c>
      <c r="B476" s="76" t="s">
        <v>215</v>
      </c>
      <c r="C476" s="251"/>
      <c r="D476" s="158"/>
      <c r="E476" s="252"/>
      <c r="F476" s="28">
        <f t="shared" si="7"/>
        <v>0</v>
      </c>
    </row>
    <row r="477" spans="1:6" ht="28.5" x14ac:dyDescent="0.2">
      <c r="A477" s="253">
        <v>4.0999999999999996</v>
      </c>
      <c r="B477" s="24" t="s">
        <v>216</v>
      </c>
      <c r="C477" s="251">
        <v>214.94199999999998</v>
      </c>
      <c r="D477" s="240" t="s">
        <v>25</v>
      </c>
      <c r="E477" s="252">
        <v>1925.95</v>
      </c>
      <c r="F477" s="28">
        <f t="shared" si="7"/>
        <v>413967.54</v>
      </c>
    </row>
    <row r="478" spans="1:6" ht="14.25" x14ac:dyDescent="0.2">
      <c r="A478" s="253">
        <v>4.2</v>
      </c>
      <c r="B478" s="24" t="s">
        <v>217</v>
      </c>
      <c r="C478" s="251">
        <v>33.068000000000005</v>
      </c>
      <c r="D478" s="240" t="s">
        <v>330</v>
      </c>
      <c r="E478" s="252">
        <v>1706.72</v>
      </c>
      <c r="F478" s="28">
        <f t="shared" si="7"/>
        <v>56437.82</v>
      </c>
    </row>
    <row r="479" spans="1:6" x14ac:dyDescent="0.2">
      <c r="A479" s="253"/>
      <c r="B479" s="257"/>
      <c r="C479" s="251"/>
      <c r="D479" s="158"/>
      <c r="E479" s="252"/>
      <c r="F479" s="28">
        <f t="shared" si="7"/>
        <v>0</v>
      </c>
    </row>
    <row r="480" spans="1:6" x14ac:dyDescent="0.2">
      <c r="A480" s="244">
        <v>5</v>
      </c>
      <c r="B480" s="76" t="s">
        <v>218</v>
      </c>
      <c r="C480" s="251"/>
      <c r="D480" s="158"/>
      <c r="E480" s="252"/>
      <c r="F480" s="28">
        <f t="shared" si="7"/>
        <v>0</v>
      </c>
    </row>
    <row r="481" spans="1:6" ht="28.5" x14ac:dyDescent="0.2">
      <c r="A481" s="253">
        <v>5.0999999999999996</v>
      </c>
      <c r="B481" s="85" t="s">
        <v>219</v>
      </c>
      <c r="C481" s="251">
        <v>93.905500000000004</v>
      </c>
      <c r="D481" s="240" t="s">
        <v>330</v>
      </c>
      <c r="E481" s="252">
        <v>271.64999999999998</v>
      </c>
      <c r="F481" s="28">
        <f t="shared" si="7"/>
        <v>25509.43</v>
      </c>
    </row>
    <row r="482" spans="1:6" ht="14.25" x14ac:dyDescent="0.2">
      <c r="A482" s="253">
        <v>5.2</v>
      </c>
      <c r="B482" s="85" t="s">
        <v>220</v>
      </c>
      <c r="C482" s="251">
        <v>93.905500000000004</v>
      </c>
      <c r="D482" s="240" t="s">
        <v>330</v>
      </c>
      <c r="E482" s="252">
        <v>598.04999999999995</v>
      </c>
      <c r="F482" s="28">
        <f t="shared" si="7"/>
        <v>56160.18</v>
      </c>
    </row>
    <row r="483" spans="1:6" ht="14.25" x14ac:dyDescent="0.2">
      <c r="A483" s="253">
        <v>5.3</v>
      </c>
      <c r="B483" s="85" t="s">
        <v>66</v>
      </c>
      <c r="C483" s="251">
        <v>552.21</v>
      </c>
      <c r="D483" s="158" t="s">
        <v>13</v>
      </c>
      <c r="E483" s="252">
        <v>135.43</v>
      </c>
      <c r="F483" s="28">
        <f t="shared" si="7"/>
        <v>74785.8</v>
      </c>
    </row>
    <row r="484" spans="1:6" ht="14.25" x14ac:dyDescent="0.2">
      <c r="A484" s="453"/>
      <c r="B484" s="454"/>
      <c r="C484" s="455"/>
      <c r="D484" s="456"/>
      <c r="E484" s="457"/>
      <c r="F484" s="28">
        <f t="shared" si="7"/>
        <v>0</v>
      </c>
    </row>
    <row r="485" spans="1:6" x14ac:dyDescent="0.2">
      <c r="A485" s="244">
        <v>6</v>
      </c>
      <c r="B485" s="76" t="s">
        <v>221</v>
      </c>
      <c r="C485" s="251"/>
      <c r="D485" s="158"/>
      <c r="E485" s="252"/>
      <c r="F485" s="28">
        <f t="shared" si="7"/>
        <v>0</v>
      </c>
    </row>
    <row r="486" spans="1:6" ht="14.25" x14ac:dyDescent="0.2">
      <c r="A486" s="253">
        <v>6.1</v>
      </c>
      <c r="B486" s="24" t="s">
        <v>222</v>
      </c>
      <c r="C486" s="251">
        <v>93.905500000000004</v>
      </c>
      <c r="D486" s="240" t="s">
        <v>330</v>
      </c>
      <c r="E486" s="262">
        <v>145.47</v>
      </c>
      <c r="F486" s="28">
        <f t="shared" si="7"/>
        <v>13660.43</v>
      </c>
    </row>
    <row r="487" spans="1:6" ht="28.5" x14ac:dyDescent="0.2">
      <c r="A487" s="253">
        <v>6.2</v>
      </c>
      <c r="B487" s="24" t="s">
        <v>223</v>
      </c>
      <c r="C487" s="254">
        <v>93.905500000000004</v>
      </c>
      <c r="D487" s="255" t="s">
        <v>330</v>
      </c>
      <c r="E487" s="263">
        <v>224.18</v>
      </c>
      <c r="F487" s="263">
        <f t="shared" si="7"/>
        <v>21051.73</v>
      </c>
    </row>
    <row r="488" spans="1:6" ht="14.25" x14ac:dyDescent="0.2">
      <c r="A488" s="253"/>
      <c r="B488" s="85"/>
      <c r="C488" s="251"/>
      <c r="D488" s="158"/>
      <c r="E488" s="28"/>
      <c r="F488" s="28">
        <f t="shared" si="7"/>
        <v>0</v>
      </c>
    </row>
    <row r="489" spans="1:6" ht="28.5" x14ac:dyDescent="0.2">
      <c r="A489" s="244">
        <v>7</v>
      </c>
      <c r="B489" s="177" t="s">
        <v>224</v>
      </c>
      <c r="C489" s="251">
        <v>94.47</v>
      </c>
      <c r="D489" s="158" t="s">
        <v>13</v>
      </c>
      <c r="E489" s="256">
        <v>589.87</v>
      </c>
      <c r="F489" s="256">
        <f t="shared" si="7"/>
        <v>55725.02</v>
      </c>
    </row>
    <row r="490" spans="1:6" ht="42.75" x14ac:dyDescent="0.2">
      <c r="A490" s="244">
        <v>8</v>
      </c>
      <c r="B490" s="24" t="s">
        <v>225</v>
      </c>
      <c r="C490" s="458">
        <v>10.399999999999999</v>
      </c>
      <c r="D490" s="149" t="s">
        <v>13</v>
      </c>
      <c r="E490" s="256">
        <v>565.4</v>
      </c>
      <c r="F490" s="256">
        <f t="shared" ref="F490:F553" si="8">ROUND(E490*C490,2)</f>
        <v>5880.16</v>
      </c>
    </row>
    <row r="491" spans="1:6" ht="14.25" x14ac:dyDescent="0.2">
      <c r="A491" s="244">
        <v>9</v>
      </c>
      <c r="B491" s="85" t="s">
        <v>431</v>
      </c>
      <c r="C491" s="251">
        <v>16</v>
      </c>
      <c r="D491" s="104" t="s">
        <v>33</v>
      </c>
      <c r="E491" s="252">
        <v>6270.89</v>
      </c>
      <c r="F491" s="252">
        <f t="shared" si="8"/>
        <v>100334.24</v>
      </c>
    </row>
    <row r="492" spans="1:6" ht="14.25" x14ac:dyDescent="0.2">
      <c r="A492" s="253"/>
      <c r="B492" s="85"/>
      <c r="C492" s="251"/>
      <c r="D492" s="158"/>
      <c r="E492" s="252"/>
      <c r="F492" s="252">
        <f t="shared" si="8"/>
        <v>0</v>
      </c>
    </row>
    <row r="493" spans="1:6" ht="42.75" x14ac:dyDescent="0.2">
      <c r="A493" s="244">
        <v>10</v>
      </c>
      <c r="B493" s="24" t="s">
        <v>227</v>
      </c>
      <c r="C493" s="86">
        <v>1</v>
      </c>
      <c r="D493" s="264" t="s">
        <v>228</v>
      </c>
      <c r="E493" s="190">
        <v>105500</v>
      </c>
      <c r="F493" s="190">
        <f t="shared" si="8"/>
        <v>105500</v>
      </c>
    </row>
    <row r="494" spans="1:6" x14ac:dyDescent="0.2">
      <c r="A494" s="364"/>
      <c r="B494" s="58" t="s">
        <v>432</v>
      </c>
      <c r="C494" s="365"/>
      <c r="D494" s="366"/>
      <c r="E494" s="367"/>
      <c r="F494" s="367">
        <f>SUM(F457:F493)</f>
        <v>1622028.1199999999</v>
      </c>
    </row>
    <row r="495" spans="1:6" x14ac:dyDescent="0.2">
      <c r="A495" s="448"/>
      <c r="B495" s="449"/>
      <c r="C495" s="446"/>
      <c r="D495" s="450"/>
      <c r="E495" s="447"/>
      <c r="F495" s="28">
        <f t="shared" si="8"/>
        <v>0</v>
      </c>
    </row>
    <row r="496" spans="1:6" x14ac:dyDescent="0.2">
      <c r="A496" s="459" t="s">
        <v>433</v>
      </c>
      <c r="B496" s="402" t="s">
        <v>434</v>
      </c>
      <c r="C496" s="331"/>
      <c r="D496" s="30"/>
      <c r="E496" s="51"/>
      <c r="F496" s="28">
        <f t="shared" si="8"/>
        <v>0</v>
      </c>
    </row>
    <row r="497" spans="1:6" x14ac:dyDescent="0.2">
      <c r="A497" s="346"/>
      <c r="B497" s="368"/>
      <c r="C497" s="331"/>
      <c r="D497" s="30"/>
      <c r="E497" s="51"/>
      <c r="F497" s="28">
        <f t="shared" si="8"/>
        <v>0</v>
      </c>
    </row>
    <row r="498" spans="1:6" ht="14.25" x14ac:dyDescent="0.2">
      <c r="A498" s="340">
        <v>1</v>
      </c>
      <c r="B498" s="177" t="s">
        <v>12</v>
      </c>
      <c r="C498" s="331">
        <v>13838.13</v>
      </c>
      <c r="D498" s="26" t="s">
        <v>13</v>
      </c>
      <c r="E498" s="27">
        <v>13.42</v>
      </c>
      <c r="F498" s="28">
        <f t="shared" si="8"/>
        <v>185707.7</v>
      </c>
    </row>
    <row r="499" spans="1:6" x14ac:dyDescent="0.2">
      <c r="A499" s="346"/>
      <c r="B499" s="368"/>
      <c r="C499" s="331"/>
      <c r="D499" s="30"/>
      <c r="E499" s="27"/>
      <c r="F499" s="28">
        <f t="shared" si="8"/>
        <v>0</v>
      </c>
    </row>
    <row r="500" spans="1:6" x14ac:dyDescent="0.2">
      <c r="A500" s="460">
        <v>2</v>
      </c>
      <c r="B500" s="461" t="s">
        <v>316</v>
      </c>
      <c r="C500" s="325"/>
      <c r="D500" s="26"/>
      <c r="E500" s="27"/>
      <c r="F500" s="28">
        <f t="shared" si="8"/>
        <v>0</v>
      </c>
    </row>
    <row r="501" spans="1:6" ht="14.25" x14ac:dyDescent="0.2">
      <c r="A501" s="332">
        <v>2.1</v>
      </c>
      <c r="B501" s="177" t="s">
        <v>15</v>
      </c>
      <c r="C501" s="331">
        <v>3121.1323199999993</v>
      </c>
      <c r="D501" s="34" t="s">
        <v>427</v>
      </c>
      <c r="E501" s="35">
        <v>1367.76</v>
      </c>
      <c r="F501" s="28">
        <f t="shared" si="8"/>
        <v>4268959.9400000004</v>
      </c>
    </row>
    <row r="502" spans="1:6" ht="14.25" x14ac:dyDescent="0.2">
      <c r="A502" s="332">
        <v>2.2000000000000002</v>
      </c>
      <c r="B502" s="177" t="s">
        <v>17</v>
      </c>
      <c r="C502" s="331">
        <v>7282.6420799999987</v>
      </c>
      <c r="D502" s="34" t="s">
        <v>427</v>
      </c>
      <c r="E502" s="35">
        <v>188.1</v>
      </c>
      <c r="F502" s="28">
        <f t="shared" si="8"/>
        <v>1369864.98</v>
      </c>
    </row>
    <row r="503" spans="1:6" ht="28.5" x14ac:dyDescent="0.2">
      <c r="A503" s="332">
        <v>2.2999999999999998</v>
      </c>
      <c r="B503" s="177" t="s">
        <v>435</v>
      </c>
      <c r="C503" s="462">
        <v>5319.6916018799984</v>
      </c>
      <c r="D503" s="39" t="s">
        <v>430</v>
      </c>
      <c r="E503" s="41">
        <v>669.9</v>
      </c>
      <c r="F503" s="28">
        <f t="shared" si="8"/>
        <v>3563661.4</v>
      </c>
    </row>
    <row r="504" spans="1:6" ht="28.5" x14ac:dyDescent="0.2">
      <c r="A504" s="463">
        <v>2.4</v>
      </c>
      <c r="B504" s="177" t="s">
        <v>436</v>
      </c>
      <c r="C504" s="464">
        <v>8866.152669799998</v>
      </c>
      <c r="D504" s="54" t="s">
        <v>429</v>
      </c>
      <c r="E504" s="363">
        <v>283.08999999999997</v>
      </c>
      <c r="F504" s="28">
        <f t="shared" si="8"/>
        <v>2509919.16</v>
      </c>
    </row>
    <row r="505" spans="1:6" ht="28.5" x14ac:dyDescent="0.2">
      <c r="A505" s="463">
        <v>2.5</v>
      </c>
      <c r="B505" s="177" t="s">
        <v>437</v>
      </c>
      <c r="C505" s="464">
        <v>971.41210000000001</v>
      </c>
      <c r="D505" s="54" t="s">
        <v>438</v>
      </c>
      <c r="E505" s="363">
        <v>1381.4</v>
      </c>
      <c r="F505" s="28">
        <f t="shared" si="8"/>
        <v>1341908.67</v>
      </c>
    </row>
    <row r="506" spans="1:6" ht="14.25" x14ac:dyDescent="0.2">
      <c r="A506" s="463">
        <v>2.6</v>
      </c>
      <c r="B506" s="177" t="s">
        <v>24</v>
      </c>
      <c r="C506" s="42">
        <v>9270.4225000000006</v>
      </c>
      <c r="D506" s="26" t="s">
        <v>330</v>
      </c>
      <c r="E506" s="27">
        <v>49.28</v>
      </c>
      <c r="F506" s="28">
        <f t="shared" si="8"/>
        <v>456846.42</v>
      </c>
    </row>
    <row r="507" spans="1:6" ht="28.5" x14ac:dyDescent="0.2">
      <c r="A507" s="463">
        <v>2.7</v>
      </c>
      <c r="B507" s="177" t="s">
        <v>26</v>
      </c>
      <c r="C507" s="42">
        <v>6898.8530980259993</v>
      </c>
      <c r="D507" s="26" t="s">
        <v>430</v>
      </c>
      <c r="E507" s="27">
        <v>433.67</v>
      </c>
      <c r="F507" s="28">
        <f t="shared" si="8"/>
        <v>2991825.62</v>
      </c>
    </row>
    <row r="508" spans="1:6" x14ac:dyDescent="0.2">
      <c r="A508" s="342"/>
      <c r="B508" s="344"/>
      <c r="C508" s="331"/>
      <c r="D508" s="26"/>
      <c r="E508" s="27"/>
      <c r="F508" s="28">
        <f t="shared" si="8"/>
        <v>0</v>
      </c>
    </row>
    <row r="509" spans="1:6" x14ac:dyDescent="0.2">
      <c r="A509" s="340">
        <v>3</v>
      </c>
      <c r="B509" s="341" t="s">
        <v>287</v>
      </c>
      <c r="C509" s="331"/>
      <c r="D509" s="34"/>
      <c r="E509" s="27"/>
      <c r="F509" s="28">
        <f t="shared" si="8"/>
        <v>0</v>
      </c>
    </row>
    <row r="510" spans="1:6" ht="14.25" x14ac:dyDescent="0.2">
      <c r="A510" s="342">
        <v>3.1</v>
      </c>
      <c r="B510" s="177" t="s">
        <v>439</v>
      </c>
      <c r="C510" s="331">
        <v>124.072</v>
      </c>
      <c r="D510" s="26" t="s">
        <v>13</v>
      </c>
      <c r="E510" s="27">
        <v>6783.92</v>
      </c>
      <c r="F510" s="28">
        <f t="shared" si="8"/>
        <v>841694.52</v>
      </c>
    </row>
    <row r="511" spans="1:6" ht="14.25" x14ac:dyDescent="0.2">
      <c r="A511" s="342">
        <v>3.2</v>
      </c>
      <c r="B511" s="177" t="s">
        <v>440</v>
      </c>
      <c r="C511" s="331">
        <v>319.3</v>
      </c>
      <c r="D511" s="26" t="s">
        <v>13</v>
      </c>
      <c r="E511" s="27">
        <v>4383.21</v>
      </c>
      <c r="F511" s="28">
        <f t="shared" si="8"/>
        <v>1399558.95</v>
      </c>
    </row>
    <row r="512" spans="1:6" ht="14.25" x14ac:dyDescent="0.2">
      <c r="A512" s="342">
        <v>3.3</v>
      </c>
      <c r="B512" s="177" t="s">
        <v>441</v>
      </c>
      <c r="C512" s="331">
        <v>738.33490000000006</v>
      </c>
      <c r="D512" s="26" t="s">
        <v>13</v>
      </c>
      <c r="E512" s="27">
        <v>2578.56</v>
      </c>
      <c r="F512" s="28">
        <f t="shared" si="8"/>
        <v>1903840.84</v>
      </c>
    </row>
    <row r="513" spans="1:6" ht="14.25" x14ac:dyDescent="0.2">
      <c r="A513" s="342">
        <v>3.4</v>
      </c>
      <c r="B513" s="177" t="s">
        <v>442</v>
      </c>
      <c r="C513" s="331">
        <v>4794</v>
      </c>
      <c r="D513" s="26" t="s">
        <v>13</v>
      </c>
      <c r="E513" s="27">
        <v>1150.44</v>
      </c>
      <c r="F513" s="28">
        <f t="shared" si="8"/>
        <v>5515209.3600000003</v>
      </c>
    </row>
    <row r="514" spans="1:6" ht="14.25" x14ac:dyDescent="0.2">
      <c r="A514" s="342">
        <v>3.5</v>
      </c>
      <c r="B514" s="177" t="s">
        <v>443</v>
      </c>
      <c r="C514" s="331">
        <v>8151.84</v>
      </c>
      <c r="D514" s="26" t="s">
        <v>13</v>
      </c>
      <c r="E514" s="27">
        <v>700.19</v>
      </c>
      <c r="F514" s="28">
        <f t="shared" si="8"/>
        <v>5707836.8499999996</v>
      </c>
    </row>
    <row r="515" spans="1:6" x14ac:dyDescent="0.2">
      <c r="A515" s="343"/>
      <c r="B515" s="344"/>
      <c r="C515" s="331"/>
      <c r="D515" s="26"/>
      <c r="E515" s="465"/>
      <c r="F515" s="28">
        <f t="shared" si="8"/>
        <v>0</v>
      </c>
    </row>
    <row r="516" spans="1:6" x14ac:dyDescent="0.2">
      <c r="A516" s="340">
        <v>4</v>
      </c>
      <c r="B516" s="341" t="s">
        <v>289</v>
      </c>
      <c r="C516" s="331"/>
      <c r="D516" s="26"/>
      <c r="E516" s="465"/>
      <c r="F516" s="28">
        <f t="shared" si="8"/>
        <v>0</v>
      </c>
    </row>
    <row r="517" spans="1:6" ht="14.25" x14ac:dyDescent="0.2">
      <c r="A517" s="342">
        <v>4.0999999999999996</v>
      </c>
      <c r="B517" s="177" t="s">
        <v>444</v>
      </c>
      <c r="C517" s="331">
        <v>119.3</v>
      </c>
      <c r="D517" s="26" t="s">
        <v>13</v>
      </c>
      <c r="E517" s="27">
        <v>100.65</v>
      </c>
      <c r="F517" s="28">
        <f t="shared" si="8"/>
        <v>12007.55</v>
      </c>
    </row>
    <row r="518" spans="1:6" ht="14.25" x14ac:dyDescent="0.2">
      <c r="A518" s="342">
        <v>4.2</v>
      </c>
      <c r="B518" s="177" t="s">
        <v>445</v>
      </c>
      <c r="C518" s="331">
        <v>310</v>
      </c>
      <c r="D518" s="26" t="s">
        <v>13</v>
      </c>
      <c r="E518" s="27">
        <v>65.680000000000007</v>
      </c>
      <c r="F518" s="28">
        <f t="shared" si="8"/>
        <v>20360.8</v>
      </c>
    </row>
    <row r="519" spans="1:6" ht="14.25" x14ac:dyDescent="0.2">
      <c r="A519" s="342">
        <v>4.3</v>
      </c>
      <c r="B519" s="177" t="s">
        <v>446</v>
      </c>
      <c r="C519" s="331">
        <v>716.83</v>
      </c>
      <c r="D519" s="26" t="s">
        <v>13</v>
      </c>
      <c r="E519" s="27">
        <v>36.6</v>
      </c>
      <c r="F519" s="28">
        <f t="shared" si="8"/>
        <v>26235.98</v>
      </c>
    </row>
    <row r="520" spans="1:6" ht="14.25" x14ac:dyDescent="0.2">
      <c r="A520" s="342">
        <v>4.4000000000000004</v>
      </c>
      <c r="B520" s="177" t="s">
        <v>447</v>
      </c>
      <c r="C520" s="331">
        <v>4700</v>
      </c>
      <c r="D520" s="26" t="s">
        <v>13</v>
      </c>
      <c r="E520" s="27">
        <v>22.52</v>
      </c>
      <c r="F520" s="28">
        <f t="shared" si="8"/>
        <v>105844</v>
      </c>
    </row>
    <row r="521" spans="1:6" ht="14.25" x14ac:dyDescent="0.2">
      <c r="A521" s="342">
        <v>4.5</v>
      </c>
      <c r="B521" s="177" t="s">
        <v>448</v>
      </c>
      <c r="C521" s="331">
        <v>7992</v>
      </c>
      <c r="D521" s="26" t="s">
        <v>13</v>
      </c>
      <c r="E521" s="27">
        <v>19.59</v>
      </c>
      <c r="F521" s="28">
        <f t="shared" si="8"/>
        <v>156563.28</v>
      </c>
    </row>
    <row r="522" spans="1:6" x14ac:dyDescent="0.2">
      <c r="A522" s="342"/>
      <c r="B522" s="344"/>
      <c r="C522" s="331"/>
      <c r="D522" s="26"/>
      <c r="E522" s="27"/>
      <c r="F522" s="28">
        <f t="shared" si="8"/>
        <v>0</v>
      </c>
    </row>
    <row r="523" spans="1:6" ht="25.5" x14ac:dyDescent="0.2">
      <c r="A523" s="44">
        <v>5</v>
      </c>
      <c r="B523" s="341" t="s">
        <v>291</v>
      </c>
      <c r="C523" s="331"/>
      <c r="D523" s="26"/>
      <c r="E523" s="27"/>
      <c r="F523" s="28">
        <f t="shared" si="8"/>
        <v>0</v>
      </c>
    </row>
    <row r="524" spans="1:6" ht="14.25" x14ac:dyDescent="0.2">
      <c r="A524" s="45">
        <v>5.0999999999999996</v>
      </c>
      <c r="B524" s="177" t="s">
        <v>449</v>
      </c>
      <c r="C524" s="331">
        <v>43</v>
      </c>
      <c r="D524" s="104" t="s">
        <v>33</v>
      </c>
      <c r="E524" s="27">
        <v>1715.29</v>
      </c>
      <c r="F524" s="28">
        <f t="shared" si="8"/>
        <v>73757.47</v>
      </c>
    </row>
    <row r="525" spans="1:6" ht="14.25" x14ac:dyDescent="0.2">
      <c r="A525" s="45">
        <v>5.2</v>
      </c>
      <c r="B525" s="177" t="s">
        <v>450</v>
      </c>
      <c r="C525" s="331">
        <v>18</v>
      </c>
      <c r="D525" s="104" t="s">
        <v>33</v>
      </c>
      <c r="E525" s="27">
        <v>2013.55</v>
      </c>
      <c r="F525" s="28">
        <f t="shared" si="8"/>
        <v>36243.9</v>
      </c>
    </row>
    <row r="526" spans="1:6" ht="14.25" x14ac:dyDescent="0.2">
      <c r="A526" s="45">
        <v>5.3</v>
      </c>
      <c r="B526" s="177" t="s">
        <v>451</v>
      </c>
      <c r="C526" s="331">
        <v>7</v>
      </c>
      <c r="D526" s="104" t="s">
        <v>33</v>
      </c>
      <c r="E526" s="27">
        <v>2608.77</v>
      </c>
      <c r="F526" s="28">
        <f t="shared" si="8"/>
        <v>18261.39</v>
      </c>
    </row>
    <row r="527" spans="1:6" ht="14.25" x14ac:dyDescent="0.2">
      <c r="A527" s="45">
        <v>5.4</v>
      </c>
      <c r="B527" s="177" t="s">
        <v>452</v>
      </c>
      <c r="C527" s="331">
        <v>6</v>
      </c>
      <c r="D527" s="104" t="s">
        <v>33</v>
      </c>
      <c r="E527" s="27">
        <v>3621.54</v>
      </c>
      <c r="F527" s="28">
        <f t="shared" si="8"/>
        <v>21729.24</v>
      </c>
    </row>
    <row r="528" spans="1:6" ht="14.25" x14ac:dyDescent="0.2">
      <c r="A528" s="45">
        <v>5.5</v>
      </c>
      <c r="B528" s="177" t="s">
        <v>453</v>
      </c>
      <c r="C528" s="331">
        <v>1</v>
      </c>
      <c r="D528" s="104" t="s">
        <v>33</v>
      </c>
      <c r="E528" s="27">
        <v>4065.69</v>
      </c>
      <c r="F528" s="28">
        <f t="shared" si="8"/>
        <v>4065.69</v>
      </c>
    </row>
    <row r="529" spans="1:6" ht="14.25" x14ac:dyDescent="0.2">
      <c r="A529" s="45">
        <v>5.6</v>
      </c>
      <c r="B529" s="177" t="s">
        <v>454</v>
      </c>
      <c r="C529" s="331">
        <v>2</v>
      </c>
      <c r="D529" s="104" t="s">
        <v>33</v>
      </c>
      <c r="E529" s="27">
        <v>5095.3599999999997</v>
      </c>
      <c r="F529" s="28">
        <f t="shared" si="8"/>
        <v>10190.719999999999</v>
      </c>
    </row>
    <row r="530" spans="1:6" ht="14.25" x14ac:dyDescent="0.2">
      <c r="A530" s="466">
        <v>5.7</v>
      </c>
      <c r="B530" s="182" t="s">
        <v>455</v>
      </c>
      <c r="C530" s="335">
        <v>1</v>
      </c>
      <c r="D530" s="421" t="s">
        <v>33</v>
      </c>
      <c r="E530" s="422">
        <v>6150.59</v>
      </c>
      <c r="F530" s="28">
        <f t="shared" si="8"/>
        <v>6150.59</v>
      </c>
    </row>
    <row r="531" spans="1:6" ht="14.25" x14ac:dyDescent="0.2">
      <c r="A531" s="45">
        <v>5.8</v>
      </c>
      <c r="B531" s="177" t="s">
        <v>456</v>
      </c>
      <c r="C531" s="331">
        <v>1</v>
      </c>
      <c r="D531" s="104" t="s">
        <v>33</v>
      </c>
      <c r="E531" s="27">
        <v>922.47</v>
      </c>
      <c r="F531" s="28">
        <f t="shared" si="8"/>
        <v>922.47</v>
      </c>
    </row>
    <row r="532" spans="1:6" ht="14.25" x14ac:dyDescent="0.2">
      <c r="A532" s="45">
        <v>5.9</v>
      </c>
      <c r="B532" s="177" t="s">
        <v>457</v>
      </c>
      <c r="C532" s="331">
        <v>3</v>
      </c>
      <c r="D532" s="104" t="s">
        <v>33</v>
      </c>
      <c r="E532" s="27">
        <v>922.47</v>
      </c>
      <c r="F532" s="28">
        <f t="shared" si="8"/>
        <v>2767.41</v>
      </c>
    </row>
    <row r="533" spans="1:6" ht="14.25" x14ac:dyDescent="0.2">
      <c r="A533" s="467">
        <v>5.0999999999999996</v>
      </c>
      <c r="B533" s="177" t="s">
        <v>458</v>
      </c>
      <c r="C533" s="331">
        <v>3</v>
      </c>
      <c r="D533" s="104" t="s">
        <v>33</v>
      </c>
      <c r="E533" s="27">
        <v>922.47</v>
      </c>
      <c r="F533" s="28">
        <f t="shared" si="8"/>
        <v>2767.41</v>
      </c>
    </row>
    <row r="534" spans="1:6" ht="14.25" x14ac:dyDescent="0.2">
      <c r="A534" s="467">
        <v>5.1100000000000003</v>
      </c>
      <c r="B534" s="177" t="s">
        <v>459</v>
      </c>
      <c r="C534" s="331">
        <v>3</v>
      </c>
      <c r="D534" s="104" t="s">
        <v>33</v>
      </c>
      <c r="E534" s="27">
        <v>922.47</v>
      </c>
      <c r="F534" s="28">
        <f t="shared" si="8"/>
        <v>2767.41</v>
      </c>
    </row>
    <row r="535" spans="1:6" ht="14.25" x14ac:dyDescent="0.2">
      <c r="A535" s="467">
        <v>5.12</v>
      </c>
      <c r="B535" s="177" t="s">
        <v>460</v>
      </c>
      <c r="C535" s="331">
        <v>1</v>
      </c>
      <c r="D535" s="104" t="s">
        <v>33</v>
      </c>
      <c r="E535" s="27">
        <v>922.47</v>
      </c>
      <c r="F535" s="28">
        <f t="shared" si="8"/>
        <v>922.47</v>
      </c>
    </row>
    <row r="536" spans="1:6" ht="14.25" x14ac:dyDescent="0.2">
      <c r="A536" s="467">
        <v>5.13</v>
      </c>
      <c r="B536" s="177" t="s">
        <v>461</v>
      </c>
      <c r="C536" s="331">
        <v>1</v>
      </c>
      <c r="D536" s="104" t="s">
        <v>33</v>
      </c>
      <c r="E536" s="27">
        <v>922.47</v>
      </c>
      <c r="F536" s="28">
        <f t="shared" si="8"/>
        <v>922.47</v>
      </c>
    </row>
    <row r="537" spans="1:6" ht="14.25" x14ac:dyDescent="0.2">
      <c r="A537" s="467">
        <v>5.14</v>
      </c>
      <c r="B537" s="177" t="s">
        <v>462</v>
      </c>
      <c r="C537" s="331">
        <v>1</v>
      </c>
      <c r="D537" s="104" t="s">
        <v>33</v>
      </c>
      <c r="E537" s="27">
        <v>922.47</v>
      </c>
      <c r="F537" s="28">
        <f t="shared" si="8"/>
        <v>922.47</v>
      </c>
    </row>
    <row r="538" spans="1:6" ht="14.25" x14ac:dyDescent="0.2">
      <c r="A538" s="467">
        <v>5.15</v>
      </c>
      <c r="B538" s="177" t="s">
        <v>463</v>
      </c>
      <c r="C538" s="331">
        <v>1</v>
      </c>
      <c r="D538" s="104" t="s">
        <v>33</v>
      </c>
      <c r="E538" s="27">
        <v>1199.21</v>
      </c>
      <c r="F538" s="28">
        <f t="shared" si="8"/>
        <v>1199.21</v>
      </c>
    </row>
    <row r="539" spans="1:6" ht="14.25" x14ac:dyDescent="0.2">
      <c r="A539" s="467">
        <v>5.16</v>
      </c>
      <c r="B539" s="177" t="s">
        <v>464</v>
      </c>
      <c r="C539" s="331">
        <v>1</v>
      </c>
      <c r="D539" s="104" t="s">
        <v>33</v>
      </c>
      <c r="E539" s="27">
        <v>1199.21</v>
      </c>
      <c r="F539" s="28">
        <f t="shared" si="8"/>
        <v>1199.21</v>
      </c>
    </row>
    <row r="540" spans="1:6" ht="14.25" x14ac:dyDescent="0.2">
      <c r="A540" s="467">
        <v>5.17</v>
      </c>
      <c r="B540" s="177" t="s">
        <v>465</v>
      </c>
      <c r="C540" s="331">
        <v>5</v>
      </c>
      <c r="D540" s="104" t="s">
        <v>33</v>
      </c>
      <c r="E540" s="27">
        <v>1199.21</v>
      </c>
      <c r="F540" s="28">
        <f t="shared" si="8"/>
        <v>5996.05</v>
      </c>
    </row>
    <row r="541" spans="1:6" ht="14.25" x14ac:dyDescent="0.2">
      <c r="A541" s="467">
        <v>5.1800000000000104</v>
      </c>
      <c r="B541" s="177" t="s">
        <v>466</v>
      </c>
      <c r="C541" s="331">
        <v>4</v>
      </c>
      <c r="D541" s="104" t="s">
        <v>33</v>
      </c>
      <c r="E541" s="27">
        <v>1291.47</v>
      </c>
      <c r="F541" s="28">
        <f t="shared" si="8"/>
        <v>5165.88</v>
      </c>
    </row>
    <row r="542" spans="1:6" ht="14.25" x14ac:dyDescent="0.2">
      <c r="A542" s="467">
        <v>5.1900000000000102</v>
      </c>
      <c r="B542" s="177" t="s">
        <v>467</v>
      </c>
      <c r="C542" s="331">
        <v>1</v>
      </c>
      <c r="D542" s="104" t="s">
        <v>33</v>
      </c>
      <c r="E542" s="27">
        <v>1291.47</v>
      </c>
      <c r="F542" s="28">
        <f t="shared" si="8"/>
        <v>1291.47</v>
      </c>
    </row>
    <row r="543" spans="1:6" ht="14.25" x14ac:dyDescent="0.2">
      <c r="A543" s="467">
        <v>5.2000000000000099</v>
      </c>
      <c r="B543" s="177" t="s">
        <v>468</v>
      </c>
      <c r="C543" s="331">
        <v>1</v>
      </c>
      <c r="D543" s="104" t="s">
        <v>33</v>
      </c>
      <c r="E543" s="27">
        <v>1291.47</v>
      </c>
      <c r="F543" s="28">
        <f t="shared" si="8"/>
        <v>1291.47</v>
      </c>
    </row>
    <row r="544" spans="1:6" ht="14.25" x14ac:dyDescent="0.2">
      <c r="A544" s="467">
        <v>5.2100000000000097</v>
      </c>
      <c r="B544" s="177" t="s">
        <v>469</v>
      </c>
      <c r="C544" s="331">
        <v>1</v>
      </c>
      <c r="D544" s="104" t="s">
        <v>33</v>
      </c>
      <c r="E544" s="27">
        <v>1383.7</v>
      </c>
      <c r="F544" s="28">
        <f t="shared" si="8"/>
        <v>1383.7</v>
      </c>
    </row>
    <row r="545" spans="1:6" ht="14.25" x14ac:dyDescent="0.2">
      <c r="A545" s="467">
        <v>5.2200000000000104</v>
      </c>
      <c r="B545" s="177" t="s">
        <v>470</v>
      </c>
      <c r="C545" s="331">
        <v>5</v>
      </c>
      <c r="D545" s="104" t="s">
        <v>33</v>
      </c>
      <c r="E545" s="27">
        <v>1383.7</v>
      </c>
      <c r="F545" s="28">
        <f t="shared" si="8"/>
        <v>6918.5</v>
      </c>
    </row>
    <row r="546" spans="1:6" ht="14.25" x14ac:dyDescent="0.2">
      <c r="A546" s="467">
        <v>5.2300000000000102</v>
      </c>
      <c r="B546" s="177" t="s">
        <v>471</v>
      </c>
      <c r="C546" s="331">
        <v>11</v>
      </c>
      <c r="D546" s="104" t="s">
        <v>33</v>
      </c>
      <c r="E546" s="27">
        <v>4243.3500000000004</v>
      </c>
      <c r="F546" s="28">
        <f t="shared" si="8"/>
        <v>46676.85</v>
      </c>
    </row>
    <row r="547" spans="1:6" ht="14.25" x14ac:dyDescent="0.2">
      <c r="A547" s="467">
        <v>5.24000000000001</v>
      </c>
      <c r="B547" s="177" t="s">
        <v>472</v>
      </c>
      <c r="C547" s="331">
        <v>4</v>
      </c>
      <c r="D547" s="104" t="s">
        <v>33</v>
      </c>
      <c r="E547" s="27">
        <v>4796.83</v>
      </c>
      <c r="F547" s="28">
        <f t="shared" si="8"/>
        <v>19187.32</v>
      </c>
    </row>
    <row r="548" spans="1:6" ht="14.25" x14ac:dyDescent="0.2">
      <c r="A548" s="467">
        <v>5.2500000000000098</v>
      </c>
      <c r="B548" s="177" t="s">
        <v>473</v>
      </c>
      <c r="C548" s="331">
        <v>5</v>
      </c>
      <c r="D548" s="104" t="s">
        <v>33</v>
      </c>
      <c r="E548" s="27">
        <v>4407.67</v>
      </c>
      <c r="F548" s="28">
        <f t="shared" si="8"/>
        <v>22038.35</v>
      </c>
    </row>
    <row r="549" spans="1:6" ht="14.25" x14ac:dyDescent="0.2">
      <c r="A549" s="467">
        <v>5.2600000000000096</v>
      </c>
      <c r="B549" s="177" t="s">
        <v>474</v>
      </c>
      <c r="C549" s="331">
        <v>1</v>
      </c>
      <c r="D549" s="104" t="s">
        <v>33</v>
      </c>
      <c r="E549" s="27">
        <v>11992.07</v>
      </c>
      <c r="F549" s="28">
        <f t="shared" si="8"/>
        <v>11992.07</v>
      </c>
    </row>
    <row r="550" spans="1:6" ht="14.25" x14ac:dyDescent="0.2">
      <c r="A550" s="467">
        <v>5.2700000000000102</v>
      </c>
      <c r="B550" s="177" t="s">
        <v>475</v>
      </c>
      <c r="C550" s="331">
        <v>10</v>
      </c>
      <c r="D550" s="104" t="s">
        <v>33</v>
      </c>
      <c r="E550" s="27">
        <v>2767.41</v>
      </c>
      <c r="F550" s="28">
        <f t="shared" si="8"/>
        <v>27674.1</v>
      </c>
    </row>
    <row r="551" spans="1:6" ht="14.25" x14ac:dyDescent="0.2">
      <c r="A551" s="467">
        <v>5.28000000000001</v>
      </c>
      <c r="B551" s="177" t="s">
        <v>476</v>
      </c>
      <c r="C551" s="331">
        <v>2</v>
      </c>
      <c r="D551" s="104" t="s">
        <v>33</v>
      </c>
      <c r="E551" s="27">
        <v>3320.88</v>
      </c>
      <c r="F551" s="28">
        <f t="shared" si="8"/>
        <v>6641.76</v>
      </c>
    </row>
    <row r="552" spans="1:6" ht="14.25" x14ac:dyDescent="0.2">
      <c r="A552" s="467">
        <v>5.2900000000000098</v>
      </c>
      <c r="B552" s="177" t="s">
        <v>477</v>
      </c>
      <c r="C552" s="331">
        <v>1</v>
      </c>
      <c r="D552" s="104" t="s">
        <v>33</v>
      </c>
      <c r="E552" s="27">
        <v>3320.88</v>
      </c>
      <c r="F552" s="28">
        <f t="shared" si="8"/>
        <v>3320.88</v>
      </c>
    </row>
    <row r="553" spans="1:6" ht="14.25" x14ac:dyDescent="0.2">
      <c r="A553" s="467">
        <v>5.3000000000000096</v>
      </c>
      <c r="B553" s="177" t="s">
        <v>478</v>
      </c>
      <c r="C553" s="331">
        <v>1</v>
      </c>
      <c r="D553" s="104" t="s">
        <v>33</v>
      </c>
      <c r="E553" s="27">
        <v>4243.3500000000004</v>
      </c>
      <c r="F553" s="28">
        <f t="shared" si="8"/>
        <v>4243.3500000000004</v>
      </c>
    </row>
    <row r="554" spans="1:6" ht="14.25" x14ac:dyDescent="0.2">
      <c r="A554" s="467">
        <v>5.3100000000000103</v>
      </c>
      <c r="B554" s="177" t="s">
        <v>479</v>
      </c>
      <c r="C554" s="331">
        <v>1</v>
      </c>
      <c r="D554" s="104" t="s">
        <v>33</v>
      </c>
      <c r="E554" s="27">
        <v>5903.79</v>
      </c>
      <c r="F554" s="28">
        <f t="shared" ref="F554:F601" si="9">ROUND(E554*C554,2)</f>
        <v>5903.79</v>
      </c>
    </row>
    <row r="555" spans="1:6" ht="14.25" x14ac:dyDescent="0.2">
      <c r="A555" s="467">
        <v>5.3200000000000101</v>
      </c>
      <c r="B555" s="177" t="s">
        <v>480</v>
      </c>
      <c r="C555" s="331">
        <v>257</v>
      </c>
      <c r="D555" s="104" t="s">
        <v>33</v>
      </c>
      <c r="E555" s="27">
        <v>1168.29</v>
      </c>
      <c r="F555" s="28">
        <f t="shared" si="9"/>
        <v>300250.53000000003</v>
      </c>
    </row>
    <row r="556" spans="1:6" ht="14.25" x14ac:dyDescent="0.2">
      <c r="A556" s="467">
        <v>5.3300000000000196</v>
      </c>
      <c r="B556" s="177" t="s">
        <v>481</v>
      </c>
      <c r="C556" s="331">
        <v>90</v>
      </c>
      <c r="D556" s="104" t="s">
        <v>33</v>
      </c>
      <c r="E556" s="27">
        <v>1395.7</v>
      </c>
      <c r="F556" s="28">
        <f t="shared" si="9"/>
        <v>125613</v>
      </c>
    </row>
    <row r="557" spans="1:6" ht="14.25" x14ac:dyDescent="0.2">
      <c r="A557" s="467">
        <v>5.3400000000000203</v>
      </c>
      <c r="B557" s="177" t="s">
        <v>482</v>
      </c>
      <c r="C557" s="331">
        <v>24</v>
      </c>
      <c r="D557" s="104" t="s">
        <v>33</v>
      </c>
      <c r="E557" s="27">
        <v>2015.13</v>
      </c>
      <c r="F557" s="28">
        <f t="shared" si="9"/>
        <v>48363.12</v>
      </c>
    </row>
    <row r="558" spans="1:6" ht="14.25" x14ac:dyDescent="0.2">
      <c r="A558" s="467">
        <v>5.3500000000000201</v>
      </c>
      <c r="B558" s="177" t="s">
        <v>483</v>
      </c>
      <c r="C558" s="331">
        <v>7</v>
      </c>
      <c r="D558" s="104" t="s">
        <v>33</v>
      </c>
      <c r="E558" s="27">
        <v>2203.31</v>
      </c>
      <c r="F558" s="28">
        <f t="shared" si="9"/>
        <v>15423.17</v>
      </c>
    </row>
    <row r="559" spans="1:6" ht="14.25" x14ac:dyDescent="0.2">
      <c r="A559" s="467">
        <v>5.3600000000000199</v>
      </c>
      <c r="B559" s="177" t="s">
        <v>484</v>
      </c>
      <c r="C559" s="331">
        <v>1</v>
      </c>
      <c r="D559" s="104" t="s">
        <v>33</v>
      </c>
      <c r="E559" s="27">
        <v>3228.63</v>
      </c>
      <c r="F559" s="28">
        <f t="shared" si="9"/>
        <v>3228.63</v>
      </c>
    </row>
    <row r="560" spans="1:6" ht="14.25" x14ac:dyDescent="0.2">
      <c r="A560" s="467">
        <v>5.3700000000000196</v>
      </c>
      <c r="B560" s="177" t="s">
        <v>485</v>
      </c>
      <c r="C560" s="331">
        <v>22</v>
      </c>
      <c r="D560" s="104" t="s">
        <v>33</v>
      </c>
      <c r="E560" s="27">
        <v>1475.94</v>
      </c>
      <c r="F560" s="28">
        <f t="shared" si="9"/>
        <v>32470.68</v>
      </c>
    </row>
    <row r="561" spans="1:6" ht="14.25" x14ac:dyDescent="0.2">
      <c r="A561" s="467">
        <v>5.3800000000000203</v>
      </c>
      <c r="B561" s="177" t="s">
        <v>486</v>
      </c>
      <c r="C561" s="331">
        <v>1</v>
      </c>
      <c r="D561" s="104" t="s">
        <v>33</v>
      </c>
      <c r="E561" s="27">
        <v>1752.69</v>
      </c>
      <c r="F561" s="28">
        <f t="shared" si="9"/>
        <v>1752.69</v>
      </c>
    </row>
    <row r="562" spans="1:6" ht="14.25" x14ac:dyDescent="0.2">
      <c r="A562" s="467">
        <v>5.3900000000000201</v>
      </c>
      <c r="B562" s="177" t="s">
        <v>487</v>
      </c>
      <c r="C562" s="468">
        <v>145</v>
      </c>
      <c r="D562" s="104" t="s">
        <v>33</v>
      </c>
      <c r="E562" s="27">
        <v>950</v>
      </c>
      <c r="F562" s="28">
        <f t="shared" si="9"/>
        <v>137750</v>
      </c>
    </row>
    <row r="563" spans="1:6" x14ac:dyDescent="0.2">
      <c r="A563" s="467"/>
      <c r="B563" s="74"/>
      <c r="C563" s="331"/>
      <c r="D563" s="104"/>
      <c r="E563" s="27"/>
      <c r="F563" s="28">
        <f t="shared" si="9"/>
        <v>0</v>
      </c>
    </row>
    <row r="564" spans="1:6" x14ac:dyDescent="0.2">
      <c r="A564" s="340">
        <v>6</v>
      </c>
      <c r="B564" s="347" t="s">
        <v>300</v>
      </c>
      <c r="C564" s="327"/>
      <c r="D564" s="104" t="s">
        <v>33</v>
      </c>
      <c r="E564" s="349"/>
      <c r="F564" s="28">
        <f t="shared" si="9"/>
        <v>0</v>
      </c>
    </row>
    <row r="565" spans="1:6" ht="39.75" x14ac:dyDescent="0.2">
      <c r="A565" s="350">
        <v>6.1</v>
      </c>
      <c r="B565" s="177" t="s">
        <v>488</v>
      </c>
      <c r="C565" s="327">
        <v>2</v>
      </c>
      <c r="D565" s="144" t="s">
        <v>33</v>
      </c>
      <c r="E565" s="349">
        <v>43921.27</v>
      </c>
      <c r="F565" s="28">
        <f t="shared" si="9"/>
        <v>87842.54</v>
      </c>
    </row>
    <row r="566" spans="1:6" ht="39.75" x14ac:dyDescent="0.2">
      <c r="A566" s="350">
        <v>6.2</v>
      </c>
      <c r="B566" s="177" t="s">
        <v>489</v>
      </c>
      <c r="C566" s="327">
        <v>3</v>
      </c>
      <c r="D566" s="144" t="s">
        <v>33</v>
      </c>
      <c r="E566" s="349">
        <v>30640.01</v>
      </c>
      <c r="F566" s="28">
        <f t="shared" si="9"/>
        <v>91920.03</v>
      </c>
    </row>
    <row r="567" spans="1:6" ht="39.75" x14ac:dyDescent="0.2">
      <c r="A567" s="350">
        <v>6.3</v>
      </c>
      <c r="B567" s="177" t="s">
        <v>490</v>
      </c>
      <c r="C567" s="327">
        <v>4</v>
      </c>
      <c r="D567" s="104" t="s">
        <v>33</v>
      </c>
      <c r="E567" s="349">
        <v>31977.41</v>
      </c>
      <c r="F567" s="28">
        <f t="shared" si="9"/>
        <v>127909.64</v>
      </c>
    </row>
    <row r="568" spans="1:6" ht="14.25" x14ac:dyDescent="0.2">
      <c r="A568" s="350">
        <v>6.6</v>
      </c>
      <c r="B568" s="177" t="s">
        <v>491</v>
      </c>
      <c r="C568" s="357">
        <v>9</v>
      </c>
      <c r="D568" s="104" t="s">
        <v>33</v>
      </c>
      <c r="E568" s="469">
        <v>6487.48</v>
      </c>
      <c r="F568" s="28">
        <f t="shared" si="9"/>
        <v>58387.32</v>
      </c>
    </row>
    <row r="569" spans="1:6" x14ac:dyDescent="0.2">
      <c r="A569" s="350"/>
      <c r="B569" s="74"/>
      <c r="C569" s="470"/>
      <c r="D569" s="471"/>
      <c r="E569" s="469"/>
      <c r="F569" s="28">
        <f t="shared" si="9"/>
        <v>0</v>
      </c>
    </row>
    <row r="570" spans="1:6" x14ac:dyDescent="0.2">
      <c r="A570" s="340">
        <v>7</v>
      </c>
      <c r="B570" s="360" t="s">
        <v>306</v>
      </c>
      <c r="C570" s="361"/>
      <c r="D570" s="34"/>
      <c r="E570" s="27"/>
      <c r="F570" s="28">
        <f t="shared" si="9"/>
        <v>0</v>
      </c>
    </row>
    <row r="571" spans="1:6" ht="14.25" x14ac:dyDescent="0.2">
      <c r="A571" s="472">
        <v>7.1</v>
      </c>
      <c r="B571" s="177" t="s">
        <v>492</v>
      </c>
      <c r="C571" s="331">
        <v>119.3</v>
      </c>
      <c r="D571" s="26" t="s">
        <v>13</v>
      </c>
      <c r="E571" s="27">
        <v>95.54</v>
      </c>
      <c r="F571" s="28">
        <f t="shared" si="9"/>
        <v>11397.92</v>
      </c>
    </row>
    <row r="572" spans="1:6" ht="14.25" x14ac:dyDescent="0.2">
      <c r="A572" s="472">
        <v>7.2</v>
      </c>
      <c r="B572" s="177" t="s">
        <v>493</v>
      </c>
      <c r="C572" s="325">
        <v>310</v>
      </c>
      <c r="D572" s="26" t="s">
        <v>13</v>
      </c>
      <c r="E572" s="27">
        <v>73.87</v>
      </c>
      <c r="F572" s="28">
        <f t="shared" si="9"/>
        <v>22899.7</v>
      </c>
    </row>
    <row r="573" spans="1:6" ht="14.25" x14ac:dyDescent="0.2">
      <c r="A573" s="472">
        <v>7.3</v>
      </c>
      <c r="B573" s="177" t="s">
        <v>494</v>
      </c>
      <c r="C573" s="325">
        <v>716.83</v>
      </c>
      <c r="D573" s="26" t="s">
        <v>13</v>
      </c>
      <c r="E573" s="27">
        <v>57.02</v>
      </c>
      <c r="F573" s="28">
        <f t="shared" si="9"/>
        <v>40873.65</v>
      </c>
    </row>
    <row r="574" spans="1:6" ht="14.25" x14ac:dyDescent="0.2">
      <c r="A574" s="472">
        <v>7.4</v>
      </c>
      <c r="B574" s="177" t="s">
        <v>495</v>
      </c>
      <c r="C574" s="325">
        <v>4700</v>
      </c>
      <c r="D574" s="26" t="s">
        <v>13</v>
      </c>
      <c r="E574" s="27">
        <v>44.98</v>
      </c>
      <c r="F574" s="28">
        <f t="shared" si="9"/>
        <v>211406</v>
      </c>
    </row>
    <row r="575" spans="1:6" ht="14.25" x14ac:dyDescent="0.2">
      <c r="A575" s="472">
        <v>7.5</v>
      </c>
      <c r="B575" s="177" t="s">
        <v>496</v>
      </c>
      <c r="C575" s="325">
        <v>7992</v>
      </c>
      <c r="D575" s="26" t="s">
        <v>13</v>
      </c>
      <c r="E575" s="27">
        <v>40.76</v>
      </c>
      <c r="F575" s="28">
        <f t="shared" si="9"/>
        <v>325753.92</v>
      </c>
    </row>
    <row r="576" spans="1:6" x14ac:dyDescent="0.2">
      <c r="A576" s="342"/>
      <c r="B576" s="344"/>
      <c r="C576" s="331"/>
      <c r="D576" s="26"/>
      <c r="E576" s="27"/>
      <c r="F576" s="28">
        <f t="shared" si="9"/>
        <v>0</v>
      </c>
    </row>
    <row r="577" spans="1:6" x14ac:dyDescent="0.2">
      <c r="A577" s="340">
        <v>8</v>
      </c>
      <c r="B577" s="341" t="s">
        <v>497</v>
      </c>
      <c r="C577" s="331"/>
      <c r="D577" s="26"/>
      <c r="E577" s="465"/>
      <c r="F577" s="28">
        <f t="shared" si="9"/>
        <v>0</v>
      </c>
    </row>
    <row r="578" spans="1:6" ht="14.25" x14ac:dyDescent="0.2">
      <c r="A578" s="342">
        <v>8.1</v>
      </c>
      <c r="B578" s="177" t="s">
        <v>498</v>
      </c>
      <c r="C578" s="331">
        <v>3</v>
      </c>
      <c r="D578" s="104" t="s">
        <v>33</v>
      </c>
      <c r="E578" s="27">
        <v>219926.09</v>
      </c>
      <c r="F578" s="28">
        <f t="shared" si="9"/>
        <v>659778.27</v>
      </c>
    </row>
    <row r="579" spans="1:6" ht="14.25" x14ac:dyDescent="0.2">
      <c r="A579" s="472">
        <v>8.1999999999999993</v>
      </c>
      <c r="B579" s="177" t="s">
        <v>499</v>
      </c>
      <c r="C579" s="325">
        <v>1</v>
      </c>
      <c r="D579" s="104" t="s">
        <v>33</v>
      </c>
      <c r="E579" s="27">
        <v>201038.39</v>
      </c>
      <c r="F579" s="28">
        <f t="shared" si="9"/>
        <v>201038.39</v>
      </c>
    </row>
    <row r="580" spans="1:6" x14ac:dyDescent="0.2">
      <c r="A580" s="473"/>
      <c r="B580" s="74"/>
      <c r="C580" s="325"/>
      <c r="D580" s="104"/>
      <c r="E580" s="27"/>
      <c r="F580" s="28">
        <f t="shared" si="9"/>
        <v>0</v>
      </c>
    </row>
    <row r="581" spans="1:6" ht="14.25" x14ac:dyDescent="0.2">
      <c r="A581" s="474">
        <v>8</v>
      </c>
      <c r="B581" s="177" t="s">
        <v>500</v>
      </c>
      <c r="C581" s="331">
        <v>900</v>
      </c>
      <c r="D581" s="104" t="s">
        <v>33</v>
      </c>
      <c r="E581" s="27">
        <v>6904.42</v>
      </c>
      <c r="F581" s="28">
        <f t="shared" si="9"/>
        <v>6213978</v>
      </c>
    </row>
    <row r="582" spans="1:6" x14ac:dyDescent="0.2">
      <c r="A582" s="475"/>
      <c r="B582" s="266"/>
      <c r="C582" s="476">
        <v>0</v>
      </c>
      <c r="D582" s="477"/>
      <c r="E582" s="422"/>
      <c r="F582" s="28">
        <f t="shared" si="9"/>
        <v>0</v>
      </c>
    </row>
    <row r="583" spans="1:6" x14ac:dyDescent="0.2">
      <c r="A583" s="478">
        <v>9</v>
      </c>
      <c r="B583" s="479" t="s">
        <v>501</v>
      </c>
      <c r="C583" s="213"/>
      <c r="D583" s="21"/>
      <c r="E583" s="480"/>
      <c r="F583" s="28">
        <f t="shared" si="9"/>
        <v>0</v>
      </c>
    </row>
    <row r="584" spans="1:6" ht="14.25" x14ac:dyDescent="0.2">
      <c r="A584" s="481">
        <v>9.1</v>
      </c>
      <c r="B584" s="177" t="s">
        <v>502</v>
      </c>
      <c r="C584" s="482">
        <v>11290</v>
      </c>
      <c r="D584" s="278" t="s">
        <v>13</v>
      </c>
      <c r="E584" s="483">
        <v>63.52</v>
      </c>
      <c r="F584" s="28">
        <f t="shared" si="9"/>
        <v>717140.8</v>
      </c>
    </row>
    <row r="585" spans="1:6" ht="14.25" x14ac:dyDescent="0.2">
      <c r="A585" s="481">
        <v>9.1999999999999993</v>
      </c>
      <c r="B585" s="177" t="s">
        <v>503</v>
      </c>
      <c r="C585" s="482">
        <v>5645</v>
      </c>
      <c r="D585" s="278" t="s">
        <v>330</v>
      </c>
      <c r="E585" s="483">
        <v>42.32</v>
      </c>
      <c r="F585" s="28">
        <f t="shared" si="9"/>
        <v>238896.4</v>
      </c>
    </row>
    <row r="586" spans="1:6" ht="28.5" x14ac:dyDescent="0.2">
      <c r="A586" s="481">
        <v>9.3000000000000007</v>
      </c>
      <c r="B586" s="177" t="s">
        <v>504</v>
      </c>
      <c r="C586" s="484">
        <v>1354.8</v>
      </c>
      <c r="D586" s="278" t="s">
        <v>430</v>
      </c>
      <c r="E586" s="252">
        <v>669.9</v>
      </c>
      <c r="F586" s="28">
        <f t="shared" si="9"/>
        <v>907580.52</v>
      </c>
    </row>
    <row r="587" spans="1:6" ht="28.5" x14ac:dyDescent="0.2">
      <c r="A587" s="481">
        <v>9.4</v>
      </c>
      <c r="B587" s="177" t="s">
        <v>505</v>
      </c>
      <c r="C587" s="484">
        <v>1129</v>
      </c>
      <c r="D587" s="485" t="s">
        <v>429</v>
      </c>
      <c r="E587" s="252">
        <v>288.14999999999998</v>
      </c>
      <c r="F587" s="28">
        <f t="shared" si="9"/>
        <v>325321.34999999998</v>
      </c>
    </row>
    <row r="588" spans="1:6" ht="28.5" x14ac:dyDescent="0.2">
      <c r="A588" s="481">
        <v>9.5</v>
      </c>
      <c r="B588" s="177" t="s">
        <v>26</v>
      </c>
      <c r="C588" s="486">
        <v>381.03750000000002</v>
      </c>
      <c r="D588" s="285" t="s">
        <v>430</v>
      </c>
      <c r="E588" s="256">
        <v>433.67</v>
      </c>
      <c r="F588" s="28">
        <f t="shared" si="9"/>
        <v>165244.53</v>
      </c>
    </row>
    <row r="589" spans="1:6" ht="14.25" x14ac:dyDescent="0.2">
      <c r="A589" s="481">
        <v>9.6</v>
      </c>
      <c r="B589" s="177" t="s">
        <v>506</v>
      </c>
      <c r="C589" s="484">
        <v>7056.25</v>
      </c>
      <c r="D589" s="278" t="s">
        <v>330</v>
      </c>
      <c r="E589" s="252">
        <v>225.57847050666666</v>
      </c>
      <c r="F589" s="28">
        <f t="shared" si="9"/>
        <v>1591738.08</v>
      </c>
    </row>
    <row r="590" spans="1:6" ht="28.5" x14ac:dyDescent="0.2">
      <c r="A590" s="481">
        <v>9.6999999999999993</v>
      </c>
      <c r="B590" s="177" t="s">
        <v>507</v>
      </c>
      <c r="C590" s="484">
        <v>7056.25</v>
      </c>
      <c r="D590" s="485" t="s">
        <v>330</v>
      </c>
      <c r="E590" s="252">
        <v>920.37050649064906</v>
      </c>
      <c r="F590" s="28">
        <f t="shared" si="9"/>
        <v>6494364.3899999997</v>
      </c>
    </row>
    <row r="591" spans="1:6" ht="28.5" x14ac:dyDescent="0.2">
      <c r="A591" s="481">
        <v>9.8000000000000007</v>
      </c>
      <c r="B591" s="177" t="s">
        <v>508</v>
      </c>
      <c r="C591" s="484">
        <v>6138.94</v>
      </c>
      <c r="D591" s="485" t="s">
        <v>509</v>
      </c>
      <c r="E591" s="252">
        <v>26.7</v>
      </c>
      <c r="F591" s="28">
        <f t="shared" si="9"/>
        <v>163909.70000000001</v>
      </c>
    </row>
    <row r="592" spans="1:6" x14ac:dyDescent="0.2">
      <c r="A592" s="74"/>
      <c r="B592" s="74"/>
      <c r="C592" s="325"/>
      <c r="D592" s="26"/>
      <c r="E592" s="252"/>
      <c r="F592" s="28">
        <f t="shared" si="9"/>
        <v>0</v>
      </c>
    </row>
    <row r="593" spans="1:6" ht="28.5" x14ac:dyDescent="0.2">
      <c r="A593" s="47">
        <v>10</v>
      </c>
      <c r="B593" s="177" t="s">
        <v>510</v>
      </c>
      <c r="C593" s="362">
        <v>13838.13</v>
      </c>
      <c r="D593" s="54" t="s">
        <v>13</v>
      </c>
      <c r="E593" s="363">
        <v>34.369999999999997</v>
      </c>
      <c r="F593" s="28">
        <f t="shared" si="9"/>
        <v>475616.53</v>
      </c>
    </row>
    <row r="594" spans="1:6" ht="57" x14ac:dyDescent="0.2">
      <c r="A594" s="47">
        <v>11</v>
      </c>
      <c r="B594" s="177" t="s">
        <v>511</v>
      </c>
      <c r="C594" s="362">
        <v>13838.13</v>
      </c>
      <c r="D594" s="54" t="s">
        <v>13</v>
      </c>
      <c r="E594" s="363">
        <v>61.86</v>
      </c>
      <c r="F594" s="28">
        <f t="shared" si="9"/>
        <v>856026.72</v>
      </c>
    </row>
    <row r="595" spans="1:6" ht="28.5" x14ac:dyDescent="0.2">
      <c r="A595" s="47">
        <v>12</v>
      </c>
      <c r="B595" s="177" t="s">
        <v>37</v>
      </c>
      <c r="C595" s="362">
        <v>13838.13</v>
      </c>
      <c r="D595" s="54" t="s">
        <v>13</v>
      </c>
      <c r="E595" s="363">
        <v>55.23</v>
      </c>
      <c r="F595" s="28">
        <f t="shared" si="9"/>
        <v>764279.92</v>
      </c>
    </row>
    <row r="596" spans="1:6" x14ac:dyDescent="0.2">
      <c r="A596" s="47"/>
      <c r="B596" s="56"/>
      <c r="C596" s="325"/>
      <c r="D596" s="26"/>
      <c r="E596" s="51"/>
      <c r="F596" s="28">
        <f t="shared" si="9"/>
        <v>0</v>
      </c>
    </row>
    <row r="597" spans="1:6" x14ac:dyDescent="0.2">
      <c r="A597" s="487"/>
      <c r="B597" s="163" t="s">
        <v>512</v>
      </c>
      <c r="C597" s="488"/>
      <c r="D597" s="366"/>
      <c r="E597" s="367"/>
      <c r="F597" s="367">
        <f>SUM(F495:F596)</f>
        <v>54150517.230000012</v>
      </c>
    </row>
    <row r="598" spans="1:6" x14ac:dyDescent="0.2">
      <c r="A598" s="346"/>
      <c r="B598" s="131"/>
      <c r="C598" s="325"/>
      <c r="D598" s="26"/>
      <c r="E598" s="51"/>
      <c r="F598" s="28">
        <f t="shared" si="9"/>
        <v>0</v>
      </c>
    </row>
    <row r="599" spans="1:6" x14ac:dyDescent="0.2">
      <c r="A599" s="489" t="s">
        <v>513</v>
      </c>
      <c r="B599" s="63" t="s">
        <v>514</v>
      </c>
      <c r="C599" s="325"/>
      <c r="D599" s="26"/>
      <c r="E599" s="51"/>
      <c r="F599" s="28">
        <f t="shared" si="9"/>
        <v>0</v>
      </c>
    </row>
    <row r="600" spans="1:6" ht="57" x14ac:dyDescent="0.2">
      <c r="A600" s="490">
        <v>1</v>
      </c>
      <c r="B600" s="177" t="s">
        <v>515</v>
      </c>
      <c r="C600" s="362">
        <v>5</v>
      </c>
      <c r="D600" s="104" t="s">
        <v>33</v>
      </c>
      <c r="E600" s="491">
        <v>75800</v>
      </c>
      <c r="F600" s="491">
        <f t="shared" si="9"/>
        <v>379000</v>
      </c>
    </row>
    <row r="601" spans="1:6" ht="42.75" x14ac:dyDescent="0.2">
      <c r="A601" s="490">
        <v>2</v>
      </c>
      <c r="B601" s="177" t="s">
        <v>516</v>
      </c>
      <c r="C601" s="492">
        <v>12</v>
      </c>
      <c r="D601" s="54" t="s">
        <v>517</v>
      </c>
      <c r="E601" s="491">
        <v>105388.19</v>
      </c>
      <c r="F601" s="491">
        <f t="shared" si="9"/>
        <v>1264658.28</v>
      </c>
    </row>
    <row r="602" spans="1:6" x14ac:dyDescent="0.2">
      <c r="A602" s="493"/>
      <c r="B602" s="58" t="s">
        <v>518</v>
      </c>
      <c r="C602" s="365"/>
      <c r="D602" s="366"/>
      <c r="E602" s="367"/>
      <c r="F602" s="367">
        <f>SUM(F598:F601)</f>
        <v>1643658.28</v>
      </c>
    </row>
    <row r="603" spans="1:6" x14ac:dyDescent="0.2">
      <c r="A603" s="346"/>
      <c r="B603" s="131"/>
      <c r="C603" s="331"/>
      <c r="D603" s="30"/>
      <c r="E603" s="51"/>
      <c r="F603" s="51"/>
    </row>
    <row r="604" spans="1:6" x14ac:dyDescent="0.2">
      <c r="A604" s="494"/>
      <c r="B604" s="495" t="s">
        <v>519</v>
      </c>
      <c r="C604" s="496"/>
      <c r="D604" s="497"/>
      <c r="E604" s="498"/>
      <c r="F604" s="499">
        <f>+F602+F597+F494+F456+F359+F313+F244+F204+F167+F107+F41</f>
        <v>107432311.81000002</v>
      </c>
    </row>
    <row r="605" spans="1:6" x14ac:dyDescent="0.2">
      <c r="A605" s="500"/>
      <c r="B605" s="501"/>
      <c r="C605" s="331"/>
      <c r="D605" s="34"/>
      <c r="E605" s="502"/>
      <c r="F605" s="503"/>
    </row>
    <row r="606" spans="1:6" x14ac:dyDescent="0.2">
      <c r="A606" s="500"/>
      <c r="B606" s="504" t="s">
        <v>520</v>
      </c>
      <c r="C606" s="331"/>
      <c r="D606" s="34"/>
      <c r="E606" s="502"/>
      <c r="F606" s="503"/>
    </row>
    <row r="607" spans="1:6" x14ac:dyDescent="0.2">
      <c r="A607" s="500"/>
      <c r="B607" s="505" t="s">
        <v>521</v>
      </c>
      <c r="C607" s="506">
        <v>0.1</v>
      </c>
      <c r="D607" s="34"/>
      <c r="E607" s="502"/>
      <c r="F607" s="28">
        <f>ROUND($F$604*C607,2)</f>
        <v>10743231.18</v>
      </c>
    </row>
    <row r="608" spans="1:6" x14ac:dyDescent="0.2">
      <c r="A608" s="500"/>
      <c r="B608" s="505" t="s">
        <v>522</v>
      </c>
      <c r="C608" s="506">
        <v>0.05</v>
      </c>
      <c r="D608" s="34"/>
      <c r="E608" s="502"/>
      <c r="F608" s="28">
        <f t="shared" ref="F608:F617" si="10">ROUND($F$604*C608,2)</f>
        <v>5371615.5899999999</v>
      </c>
    </row>
    <row r="609" spans="1:6" x14ac:dyDescent="0.2">
      <c r="A609" s="500"/>
      <c r="B609" s="505" t="s">
        <v>523</v>
      </c>
      <c r="C609" s="506">
        <v>4.4999999999999998E-2</v>
      </c>
      <c r="D609" s="34"/>
      <c r="E609" s="502"/>
      <c r="F609" s="28">
        <f t="shared" si="10"/>
        <v>4834454.03</v>
      </c>
    </row>
    <row r="610" spans="1:6" x14ac:dyDescent="0.2">
      <c r="A610" s="500"/>
      <c r="B610" s="505" t="s">
        <v>524</v>
      </c>
      <c r="C610" s="506">
        <v>0.04</v>
      </c>
      <c r="D610" s="34"/>
      <c r="E610" s="502"/>
      <c r="F610" s="28">
        <f t="shared" si="10"/>
        <v>4297292.47</v>
      </c>
    </row>
    <row r="611" spans="1:6" x14ac:dyDescent="0.2">
      <c r="A611" s="500"/>
      <c r="B611" s="505" t="s">
        <v>525</v>
      </c>
      <c r="C611" s="506">
        <v>0.03</v>
      </c>
      <c r="D611" s="34"/>
      <c r="E611" s="502"/>
      <c r="F611" s="28">
        <f t="shared" si="10"/>
        <v>3222969.35</v>
      </c>
    </row>
    <row r="612" spans="1:6" x14ac:dyDescent="0.2">
      <c r="A612" s="500"/>
      <c r="B612" s="505" t="s">
        <v>526</v>
      </c>
      <c r="C612" s="506">
        <v>0.01</v>
      </c>
      <c r="D612" s="34"/>
      <c r="E612" s="502"/>
      <c r="F612" s="28">
        <f t="shared" si="10"/>
        <v>1074323.1200000001</v>
      </c>
    </row>
    <row r="613" spans="1:6" x14ac:dyDescent="0.2">
      <c r="A613" s="500"/>
      <c r="B613" s="505" t="s">
        <v>527</v>
      </c>
      <c r="C613" s="506">
        <v>0.18</v>
      </c>
      <c r="D613" s="34"/>
      <c r="E613" s="502"/>
      <c r="F613" s="28">
        <f>ROUND($F$607*C613,2)</f>
        <v>1933781.61</v>
      </c>
    </row>
    <row r="614" spans="1:6" x14ac:dyDescent="0.2">
      <c r="A614" s="500"/>
      <c r="B614" s="505" t="s">
        <v>528</v>
      </c>
      <c r="C614" s="506">
        <v>1E-3</v>
      </c>
      <c r="D614" s="34"/>
      <c r="E614" s="502"/>
      <c r="F614" s="28">
        <f t="shared" si="10"/>
        <v>107432.31</v>
      </c>
    </row>
    <row r="615" spans="1:6" x14ac:dyDescent="0.2">
      <c r="A615" s="500"/>
      <c r="B615" s="505" t="s">
        <v>529</v>
      </c>
      <c r="C615" s="506">
        <v>0.05</v>
      </c>
      <c r="D615" s="34"/>
      <c r="E615" s="502"/>
      <c r="F615" s="28">
        <f t="shared" si="10"/>
        <v>5371615.5899999999</v>
      </c>
    </row>
    <row r="616" spans="1:6" ht="25.5" x14ac:dyDescent="0.2">
      <c r="A616" s="500"/>
      <c r="B616" s="507" t="s">
        <v>530</v>
      </c>
      <c r="C616" s="508">
        <v>0.03</v>
      </c>
      <c r="D616" s="54"/>
      <c r="E616" s="491"/>
      <c r="F616" s="28">
        <f t="shared" si="10"/>
        <v>3222969.35</v>
      </c>
    </row>
    <row r="617" spans="1:6" x14ac:dyDescent="0.2">
      <c r="A617" s="509"/>
      <c r="B617" s="510" t="s">
        <v>531</v>
      </c>
      <c r="C617" s="511">
        <v>0.1</v>
      </c>
      <c r="D617" s="509"/>
      <c r="E617" s="512"/>
      <c r="F617" s="28">
        <f t="shared" si="10"/>
        <v>10743231.18</v>
      </c>
    </row>
    <row r="618" spans="1:6" x14ac:dyDescent="0.2">
      <c r="A618" s="513"/>
      <c r="B618" s="514" t="s">
        <v>532</v>
      </c>
      <c r="C618" s="488"/>
      <c r="D618" s="488"/>
      <c r="E618" s="515"/>
      <c r="F618" s="516">
        <f>SUM(F607:F617)</f>
        <v>50922915.780000001</v>
      </c>
    </row>
    <row r="619" spans="1:6" x14ac:dyDescent="0.2">
      <c r="A619" s="500"/>
      <c r="B619" s="504"/>
      <c r="C619" s="331"/>
      <c r="D619" s="331"/>
      <c r="E619" s="502"/>
      <c r="F619" s="503"/>
    </row>
    <row r="620" spans="1:6" x14ac:dyDescent="0.2">
      <c r="A620" s="494"/>
      <c r="B620" s="517" t="s">
        <v>533</v>
      </c>
      <c r="C620" s="496"/>
      <c r="D620" s="496"/>
      <c r="E620" s="498"/>
      <c r="F620" s="499">
        <f>+F618+F604</f>
        <v>158355227.59000003</v>
      </c>
    </row>
    <row r="621" spans="1:6" x14ac:dyDescent="0.2">
      <c r="A621" s="500"/>
      <c r="B621" s="504"/>
      <c r="C621" s="331"/>
      <c r="D621" s="331"/>
      <c r="E621" s="502"/>
      <c r="F621" s="503"/>
    </row>
    <row r="622" spans="1:6" x14ac:dyDescent="0.2">
      <c r="A622" s="494"/>
      <c r="B622" s="517" t="s">
        <v>534</v>
      </c>
      <c r="C622" s="496"/>
      <c r="D622" s="496"/>
      <c r="E622" s="498"/>
      <c r="F622" s="499">
        <f>+F620</f>
        <v>158355227.59000003</v>
      </c>
    </row>
    <row r="623" spans="1:6" x14ac:dyDescent="0.2">
      <c r="A623" s="518"/>
      <c r="B623" s="519"/>
      <c r="C623" s="520"/>
      <c r="D623" s="521"/>
      <c r="E623" s="520"/>
      <c r="F623" s="522"/>
    </row>
    <row r="624" spans="1:6" x14ac:dyDescent="0.2">
      <c r="A624" s="523"/>
      <c r="C624" s="525"/>
      <c r="D624" s="526"/>
      <c r="E624" s="525"/>
      <c r="F624" s="527"/>
    </row>
  </sheetData>
  <mergeCells count="7">
    <mergeCell ref="A9:F9"/>
    <mergeCell ref="A1:F1"/>
    <mergeCell ref="A2:F2"/>
    <mergeCell ref="A3:F3"/>
    <mergeCell ref="A4:F4"/>
    <mergeCell ref="A7:F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Silverio | RAAS GROUP</dc:creator>
  <cp:lastModifiedBy>Miguel Silverio | RAAS GROUP</cp:lastModifiedBy>
  <dcterms:created xsi:type="dcterms:W3CDTF">2022-12-20T20:27:13Z</dcterms:created>
  <dcterms:modified xsi:type="dcterms:W3CDTF">2022-12-20T20:30:57Z</dcterms:modified>
</cp:coreProperties>
</file>