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3\SAMANA\2020\014-2020\"/>
    </mc:Choice>
  </mc:AlternateContent>
  <bookViews>
    <workbookView xWindow="0" yWindow="0" windowWidth="28800" windowHeight="11580"/>
  </bookViews>
  <sheets>
    <sheet name="PRES. ACTUALIZ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[1]PRESUPUESTO!#REF!</definedName>
    <definedName name="\o">[1]PRESUPUESTO!#REF!</definedName>
    <definedName name="\p" localSheetId="0">[1]PRESUPUESTO!#REF!</definedName>
    <definedName name="\p">[1]PRESUPUESTO!#REF!</definedName>
    <definedName name="\q" localSheetId="0">[1]PRESUPUESTO!#REF!</definedName>
    <definedName name="\q">[1]PRESUPUESTO!#REF!</definedName>
    <definedName name="\w" localSheetId="0">[1]PRESUPUESTO!#REF!</definedName>
    <definedName name="\w">[1]PRESUPUESTO!#REF!</definedName>
    <definedName name="\z" localSheetId="0">[1]PRESUPUESTO!#REF!</definedName>
    <definedName name="\z">[1]PRESUPUESTO!#REF!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 localSheetId="0">[1]PRESUPUESTO!#REF!</definedName>
    <definedName name="__REALIZADO">[1]PRESUPUESTO!#REF!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'PRES. ACTUALIZADO'!$A$6:$F$6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[7]M.O.!$C$12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sis" localSheetId="0">#REF!</definedName>
    <definedName name="analisis">#REF!</definedName>
    <definedName name="ANALISSSSS">NA()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'PRES. ACTUALIZADO'!$A$1:$F$1259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[8]M.O.!#REF!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[7]M.O.!$C$9</definedName>
    <definedName name="BRIGADATOPOGRAFICA_6">#REF!</definedName>
    <definedName name="BVNBVNBV">NA()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[7]M.O.!#REF!</definedName>
    <definedName name="CARACOL">[7]M.O.!#REF!</definedName>
    <definedName name="CARANTEPECHO" localSheetId="0">[7]M.O.!#REF!</definedName>
    <definedName name="CARANTEPECHO">[7]M.O.!#REF!</definedName>
    <definedName name="CARANTEPECHO_6">#REF!</definedName>
    <definedName name="CARANTEPECHO_8">#REF!</definedName>
    <definedName name="CARCOL30" localSheetId="0">[7]M.O.!#REF!</definedName>
    <definedName name="CARCOL30">[7]M.O.!#REF!</definedName>
    <definedName name="CARCOL30_6">#REF!</definedName>
    <definedName name="CARCOL30_8">#REF!</definedName>
    <definedName name="CARCOL50" localSheetId="0">[7]M.O.!#REF!</definedName>
    <definedName name="CARCOL50">[7]M.O.!#REF!</definedName>
    <definedName name="CARCOL50_6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[7]M.O.!#REF!</definedName>
    <definedName name="CARLOSAPLA">[7]M.O.!#REF!</definedName>
    <definedName name="CARLOSAPLA_6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>#REF!</definedName>
    <definedName name="CARLOSAVARIASAGUAS_8">#REF!</definedName>
    <definedName name="CARMURO" localSheetId="0">[7]M.O.!#REF!</definedName>
    <definedName name="CARMURO">[7]M.O.!#REF!</definedName>
    <definedName name="CARMURO_6">#REF!</definedName>
    <definedName name="CARMURO_8">#REF!</definedName>
    <definedName name="CARP1" localSheetId="0">[6]INS!#REF!</definedName>
    <definedName name="CARP1">[6]INS!#REF!</definedName>
    <definedName name="CARP1_6">#REF!</definedName>
    <definedName name="CARP1_8">#REF!</definedName>
    <definedName name="CARP2" localSheetId="0">[6]INS!#REF!</definedName>
    <definedName name="CARP2">[6]INS!#REF!</definedName>
    <definedName name="CARP2_6">#REF!</definedName>
    <definedName name="CARP2_8">#REF!</definedName>
    <definedName name="CARPDINTEL" localSheetId="0">[7]M.O.!#REF!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[7]M.O.!#REF!</definedName>
    <definedName name="CARPVIGA2040">[7]M.O.!#REF!</definedName>
    <definedName name="CARPVIGA2040_6">#REF!</definedName>
    <definedName name="CARPVIGA2040_8">#REF!</definedName>
    <definedName name="CARPVIGA3050" localSheetId="0">[7]M.O.!#REF!</definedName>
    <definedName name="CARPVIGA3050">[7]M.O.!#REF!</definedName>
    <definedName name="CARPVIGA3050_6">#REF!</definedName>
    <definedName name="CARPVIGA3050_8">#REF!</definedName>
    <definedName name="CARPVIGA3060" localSheetId="0">[7]M.O.!#REF!</definedName>
    <definedName name="CARPVIGA3060">[7]M.O.!#REF!</definedName>
    <definedName name="CARPVIGA3060_6">#REF!</definedName>
    <definedName name="CARPVIGA3060_8">#REF!</definedName>
    <definedName name="CARPVIGA4080" localSheetId="0">[7]M.O.!#REF!</definedName>
    <definedName name="CARPVIGA4080">[7]M.O.!#REF!</definedName>
    <definedName name="CARPVIGA4080_6">#REF!</definedName>
    <definedName name="CARPVIGA4080_8">#REF!</definedName>
    <definedName name="CARRAMPA" localSheetId="0">[7]M.O.!#REF!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[7]M.O.!#REF!</definedName>
    <definedName name="CASABE">[7]M.O.!#REF!</definedName>
    <definedName name="CASABE_8">#REF!</definedName>
    <definedName name="CASBESTO" localSheetId="0">[7]M.O.!#REF!</definedName>
    <definedName name="CASBESTO">[7]M.O.!#REF!</definedName>
    <definedName name="CASBESTO_6">#REF!</definedName>
    <definedName name="CASBESTO_8">#REF!</definedName>
    <definedName name="CBLOCK10" localSheetId="0">[6]INS!#REF!</definedName>
    <definedName name="CBLOCK10">[6]INS!#REF!</definedName>
    <definedName name="CBLOCK10_6">#REF!</definedName>
    <definedName name="CBLOCK10_8">#REF!</definedName>
    <definedName name="cell">'[12]LISTADO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[6]INS!#REF!</definedName>
    <definedName name="COPIA">[6]INS!#REF!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[7]M.O.!#REF!</definedName>
    <definedName name="CZINC">[7]M.O.!#REF!</definedName>
    <definedName name="CZINC_6">#REF!</definedName>
    <definedName name="CZINC_8">#REF!</definedName>
    <definedName name="derop" localSheetId="0">[8]M.O.!#REF!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[14]INS!#REF!</definedName>
    <definedName name="donatelo">[14]INS!#REF!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NA()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[6]INS!$D$561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 localSheetId="0">[3]M.O.!#REF!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[15]Directos!#REF!</definedName>
    <definedName name="impresion_2">[15]Directos!#REF!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[7]M.O.!$C$10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[6]INS!#REF!</definedName>
    <definedName name="MAESTROCARP">[6]INS!#REF!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[6]INS!#REF!</definedName>
    <definedName name="MOPISOCERAMICA">[6]INS!#REF!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[16]Insumos!#REF!</definedName>
    <definedName name="NADA">[16]Insumos!#REF!</definedName>
    <definedName name="NADA_6">#REF!</definedName>
    <definedName name="NADA_8">#REF!</definedName>
    <definedName name="NINGUNA" localSheetId="0">[16]Insumos!#REF!</definedName>
    <definedName name="NINGUNA">[16]Insumos!#REF!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[13]SALARIOS!$C$10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[17]peso!#REF!</definedName>
    <definedName name="p">[17]peso!#REF!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[6]INS!#REF!</definedName>
    <definedName name="PEONCARP">[6]INS!#REF!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[13]INS!$D$770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[6]INS!$D$563</definedName>
    <definedName name="PLIGADORA2_6">#REF!</definedName>
    <definedName name="PLOMERO" localSheetId="0">[6]INS!#REF!</definedName>
    <definedName name="PLOMERO">[6]INS!#REF!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[6]INS!#REF!</definedName>
    <definedName name="PLOMEROAYUDANTE">[6]INS!#REF!</definedName>
    <definedName name="PLOMEROAYUDANTE_6">#REF!</definedName>
    <definedName name="PLOMEROAYUDANTE_8">#REF!</definedName>
    <definedName name="PLOMEROOFICIAL" localSheetId="0">[6]INS!#REF!</definedName>
    <definedName name="PLOMEROOFICIAL">[6]INS!#REF!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[11]precios!#REF!</definedName>
    <definedName name="pmadera2162">[11]precios!#REF!</definedName>
    <definedName name="pmadera2162_8">#REF!</definedName>
    <definedName name="po">[18]PRESUPUESTO!$O$9:$O$236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[19]Precios!$A$4:$F$1576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[6]INS!$D$568</definedName>
    <definedName name="PWINCHE2000K_6">#REF!</definedName>
    <definedName name="Q" localSheetId="0">[1]PRESUPUESTO!#REF!</definedName>
    <definedName name="Q">[1]PRESUPUESTO!#REF!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[20]INS!#REF!</definedName>
    <definedName name="QQ">[20]INS!#REF!</definedName>
    <definedName name="QQQ" localSheetId="0">[3]M.O.!#REF!</definedName>
    <definedName name="QQQ">[3]M.O.!#REF!</definedName>
    <definedName name="QQQQ">#REF!</definedName>
    <definedName name="QQQQQ">#REF!</definedName>
    <definedName name="qw">[18]PRESUPUESTO!$M$10:$AH$731</definedName>
    <definedName name="qwe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NA()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'PRES. ACTUALIZADO'!$1:$6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[20]INS!$D$561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1234" i="1" l="1"/>
  <c r="F1230" i="1" l="1"/>
  <c r="F1229" i="1"/>
  <c r="F1228" i="1"/>
  <c r="F1226" i="1"/>
  <c r="F1225" i="1"/>
  <c r="F1224" i="1"/>
  <c r="F1223" i="1"/>
  <c r="F1221" i="1"/>
  <c r="F1220" i="1"/>
  <c r="F1219" i="1"/>
  <c r="F1217" i="1"/>
  <c r="F1215" i="1"/>
  <c r="F1211" i="1"/>
  <c r="F1209" i="1"/>
  <c r="F1208" i="1"/>
  <c r="F1206" i="1"/>
  <c r="F1202" i="1"/>
  <c r="F1196" i="1"/>
  <c r="F1194" i="1"/>
  <c r="F1193" i="1"/>
  <c r="F1190" i="1"/>
  <c r="F1189" i="1"/>
  <c r="F1188" i="1"/>
  <c r="F1183" i="1"/>
  <c r="F1181" i="1"/>
  <c r="F1180" i="1"/>
  <c r="F1179" i="1"/>
  <c r="F1177" i="1"/>
  <c r="F1176" i="1"/>
  <c r="F1175" i="1"/>
  <c r="F1174" i="1"/>
  <c r="F1173" i="1"/>
  <c r="F1169" i="1"/>
  <c r="F1168" i="1"/>
  <c r="F1167" i="1"/>
  <c r="F1166" i="1"/>
  <c r="F1165" i="1"/>
  <c r="F1164" i="1"/>
  <c r="F1163" i="1"/>
  <c r="F1162" i="1"/>
  <c r="F1160" i="1"/>
  <c r="F1158" i="1"/>
  <c r="F1157" i="1"/>
  <c r="F1156" i="1"/>
  <c r="F1155" i="1"/>
  <c r="F1154" i="1"/>
  <c r="F1151" i="1"/>
  <c r="F1150" i="1"/>
  <c r="F1145" i="1"/>
  <c r="F1144" i="1"/>
  <c r="F1143" i="1"/>
  <c r="F1141" i="1"/>
  <c r="F1140" i="1"/>
  <c r="F1138" i="1"/>
  <c r="F1137" i="1"/>
  <c r="F1136" i="1"/>
  <c r="F1135" i="1"/>
  <c r="F1134" i="1"/>
  <c r="F1133" i="1"/>
  <c r="F1132" i="1"/>
  <c r="F1131" i="1"/>
  <c r="F1128" i="1"/>
  <c r="F1125" i="1"/>
  <c r="F1124" i="1"/>
  <c r="F1123" i="1"/>
  <c r="F1118" i="1"/>
  <c r="F1117" i="1"/>
  <c r="F1116" i="1"/>
  <c r="F1114" i="1"/>
  <c r="F1113" i="1"/>
  <c r="F1109" i="1"/>
  <c r="F1108" i="1"/>
  <c r="F1107" i="1"/>
  <c r="F1106" i="1"/>
  <c r="F1103" i="1"/>
  <c r="F1102" i="1"/>
  <c r="F1101" i="1"/>
  <c r="F1100" i="1"/>
  <c r="F1099" i="1"/>
  <c r="F1098" i="1"/>
  <c r="F1096" i="1"/>
  <c r="F1095" i="1"/>
  <c r="F1092" i="1"/>
  <c r="F1091" i="1"/>
  <c r="F1090" i="1"/>
  <c r="F1085" i="1"/>
  <c r="F1083" i="1"/>
  <c r="F1082" i="1"/>
  <c r="F1081" i="1"/>
  <c r="F1079" i="1"/>
  <c r="F1078" i="1"/>
  <c r="F1077" i="1"/>
  <c r="F1076" i="1"/>
  <c r="F1075" i="1"/>
  <c r="F1074" i="1"/>
  <c r="F1073" i="1"/>
  <c r="F1071" i="1"/>
  <c r="F1070" i="1"/>
  <c r="F1069" i="1"/>
  <c r="F1068" i="1"/>
  <c r="F1067" i="1"/>
  <c r="F1066" i="1"/>
  <c r="F1065" i="1"/>
  <c r="F1064" i="1"/>
  <c r="F1063" i="1"/>
  <c r="F1057" i="1"/>
  <c r="F1056" i="1"/>
  <c r="F1055" i="1"/>
  <c r="F1054" i="1"/>
  <c r="F1053" i="1"/>
  <c r="F1052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2" i="1"/>
  <c r="F1031" i="1"/>
  <c r="F1030" i="1"/>
  <c r="F1029" i="1"/>
  <c r="F1028" i="1"/>
  <c r="F1027" i="1"/>
  <c r="F1026" i="1"/>
  <c r="F1021" i="1"/>
  <c r="F1020" i="1"/>
  <c r="F1019" i="1"/>
  <c r="F1017" i="1"/>
  <c r="F1016" i="1"/>
  <c r="F1015" i="1"/>
  <c r="F1013" i="1"/>
  <c r="F1012" i="1"/>
  <c r="F1011" i="1"/>
  <c r="F1010" i="1"/>
  <c r="F1009" i="1"/>
  <c r="F1008" i="1"/>
  <c r="F1005" i="1"/>
  <c r="F1004" i="1"/>
  <c r="F1003" i="1"/>
  <c r="F1002" i="1"/>
  <c r="F997" i="1"/>
  <c r="F996" i="1"/>
  <c r="F995" i="1"/>
  <c r="F994" i="1"/>
  <c r="F993" i="1"/>
  <c r="F992" i="1"/>
  <c r="F991" i="1"/>
  <c r="F989" i="1"/>
  <c r="F983" i="1"/>
  <c r="F982" i="1"/>
  <c r="F981" i="1"/>
  <c r="F980" i="1"/>
  <c r="F979" i="1"/>
  <c r="F978" i="1"/>
  <c r="F977" i="1"/>
  <c r="F975" i="1"/>
  <c r="F972" i="1"/>
  <c r="F970" i="1"/>
  <c r="F969" i="1"/>
  <c r="F968" i="1"/>
  <c r="F967" i="1"/>
  <c r="F961" i="1"/>
  <c r="F960" i="1"/>
  <c r="F959" i="1"/>
  <c r="F954" i="1"/>
  <c r="F953" i="1"/>
  <c r="F952" i="1"/>
  <c r="F951" i="1"/>
  <c r="F949" i="1"/>
  <c r="F948" i="1"/>
  <c r="F947" i="1"/>
  <c r="F946" i="1"/>
  <c r="F945" i="1"/>
  <c r="F944" i="1"/>
  <c r="F943" i="1"/>
  <c r="F942" i="1"/>
  <c r="F941" i="1"/>
  <c r="F940" i="1"/>
  <c r="F934" i="1"/>
  <c r="F933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15" i="1"/>
  <c r="F814" i="1"/>
  <c r="F813" i="1"/>
  <c r="F812" i="1"/>
  <c r="F810" i="1"/>
  <c r="F808" i="1"/>
  <c r="F807" i="1"/>
  <c r="F806" i="1"/>
  <c r="F805" i="1"/>
  <c r="F804" i="1"/>
  <c r="F803" i="1"/>
  <c r="F802" i="1"/>
  <c r="F801" i="1"/>
  <c r="F795" i="1"/>
  <c r="F794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76" i="1"/>
  <c r="F675" i="1"/>
  <c r="F674" i="1"/>
  <c r="F672" i="1"/>
  <c r="F671" i="1"/>
  <c r="F669" i="1"/>
  <c r="F668" i="1"/>
  <c r="F667" i="1"/>
  <c r="F666" i="1"/>
  <c r="F665" i="1"/>
  <c r="F660" i="1"/>
  <c r="F659" i="1"/>
  <c r="F658" i="1"/>
  <c r="F657" i="1"/>
  <c r="F641" i="1"/>
  <c r="F640" i="1"/>
  <c r="F639" i="1"/>
  <c r="F677" i="1" l="1"/>
  <c r="F955" i="1"/>
  <c r="F1231" i="1"/>
  <c r="F816" i="1"/>
  <c r="F1022" i="1"/>
  <c r="F1086" i="1"/>
  <c r="F1119" i="1"/>
  <c r="F1238" i="1" l="1"/>
  <c r="F327" i="1" l="1"/>
  <c r="F319" i="1"/>
  <c r="F78" i="1"/>
  <c r="F605" i="1"/>
  <c r="F595" i="1"/>
  <c r="F590" i="1"/>
  <c r="F589" i="1"/>
  <c r="F587" i="1"/>
  <c r="F586" i="1"/>
  <c r="F585" i="1"/>
  <c r="F584" i="1"/>
  <c r="F583" i="1"/>
  <c r="F582" i="1"/>
  <c r="F581" i="1"/>
  <c r="F580" i="1"/>
  <c r="F579" i="1"/>
  <c r="F578" i="1"/>
  <c r="F565" i="1"/>
  <c r="F567" i="1"/>
  <c r="F569" i="1"/>
  <c r="F570" i="1"/>
  <c r="F571" i="1"/>
  <c r="F574" i="1"/>
  <c r="F575" i="1"/>
  <c r="F572" i="1"/>
  <c r="F568" i="1"/>
  <c r="F566" i="1"/>
  <c r="F564" i="1"/>
  <c r="F563" i="1"/>
  <c r="F562" i="1"/>
  <c r="F333" i="1"/>
  <c r="F332" i="1"/>
  <c r="F331" i="1"/>
  <c r="F330" i="1"/>
  <c r="F329" i="1"/>
  <c r="F328" i="1"/>
  <c r="F326" i="1"/>
  <c r="F325" i="1"/>
  <c r="F324" i="1"/>
  <c r="F323" i="1"/>
  <c r="F322" i="1"/>
  <c r="F321" i="1"/>
  <c r="F320" i="1"/>
  <c r="F318" i="1"/>
  <c r="F317" i="1"/>
  <c r="F316" i="1"/>
  <c r="F315" i="1"/>
  <c r="F314" i="1"/>
  <c r="F313" i="1"/>
  <c r="F312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0" i="1"/>
  <c r="F286" i="1"/>
  <c r="F285" i="1"/>
  <c r="F284" i="1"/>
  <c r="F283" i="1"/>
  <c r="F282" i="1"/>
  <c r="F281" i="1"/>
  <c r="F280" i="1"/>
  <c r="F279" i="1"/>
  <c r="F278" i="1"/>
  <c r="F277" i="1"/>
  <c r="F271" i="1"/>
  <c r="F266" i="1"/>
  <c r="F265" i="1"/>
  <c r="F264" i="1"/>
  <c r="F261" i="1"/>
  <c r="F260" i="1"/>
  <c r="F259" i="1"/>
  <c r="F258" i="1"/>
  <c r="F257" i="1"/>
  <c r="F256" i="1"/>
  <c r="F255" i="1"/>
  <c r="F252" i="1"/>
  <c r="F251" i="1"/>
  <c r="F250" i="1"/>
  <c r="F249" i="1"/>
  <c r="F248" i="1"/>
  <c r="F247" i="1"/>
  <c r="F239" i="1"/>
  <c r="F238" i="1"/>
  <c r="F236" i="1"/>
  <c r="F235" i="1"/>
  <c r="F230" i="1"/>
  <c r="F229" i="1"/>
  <c r="F228" i="1"/>
  <c r="F224" i="1"/>
  <c r="F223" i="1"/>
  <c r="F219" i="1"/>
  <c r="F218" i="1"/>
  <c r="F216" i="1"/>
  <c r="F215" i="1"/>
  <c r="F208" i="1"/>
  <c r="F207" i="1"/>
  <c r="F203" i="1"/>
  <c r="F202" i="1"/>
  <c r="F194" i="1"/>
  <c r="F193" i="1"/>
  <c r="F192" i="1"/>
  <c r="F191" i="1"/>
  <c r="F190" i="1"/>
  <c r="F189" i="1"/>
  <c r="F187" i="1"/>
  <c r="F186" i="1"/>
  <c r="F185" i="1"/>
  <c r="F184" i="1"/>
  <c r="F183" i="1"/>
  <c r="F182" i="1"/>
  <c r="F181" i="1"/>
  <c r="F179" i="1"/>
  <c r="F178" i="1"/>
  <c r="F177" i="1"/>
  <c r="F176" i="1"/>
  <c r="F175" i="1"/>
  <c r="F174" i="1"/>
  <c r="F173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1" i="1"/>
  <c r="F147" i="1"/>
  <c r="F146" i="1"/>
  <c r="F145" i="1"/>
  <c r="F144" i="1"/>
  <c r="F143" i="1"/>
  <c r="F142" i="1"/>
  <c r="F141" i="1"/>
  <c r="F140" i="1"/>
  <c r="F139" i="1"/>
  <c r="F138" i="1"/>
  <c r="F132" i="1"/>
  <c r="F127" i="1"/>
  <c r="F126" i="1"/>
  <c r="F125" i="1"/>
  <c r="F122" i="1"/>
  <c r="F121" i="1"/>
  <c r="F120" i="1"/>
  <c r="F119" i="1"/>
  <c r="F118" i="1"/>
  <c r="F117" i="1"/>
  <c r="F116" i="1"/>
  <c r="F113" i="1"/>
  <c r="F112" i="1"/>
  <c r="F111" i="1"/>
  <c r="F110" i="1"/>
  <c r="F109" i="1"/>
  <c r="F108" i="1"/>
  <c r="F100" i="1"/>
  <c r="F99" i="1"/>
  <c r="F97" i="1"/>
  <c r="F96" i="1"/>
  <c r="F91" i="1"/>
  <c r="F90" i="1"/>
  <c r="F89" i="1"/>
  <c r="F85" i="1"/>
  <c r="F84" i="1"/>
  <c r="F80" i="1"/>
  <c r="F79" i="1"/>
  <c r="F77" i="1"/>
  <c r="F76" i="1"/>
  <c r="F69" i="1"/>
  <c r="F68" i="1"/>
  <c r="F64" i="1"/>
  <c r="F63" i="1"/>
  <c r="F188" i="1" l="1"/>
  <c r="F115" i="1"/>
  <c r="F180" i="1"/>
  <c r="F309" i="1"/>
  <c r="F123" i="1"/>
  <c r="F262" i="1"/>
  <c r="F217" i="1"/>
  <c r="F87" i="1"/>
  <c r="F226" i="1"/>
  <c r="F124" i="1"/>
  <c r="F263" i="1"/>
  <c r="F62" i="1"/>
  <c r="F201" i="1"/>
  <c r="F205" i="1"/>
  <c r="F593" i="1"/>
  <c r="F597" i="1"/>
  <c r="F598" i="1"/>
  <c r="F599" i="1"/>
  <c r="F600" i="1"/>
  <c r="F601" i="1"/>
  <c r="F594" i="1"/>
  <c r="F602" i="1"/>
  <c r="F596" i="1"/>
  <c r="F604" i="1"/>
  <c r="F254" i="1"/>
  <c r="F613" i="1"/>
  <c r="F614" i="1"/>
  <c r="F170" i="1" l="1"/>
  <c r="F395" i="1"/>
  <c r="F493" i="1"/>
  <c r="F545" i="1"/>
  <c r="F86" i="1"/>
  <c r="F287" i="1"/>
  <c r="F148" i="1"/>
  <c r="F288" i="1"/>
  <c r="F149" i="1"/>
  <c r="F399" i="1"/>
  <c r="F608" i="1"/>
  <c r="F289" i="1"/>
  <c r="F150" i="1"/>
  <c r="F104" i="1"/>
  <c r="F243" i="1"/>
  <c r="F114" i="1"/>
  <c r="F33" i="1"/>
  <c r="F40" i="1"/>
  <c r="F10" i="1"/>
  <c r="F469" i="1"/>
  <c r="F548" i="1"/>
  <c r="F384" i="1"/>
  <c r="F344" i="1"/>
  <c r="F475" i="1"/>
  <c r="F527" i="1"/>
  <c r="F481" i="1"/>
  <c r="F66" i="1"/>
  <c r="F365" i="1"/>
  <c r="F478" i="1"/>
  <c r="F347" i="1"/>
  <c r="F444" i="1"/>
  <c r="F443" i="1"/>
  <c r="F522" i="1"/>
  <c r="F487" i="1"/>
  <c r="F358" i="1"/>
  <c r="F360" i="1"/>
  <c r="F204" i="1"/>
  <c r="F553" i="1"/>
  <c r="F65" i="1"/>
  <c r="F542" i="1"/>
  <c r="F45" i="1"/>
  <c r="F507" i="1"/>
  <c r="F474" i="1"/>
  <c r="F408" i="1"/>
  <c r="F389" i="1"/>
  <c r="F343" i="1"/>
  <c r="F462" i="1"/>
  <c r="F366" i="1"/>
  <c r="F615" i="1"/>
  <c r="F609" i="1"/>
  <c r="F607" i="1"/>
  <c r="F560" i="1"/>
  <c r="F559" i="1"/>
  <c r="F558" i="1"/>
  <c r="F555" i="1"/>
  <c r="F554" i="1"/>
  <c r="F552" i="1"/>
  <c r="F551" i="1"/>
  <c r="F550" i="1"/>
  <c r="F549" i="1"/>
  <c r="F547" i="1"/>
  <c r="F546" i="1"/>
  <c r="F544" i="1"/>
  <c r="F543" i="1"/>
  <c r="F541" i="1"/>
  <c r="F540" i="1"/>
  <c r="F539" i="1"/>
  <c r="F538" i="1"/>
  <c r="F536" i="1"/>
  <c r="F535" i="1"/>
  <c r="F534" i="1"/>
  <c r="F533" i="1"/>
  <c r="F532" i="1"/>
  <c r="F531" i="1"/>
  <c r="F530" i="1"/>
  <c r="F529" i="1"/>
  <c r="F528" i="1"/>
  <c r="F526" i="1"/>
  <c r="F525" i="1"/>
  <c r="F524" i="1"/>
  <c r="F523" i="1"/>
  <c r="F521" i="1"/>
  <c r="F520" i="1"/>
  <c r="F519" i="1"/>
  <c r="F518" i="1"/>
  <c r="F517" i="1"/>
  <c r="F515" i="1"/>
  <c r="F513" i="1"/>
  <c r="F512" i="1"/>
  <c r="F511" i="1"/>
  <c r="F510" i="1"/>
  <c r="F508" i="1"/>
  <c r="F497" i="1"/>
  <c r="F492" i="1"/>
  <c r="F490" i="1"/>
  <c r="F489" i="1"/>
  <c r="F488" i="1"/>
  <c r="F486" i="1"/>
  <c r="F485" i="1"/>
  <c r="F484" i="1"/>
  <c r="F483" i="1"/>
  <c r="F482" i="1"/>
  <c r="F480" i="1"/>
  <c r="F479" i="1"/>
  <c r="F477" i="1"/>
  <c r="F464" i="1"/>
  <c r="F461" i="1"/>
  <c r="F454" i="1"/>
  <c r="F453" i="1"/>
  <c r="F450" i="1"/>
  <c r="F449" i="1"/>
  <c r="F448" i="1"/>
  <c r="F447" i="1"/>
  <c r="F445" i="1"/>
  <c r="F441" i="1"/>
  <c r="F440" i="1"/>
  <c r="F439" i="1"/>
  <c r="F438" i="1"/>
  <c r="F437" i="1"/>
  <c r="F436" i="1"/>
  <c r="F435" i="1"/>
  <c r="F434" i="1"/>
  <c r="F433" i="1"/>
  <c r="F432" i="1"/>
  <c r="F431" i="1"/>
  <c r="F429" i="1"/>
  <c r="F423" i="1"/>
  <c r="F422" i="1"/>
  <c r="F410" i="1"/>
  <c r="F409" i="1"/>
  <c r="F405" i="1"/>
  <c r="F400" i="1"/>
  <c r="F398" i="1"/>
  <c r="F396" i="1"/>
  <c r="F394" i="1"/>
  <c r="F391" i="1"/>
  <c r="F390" i="1"/>
  <c r="F388" i="1"/>
  <c r="F387" i="1"/>
  <c r="F386" i="1"/>
  <c r="F385" i="1"/>
  <c r="F383" i="1"/>
  <c r="F382" i="1"/>
  <c r="F380" i="1"/>
  <c r="F379" i="1"/>
  <c r="F378" i="1"/>
  <c r="F377" i="1"/>
  <c r="F376" i="1"/>
  <c r="F375" i="1"/>
  <c r="F374" i="1"/>
  <c r="F373" i="1"/>
  <c r="F372" i="1"/>
  <c r="F371" i="1"/>
  <c r="F370" i="1"/>
  <c r="F368" i="1"/>
  <c r="F364" i="1"/>
  <c r="F363" i="1"/>
  <c r="F362" i="1"/>
  <c r="F361" i="1"/>
  <c r="F359" i="1"/>
  <c r="F357" i="1"/>
  <c r="F356" i="1"/>
  <c r="F355" i="1"/>
  <c r="F354" i="1"/>
  <c r="F349" i="1"/>
  <c r="F348" i="1"/>
  <c r="F346" i="1"/>
  <c r="F55" i="1"/>
  <c r="F53" i="1"/>
  <c r="F50" i="1"/>
  <c r="F47" i="1"/>
  <c r="F46" i="1"/>
  <c r="F44" i="1"/>
  <c r="F43" i="1"/>
  <c r="F42" i="1"/>
  <c r="F41" i="1"/>
  <c r="F39" i="1"/>
  <c r="F38" i="1"/>
  <c r="F37" i="1"/>
  <c r="F36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6" i="1"/>
  <c r="F15" i="1"/>
  <c r="F54" i="1" l="1"/>
  <c r="F496" i="1"/>
  <c r="F392" i="1"/>
  <c r="F48" i="1"/>
  <c r="F51" i="1"/>
  <c r="F502" i="1"/>
  <c r="F556" i="1"/>
  <c r="F225" i="1"/>
  <c r="F131" i="1"/>
  <c r="F460" i="1"/>
  <c r="F253" i="1"/>
  <c r="F338" i="1"/>
  <c r="F537" i="1"/>
  <c r="F22" i="1"/>
  <c r="F411" i="1"/>
  <c r="F350" i="1"/>
  <c r="F206" i="1"/>
  <c r="F514" i="1"/>
  <c r="F446" i="1"/>
  <c r="F67" i="1"/>
  <c r="F603" i="1"/>
  <c r="F427" i="1"/>
  <c r="F35" i="1"/>
  <c r="F495" i="1"/>
  <c r="F425" i="1" l="1"/>
  <c r="F424" i="1"/>
  <c r="F70" i="1"/>
  <c r="F209" i="1"/>
  <c r="F458" i="1"/>
  <c r="F270" i="1"/>
  <c r="F516" i="1"/>
  <c r="F504" i="1"/>
  <c r="F503" i="1"/>
  <c r="F471" i="1"/>
  <c r="F470" i="1"/>
  <c r="F413" i="1"/>
  <c r="F407" i="1"/>
  <c r="F406" i="1"/>
  <c r="F353" i="1"/>
  <c r="F352" i="1"/>
  <c r="F351" i="1"/>
  <c r="F340" i="1"/>
  <c r="F339" i="1"/>
  <c r="F12" i="1"/>
  <c r="F11" i="1"/>
  <c r="F442" i="1" l="1"/>
  <c r="F73" i="1"/>
  <c r="F212" i="1"/>
  <c r="F34" i="1"/>
  <c r="F56" i="1" s="1"/>
  <c r="F367" i="1"/>
  <c r="F71" i="1"/>
  <c r="F210" i="1"/>
  <c r="F103" i="1"/>
  <c r="F426" i="1"/>
  <c r="F105" i="1"/>
  <c r="F428" i="1"/>
  <c r="F82" i="1"/>
  <c r="F221" i="1"/>
  <c r="F102" i="1"/>
  <c r="F241" i="1"/>
  <c r="F81" i="1"/>
  <c r="F220" i="1"/>
  <c r="F83" i="1"/>
  <c r="F222" i="1"/>
  <c r="F98" i="1"/>
  <c r="F237" i="1"/>
  <c r="F106" i="1"/>
  <c r="F245" i="1"/>
  <c r="F101" i="1"/>
  <c r="F240" i="1"/>
  <c r="F498" i="1"/>
  <c r="F381" i="1" l="1"/>
  <c r="F401" i="1" s="1"/>
  <c r="F244" i="1"/>
  <c r="F242" i="1"/>
  <c r="F72" i="1"/>
  <c r="F211" i="1"/>
  <c r="F452" i="1"/>
  <c r="F74" i="1" l="1"/>
  <c r="F213" i="1"/>
  <c r="F272" i="1"/>
  <c r="F133" i="1"/>
  <c r="F75" i="1"/>
  <c r="F214" i="1"/>
  <c r="F93" i="1"/>
  <c r="F232" i="1"/>
  <c r="F107" i="1"/>
  <c r="F246" i="1"/>
  <c r="F94" i="1" l="1"/>
  <c r="F233" i="1"/>
  <c r="F128" i="1"/>
  <c r="F92" i="1"/>
  <c r="F231" i="1"/>
  <c r="F95" i="1" l="1"/>
  <c r="F234" i="1"/>
  <c r="F455" i="1"/>
  <c r="F267" i="1"/>
  <c r="F129" i="1" l="1"/>
  <c r="F414" i="1"/>
  <c r="F130" i="1" l="1"/>
  <c r="F195" i="1" s="1"/>
  <c r="F456" i="1"/>
  <c r="F268" i="1"/>
  <c r="F415" i="1"/>
  <c r="F457" i="1" l="1"/>
  <c r="F269" i="1"/>
  <c r="F334" i="1" s="1"/>
  <c r="F418" i="1"/>
  <c r="F417" i="1"/>
  <c r="F416" i="1"/>
  <c r="F419" i="1" l="1"/>
  <c r="F421" i="1" l="1"/>
  <c r="F420" i="1"/>
  <c r="F588" i="1"/>
  <c r="F573" i="1"/>
  <c r="F610" i="1" l="1"/>
  <c r="F465" i="1"/>
  <c r="F617" i="1" l="1"/>
  <c r="F1240" i="1" s="1"/>
  <c r="F1254" i="1" l="1"/>
  <c r="F1243" i="1"/>
  <c r="F1248" i="1"/>
  <c r="F1244" i="1"/>
  <c r="F1251" i="1" s="1"/>
  <c r="F1250" i="1"/>
  <c r="F1252" i="1"/>
  <c r="F1245" i="1"/>
  <c r="F1247" i="1"/>
  <c r="F1253" i="1"/>
  <c r="F1246" i="1"/>
  <c r="F1249" i="1"/>
  <c r="F1255" i="1" l="1"/>
  <c r="F1257" i="1" s="1"/>
  <c r="F1259" i="1" s="1"/>
</calcChain>
</file>

<file path=xl/sharedStrings.xml><?xml version="1.0" encoding="utf-8"?>
<sst xmlns="http://schemas.openxmlformats.org/spreadsheetml/2006/main" count="1892" uniqueCount="368">
  <si>
    <t xml:space="preserve">Obra: </t>
  </si>
  <si>
    <t xml:space="preserve">Ubicación: PROVINCIA SAMANA </t>
  </si>
  <si>
    <t xml:space="preserve">ZONA </t>
  </si>
  <si>
    <t>III</t>
  </si>
  <si>
    <t>Partida</t>
  </si>
  <si>
    <t>Descripción</t>
  </si>
  <si>
    <t>Cantidad</t>
  </si>
  <si>
    <t>Ud</t>
  </si>
  <si>
    <t>PU (RD$)</t>
  </si>
  <si>
    <t>Valor (RD$)</t>
  </si>
  <si>
    <t>A</t>
  </si>
  <si>
    <t xml:space="preserve">REPLANTEO </t>
  </si>
  <si>
    <t>M</t>
  </si>
  <si>
    <t>MOVIMIENTO DE TIERRA</t>
  </si>
  <si>
    <t>EXCAVACION MATERIAL COMPACTO C/EQUIPO</t>
  </si>
  <si>
    <t>M3</t>
  </si>
  <si>
    <t>SUMINISTRO DE TUBERIAS:</t>
  </si>
  <si>
    <t>COLOCACION DE TUBERIAS</t>
  </si>
  <si>
    <t>SUMINISTRO Y COLOCACION DE PIEZAS ESPECIALES</t>
  </si>
  <si>
    <t>U</t>
  </si>
  <si>
    <t>JUNTA DRESSER Ø4''</t>
  </si>
  <si>
    <t>JUNTA DRESSER Ø6''</t>
  </si>
  <si>
    <t>ANCLAJES PARA PIEZAS ESPECIALES</t>
  </si>
  <si>
    <t>MOVIMIENTO DE TIERRA PARA EMPALME (INCLUYE CORTE DE TUBERIA)</t>
  </si>
  <si>
    <t>CRUCE DE ALCANTARILLA Ø4'' ACERO  L= 6.00 ML (INC 2 ML BRAZOS)(1 UD)</t>
  </si>
  <si>
    <t>SUMINISTRO DE TUBERIA Ø4'' ACERO SCH40</t>
  </si>
  <si>
    <t>ML</t>
  </si>
  <si>
    <t>CODO 4''X 45º ACERO SCH40</t>
  </si>
  <si>
    <t>EXCAVACION MATERIAL C/EQUIPO</t>
  </si>
  <si>
    <t>MANO DE OBRA PLOMERO Y SOLDADOR</t>
  </si>
  <si>
    <t>SUB TOTAL FASE A</t>
  </si>
  <si>
    <t>B</t>
  </si>
  <si>
    <t>HORMIGON ARMADO EN: F'C=210KG/CM2</t>
  </si>
  <si>
    <t>LOSA DE FONDO 0.15 - 1.75 QQ/M3</t>
  </si>
  <si>
    <t>MUROS 0.25 - 2.52 QQ/M3</t>
  </si>
  <si>
    <t>LOSA DE TECHO 0.12 - 1.46 QQ/M3</t>
  </si>
  <si>
    <t>VIGA ( 0.20 X 0.20 )  3.86 QQ/M3</t>
  </si>
  <si>
    <t>COLUMNA PERIMETRAL C1 0.30X0.30-6.74 QQ/M3</t>
  </si>
  <si>
    <t>APLICACION DE:</t>
  </si>
  <si>
    <t>VIBRADO</t>
  </si>
  <si>
    <t>TERMINACION DE SUPERFICIE</t>
  </si>
  <si>
    <t>PAÑETE INTERIOR PULIDO</t>
  </si>
  <si>
    <t>M2</t>
  </si>
  <si>
    <t>FINO DE FONDO PULIDO</t>
  </si>
  <si>
    <t>FINO DE TECHO</t>
  </si>
  <si>
    <t xml:space="preserve">INSTALACIONES DE: </t>
  </si>
  <si>
    <t>ESCALERA 3/4" (1.60 M) H.G.</t>
  </si>
  <si>
    <t>TAPA METALICA (0.75 X 0.75)</t>
  </si>
  <si>
    <t>VIGA PERIMETRAL  0.25X0.40 - 2.89 QQ/M3</t>
  </si>
  <si>
    <t>DINTEL DE VENTANA 0.20X0.20 - 2.97 QQ/M3</t>
  </si>
  <si>
    <t>DINTEL DE PUERTA 0.20X0.20 - 2.97 QQ/M3</t>
  </si>
  <si>
    <t>BLOQUES</t>
  </si>
  <si>
    <t>BLOQUES DE 8''</t>
  </si>
  <si>
    <t>FINO LOSA DE FONDO</t>
  </si>
  <si>
    <t xml:space="preserve">PAÑETE INTERIOR </t>
  </si>
  <si>
    <t>PAÑETE EXTERIOR</t>
  </si>
  <si>
    <t>PINTURA</t>
  </si>
  <si>
    <t>CANTOS</t>
  </si>
  <si>
    <t>FINO LOSA DE TECHO</t>
  </si>
  <si>
    <t>ANTEPECHO</t>
  </si>
  <si>
    <t>PUERTAS Y VENTANAS</t>
  </si>
  <si>
    <t>DE 2 HOJAS DE BARRAS DE 1/2'' (1.50 X 2.10) ML</t>
  </si>
  <si>
    <t>RETARDANTE</t>
  </si>
  <si>
    <t>IMPERMEABILIZANTE EN FINO Y PAÑETE</t>
  </si>
  <si>
    <t>GLS</t>
  </si>
  <si>
    <t>GENERALES</t>
  </si>
  <si>
    <t xml:space="preserve">CASETA PARA MATERIALES </t>
  </si>
  <si>
    <t>ANDAMIOS Y RAMPA P/VACIADO</t>
  </si>
  <si>
    <t>ELECTRIFICACION DE CASETA</t>
  </si>
  <si>
    <t>ENTRADA GENERAL</t>
  </si>
  <si>
    <t xml:space="preserve">SALIDA LUZ CENITAL </t>
  </si>
  <si>
    <t>SALIDA INTERRUPTOR SENCILLO</t>
  </si>
  <si>
    <t>SALIDA T/C (120V)(DOBLE)</t>
  </si>
  <si>
    <t>VERJA MALLA CICLONICA C/3 LINEAS DE BLOCK</t>
  </si>
  <si>
    <t>PUERTA MALLA CICLONICA 4ML</t>
  </si>
  <si>
    <t>ACERA PERIMETRAL (0.80)</t>
  </si>
  <si>
    <t>SUB TOTAL FASE B</t>
  </si>
  <si>
    <t>C</t>
  </si>
  <si>
    <t>I</t>
  </si>
  <si>
    <t xml:space="preserve"> ELECTRIFICACION PRIMARIA</t>
  </si>
  <si>
    <t>POSTE H.A.V - 500 D, 35'</t>
  </si>
  <si>
    <t>CONDUCTOR AAA/C #1/0</t>
  </si>
  <si>
    <t>P</t>
  </si>
  <si>
    <t>ESTRUCTURA MT-105</t>
  </si>
  <si>
    <t>ESTRUCTURA H.A-100B</t>
  </si>
  <si>
    <t>ESTRUCTURA PR -101</t>
  </si>
  <si>
    <t>ESTRUCTURA PR -201</t>
  </si>
  <si>
    <t xml:space="preserve">TRANSF., DE 37.5 KVA,1Ø, 12,470-7,200/120-240 V, TIPO POSTE, SUMERGIDO EN ACEITE </t>
  </si>
  <si>
    <t>CUT-OUT DE 200 AMP</t>
  </si>
  <si>
    <t>PARARRAYOS DE 9KV</t>
  </si>
  <si>
    <t>EMPALME AEREO</t>
  </si>
  <si>
    <t>PA</t>
  </si>
  <si>
    <t>HOYOS PARA POSTES</t>
  </si>
  <si>
    <t>HOYOS PARA VIENTOS</t>
  </si>
  <si>
    <t>INSTALACION DE POSTES</t>
  </si>
  <si>
    <t xml:space="preserve">ELECTRIFICACION SECUNDARIA </t>
  </si>
  <si>
    <t xml:space="preserve">CONDULET IMC Ø2" </t>
  </si>
  <si>
    <t xml:space="preserve">TUBERIA IMC Ø2"X 10' </t>
  </si>
  <si>
    <t xml:space="preserve">COUPLING IMC Ø3" </t>
  </si>
  <si>
    <t>CURVA IMC - Ø2"</t>
  </si>
  <si>
    <t>TERMINAL RECTO IMC - Ø2"</t>
  </si>
  <si>
    <t xml:space="preserve">TUBERIA PVC Ø2" x 19' </t>
  </si>
  <si>
    <t>CURVA PVC  Ø2"</t>
  </si>
  <si>
    <t>TUBERIA FLEXIBLE LICUIT-LITE Ø ¾"</t>
  </si>
  <si>
    <t>TERMINAL RECTO FLEXIBLE LICUIT - LITE Ø¾"</t>
  </si>
  <si>
    <t>TERMINAL CURVO  LICUIT - LITE Ø¾"</t>
  </si>
  <si>
    <t>CONDUCTOR THW # 2/0</t>
  </si>
  <si>
    <t>CONDUCTOR THW # 1/0</t>
  </si>
  <si>
    <t>CONDUCTOR THW # 2</t>
  </si>
  <si>
    <t>PANEL BOARD, EQUIPADO CON MAIN BREAKER 150/2 AMP. TRES BREAKER DE 60/2 AMP. Y UN BREAKER  15/2 AMP.</t>
  </si>
  <si>
    <t>TAPE DE GOMA ELECTRICA</t>
  </si>
  <si>
    <t>TAPE PLASTICO ELECTRICA SUPER</t>
  </si>
  <si>
    <t>INSTALACION EQUIPOS DE BOMBEO SUMERGIBLE</t>
  </si>
  <si>
    <t>ELECTROBOMBA SUMERGIBLE, 40 GPM, 518 PIES TDH DE 10 HP A 230 V, MONOFASICA</t>
  </si>
  <si>
    <t>INSTALACION ELECTROBOMBA</t>
  </si>
  <si>
    <t>NIPLE PLATILLADO EN UN EXTREMO, Ø3" x 12"</t>
  </si>
  <si>
    <t>NIPLE PLATILLADO EN UN EXTREMO, Ø3" x 8"</t>
  </si>
  <si>
    <t>JUNTA DRESSER 3"</t>
  </si>
  <si>
    <t>CHECK HORIZONTAL DE Ø3" A 300 PSI</t>
  </si>
  <si>
    <t>VALVULA DE COMPUERTA, VASTAGO ASC. Ø3" H.F. PLATILLADA, 300 PSI</t>
  </si>
  <si>
    <t>VALVULA DE AIRE DE Ø1", 300 PSI</t>
  </si>
  <si>
    <t>VALVULA ANTICIPADORA DE ONDA CONTRA GOLPE DE ARIETE, Ø3" H.F. PLATILLADA, 300 PSI</t>
  </si>
  <si>
    <t>INSTALACION MANOMETRICA COMPLETAFLOTA ELECTRICA</t>
  </si>
  <si>
    <t>SOPORTE EN ACERO</t>
  </si>
  <si>
    <t>ANCLAJE EN H.A.</t>
  </si>
  <si>
    <t>SOPORTE DE H.S.</t>
  </si>
  <si>
    <t>CONSTRUCCION DE DESACARGA DE 3"</t>
  </si>
  <si>
    <t>PINTURA PARA DESCARGA</t>
  </si>
  <si>
    <t>TUBERIA DE ACERO, DE 3" SOLDABLE</t>
  </si>
  <si>
    <t>CAMISA INDUCTORA DE FLUJO</t>
  </si>
  <si>
    <t>CODO DE 3" X 90º SCH40</t>
  </si>
  <si>
    <t>CODO DE 3" X 45º SCH40</t>
  </si>
  <si>
    <t>FLOTA MECANICA</t>
  </si>
  <si>
    <t xml:space="preserve">CODO DE 3" CUELLO DE GANZO </t>
  </si>
  <si>
    <t>MANO DE OBRA MECANICA</t>
  </si>
  <si>
    <t>SUB TOTAL FASE C</t>
  </si>
  <si>
    <t>D</t>
  </si>
  <si>
    <t>LINEA DE IMPULSION (TRAMO I - TRAMO II)</t>
  </si>
  <si>
    <t xml:space="preserve">TUBERIA Ø4'' POLIETILENO (TRAMO II DESDE LA ESTACION DE BOMBEO NO. 2(E2+995) HASTA  (E3+840)) </t>
  </si>
  <si>
    <t>COLOCACION DE TUBERIAS:</t>
  </si>
  <si>
    <t>VALVULA REDUCTORA DE PRESION Ø2'' COMPLETA</t>
  </si>
  <si>
    <t>VALVULA DE AIRE COMBINADA Ø1'' 150 PSI</t>
  </si>
  <si>
    <t>VALVULA DE AIRE COMBINADA Ø1'' 200 PSI</t>
  </si>
  <si>
    <t>VALVULA DE AIRE COMBINADA Ø1'' 250 PSI</t>
  </si>
  <si>
    <t>VALVULA DE AIRE  Ø1/2'' 200 PSI</t>
  </si>
  <si>
    <t>VALVULA DE AIRE Ø1/2'' 150 PSI</t>
  </si>
  <si>
    <t>VALVULA DE DESAGUE Ø4'' 200 PSI PLATILLADA COMPLETA</t>
  </si>
  <si>
    <t>VALVULA DE DESAGUE Ø4'' 300 PSI PLATILLADA COMPLETA</t>
  </si>
  <si>
    <t>CAJA TELESCOPICA</t>
  </si>
  <si>
    <t>REGISTRO PARA VALVULA DE Ø4''</t>
  </si>
  <si>
    <t>CRUCE DE ALCANTARILLA Ø4'' ACERO  L= 6.00 ML (INC 2 ML BRAZOS) (5 UDS)</t>
  </si>
  <si>
    <t>REPLANTEO</t>
  </si>
  <si>
    <t>SUB TOTAL FASE D</t>
  </si>
  <si>
    <t>E</t>
  </si>
  <si>
    <t>DEPOSITO REGULADOR DE H.A. CAP. 100 M3 SUPERFICIAL</t>
  </si>
  <si>
    <t>EXPLANACION C/TRACTOR</t>
  </si>
  <si>
    <t>LOSA DE FONDO 1.75 QQ/M3</t>
  </si>
  <si>
    <t>LOSA DE TECHO 0.12-1.38 QQ/M3</t>
  </si>
  <si>
    <t>MURO 0.25-2.17 QQ/M3</t>
  </si>
  <si>
    <t>COLUMNA CENTRAL C2 0.30X0.30-6.48 QQ/M3</t>
  </si>
  <si>
    <t>VIGA 0.38X0.20-3.14 QQ/M3</t>
  </si>
  <si>
    <t>COLUMNA PERIMETRAL C1 0.30X0.30-4.93 QQ/M3</t>
  </si>
  <si>
    <t>FINO PULIDO LOSA DE FONDO</t>
  </si>
  <si>
    <t>PINTURA ACRILICA</t>
  </si>
  <si>
    <t>ANDAMIO Y RAMPA P/VACIADO</t>
  </si>
  <si>
    <t>IMPERMEABILIZANTE AQUAPEL</t>
  </si>
  <si>
    <t>ENTRADA, SALIDA, REBOSE, DESAGUE Y BY-PASS</t>
  </si>
  <si>
    <t xml:space="preserve">MANO DE OBRA </t>
  </si>
  <si>
    <t>ESCALERAS</t>
  </si>
  <si>
    <t xml:space="preserve">ACERA PERIMETRAL ( 0.60 M ) </t>
  </si>
  <si>
    <t>MALLA CICLONICA C/3 LINEAS BLOQUES</t>
  </si>
  <si>
    <t>PUERTA DE MALLA CICLONICA L=4.00M</t>
  </si>
  <si>
    <t>SUB TOTAL FASE E</t>
  </si>
  <si>
    <t>F</t>
  </si>
  <si>
    <t>LINEA MATRIZ H/RED DE DISTRIBUCION</t>
  </si>
  <si>
    <t>SUB TOTAL FASE F</t>
  </si>
  <si>
    <t>G</t>
  </si>
  <si>
    <t>RED DE DISTRIBUCION LOMA ATRAVESADA</t>
  </si>
  <si>
    <t>TAPON 3'' PVC</t>
  </si>
  <si>
    <t xml:space="preserve">ANCLAJES PARA TAPON </t>
  </si>
  <si>
    <t>CRUCE DE ALCANTARILLA</t>
  </si>
  <si>
    <t>DE  Ø3'' ACERO  L= 6.0 ML (INC 2 ML BRAZOS) (2 UDS)</t>
  </si>
  <si>
    <t>7.1.1</t>
  </si>
  <si>
    <t>SUMINISTRO DE TUBERIA Ø3'' ACERO SCH40</t>
  </si>
  <si>
    <t>7.1.2</t>
  </si>
  <si>
    <t>7.1.3</t>
  </si>
  <si>
    <t>7.1.4</t>
  </si>
  <si>
    <t>7.1.5</t>
  </si>
  <si>
    <t>7.1.6</t>
  </si>
  <si>
    <t>7.1.7</t>
  </si>
  <si>
    <t>7.1.8</t>
  </si>
  <si>
    <t>CRUCE DE ALCANTARILLA Ø6'' ACERO  L= 6.0 ML (INC 2 ML BRAZOS) (2 UDS)</t>
  </si>
  <si>
    <t>7.2.1</t>
  </si>
  <si>
    <t>SUMINISTRO DE TUBERIA Ø6'' ACERO SCH40</t>
  </si>
  <si>
    <t>7.2.2</t>
  </si>
  <si>
    <t>CODO 6''X45º ACERO SCH40</t>
  </si>
  <si>
    <t>7.2.3</t>
  </si>
  <si>
    <t>7.2.4</t>
  </si>
  <si>
    <t>7.2.5</t>
  </si>
  <si>
    <t>7.2.6</t>
  </si>
  <si>
    <t>7.2.7</t>
  </si>
  <si>
    <t>7.2.8</t>
  </si>
  <si>
    <t>SUB TOTAL FASE G</t>
  </si>
  <si>
    <t>Z</t>
  </si>
  <si>
    <t>VARIOS</t>
  </si>
  <si>
    <t>SUB-TOTAL GENERAL</t>
  </si>
  <si>
    <t>GASTOS INDIRECTOS</t>
  </si>
  <si>
    <t>HONORARIOS PROFESIONALES</t>
  </si>
  <si>
    <t>GASTOS ADMINISTRATIVOS</t>
  </si>
  <si>
    <t>LEY 6-86</t>
  </si>
  <si>
    <t>TOTAL INDIRECTOS</t>
  </si>
  <si>
    <t>TOTAL A EJECUTAR</t>
  </si>
  <si>
    <t>IMPREVISTOS</t>
  </si>
  <si>
    <t>TOTAL A CONTRATAR  RD$</t>
  </si>
  <si>
    <t xml:space="preserve"> MATERIAL COMPACTO C/EQUIPO</t>
  </si>
  <si>
    <t xml:space="preserve">ROCA DURA C/MARTILLO (INCLUYE LA EXTRACCION) </t>
  </si>
  <si>
    <t xml:space="preserve">NIVELACION DE ZANJA  </t>
  </si>
  <si>
    <t>2.1.1</t>
  </si>
  <si>
    <t>2.1.2</t>
  </si>
  <si>
    <t xml:space="preserve">SUMINISTRO MATERIAL DE MINA 25% DE ESPONJAMIENTO </t>
  </si>
  <si>
    <t xml:space="preserve">RELLENO COMPACTO CON COMPACTADOR MECANICO EN CAPAS DE 0.20 M </t>
  </si>
  <si>
    <t xml:space="preserve">ASIENTO DE ARENA (INCLUYE ACARREO INTERNO) </t>
  </si>
  <si>
    <t xml:space="preserve">CODO 4" X 90º ACERO SCH-80 C/PROTECCION ANTICORROSIVA </t>
  </si>
  <si>
    <t xml:space="preserve">TEE 6" X 4'' ACERO SCH40 C/PROTECCION ANTICORROSIVA </t>
  </si>
  <si>
    <t xml:space="preserve">REDUCCION 6'' X 4'' ACERO SCH40  C/PROTECCION ANTICORROSIVA </t>
  </si>
  <si>
    <t xml:space="preserve">JUNTA DRESSER Ø4'' DE 150 PSI </t>
  </si>
  <si>
    <t xml:space="preserve">JUNTA DRESSER Ø6'' DE 150 PSI </t>
  </si>
  <si>
    <t xml:space="preserve">SUMINISTRO DE TUBERIA Ø4'' ACERO SCH80 C/PROTECCION ANTICORROSIVA  </t>
  </si>
  <si>
    <t xml:space="preserve">CODO 4" X 45º ACERO SCH-80 C/PROTECCION ANTICORROSIVA </t>
  </si>
  <si>
    <t xml:space="preserve">BOTE DE MATERIAL EN SITU </t>
  </si>
  <si>
    <t xml:space="preserve">RELLENO COMPACTADO  A MANO 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</si>
  <si>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</si>
  <si>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</si>
  <si>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LIMPIEZA CONTINUA Y  FINAL (OBREROS, CAMION  Y HERRAMIENTAS MENORES) </t>
  </si>
  <si>
    <t>RELLENO COMPACTADO C/COMPACTADOR MECANICO EN CAPAS DE 0.20 M</t>
  </si>
  <si>
    <t>JUNTAS HIDROFILICAS DE 25 MM</t>
  </si>
  <si>
    <t>JUNTAS HIDROFILICAS  DE 25 MM</t>
  </si>
  <si>
    <t xml:space="preserve">CODO 4'' X 90º ACERO SCH40 C/PROTECIION ANTICORROSIVA </t>
  </si>
  <si>
    <t xml:space="preserve">CODO 4''X45º ACERO SCH40 C/PROTECIION ANTICORROSIVA </t>
  </si>
  <si>
    <t xml:space="preserve">TEE 4" X 4" ACERO SCH40 C/PROTECIION ANTICORROSIVA </t>
  </si>
  <si>
    <t xml:space="preserve">REDUCCION DE 4" A 3"  ACERO SCH40 C/PROTECIION ANTICORROSIVA </t>
  </si>
  <si>
    <t xml:space="preserve">JUNTA MECANICA TIPO DRESSER Ø4'' DE 150 PSI </t>
  </si>
  <si>
    <t xml:space="preserve">RELLENO COMPACTADO C/COMPACTADOR MECANICO EN CAPAS DE 0.20 M </t>
  </si>
  <si>
    <t xml:space="preserve">CODO 4"X90 ACERO SCH 80  C/PROTECCION ANTICORROSIVA </t>
  </si>
  <si>
    <t xml:space="preserve">TEE 4"X3" ACERO SCH 80 C/PROTECCION ANTICORROSIVA </t>
  </si>
  <si>
    <t xml:space="preserve">NIPLE 4"X3' ACERO SCH 80 C/PROTECCION ANTICORROSIVA </t>
  </si>
  <si>
    <t xml:space="preserve">JUNTA DRESSER Ø4" DE 150 PSI </t>
  </si>
  <si>
    <t>EXCAVACION MATERIAL  A MANO</t>
  </si>
  <si>
    <t xml:space="preserve">LIMPIEZA FINAL </t>
  </si>
  <si>
    <t xml:space="preserve">CODO 3''X45º  ACERO SCH-80 C/PROTECCION ANTICORROSIVA </t>
  </si>
  <si>
    <t xml:space="preserve">TEE 3X3'' ACERO SCH-80 C/PROTECCION ANTICORROSIVA </t>
  </si>
  <si>
    <t xml:space="preserve">REDUCCION 4X3'' ACERO SCH-80 C/PROTECCION ANTICORROSIVA </t>
  </si>
  <si>
    <t xml:space="preserve">VALVULA DE COMPUERTA Ø3'' COMPLETA H.F DE 150 PSI </t>
  </si>
  <si>
    <t xml:space="preserve">CODO 3''X45º ACERO SCH40 C/PROTECCION ANTICORROSIVA </t>
  </si>
  <si>
    <t xml:space="preserve">JUNTA DRESSER Ø3'' DE 150 PSI </t>
  </si>
  <si>
    <t>CAMPAMENTO (INC  ALQUILER DE CASA  O SOLAR, FURGON OFICINA, ALMACEN)</t>
  </si>
  <si>
    <t xml:space="preserve">MES </t>
  </si>
  <si>
    <t>VALLA ANUNCIANDO OBRA 16' X 8' IMPRESION FULL COLOR CONTENIENDO LOGO DE INAPA, NOMBRE DE PROYECTO Y CONTRATISTA. ESTRUCTURA EN TUBOS GALVANIZADOS 1 1/2"X 1 1/2" Y SOPORTES EN TUBO CUAD. 4" X 4"</t>
  </si>
  <si>
    <t>SUB-TOTAL  Z</t>
  </si>
  <si>
    <t>SEGUROS, POLIZAS Y FIANZAS</t>
  </si>
  <si>
    <t>SUPERVISION DE LA OBRA</t>
  </si>
  <si>
    <t>GASTOS DE TRANSPORTE</t>
  </si>
  <si>
    <t>OPERACION Y MANTENIMIENTO INAPA</t>
  </si>
  <si>
    <t xml:space="preserve">ITBIS </t>
  </si>
  <si>
    <t xml:space="preserve">CODIA </t>
  </si>
  <si>
    <t xml:space="preserve">ESTUDIOS (SOCIALES, AMBIENTALES, GEOTECNICO, TOPOGRAFICO, DE CALIDAD, ECT) </t>
  </si>
  <si>
    <t xml:space="preserve">MEDIDA DE COMPENSACION AMBIENTAL </t>
  </si>
  <si>
    <t xml:space="preserve">HORMIGON ARMADO EN: FC'= 210 KG/CM2 </t>
  </si>
  <si>
    <t>HORMIGON ARMADO EN: FC'= 210 KG/CM2</t>
  </si>
  <si>
    <t xml:space="preserve">EXCAVACION CON CLASIFICACION V= 373.16 M3 </t>
  </si>
  <si>
    <t xml:space="preserve">EXCAVACION CON CLASIFICACION V= 3,351.64 M3 </t>
  </si>
  <si>
    <t xml:space="preserve">EXCAVACION CON CLASIFICACION V= 11.61 M3 </t>
  </si>
  <si>
    <t xml:space="preserve">EXCAVACION CON CLASIFICACION V= 4,599.20 M3 </t>
  </si>
  <si>
    <t>LINEA DE CONDUCCION (DESDE EMPALME 00.00 HASTA ESTACION DE BOMBEO NO. 1</t>
  </si>
  <si>
    <t xml:space="preserve">BOTE DE MATERIAL C/CAMION D= 5 KM (INCLUYE CARGUIO Y  EXPARCIMIENTP EN BOTADERO) </t>
  </si>
  <si>
    <t xml:space="preserve">DE Ø4" PVC-SDR-26 +2% PERDIDA POR CAMPANA </t>
  </si>
  <si>
    <t xml:space="preserve">ANCLAJES H.S. FC'= 180 KG/CM2 </t>
  </si>
  <si>
    <t>TUBERIA Ø4'' PVC (SDR-21) C/J.G  (TRAMO I DESDE ESTACION DE BOMBEO NO.1(E0+520) HASTA ESTACION DE BOMBEO NO. 2) (E2+995) + 2% PERDIDA POR CAMPANA</t>
  </si>
  <si>
    <t xml:space="preserve">TUBERIA Ø4'' PVC (SDR-21) C/J.G  (DESDE (E3+900) HASTA DEPOSITO REGULADOR) (E5+150)+ 16 M + 2% PERDIDA POR CAMPANA </t>
  </si>
  <si>
    <t xml:space="preserve">ANCLAJES H.S. PARA PIEZAS ESPECIALES FC'= 180 KG/CM2 </t>
  </si>
  <si>
    <t xml:space="preserve">VALVULA DE DESAGUE Ø4'' 150 PSI PLATILLADA COMPLETA </t>
  </si>
  <si>
    <t xml:space="preserve">SUMINISTRO Y COLOCACION DE: (VER DETALLE EN PLANOS) </t>
  </si>
  <si>
    <t>PRUEBA HIDROESTATICA</t>
  </si>
  <si>
    <t>EN TUBERIAS Ø4'' PVC</t>
  </si>
  <si>
    <t>EN TUBERIAS Ø4'' POLIETILENO</t>
  </si>
  <si>
    <t>TUBERIAS Ø4''</t>
  </si>
  <si>
    <t xml:space="preserve">PRUEBA HIDROESTATICA EN: </t>
  </si>
  <si>
    <t xml:space="preserve">ZAPATA DE MURO 0.93 QQ/M3 FC'= 180 KG/CM2 </t>
  </si>
  <si>
    <t>UN</t>
  </si>
  <si>
    <t>CONSTRUCCION ACUEDUCTO LOMA ATRAVESADA, LAS GALERAS</t>
  </si>
  <si>
    <t>REPLANTEO Y CONTROL TOPOGRAFICO</t>
  </si>
  <si>
    <t xml:space="preserve">BOTE DE MATERIAL C/CAMION D= 5 KM (INCLUYE CARGUIO Y EXPARCIMIENTP EN BOTADERO) </t>
  </si>
  <si>
    <t xml:space="preserve">ZAPATA DE COLUMNA C2 0.30X0.30-5.57 QQ/M3 FC'= 180 KG/CM2 </t>
  </si>
  <si>
    <t xml:space="preserve">VALVULA DE COMPUERTA DE Ø4" H.F. PLATILLADA COMPLETA DE 150 PSI (VER DETALLE EN PLANOS) </t>
  </si>
  <si>
    <t xml:space="preserve">REGISTROS P/VALVULAS (VER DETALLE EN PLANOS) </t>
  </si>
  <si>
    <t xml:space="preserve">TUBERIA DE Ø4" ACERO SCH-80 C/PROTECCION ANTICORROSIVA  </t>
  </si>
  <si>
    <t>TUBERIA DE  Ø4" PVC SDR-26 C/J.G</t>
  </si>
  <si>
    <t xml:space="preserve">CANALETA ENCACHADA ,E= 0.20 MTS ( SECCIÓN DE ANCHO BASE MENOR  0.40MTS ,BASE MAYOR 0.80 MTS,PROFUNDIDAD DE 0.80 MTS ) BASE DE GRAVA EN FONDO E= 0.20 MTS,PISO DE H.S.DE 0.10 MTS (VER DETALLE EN PLANOS) </t>
  </si>
  <si>
    <t xml:space="preserve">DE Ø4'' PVC (SDR-26) C/J.G + 2% PERDIDA POR CAMPANA </t>
  </si>
  <si>
    <t>PRUEBA HIDROESTATICA EN:</t>
  </si>
  <si>
    <t xml:space="preserve">DE Ø3'' PVC (SDR-26) C/J.G + 2% PERDIDA POR CAMPANA </t>
  </si>
  <si>
    <t xml:space="preserve">DE Ø4" PVC (SDR-26) C/J.G 2% PERDIDA POR CAMPANA </t>
  </si>
  <si>
    <t>TUBERIAS Ø3''</t>
  </si>
  <si>
    <t>TUBERIAS Ø6''</t>
  </si>
  <si>
    <t xml:space="preserve">ZAPATA DE MURO 0.94 QQ/M3 FC'= 180 KG/CM2 </t>
  </si>
  <si>
    <t xml:space="preserve">VERJA DE MALLA CICLONICA (VER DETALLE EN PLANOS) </t>
  </si>
  <si>
    <t xml:space="preserve">REPALNTEO </t>
  </si>
  <si>
    <t>7.1.9</t>
  </si>
  <si>
    <t>7.2.9</t>
  </si>
  <si>
    <t xml:space="preserve">VERJA MALLA CICLONICA (VER DETALLE EN PLANOS) </t>
  </si>
  <si>
    <t xml:space="preserve">COLUMNA C1 (0.15 X 0.15 ) 8.15 QQ/M3 FC'= 210 KG/CM2 </t>
  </si>
  <si>
    <t xml:space="preserve">COLUMNA C2 (0.25 X 0.25)  4.73 QQ/M3 (INCLUYE ZAPATA DE COLUMNA 1.43 QQ/M3) </t>
  </si>
  <si>
    <t xml:space="preserve">SUB-TOTAL GENERAL </t>
  </si>
  <si>
    <t>ESTACION DE BOMBEO  No. 1</t>
  </si>
  <si>
    <t>CISTERNA DE HORMIGON ARMADO 45 M3 No. 1</t>
  </si>
  <si>
    <t>II</t>
  </si>
  <si>
    <t>CASETA DE BOMBEO SOBRE CISTERNA No. 1</t>
  </si>
  <si>
    <t>VENTANAS DE BLOCK CALADO</t>
  </si>
  <si>
    <t xml:space="preserve">MANO DE OBRA ELECTRICA PRIMARIA </t>
  </si>
  <si>
    <t xml:space="preserve">MANO DE OBRA ELECTRICA SECUNDARIA </t>
  </si>
  <si>
    <t>ESTACION DE BOMBEO  No. 2</t>
  </si>
  <si>
    <t>CISTERNA DE HORMIGON ARMADO 45 M3 No. 2</t>
  </si>
  <si>
    <t>CASETA DE BOMBEO SOBRE CISTERNA No 2</t>
  </si>
  <si>
    <t xml:space="preserve"> ELECTRIFICACION A ESTACION DE BOMBEO, No. 2</t>
  </si>
  <si>
    <t>EXCAVACION Y TAPADO</t>
  </si>
  <si>
    <t>9</t>
  </si>
  <si>
    <t>TUBERIA DE POLIETILENO ALTA DENSIDAD, Ø 1/2" INTERNO L= 12.00 M ( PROMEDIO)</t>
  </si>
  <si>
    <t>ADATADOR MACHO Ø 1/2" ROSCADO A MANGUERA</t>
  </si>
  <si>
    <t>CODO Ø 1/2" X 90  H.G.</t>
  </si>
  <si>
    <t xml:space="preserve">TUBERIA 1/2" H.G. PARA BASTONE </t>
  </si>
  <si>
    <t>NIPLE DE Ø 1/2" H.G.</t>
  </si>
  <si>
    <t>COUPLING DE Ø 1/2" H.G.</t>
  </si>
  <si>
    <t xml:space="preserve">LLAVE DE PASO DE Ø 1/2" DE BONCE </t>
  </si>
  <si>
    <t xml:space="preserve">CEMENTO SOLVENTE Y TEFLON </t>
  </si>
  <si>
    <t>PEDESTAL DE H.S. ( 0.80 X 0.15)</t>
  </si>
  <si>
    <t>VALVULA CHECK DE 1/2" DE BRONCE</t>
  </si>
  <si>
    <t xml:space="preserve">MANO DE OBRA PLOMERIA </t>
  </si>
  <si>
    <t>UD</t>
  </si>
  <si>
    <t>ACOMETIDAS RURALES</t>
  </si>
  <si>
    <t>9.10</t>
  </si>
  <si>
    <t>9.11</t>
  </si>
  <si>
    <t>9.12</t>
  </si>
  <si>
    <t>9.13</t>
  </si>
  <si>
    <t>COLLARIN EN POLIETILENO DE Ø 3" ( ABRAZADERA)</t>
  </si>
  <si>
    <t>P.A</t>
  </si>
  <si>
    <t>TUBERIA DE POLIETILENO ALTA DENSIDAD, Ø 1/2" INTERNO L= 6.00 M ( PROMEDIO)</t>
  </si>
  <si>
    <t>ADATADOR HEMBRA Ø 1/2" ROSCADO A MANGUERA</t>
  </si>
  <si>
    <t>LLAVE DE PASO DE Ø 1/2"</t>
  </si>
  <si>
    <t xml:space="preserve">TUBERIA 1/2" SCH-40 PVC LONGITUD PROMEDIO </t>
  </si>
  <si>
    <t>ANCLAJE DE H.S.</t>
  </si>
  <si>
    <t xml:space="preserve">TAPON HEMBRA DE 1/2" PVC </t>
  </si>
  <si>
    <t>10</t>
  </si>
  <si>
    <t xml:space="preserve">EXCAVACION Y TAPADO </t>
  </si>
  <si>
    <t>ACOMETIDAS URBANAS</t>
  </si>
  <si>
    <t>CAJA DE ACOMETIDA PLASTICA EN POLIETILENO Ø 10"</t>
  </si>
  <si>
    <t>11</t>
  </si>
  <si>
    <t>11.10</t>
  </si>
  <si>
    <t>11.11</t>
  </si>
  <si>
    <t>11.12</t>
  </si>
  <si>
    <t>11.13</t>
  </si>
  <si>
    <t>TUBERIA DE POLIETILENO ALTA DENSIDAD, Ø 3/4" INTERNO L= 6.00 M ( PROMEDIO)</t>
  </si>
  <si>
    <t>ADATADOR MACHO Ø 3/4" ROSCADO A MANGUERA</t>
  </si>
  <si>
    <t>ADATADOR HEMBRA Ø 3/4" ROSCADO A MANGUERA</t>
  </si>
  <si>
    <t>LLAVE DE PASO DE Ø 3/4"</t>
  </si>
  <si>
    <t xml:space="preserve">TUBERIA 3/4" SCH-40 PVC LONGITUD PROMEDIO </t>
  </si>
  <si>
    <t xml:space="preserve">ELECTRIFICACION A ESTACION DE BOMBEO, No. 1 </t>
  </si>
  <si>
    <t>PRESUPUESTO POR EQUILIBRIO ECONOMICO</t>
  </si>
  <si>
    <t xml:space="preserve">SUB-TOTAL GENERAL PRES. EQUILIBRIO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</si>
</sst>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6" formatCode="&quot;$&quot;#,##0_);[Red]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_€_-;\-* #,##0.00\ _€_-;_-* &quot;-&quot;??\ _€_-;_-@_-"/>
    <numFmt numFmtId="169" formatCode="General_)"/>
    <numFmt numFmtId="170" formatCode="#,##0.00;[Red]#,##0.00"/>
    <numFmt numFmtId="171" formatCode="#,##0.0;\-#,##0.0"/>
    <numFmt numFmtId="172" formatCode="0.0"/>
    <numFmt numFmtId="173" formatCode="_([$€-2]* #,##0.00_);_([$€-2]* \(#,##0.00\);_([$€-2]* \-??_)"/>
    <numFmt numFmtId="174" formatCode="0.0%"/>
    <numFmt numFmtId="175" formatCode="_-[$€]* #,##0.00_-;\-[$€]* #,##0.00_-;_-[$€]* &quot;-&quot;??_-;_-@_-"/>
    <numFmt numFmtId="176" formatCode="_([$€]* #,##0.00_);_([$€]* \(#,##0.00\);_([$€]* &quot;-&quot;??_);_(@_)"/>
    <numFmt numFmtId="177" formatCode="[$€]#,##0.00;[Red]\-[$€]#,##0.00"/>
    <numFmt numFmtId="178" formatCode="#."/>
    <numFmt numFmtId="179" formatCode="#.0"/>
    <numFmt numFmtId="180" formatCode="#.00"/>
    <numFmt numFmtId="181" formatCode="_(* #,##0.00_);_(* \(#,##0.00\);_(* \-??_);_(@_)"/>
    <numFmt numFmtId="182" formatCode="0.00_)"/>
    <numFmt numFmtId="183" formatCode="_(* #,##0_);_(* \(#,##0\);_(* &quot;-&quot;??_);_(@_)"/>
    <numFmt numFmtId="184" formatCode="0.0_)"/>
    <numFmt numFmtId="186" formatCode="_-* #,##0.00\ &quot;€&quot;_-;\-* #,##0.00\ &quot;€&quot;_-;_-* &quot;-&quot;??\ &quot;€&quot;_-;_-@_-"/>
    <numFmt numFmtId="187" formatCode="_-* #,##0.0000_-;\-* #,##0.0000_-;_-* &quot;-&quot;??_-;_-@_-"/>
    <numFmt numFmtId="191" formatCode="_-* #,##0.00\ _€_-;\-* #,##0.00\ _€_-;_-* \-??\ _€_-;_-@_-"/>
    <numFmt numFmtId="193" formatCode="#,##0.00\ _€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Trebuchet MS"/>
      <family val="2"/>
    </font>
    <font>
      <sz val="10"/>
      <name val="Arial"/>
      <family val="2"/>
    </font>
    <font>
      <sz val="10"/>
      <name val="MS Sans Serif"/>
    </font>
    <font>
      <b/>
      <sz val="1"/>
      <color indexed="16"/>
      <name val="Courier"/>
    </font>
    <font>
      <sz val="1"/>
      <color indexed="16"/>
      <name val="Courier"/>
    </font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rgb="FF000000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indexed="9"/>
        <bgColor rgb="FFFFFF00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39" fontId="5" fillId="0" borderId="0"/>
    <xf numFmtId="0" fontId="3" fillId="0" borderId="0"/>
    <xf numFmtId="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39" fontId="5" fillId="0" borderId="0"/>
    <xf numFmtId="173" fontId="3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39" fontId="5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1" fillId="12" borderId="0" applyNumberFormat="0" applyBorder="0" applyAlignment="0" applyProtection="0"/>
    <xf numFmtId="0" fontId="12" fillId="11" borderId="0" applyNumberFormat="0" applyBorder="0" applyAlignment="0" applyProtection="0"/>
    <xf numFmtId="0" fontId="13" fillId="24" borderId="9" applyNumberFormat="0" applyAlignment="0" applyProtection="0"/>
    <xf numFmtId="0" fontId="14" fillId="25" borderId="9" applyNumberFormat="0" applyAlignment="0" applyProtection="0"/>
    <xf numFmtId="0" fontId="15" fillId="26" borderId="10" applyNumberFormat="0" applyAlignment="0" applyProtection="0"/>
    <xf numFmtId="0" fontId="16" fillId="0" borderId="11" applyNumberFormat="0" applyFill="0" applyAlignment="0" applyProtection="0"/>
    <xf numFmtId="0" fontId="15" fillId="26" borderId="10" applyNumberFormat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8" fillId="7" borderId="9" applyNumberFormat="0" applyAlignment="0" applyProtection="0"/>
    <xf numFmtId="175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178" fontId="22" fillId="0" borderId="0">
      <protection locked="0"/>
    </xf>
    <xf numFmtId="0" fontId="12" fillId="8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8" fillId="13" borderId="9" applyNumberFormat="0" applyAlignment="0" applyProtection="0"/>
    <xf numFmtId="0" fontId="26" fillId="0" borderId="15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68" fontId="3" fillId="0" borderId="0" applyFont="0" applyFill="0" applyBorder="0" applyAlignment="0" applyProtection="0"/>
    <xf numFmtId="181" fontId="3" fillId="0" borderId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7" fillId="13" borderId="0" applyNumberFormat="0" applyBorder="0" applyAlignment="0" applyProtection="0"/>
    <xf numFmtId="0" fontId="28" fillId="0" borderId="0"/>
    <xf numFmtId="182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8" fillId="0" borderId="0"/>
    <xf numFmtId="0" fontId="3" fillId="0" borderId="0"/>
    <xf numFmtId="0" fontId="3" fillId="0" borderId="0"/>
    <xf numFmtId="0" fontId="3" fillId="0" borderId="0"/>
    <xf numFmtId="0" fontId="3" fillId="6" borderId="16" applyNumberFormat="0" applyFont="0" applyAlignment="0" applyProtection="0"/>
    <xf numFmtId="0" fontId="3" fillId="6" borderId="16" applyNumberFormat="0" applyFont="0" applyAlignment="0" applyProtection="0"/>
    <xf numFmtId="0" fontId="30" fillId="24" borderId="17" applyNumberFormat="0" applyAlignment="0" applyProtection="0"/>
    <xf numFmtId="9" fontId="6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5" borderId="17" applyNumberFormat="0" applyAlignment="0" applyProtection="0"/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19" applyNumberFormat="0" applyFill="0" applyAlignment="0" applyProtection="0"/>
    <xf numFmtId="0" fontId="17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1" applyNumberFormat="0" applyFill="0" applyAlignment="0" applyProtection="0"/>
    <xf numFmtId="0" fontId="26" fillId="0" borderId="0" applyNumberFormat="0" applyFill="0" applyBorder="0" applyAlignment="0" applyProtection="0"/>
    <xf numFmtId="168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5" fillId="0" borderId="0"/>
    <xf numFmtId="168" fontId="3" fillId="0" borderId="0" applyFont="0" applyFill="0" applyBorder="0" applyAlignment="0" applyProtection="0"/>
    <xf numFmtId="182" fontId="8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39" fontId="5" fillId="0" borderId="0"/>
    <xf numFmtId="0" fontId="3" fillId="0" borderId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0" fontId="1" fillId="0" borderId="0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19" fillId="0" borderId="0"/>
    <xf numFmtId="0" fontId="3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168" fontId="38" fillId="0" borderId="0" applyFont="0" applyFill="0" applyBorder="0" applyAlignment="0" applyProtection="0"/>
    <xf numFmtId="0" fontId="3" fillId="0" borderId="0"/>
    <xf numFmtId="177" fontId="39" fillId="0" borderId="0" applyFont="0" applyFill="0" applyBorder="0" applyAlignment="0" applyProtection="0"/>
    <xf numFmtId="178" fontId="40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0" fontId="42" fillId="0" borderId="0"/>
    <xf numFmtId="191" fontId="3" fillId="0" borderId="0" applyBorder="0" applyProtection="0"/>
    <xf numFmtId="165" fontId="3" fillId="0" borderId="0" applyFont="0" applyFill="0" applyBorder="0" applyAlignment="0" applyProtection="0"/>
    <xf numFmtId="191" fontId="3" fillId="0" borderId="0" applyBorder="0" applyProtection="0"/>
    <xf numFmtId="168" fontId="9" fillId="0" borderId="0" applyFont="0" applyFill="0" applyBorder="0" applyAlignment="0" applyProtection="0"/>
    <xf numFmtId="0" fontId="3" fillId="0" borderId="0"/>
    <xf numFmtId="0" fontId="3" fillId="0" borderId="0"/>
    <xf numFmtId="193" fontId="3" fillId="0" borderId="0" applyFont="0" applyFill="0" applyBorder="0" applyAlignment="0" applyProtection="0"/>
  </cellStyleXfs>
  <cellXfs count="395">
    <xf numFmtId="0" fontId="0" fillId="0" borderId="0" xfId="0"/>
    <xf numFmtId="0" fontId="3" fillId="2" borderId="0" xfId="0" applyFont="1" applyFill="1"/>
    <xf numFmtId="0" fontId="3" fillId="2" borderId="0" xfId="0" quotePrefix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68" fontId="3" fillId="2" borderId="0" xfId="1" applyFont="1" applyFill="1" applyBorder="1" applyAlignment="1">
      <alignment vertical="top"/>
    </xf>
    <xf numFmtId="4" fontId="3" fillId="2" borderId="0" xfId="1" applyNumberFormat="1" applyFont="1" applyFill="1" applyBorder="1" applyAlignment="1">
      <alignment horizontal="right" vertical="top"/>
    </xf>
    <xf numFmtId="4" fontId="3" fillId="2" borderId="0" xfId="1" applyNumberFormat="1" applyFont="1" applyFill="1" applyBorder="1" applyAlignment="1">
      <alignment vertical="top"/>
    </xf>
    <xf numFmtId="0" fontId="36" fillId="2" borderId="1" xfId="0" applyFont="1" applyFill="1" applyBorder="1" applyAlignment="1">
      <alignment horizontal="left" vertical="top" wrapText="1"/>
    </xf>
    <xf numFmtId="168" fontId="36" fillId="2" borderId="1" xfId="1" applyFont="1" applyFill="1" applyBorder="1" applyAlignment="1">
      <alignment horizontal="left" vertical="top" wrapText="1"/>
    </xf>
    <xf numFmtId="4" fontId="36" fillId="2" borderId="1" xfId="0" applyNumberFormat="1" applyFont="1" applyFill="1" applyBorder="1" applyAlignment="1">
      <alignment horizontal="left" vertical="top"/>
    </xf>
    <xf numFmtId="0" fontId="36" fillId="3" borderId="4" xfId="0" applyFont="1" applyFill="1" applyBorder="1" applyAlignment="1" applyProtection="1">
      <alignment horizontal="right" vertical="top" wrapText="1"/>
    </xf>
    <xf numFmtId="0" fontId="3" fillId="3" borderId="4" xfId="0" applyFont="1" applyFill="1" applyBorder="1" applyAlignment="1" applyProtection="1">
      <alignment horizontal="right" vertical="top" wrapText="1"/>
    </xf>
    <xf numFmtId="37" fontId="36" fillId="2" borderId="4" xfId="0" applyNumberFormat="1" applyFont="1" applyFill="1" applyBorder="1" applyAlignment="1" applyProtection="1">
      <alignment vertical="top" wrapText="1"/>
    </xf>
    <xf numFmtId="168" fontId="3" fillId="2" borderId="4" xfId="1" applyFont="1" applyFill="1" applyBorder="1" applyAlignment="1" applyProtection="1">
      <alignment horizontal="right" vertical="top" wrapText="1"/>
    </xf>
    <xf numFmtId="0" fontId="3" fillId="2" borderId="4" xfId="0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horizontal="right" vertical="top" wrapText="1"/>
    </xf>
    <xf numFmtId="0" fontId="3" fillId="2" borderId="7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168" fontId="3" fillId="2" borderId="4" xfId="1" applyFont="1" applyFill="1" applyBorder="1" applyAlignment="1" applyProtection="1">
      <alignment horizontal="center" vertical="top" wrapText="1"/>
    </xf>
    <xf numFmtId="168" fontId="3" fillId="2" borderId="4" xfId="1" applyFont="1" applyFill="1" applyBorder="1" applyAlignment="1" applyProtection="1">
      <alignment horizontal="right" vertical="top" wrapText="1"/>
      <protection locked="0"/>
    </xf>
    <xf numFmtId="0" fontId="6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4" xfId="0" applyFont="1" applyFill="1" applyBorder="1" applyAlignment="1" applyProtection="1">
      <alignment horizontal="right" vertical="top"/>
    </xf>
    <xf numFmtId="168" fontId="36" fillId="3" borderId="4" xfId="1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>
      <alignment vertical="top"/>
    </xf>
    <xf numFmtId="0" fontId="3" fillId="2" borderId="4" xfId="0" applyFont="1" applyFill="1" applyBorder="1" applyAlignment="1" applyProtection="1">
      <alignment vertical="top"/>
      <protection locked="0"/>
    </xf>
    <xf numFmtId="168" fontId="6" fillId="2" borderId="0" xfId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4" fontId="3" fillId="2" borderId="0" xfId="122" applyNumberFormat="1" applyFont="1" applyFill="1" applyBorder="1" applyAlignment="1">
      <alignment vertical="center"/>
    </xf>
    <xf numFmtId="0" fontId="3" fillId="2" borderId="0" xfId="122" applyFont="1" applyFill="1" applyBorder="1" applyAlignment="1">
      <alignment vertical="center"/>
    </xf>
    <xf numFmtId="4" fontId="3" fillId="2" borderId="0" xfId="122" applyNumberFormat="1" applyFont="1" applyFill="1" applyBorder="1" applyAlignment="1">
      <alignment horizontal="right" vertical="center"/>
    </xf>
    <xf numFmtId="0" fontId="3" fillId="2" borderId="0" xfId="122" applyFont="1" applyFill="1" applyBorder="1" applyAlignment="1">
      <alignment vertical="top"/>
    </xf>
    <xf numFmtId="4" fontId="3" fillId="2" borderId="0" xfId="122" applyNumberFormat="1" applyFont="1" applyFill="1" applyBorder="1" applyAlignment="1">
      <alignment horizontal="right" vertical="top"/>
    </xf>
    <xf numFmtId="2" fontId="36" fillId="2" borderId="4" xfId="6" applyNumberFormat="1" applyFont="1" applyFill="1" applyBorder="1" applyAlignment="1" applyProtection="1">
      <alignment horizontal="center" vertical="top"/>
    </xf>
    <xf numFmtId="1" fontId="6" fillId="2" borderId="4" xfId="10" applyNumberFormat="1" applyFont="1" applyFill="1" applyBorder="1" applyAlignment="1" applyProtection="1">
      <alignment horizontal="right" vertical="top"/>
    </xf>
    <xf numFmtId="168" fontId="3" fillId="2" borderId="4" xfId="109" applyFont="1" applyFill="1" applyBorder="1" applyAlignment="1" applyProtection="1">
      <alignment horizontal="right" vertical="top" wrapText="1"/>
      <protection locked="0"/>
    </xf>
    <xf numFmtId="170" fontId="3" fillId="2" borderId="4" xfId="7" applyNumberFormat="1" applyFont="1" applyFill="1" applyBorder="1" applyAlignment="1" applyProtection="1">
      <alignment horizontal="right" vertical="top" wrapText="1"/>
      <protection locked="0"/>
    </xf>
    <xf numFmtId="39" fontId="3" fillId="2" borderId="0" xfId="6" applyFont="1" applyFill="1" applyBorder="1"/>
    <xf numFmtId="39" fontId="3" fillId="2" borderId="0" xfId="6" applyFont="1" applyFill="1"/>
    <xf numFmtId="39" fontId="3" fillId="2" borderId="0" xfId="6" applyFont="1" applyFill="1" applyBorder="1" applyAlignment="1">
      <alignment vertical="top"/>
    </xf>
    <xf numFmtId="39" fontId="3" fillId="2" borderId="0" xfId="6" applyFont="1" applyFill="1" applyAlignment="1">
      <alignment vertical="top"/>
    </xf>
    <xf numFmtId="0" fontId="3" fillId="2" borderId="4" xfId="0" applyFont="1" applyFill="1" applyBorder="1" applyAlignment="1" applyProtection="1">
      <alignment horizontal="right" vertical="top"/>
      <protection locked="0"/>
    </xf>
    <xf numFmtId="171" fontId="3" fillId="2" borderId="4" xfId="0" applyNumberFormat="1" applyFont="1" applyFill="1" applyBorder="1" applyAlignment="1" applyProtection="1">
      <alignment vertical="top" wrapText="1"/>
      <protection locked="0"/>
    </xf>
    <xf numFmtId="0" fontId="36" fillId="3" borderId="4" xfId="0" applyFont="1" applyFill="1" applyBorder="1" applyAlignment="1" applyProtection="1">
      <alignment horizontal="center" vertical="top" wrapText="1"/>
      <protection locked="0"/>
    </xf>
    <xf numFmtId="0" fontId="36" fillId="3" borderId="4" xfId="0" applyFont="1" applyFill="1" applyBorder="1" applyAlignment="1" applyProtection="1">
      <alignment horizontal="right" vertical="top" wrapText="1"/>
      <protection locked="0"/>
    </xf>
    <xf numFmtId="37" fontId="36" fillId="2" borderId="4" xfId="0" applyNumberFormat="1" applyFont="1" applyFill="1" applyBorder="1" applyAlignment="1" applyProtection="1">
      <alignment vertical="top" wrapText="1"/>
      <protection locked="0"/>
    </xf>
    <xf numFmtId="168" fontId="3" fillId="2" borderId="4" xfId="1" applyFont="1" applyFill="1" applyBorder="1" applyAlignment="1" applyProtection="1">
      <alignment horizontal="center" vertical="top" wrapText="1"/>
      <protection locked="0"/>
    </xf>
    <xf numFmtId="0" fontId="36" fillId="3" borderId="22" xfId="0" applyFont="1" applyFill="1" applyBorder="1" applyAlignment="1" applyProtection="1">
      <alignment horizontal="center" vertical="top" wrapText="1"/>
    </xf>
    <xf numFmtId="168" fontId="36" fillId="3" borderId="22" xfId="1" applyFont="1" applyFill="1" applyBorder="1" applyAlignment="1" applyProtection="1">
      <alignment vertical="top" wrapText="1"/>
    </xf>
    <xf numFmtId="4" fontId="36" fillId="3" borderId="22" xfId="0" applyNumberFormat="1" applyFont="1" applyFill="1" applyBorder="1" applyAlignment="1" applyProtection="1">
      <alignment horizontal="center" vertical="top" wrapText="1"/>
    </xf>
    <xf numFmtId="4" fontId="36" fillId="3" borderId="22" xfId="0" applyNumberFormat="1" applyFont="1" applyFill="1" applyBorder="1" applyAlignment="1">
      <alignment horizontal="center" vertical="top" wrapText="1"/>
    </xf>
    <xf numFmtId="0" fontId="36" fillId="3" borderId="22" xfId="0" applyFont="1" applyFill="1" applyBorder="1" applyAlignment="1">
      <alignment horizontal="center" vertical="top"/>
    </xf>
    <xf numFmtId="4" fontId="3" fillId="2" borderId="4" xfId="6" applyNumberFormat="1" applyFont="1" applyFill="1" applyBorder="1" applyAlignment="1" applyProtection="1">
      <alignment horizontal="right" vertical="top" wrapText="1"/>
      <protection locked="0"/>
    </xf>
    <xf numFmtId="168" fontId="6" fillId="2" borderId="4" xfId="1" applyFont="1" applyFill="1" applyBorder="1" applyAlignment="1" applyProtection="1">
      <alignment horizontal="right" vertical="top" wrapText="1"/>
    </xf>
    <xf numFmtId="170" fontId="3" fillId="2" borderId="4" xfId="5" applyNumberFormat="1" applyFont="1" applyFill="1" applyBorder="1" applyAlignment="1" applyProtection="1">
      <alignment horizontal="right" vertical="top" wrapText="1"/>
      <protection locked="0"/>
    </xf>
    <xf numFmtId="170" fontId="3" fillId="2" borderId="4" xfId="0" applyNumberFormat="1" applyFont="1" applyFill="1" applyBorder="1" applyAlignment="1" applyProtection="1">
      <alignment horizontal="right" vertical="top" wrapText="1"/>
      <protection locked="0"/>
    </xf>
    <xf numFmtId="168" fontId="36" fillId="3" borderId="4" xfId="1" applyFont="1" applyFill="1" applyBorder="1" applyAlignment="1" applyProtection="1">
      <alignment horizontal="right" vertical="top" wrapText="1"/>
      <protection locked="0"/>
    </xf>
    <xf numFmtId="168" fontId="3" fillId="2" borderId="4" xfId="109" applyFont="1" applyFill="1" applyBorder="1" applyAlignment="1" applyProtection="1">
      <alignment horizontal="center" vertical="top" wrapText="1"/>
    </xf>
    <xf numFmtId="0" fontId="36" fillId="3" borderId="4" xfId="0" applyFont="1" applyFill="1" applyBorder="1" applyAlignment="1" applyProtection="1">
      <alignment horizontal="center" vertical="top" wrapText="1"/>
    </xf>
    <xf numFmtId="168" fontId="3" fillId="2" borderId="4" xfId="1" applyFont="1" applyFill="1" applyBorder="1" applyAlignment="1" applyProtection="1">
      <alignment vertical="top" wrapText="1"/>
    </xf>
    <xf numFmtId="169" fontId="3" fillId="2" borderId="4" xfId="0" applyNumberFormat="1" applyFont="1" applyFill="1" applyBorder="1" applyAlignment="1" applyProtection="1">
      <alignment horizontal="center" vertical="top"/>
    </xf>
    <xf numFmtId="4" fontId="3" fillId="2" borderId="4" xfId="4" applyNumberFormat="1" applyFont="1" applyFill="1" applyBorder="1" applyAlignment="1" applyProtection="1">
      <alignment vertical="top"/>
      <protection locked="0"/>
    </xf>
    <xf numFmtId="170" fontId="3" fillId="2" borderId="4" xfId="5" applyNumberFormat="1" applyFont="1" applyFill="1" applyBorder="1" applyAlignment="1" applyProtection="1">
      <alignment vertical="top" wrapText="1"/>
      <protection locked="0"/>
    </xf>
    <xf numFmtId="183" fontId="3" fillId="2" borderId="4" xfId="0" applyNumberFormat="1" applyFont="1" applyFill="1" applyBorder="1" applyAlignment="1" applyProtection="1">
      <alignment horizontal="right" vertical="top" wrapText="1"/>
    </xf>
    <xf numFmtId="43" fontId="3" fillId="2" borderId="4" xfId="150" applyFont="1" applyFill="1" applyBorder="1" applyAlignment="1" applyProtection="1">
      <alignment horizontal="right" vertical="top" wrapText="1"/>
      <protection locked="0"/>
    </xf>
    <xf numFmtId="37" fontId="3" fillId="2" borderId="4" xfId="0" applyNumberFormat="1" applyFont="1" applyFill="1" applyBorder="1" applyAlignment="1" applyProtection="1">
      <alignment horizontal="right" vertical="top" wrapText="1"/>
    </xf>
    <xf numFmtId="171" fontId="3" fillId="2" borderId="4" xfId="0" applyNumberFormat="1" applyFont="1" applyFill="1" applyBorder="1" applyAlignment="1" applyProtection="1">
      <alignment vertical="top" wrapText="1"/>
    </xf>
    <xf numFmtId="1" fontId="3" fillId="2" borderId="4" xfId="6" applyNumberFormat="1" applyFont="1" applyFill="1" applyBorder="1" applyAlignment="1" applyProtection="1">
      <alignment horizontal="right" vertical="top"/>
    </xf>
    <xf numFmtId="2" fontId="3" fillId="2" borderId="4" xfId="6" applyNumberFormat="1" applyFont="1" applyFill="1" applyBorder="1" applyAlignment="1" applyProtection="1">
      <alignment horizontal="right" vertical="top"/>
    </xf>
    <xf numFmtId="1" fontId="36" fillId="2" borderId="4" xfId="6" applyNumberFormat="1" applyFont="1" applyFill="1" applyBorder="1" applyAlignment="1" applyProtection="1">
      <alignment horizontal="right" vertical="top"/>
    </xf>
    <xf numFmtId="172" fontId="3" fillId="2" borderId="4" xfId="6" applyNumberFormat="1" applyFont="1" applyFill="1" applyBorder="1" applyAlignment="1" applyProtection="1">
      <alignment horizontal="right" vertical="top"/>
    </xf>
    <xf numFmtId="0" fontId="36" fillId="2" borderId="4" xfId="0" applyFont="1" applyFill="1" applyBorder="1" applyAlignment="1" applyProtection="1">
      <alignment horizontal="center" vertical="top" wrapText="1"/>
    </xf>
    <xf numFmtId="0" fontId="36" fillId="2" borderId="4" xfId="0" applyFont="1" applyFill="1" applyBorder="1" applyAlignment="1" applyProtection="1">
      <alignment horizontal="right" vertical="top" wrapText="1"/>
    </xf>
    <xf numFmtId="168" fontId="36" fillId="2" borderId="4" xfId="1" applyFont="1" applyFill="1" applyBorder="1" applyAlignment="1" applyProtection="1">
      <alignment horizontal="right" vertical="top" wrapText="1"/>
    </xf>
    <xf numFmtId="168" fontId="36" fillId="2" borderId="4" xfId="109" applyFont="1" applyFill="1" applyBorder="1" applyAlignment="1" applyProtection="1">
      <alignment horizontal="center" vertical="top" wrapText="1"/>
    </xf>
    <xf numFmtId="168" fontId="36" fillId="2" borderId="4" xfId="109" applyFont="1" applyFill="1" applyBorder="1" applyAlignment="1" applyProtection="1">
      <alignment horizontal="right" vertical="top" wrapText="1"/>
      <protection locked="0"/>
    </xf>
    <xf numFmtId="40" fontId="36" fillId="2" borderId="4" xfId="9" applyNumberFormat="1" applyFont="1" applyFill="1" applyBorder="1" applyAlignment="1" applyProtection="1">
      <alignment horizontal="right" vertical="top" wrapText="1"/>
      <protection locked="0"/>
    </xf>
    <xf numFmtId="0" fontId="36" fillId="2" borderId="4" xfId="10" applyFont="1" applyFill="1" applyBorder="1" applyAlignment="1" applyProtection="1">
      <alignment horizontal="center" vertical="top" wrapText="1"/>
    </xf>
    <xf numFmtId="168" fontId="6" fillId="2" borderId="4" xfId="109" applyFont="1" applyFill="1" applyBorder="1" applyAlignment="1" applyProtection="1">
      <alignment horizontal="center" vertical="top" wrapText="1"/>
    </xf>
    <xf numFmtId="168" fontId="6" fillId="2" borderId="4" xfId="109" applyFont="1" applyFill="1" applyBorder="1" applyAlignment="1" applyProtection="1">
      <alignment horizontal="right" vertical="top" wrapText="1"/>
      <protection locked="0"/>
    </xf>
    <xf numFmtId="4" fontId="6" fillId="2" borderId="4" xfId="12" applyNumberFormat="1" applyFont="1" applyFill="1" applyBorder="1" applyAlignment="1" applyProtection="1">
      <alignment horizontal="right" vertical="top" wrapText="1"/>
      <protection locked="0"/>
    </xf>
    <xf numFmtId="0" fontId="6" fillId="2" borderId="4" xfId="10" applyFont="1" applyFill="1" applyBorder="1" applyAlignment="1" applyProtection="1">
      <alignment horizontal="center" vertical="top" wrapText="1"/>
    </xf>
    <xf numFmtId="1" fontId="36" fillId="2" borderId="4" xfId="10" applyNumberFormat="1" applyFont="1" applyFill="1" applyBorder="1" applyAlignment="1" applyProtection="1">
      <alignment horizontal="right" vertical="top"/>
    </xf>
    <xf numFmtId="172" fontId="3" fillId="2" borderId="4" xfId="10" applyNumberFormat="1" applyFont="1" applyFill="1" applyBorder="1" applyAlignment="1" applyProtection="1">
      <alignment horizontal="right" vertical="top"/>
    </xf>
    <xf numFmtId="40" fontId="3" fillId="2" borderId="4" xfId="9" applyNumberFormat="1" applyFont="1" applyFill="1" applyBorder="1" applyAlignment="1" applyProtection="1">
      <alignment horizontal="right" vertical="top" wrapText="1"/>
      <protection locked="0"/>
    </xf>
    <xf numFmtId="2" fontId="3" fillId="2" borderId="4" xfId="10" applyNumberFormat="1" applyFont="1" applyFill="1" applyBorder="1" applyAlignment="1" applyProtection="1">
      <alignment horizontal="right" vertical="top"/>
    </xf>
    <xf numFmtId="1" fontId="6" fillId="2" borderId="4" xfId="10" applyNumberFormat="1" applyFont="1" applyFill="1" applyBorder="1" applyAlignment="1" applyProtection="1">
      <alignment horizontal="center" vertical="top"/>
    </xf>
    <xf numFmtId="0" fontId="36" fillId="2" borderId="4" xfId="0" applyFont="1" applyFill="1" applyBorder="1" applyAlignment="1" applyProtection="1">
      <alignment horizontal="center" vertical="top"/>
    </xf>
    <xf numFmtId="0" fontId="36" fillId="2" borderId="4" xfId="0" applyFont="1" applyFill="1" applyBorder="1" applyAlignment="1" applyProtection="1">
      <alignment horizontal="right" vertical="top"/>
    </xf>
    <xf numFmtId="2" fontId="3" fillId="2" borderId="4" xfId="0" applyNumberFormat="1" applyFont="1" applyFill="1" applyBorder="1" applyAlignment="1" applyProtection="1">
      <alignment horizontal="right" vertical="top"/>
    </xf>
    <xf numFmtId="1" fontId="3" fillId="2" borderId="4" xfId="0" applyNumberFormat="1" applyFont="1" applyFill="1" applyBorder="1" applyAlignment="1" applyProtection="1">
      <alignment horizontal="right" vertical="top"/>
    </xf>
    <xf numFmtId="1" fontId="36" fillId="2" borderId="4" xfId="0" applyNumberFormat="1" applyFont="1" applyFill="1" applyBorder="1" applyAlignment="1" applyProtection="1">
      <alignment horizontal="right" vertical="top"/>
    </xf>
    <xf numFmtId="168" fontId="36" fillId="2" borderId="4" xfId="1" applyFont="1" applyFill="1" applyBorder="1" applyAlignment="1" applyProtection="1">
      <alignment horizontal="center" vertical="top" wrapText="1"/>
    </xf>
    <xf numFmtId="168" fontId="36" fillId="2" borderId="4" xfId="1" applyFont="1" applyFill="1" applyBorder="1" applyAlignment="1" applyProtection="1">
      <alignment horizontal="right" vertical="top" wrapText="1"/>
      <protection locked="0"/>
    </xf>
    <xf numFmtId="172" fontId="3" fillId="2" borderId="4" xfId="0" applyNumberFormat="1" applyFont="1" applyFill="1" applyBorder="1" applyAlignment="1" applyProtection="1">
      <alignment horizontal="right" vertical="top"/>
    </xf>
    <xf numFmtId="171" fontId="36" fillId="2" borderId="4" xfId="0" applyNumberFormat="1" applyFont="1" applyFill="1" applyBorder="1" applyAlignment="1" applyProtection="1">
      <alignment horizontal="center" vertical="top" wrapText="1"/>
      <protection locked="0"/>
    </xf>
    <xf numFmtId="37" fontId="3" fillId="2" borderId="4" xfId="0" applyNumberFormat="1" applyFont="1" applyFill="1" applyBorder="1" applyAlignment="1" applyProtection="1">
      <alignment horizontal="right" vertical="top" wrapText="1"/>
      <protection locked="0"/>
    </xf>
    <xf numFmtId="37" fontId="36" fillId="2" borderId="4" xfId="0" applyNumberFormat="1" applyFont="1" applyFill="1" applyBorder="1" applyAlignment="1" applyProtection="1">
      <alignment horizontal="right" vertical="top"/>
      <protection locked="0"/>
    </xf>
    <xf numFmtId="171" fontId="3" fillId="2" borderId="4" xfId="0" applyNumberFormat="1" applyFont="1" applyFill="1" applyBorder="1" applyAlignment="1" applyProtection="1">
      <alignment horizontal="right" vertical="top" wrapText="1"/>
      <protection locked="0"/>
    </xf>
    <xf numFmtId="0" fontId="36" fillId="2" borderId="4" xfId="0" applyFont="1" applyFill="1" applyBorder="1" applyAlignment="1" applyProtection="1">
      <alignment vertical="top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37" fontId="36" fillId="2" borderId="4" xfId="0" applyNumberFormat="1" applyFont="1" applyFill="1" applyBorder="1" applyAlignment="1" applyProtection="1">
      <alignment horizontal="right" vertical="top" wrapText="1"/>
      <protection locked="0"/>
    </xf>
    <xf numFmtId="183" fontId="3" fillId="2" borderId="4" xfId="0" applyNumberFormat="1" applyFont="1" applyFill="1" applyBorder="1" applyAlignment="1" applyProtection="1">
      <alignment horizontal="right" vertical="top" wrapText="1"/>
      <protection locked="0"/>
    </xf>
    <xf numFmtId="49" fontId="36" fillId="2" borderId="4" xfId="158" applyNumberFormat="1" applyFont="1" applyFill="1" applyBorder="1" applyAlignment="1" applyProtection="1">
      <alignment horizontal="right" vertical="top"/>
      <protection locked="0"/>
    </xf>
    <xf numFmtId="4" fontId="3" fillId="2" borderId="4" xfId="114" applyNumberFormat="1" applyFont="1" applyFill="1" applyBorder="1" applyAlignment="1" applyProtection="1">
      <alignment horizontal="right" wrapText="1"/>
      <protection locked="0"/>
    </xf>
    <xf numFmtId="170" fontId="3" fillId="2" borderId="4" xfId="0" applyNumberFormat="1" applyFont="1" applyFill="1" applyBorder="1" applyAlignment="1" applyProtection="1">
      <alignment horizontal="center" vertical="top" wrapText="1"/>
      <protection locked="0"/>
    </xf>
    <xf numFmtId="4" fontId="3" fillId="2" borderId="4" xfId="122" applyNumberFormat="1" applyFont="1" applyFill="1" applyBorder="1" applyAlignment="1" applyProtection="1">
      <alignment horizontal="right" vertical="top" wrapText="1"/>
      <protection locked="0"/>
    </xf>
    <xf numFmtId="49" fontId="3" fillId="2" borderId="4" xfId="0" applyNumberFormat="1" applyFont="1" applyFill="1" applyBorder="1" applyAlignment="1" applyProtection="1">
      <alignment horizontal="right" vertical="top" wrapText="1"/>
      <protection locked="0"/>
    </xf>
    <xf numFmtId="4" fontId="3" fillId="2" borderId="4" xfId="122" applyNumberFormat="1" applyFont="1" applyFill="1" applyBorder="1" applyAlignment="1" applyProtection="1">
      <alignment horizontal="right" wrapText="1"/>
      <protection locked="0"/>
    </xf>
    <xf numFmtId="4" fontId="3" fillId="2" borderId="4" xfId="0" applyNumberFormat="1" applyFont="1" applyFill="1" applyBorder="1" applyAlignment="1" applyProtection="1">
      <alignment horizontal="center" wrapText="1"/>
      <protection locked="0"/>
    </xf>
    <xf numFmtId="4" fontId="3" fillId="29" borderId="4" xfId="0" applyNumberFormat="1" applyFont="1" applyFill="1" applyBorder="1" applyAlignment="1" applyProtection="1">
      <alignment horizontal="center" wrapText="1"/>
      <protection locked="0"/>
    </xf>
    <xf numFmtId="168" fontId="3" fillId="2" borderId="4" xfId="1" applyFont="1" applyFill="1" applyBorder="1" applyAlignment="1" applyProtection="1">
      <alignment horizontal="right" wrapText="1"/>
      <protection locked="0"/>
    </xf>
    <xf numFmtId="168" fontId="6" fillId="2" borderId="4" xfId="1" applyFont="1" applyFill="1" applyBorder="1" applyAlignment="1" applyProtection="1">
      <alignment horizontal="right" vertical="top" wrapText="1"/>
      <protection locked="0"/>
    </xf>
    <xf numFmtId="4" fontId="36" fillId="2" borderId="4" xfId="0" applyNumberFormat="1" applyFont="1" applyFill="1" applyBorder="1" applyAlignment="1" applyProtection="1">
      <alignment horizontal="center" vertical="top" wrapText="1"/>
      <protection locked="0"/>
    </xf>
    <xf numFmtId="4" fontId="36" fillId="2" borderId="4" xfId="0" applyNumberFormat="1" applyFont="1" applyFill="1" applyBorder="1" applyAlignment="1" applyProtection="1">
      <alignment horizontal="right" vertical="top" wrapText="1"/>
    </xf>
    <xf numFmtId="4" fontId="3" fillId="2" borderId="4" xfId="0" applyNumberFormat="1" applyFont="1" applyFill="1" applyBorder="1" applyAlignment="1" applyProtection="1">
      <alignment horizontal="right" wrapText="1"/>
    </xf>
    <xf numFmtId="4" fontId="3" fillId="29" borderId="4" xfId="0" applyNumberFormat="1" applyFont="1" applyFill="1" applyBorder="1" applyAlignment="1" applyProtection="1">
      <alignment horizontal="right" wrapText="1"/>
    </xf>
    <xf numFmtId="4" fontId="3" fillId="2" borderId="4" xfId="4" applyNumberFormat="1" applyFont="1" applyFill="1" applyBorder="1" applyAlignment="1" applyProtection="1">
      <alignment horizontal="right" vertical="center" wrapText="1"/>
    </xf>
    <xf numFmtId="184" fontId="36" fillId="2" borderId="4" xfId="153" applyNumberFormat="1" applyFont="1" applyFill="1" applyBorder="1" applyAlignment="1" applyProtection="1">
      <alignment horizontal="center" vertical="top"/>
    </xf>
    <xf numFmtId="4" fontId="36" fillId="2" borderId="4" xfId="8" applyNumberFormat="1" applyFont="1" applyFill="1" applyBorder="1" applyAlignment="1" applyProtection="1">
      <alignment horizontal="right" vertical="top" wrapText="1"/>
      <protection locked="0"/>
    </xf>
    <xf numFmtId="39" fontId="3" fillId="2" borderId="4" xfId="0" applyNumberFormat="1" applyFont="1" applyFill="1" applyBorder="1" applyAlignment="1" applyProtection="1">
      <alignment horizontal="right" vertical="top" wrapText="1"/>
      <protection locked="0"/>
    </xf>
    <xf numFmtId="170" fontId="3" fillId="2" borderId="4" xfId="0" applyNumberFormat="1" applyFont="1" applyFill="1" applyBorder="1" applyAlignment="1" applyProtection="1">
      <alignment horizontal="center" vertical="top" wrapText="1"/>
    </xf>
    <xf numFmtId="0" fontId="36" fillId="3" borderId="8" xfId="0" applyFont="1" applyFill="1" applyBorder="1" applyAlignment="1" applyProtection="1">
      <alignment vertical="top" wrapText="1"/>
    </xf>
    <xf numFmtId="168" fontId="3" fillId="3" borderId="4" xfId="1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center" vertical="top"/>
    </xf>
    <xf numFmtId="4" fontId="3" fillId="3" borderId="4" xfId="0" applyNumberFormat="1" applyFont="1" applyFill="1" applyBorder="1" applyAlignment="1" applyProtection="1">
      <alignment vertical="top"/>
      <protection locked="0"/>
    </xf>
    <xf numFmtId="4" fontId="36" fillId="3" borderId="6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horizontal="center" vertical="top"/>
    </xf>
    <xf numFmtId="10" fontId="3" fillId="2" borderId="4" xfId="2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43" fontId="3" fillId="2" borderId="6" xfId="0" applyNumberFormat="1" applyFont="1" applyFill="1" applyBorder="1" applyAlignment="1" applyProtection="1">
      <alignment vertical="top"/>
      <protection locked="0"/>
    </xf>
    <xf numFmtId="10" fontId="3" fillId="2" borderId="4" xfId="2" applyNumberFormat="1" applyFont="1" applyFill="1" applyBorder="1" applyAlignment="1" applyProtection="1">
      <alignment horizontal="right" vertical="top" wrapText="1"/>
    </xf>
    <xf numFmtId="4" fontId="3" fillId="2" borderId="4" xfId="0" applyNumberFormat="1" applyFont="1" applyFill="1" applyBorder="1" applyAlignment="1" applyProtection="1">
      <alignment horizontal="right" vertical="top" wrapText="1"/>
      <protection locked="0"/>
    </xf>
    <xf numFmtId="4" fontId="3" fillId="2" borderId="4" xfId="0" applyNumberFormat="1" applyFont="1" applyFill="1" applyBorder="1" applyAlignment="1" applyProtection="1">
      <alignment horizontal="right" vertical="top" wrapText="1"/>
    </xf>
    <xf numFmtId="4" fontId="3" fillId="2" borderId="4" xfId="8" applyNumberFormat="1" applyFont="1" applyFill="1" applyBorder="1" applyAlignment="1" applyProtection="1">
      <alignment horizontal="right" vertical="top" wrapText="1"/>
      <protection locked="0"/>
    </xf>
    <xf numFmtId="10" fontId="3" fillId="2" borderId="4" xfId="0" applyNumberFormat="1" applyFont="1" applyFill="1" applyBorder="1" applyAlignment="1" applyProtection="1">
      <alignment vertical="top"/>
    </xf>
    <xf numFmtId="1" fontId="3" fillId="2" borderId="8" xfId="10" applyNumberFormat="1" applyFont="1" applyFill="1" applyBorder="1" applyAlignment="1" applyProtection="1">
      <alignment horizontal="right" vertical="top"/>
    </xf>
    <xf numFmtId="4" fontId="3" fillId="2" borderId="4" xfId="155" applyNumberFormat="1" applyFont="1" applyFill="1" applyBorder="1" applyAlignment="1" applyProtection="1">
      <alignment horizontal="center" vertical="top" wrapText="1"/>
    </xf>
    <xf numFmtId="4" fontId="3" fillId="2" borderId="4" xfId="155" applyNumberFormat="1" applyFont="1" applyFill="1" applyBorder="1" applyAlignment="1" applyProtection="1">
      <alignment vertical="top" wrapText="1"/>
      <protection locked="0"/>
    </xf>
    <xf numFmtId="4" fontId="3" fillId="2" borderId="4" xfId="155" applyNumberFormat="1" applyFont="1" applyFill="1" applyBorder="1" applyAlignment="1" applyProtection="1">
      <alignment horizontal="center" vertical="top"/>
    </xf>
    <xf numFmtId="43" fontId="3" fillId="2" borderId="4" xfId="157" applyFont="1" applyFill="1" applyBorder="1" applyAlignment="1" applyProtection="1">
      <alignment vertical="top"/>
      <protection locked="0"/>
    </xf>
    <xf numFmtId="4" fontId="3" fillId="2" borderId="4" xfId="155" applyNumberFormat="1" applyFont="1" applyFill="1" applyBorder="1" applyAlignment="1" applyProtection="1">
      <alignment vertical="top"/>
      <protection locked="0"/>
    </xf>
    <xf numFmtId="0" fontId="36" fillId="2" borderId="4" xfId="13" applyFont="1" applyFill="1" applyBorder="1" applyAlignment="1" applyProtection="1">
      <alignment horizontal="center" vertical="top"/>
    </xf>
    <xf numFmtId="170" fontId="36" fillId="2" borderId="4" xfId="7" applyNumberFormat="1" applyFont="1" applyFill="1" applyBorder="1" applyAlignment="1" applyProtection="1">
      <alignment horizontal="right" vertical="top" wrapText="1"/>
      <protection locked="0"/>
    </xf>
    <xf numFmtId="1" fontId="36" fillId="2" borderId="8" xfId="10" applyNumberFormat="1" applyFont="1" applyFill="1" applyBorder="1" applyAlignment="1" applyProtection="1">
      <alignment horizontal="right" vertical="top"/>
    </xf>
    <xf numFmtId="168" fontId="36" fillId="2" borderId="8" xfId="1" applyFont="1" applyFill="1" applyBorder="1" applyAlignment="1" applyProtection="1">
      <alignment vertical="top"/>
    </xf>
    <xf numFmtId="4" fontId="36" fillId="3" borderId="4" xfId="0" applyNumberFormat="1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>
      <alignment vertical="top"/>
    </xf>
    <xf numFmtId="0" fontId="43" fillId="2" borderId="0" xfId="0" applyFont="1" applyFill="1" applyBorder="1" applyAlignment="1">
      <alignment vertical="top"/>
    </xf>
    <xf numFmtId="0" fontId="44" fillId="2" borderId="1" xfId="0" applyFont="1" applyFill="1" applyBorder="1" applyAlignment="1">
      <alignment horizontal="center" vertical="top" wrapText="1"/>
    </xf>
    <xf numFmtId="0" fontId="44" fillId="3" borderId="22" xfId="0" applyFont="1" applyFill="1" applyBorder="1" applyAlignment="1" applyProtection="1">
      <alignment horizontal="center" vertical="top" wrapText="1"/>
    </xf>
    <xf numFmtId="0" fontId="44" fillId="2" borderId="4" xfId="0" applyFont="1" applyFill="1" applyBorder="1" applyAlignment="1" applyProtection="1">
      <alignment vertical="top" wrapText="1"/>
    </xf>
    <xf numFmtId="0" fontId="43" fillId="2" borderId="4" xfId="0" applyFont="1" applyFill="1" applyBorder="1" applyAlignment="1" applyProtection="1">
      <alignment vertical="top" wrapText="1"/>
    </xf>
    <xf numFmtId="0" fontId="44" fillId="2" borderId="4" xfId="0" applyFont="1" applyFill="1" applyBorder="1" applyAlignment="1" applyProtection="1">
      <alignment horizontal="left" vertical="top" wrapText="1"/>
    </xf>
    <xf numFmtId="0" fontId="44" fillId="2" borderId="4" xfId="0" applyFont="1" applyFill="1" applyBorder="1" applyAlignment="1" applyProtection="1">
      <alignment vertical="top"/>
    </xf>
    <xf numFmtId="0" fontId="43" fillId="2" borderId="4" xfId="0" applyFont="1" applyFill="1" applyBorder="1" applyAlignment="1" applyProtection="1">
      <alignment vertical="top"/>
    </xf>
    <xf numFmtId="49" fontId="44" fillId="2" borderId="4" xfId="6" applyNumberFormat="1" applyFont="1" applyFill="1" applyBorder="1" applyAlignment="1" applyProtection="1">
      <alignment vertical="top" wrapText="1"/>
    </xf>
    <xf numFmtId="49" fontId="43" fillId="2" borderId="4" xfId="6" applyNumberFormat="1" applyFont="1" applyFill="1" applyBorder="1" applyAlignment="1" applyProtection="1">
      <alignment vertical="top" wrapText="1"/>
    </xf>
    <xf numFmtId="0" fontId="43" fillId="2" borderId="4" xfId="0" applyFont="1" applyFill="1" applyBorder="1" applyAlignment="1" applyProtection="1">
      <alignment horizontal="left" vertical="top" wrapText="1"/>
    </xf>
    <xf numFmtId="39" fontId="43" fillId="2" borderId="4" xfId="151" applyFont="1" applyFill="1" applyBorder="1" applyAlignment="1" applyProtection="1">
      <alignment horizontal="left" vertical="top" wrapText="1"/>
    </xf>
    <xf numFmtId="1" fontId="44" fillId="2" borderId="4" xfId="6" applyNumberFormat="1" applyFont="1" applyFill="1" applyBorder="1" applyAlignment="1" applyProtection="1">
      <alignment horizontal="left" vertical="top"/>
    </xf>
    <xf numFmtId="1" fontId="43" fillId="2" borderId="4" xfId="6" applyNumberFormat="1" applyFont="1" applyFill="1" applyBorder="1" applyAlignment="1" applyProtection="1">
      <alignment horizontal="left" vertical="top"/>
    </xf>
    <xf numFmtId="0" fontId="43" fillId="2" borderId="4" xfId="0" applyFont="1" applyFill="1" applyBorder="1" applyAlignment="1" applyProtection="1">
      <alignment horizontal="left" vertical="top"/>
    </xf>
    <xf numFmtId="0" fontId="44" fillId="2" borderId="4" xfId="0" applyFont="1" applyFill="1" applyBorder="1" applyAlignment="1" applyProtection="1">
      <alignment horizontal="center" vertical="top" wrapText="1"/>
    </xf>
    <xf numFmtId="39" fontId="44" fillId="2" borderId="4" xfId="11" applyFont="1" applyFill="1" applyBorder="1" applyAlignment="1" applyProtection="1">
      <alignment horizontal="left" vertical="top"/>
    </xf>
    <xf numFmtId="39" fontId="45" fillId="2" borderId="4" xfId="11" applyFont="1" applyFill="1" applyBorder="1" applyAlignment="1" applyProtection="1">
      <alignment horizontal="left" vertical="top"/>
    </xf>
    <xf numFmtId="0" fontId="43" fillId="2" borderId="4" xfId="13" applyFont="1" applyFill="1" applyBorder="1" applyAlignment="1" applyProtection="1">
      <alignment vertical="top"/>
    </xf>
    <xf numFmtId="0" fontId="43" fillId="2" borderId="4" xfId="13" applyFont="1" applyFill="1" applyBorder="1" applyAlignment="1" applyProtection="1">
      <alignment vertical="top" wrapText="1"/>
    </xf>
    <xf numFmtId="0" fontId="46" fillId="2" borderId="4" xfId="10" applyFont="1" applyFill="1" applyBorder="1" applyAlignment="1" applyProtection="1">
      <alignment vertical="top"/>
    </xf>
    <xf numFmtId="0" fontId="43" fillId="2" borderId="4" xfId="13" applyFont="1" applyFill="1" applyBorder="1" applyAlignment="1" applyProtection="1">
      <alignment horizontal="left" vertical="top" wrapText="1"/>
    </xf>
    <xf numFmtId="0" fontId="44" fillId="2" borderId="4" xfId="0" applyFont="1" applyFill="1" applyBorder="1" applyAlignment="1" applyProtection="1">
      <alignment horizontal="left" vertical="top"/>
    </xf>
    <xf numFmtId="0" fontId="43" fillId="2" borderId="4" xfId="0" applyFont="1" applyFill="1" applyBorder="1" applyAlignment="1" applyProtection="1">
      <alignment vertical="top" wrapText="1"/>
      <protection locked="0"/>
    </xf>
    <xf numFmtId="0" fontId="44" fillId="3" borderId="4" xfId="0" applyFont="1" applyFill="1" applyBorder="1" applyAlignment="1" applyProtection="1">
      <alignment horizontal="center" vertical="top" wrapText="1"/>
      <protection locked="0"/>
    </xf>
    <xf numFmtId="0" fontId="44" fillId="2" borderId="4" xfId="0" applyFont="1" applyFill="1" applyBorder="1" applyAlignment="1" applyProtection="1">
      <alignment vertical="top" wrapText="1"/>
      <protection locked="0"/>
    </xf>
    <xf numFmtId="0" fontId="44" fillId="2" borderId="4" xfId="0" applyFont="1" applyFill="1" applyBorder="1" applyAlignment="1" applyProtection="1">
      <alignment horizontal="left" vertical="top" wrapText="1"/>
      <protection locked="0"/>
    </xf>
    <xf numFmtId="0" fontId="43" fillId="2" borderId="4" xfId="0" applyFont="1" applyFill="1" applyBorder="1" applyAlignment="1" applyProtection="1">
      <alignment vertical="top"/>
      <protection locked="0"/>
    </xf>
    <xf numFmtId="0" fontId="44" fillId="2" borderId="4" xfId="0" applyFont="1" applyFill="1" applyBorder="1" applyAlignment="1" applyProtection="1">
      <alignment vertical="top"/>
      <protection locked="0"/>
    </xf>
    <xf numFmtId="49" fontId="44" fillId="2" borderId="4" xfId="6" applyNumberFormat="1" applyFont="1" applyFill="1" applyBorder="1" applyAlignment="1" applyProtection="1">
      <alignment vertical="top" wrapText="1"/>
      <protection locked="0"/>
    </xf>
    <xf numFmtId="49" fontId="43" fillId="2" borderId="4" xfId="6" applyNumberFormat="1" applyFont="1" applyFill="1" applyBorder="1" applyAlignment="1" applyProtection="1">
      <alignment vertical="top" wrapText="1"/>
      <protection locked="0"/>
    </xf>
    <xf numFmtId="0" fontId="43" fillId="2" borderId="4" xfId="0" applyFont="1" applyFill="1" applyBorder="1" applyAlignment="1" applyProtection="1">
      <alignment horizontal="left" vertical="top" wrapText="1"/>
      <protection locked="0"/>
    </xf>
    <xf numFmtId="39" fontId="43" fillId="2" borderId="4" xfId="151" applyFont="1" applyFill="1" applyBorder="1" applyAlignment="1" applyProtection="1">
      <alignment horizontal="left" vertical="top" wrapText="1"/>
      <protection locked="0"/>
    </xf>
    <xf numFmtId="0" fontId="43" fillId="2" borderId="4" xfId="0" applyNumberFormat="1" applyFont="1" applyFill="1" applyBorder="1" applyAlignment="1" applyProtection="1">
      <alignment vertical="top" wrapText="1"/>
      <protection locked="0"/>
    </xf>
    <xf numFmtId="0" fontId="44" fillId="2" borderId="4" xfId="0" applyFont="1" applyFill="1" applyBorder="1" applyProtection="1">
      <protection locked="0"/>
    </xf>
    <xf numFmtId="0" fontId="43" fillId="2" borderId="4" xfId="0" applyNumberFormat="1" applyFont="1" applyFill="1" applyBorder="1" applyAlignment="1" applyProtection="1">
      <alignment wrapText="1"/>
      <protection locked="0"/>
    </xf>
    <xf numFmtId="0" fontId="44" fillId="2" borderId="4" xfId="154" applyFont="1" applyFill="1" applyBorder="1" applyAlignment="1" applyProtection="1">
      <alignment horizontal="left" vertical="top" wrapText="1"/>
    </xf>
    <xf numFmtId="0" fontId="43" fillId="2" borderId="4" xfId="155" applyFont="1" applyFill="1" applyBorder="1" applyAlignment="1" applyProtection="1">
      <alignment vertical="top" wrapText="1"/>
    </xf>
    <xf numFmtId="0" fontId="43" fillId="2" borderId="4" xfId="156" applyFont="1" applyFill="1" applyBorder="1" applyAlignment="1" applyProtection="1">
      <alignment vertical="top" wrapText="1"/>
    </xf>
    <xf numFmtId="0" fontId="44" fillId="3" borderId="8" xfId="0" applyFont="1" applyFill="1" applyBorder="1" applyAlignment="1" applyProtection="1">
      <alignment horizontal="right" vertical="top" wrapText="1"/>
    </xf>
    <xf numFmtId="0" fontId="44" fillId="2" borderId="4" xfId="0" applyFont="1" applyFill="1" applyBorder="1" applyAlignment="1" applyProtection="1">
      <alignment horizontal="right" vertical="top"/>
    </xf>
    <xf numFmtId="0" fontId="43" fillId="2" borderId="4" xfId="0" applyFont="1" applyFill="1" applyBorder="1" applyAlignment="1" applyProtection="1">
      <alignment horizontal="right" vertical="top" wrapText="1"/>
    </xf>
    <xf numFmtId="0" fontId="43" fillId="2" borderId="4" xfId="155" applyFont="1" applyFill="1" applyBorder="1" applyAlignment="1" applyProtection="1">
      <alignment horizontal="right" vertical="top" wrapText="1"/>
    </xf>
    <xf numFmtId="0" fontId="44" fillId="3" borderId="4" xfId="0" applyFont="1" applyFill="1" applyBorder="1" applyAlignment="1" applyProtection="1">
      <alignment horizontal="right" vertical="top" wrapText="1"/>
    </xf>
    <xf numFmtId="0" fontId="43" fillId="2" borderId="7" xfId="0" applyFont="1" applyFill="1" applyBorder="1" applyAlignment="1">
      <alignment vertical="top"/>
    </xf>
    <xf numFmtId="0" fontId="46" fillId="2" borderId="0" xfId="0" applyFont="1" applyFill="1" applyAlignment="1">
      <alignment vertical="top"/>
    </xf>
    <xf numFmtId="0" fontId="36" fillId="30" borderId="2" xfId="0" applyFont="1" applyFill="1" applyBorder="1" applyAlignment="1">
      <alignment horizontal="center" vertical="top"/>
    </xf>
    <xf numFmtId="0" fontId="44" fillId="30" borderId="2" xfId="0" applyFont="1" applyFill="1" applyBorder="1" applyAlignment="1">
      <alignment horizontal="center" vertical="top"/>
    </xf>
    <xf numFmtId="168" fontId="36" fillId="30" borderId="2" xfId="1" applyFont="1" applyFill="1" applyBorder="1" applyAlignment="1">
      <alignment vertical="top"/>
    </xf>
    <xf numFmtId="4" fontId="36" fillId="30" borderId="2" xfId="0" applyNumberFormat="1" applyFont="1" applyFill="1" applyBorder="1" applyAlignment="1">
      <alignment horizontal="center" vertical="top"/>
    </xf>
    <xf numFmtId="49" fontId="36" fillId="31" borderId="4" xfId="6" applyNumberFormat="1" applyFont="1" applyFill="1" applyBorder="1" applyAlignment="1" applyProtection="1">
      <alignment horizontal="center" vertical="top" wrapText="1"/>
    </xf>
    <xf numFmtId="49" fontId="44" fillId="31" borderId="4" xfId="6" applyNumberFormat="1" applyFont="1" applyFill="1" applyBorder="1" applyAlignment="1" applyProtection="1">
      <alignment horizontal="center" vertical="top" wrapText="1"/>
    </xf>
    <xf numFmtId="168" fontId="3" fillId="31" borderId="4" xfId="1" applyFont="1" applyFill="1" applyBorder="1" applyAlignment="1" applyProtection="1">
      <alignment horizontal="right" vertical="top" wrapText="1"/>
    </xf>
    <xf numFmtId="168" fontId="3" fillId="31" borderId="4" xfId="1" applyFont="1" applyFill="1" applyBorder="1" applyAlignment="1" applyProtection="1">
      <alignment horizontal="center" vertical="top" wrapText="1"/>
    </xf>
    <xf numFmtId="168" fontId="3" fillId="31" borderId="4" xfId="1" applyFont="1" applyFill="1" applyBorder="1" applyAlignment="1" applyProtection="1">
      <alignment horizontal="right" vertical="top" wrapText="1"/>
      <protection locked="0"/>
    </xf>
    <xf numFmtId="170" fontId="36" fillId="31" borderId="4" xfId="5" applyNumberFormat="1" applyFont="1" applyFill="1" applyBorder="1" applyAlignment="1" applyProtection="1">
      <alignment horizontal="right" vertical="top" wrapText="1"/>
      <protection locked="0"/>
    </xf>
    <xf numFmtId="0" fontId="3" fillId="31" borderId="4" xfId="0" applyFont="1" applyFill="1" applyBorder="1" applyAlignment="1" applyProtection="1">
      <alignment horizontal="right" vertical="top" wrapText="1"/>
    </xf>
    <xf numFmtId="0" fontId="44" fillId="31" borderId="4" xfId="0" applyFont="1" applyFill="1" applyBorder="1" applyAlignment="1" applyProtection="1">
      <alignment horizontal="center" vertical="top" wrapText="1"/>
    </xf>
    <xf numFmtId="168" fontId="3" fillId="31" borderId="4" xfId="109" applyFont="1" applyFill="1" applyBorder="1" applyAlignment="1" applyProtection="1">
      <alignment horizontal="center" vertical="top" wrapText="1"/>
    </xf>
    <xf numFmtId="168" fontId="3" fillId="31" borderId="4" xfId="109" applyFont="1" applyFill="1" applyBorder="1" applyAlignment="1" applyProtection="1">
      <alignment horizontal="right" vertical="top" wrapText="1"/>
      <protection locked="0"/>
    </xf>
    <xf numFmtId="40" fontId="36" fillId="31" borderId="4" xfId="9" applyNumberFormat="1" applyFont="1" applyFill="1" applyBorder="1" applyAlignment="1" applyProtection="1">
      <alignment horizontal="right" vertical="top" wrapText="1"/>
      <protection locked="0"/>
    </xf>
    <xf numFmtId="171" fontId="3" fillId="31" borderId="4" xfId="0" applyNumberFormat="1" applyFont="1" applyFill="1" applyBorder="1" applyAlignment="1" applyProtection="1">
      <alignment vertical="top" wrapText="1"/>
      <protection locked="0"/>
    </xf>
    <xf numFmtId="49" fontId="44" fillId="31" borderId="4" xfId="6" applyNumberFormat="1" applyFont="1" applyFill="1" applyBorder="1" applyAlignment="1" applyProtection="1">
      <alignment horizontal="center" vertical="top" wrapText="1"/>
      <protection locked="0"/>
    </xf>
    <xf numFmtId="168" fontId="3" fillId="31" borderId="4" xfId="1" applyFont="1" applyFill="1" applyBorder="1" applyAlignment="1" applyProtection="1">
      <alignment horizontal="center" vertical="top" wrapText="1"/>
      <protection locked="0"/>
    </xf>
    <xf numFmtId="37" fontId="36" fillId="31" borderId="4" xfId="0" applyNumberFormat="1" applyFont="1" applyFill="1" applyBorder="1" applyAlignment="1" applyProtection="1">
      <alignment vertical="top" wrapText="1"/>
    </xf>
    <xf numFmtId="184" fontId="36" fillId="31" borderId="4" xfId="153" applyNumberFormat="1" applyFont="1" applyFill="1" applyBorder="1" applyAlignment="1" applyProtection="1">
      <alignment horizontal="right" vertical="top"/>
    </xf>
    <xf numFmtId="0" fontId="44" fillId="31" borderId="4" xfId="154" applyFont="1" applyFill="1" applyBorder="1" applyAlignment="1" applyProtection="1">
      <alignment horizontal="center" vertical="top" wrapText="1"/>
    </xf>
    <xf numFmtId="168" fontId="36" fillId="31" borderId="4" xfId="1" applyFont="1" applyFill="1" applyBorder="1" applyAlignment="1" applyProtection="1">
      <alignment horizontal="right" vertical="top" wrapText="1"/>
      <protection locked="0"/>
    </xf>
    <xf numFmtId="4" fontId="36" fillId="31" borderId="4" xfId="8" applyNumberFormat="1" applyFont="1" applyFill="1" applyBorder="1" applyAlignment="1" applyProtection="1">
      <alignment horizontal="right" vertical="top" wrapText="1"/>
      <protection locked="0"/>
    </xf>
    <xf numFmtId="0" fontId="3" fillId="31" borderId="5" xfId="0" applyFont="1" applyFill="1" applyBorder="1" applyAlignment="1" applyProtection="1">
      <alignment horizontal="right" vertical="top"/>
    </xf>
    <xf numFmtId="0" fontId="44" fillId="31" borderId="5" xfId="0" applyFont="1" applyFill="1" applyBorder="1" applyAlignment="1" applyProtection="1">
      <alignment horizontal="right" vertical="top"/>
    </xf>
    <xf numFmtId="168" fontId="3" fillId="31" borderId="5" xfId="1" applyFont="1" applyFill="1" applyBorder="1" applyAlignment="1" applyProtection="1">
      <alignment horizontal="right" vertical="top" wrapText="1"/>
    </xf>
    <xf numFmtId="0" fontId="3" fillId="31" borderId="5" xfId="0" applyFont="1" applyFill="1" applyBorder="1" applyAlignment="1" applyProtection="1">
      <alignment horizontal="center" vertical="top" wrapText="1"/>
    </xf>
    <xf numFmtId="43" fontId="3" fillId="31" borderId="5" xfId="14" applyFont="1" applyFill="1" applyBorder="1" applyAlignment="1" applyProtection="1">
      <alignment horizontal="right" vertical="top" wrapText="1"/>
      <protection locked="0"/>
    </xf>
    <xf numFmtId="43" fontId="36" fillId="31" borderId="5" xfId="14" applyFont="1" applyFill="1" applyBorder="1" applyAlignment="1" applyProtection="1">
      <alignment horizontal="right" vertical="top" wrapText="1"/>
      <protection locked="0"/>
    </xf>
    <xf numFmtId="0" fontId="36" fillId="30" borderId="8" xfId="0" applyFont="1" applyFill="1" applyBorder="1" applyAlignment="1" applyProtection="1">
      <alignment vertical="top" wrapText="1"/>
    </xf>
    <xf numFmtId="0" fontId="44" fillId="30" borderId="8" xfId="0" applyFont="1" applyFill="1" applyBorder="1" applyAlignment="1" applyProtection="1">
      <alignment horizontal="right" vertical="top" wrapText="1"/>
    </xf>
    <xf numFmtId="168" fontId="3" fillId="30" borderId="4" xfId="1" applyFont="1" applyFill="1" applyBorder="1" applyAlignment="1" applyProtection="1">
      <alignment horizontal="right" vertical="top" wrapText="1"/>
    </xf>
    <xf numFmtId="0" fontId="3" fillId="30" borderId="0" xfId="0" applyFont="1" applyFill="1" applyBorder="1" applyAlignment="1" applyProtection="1">
      <alignment horizontal="right" vertical="top" wrapText="1"/>
    </xf>
    <xf numFmtId="4" fontId="3" fillId="30" borderId="4" xfId="0" applyNumberFormat="1" applyFont="1" applyFill="1" applyBorder="1" applyAlignment="1" applyProtection="1">
      <alignment horizontal="right" vertical="top" wrapText="1"/>
      <protection locked="0"/>
    </xf>
    <xf numFmtId="4" fontId="36" fillId="30" borderId="6" xfId="0" applyNumberFormat="1" applyFont="1" applyFill="1" applyBorder="1" applyAlignment="1" applyProtection="1">
      <alignment horizontal="right" vertical="top" wrapText="1"/>
      <protection locked="0"/>
    </xf>
    <xf numFmtId="1" fontId="36" fillId="31" borderId="4" xfId="10" applyNumberFormat="1" applyFont="1" applyFill="1" applyBorder="1" applyAlignment="1" applyProtection="1">
      <alignment horizontal="right" vertical="top"/>
    </xf>
    <xf numFmtId="0" fontId="44" fillId="31" borderId="4" xfId="0" applyFont="1" applyFill="1" applyBorder="1" applyAlignment="1" applyProtection="1">
      <alignment horizontal="right" vertical="top"/>
    </xf>
    <xf numFmtId="10" fontId="36" fillId="31" borderId="4" xfId="2" applyNumberFormat="1" applyFont="1" applyFill="1" applyBorder="1" applyAlignment="1" applyProtection="1">
      <alignment vertical="top"/>
    </xf>
    <xf numFmtId="0" fontId="36" fillId="31" borderId="4" xfId="13" applyFont="1" applyFill="1" applyBorder="1" applyAlignment="1" applyProtection="1">
      <alignment horizontal="center" vertical="top"/>
    </xf>
    <xf numFmtId="170" fontId="36" fillId="31" borderId="4" xfId="7" applyNumberFormat="1" applyFont="1" applyFill="1" applyBorder="1" applyAlignment="1" applyProtection="1">
      <alignment horizontal="right" vertical="top" wrapText="1"/>
      <protection locked="0"/>
    </xf>
    <xf numFmtId="0" fontId="36" fillId="30" borderId="8" xfId="0" applyFont="1" applyFill="1" applyBorder="1" applyAlignment="1" applyProtection="1">
      <alignment horizontal="right" vertical="top" wrapText="1"/>
    </xf>
    <xf numFmtId="168" fontId="3" fillId="30" borderId="8" xfId="1" applyFont="1" applyFill="1" applyBorder="1" applyAlignment="1" applyProtection="1">
      <alignment vertical="top"/>
    </xf>
    <xf numFmtId="0" fontId="3" fillId="30" borderId="4" xfId="0" applyFont="1" applyFill="1" applyBorder="1" applyAlignment="1" applyProtection="1">
      <alignment horizontal="center" vertical="top"/>
    </xf>
    <xf numFmtId="4" fontId="3" fillId="30" borderId="4" xfId="0" applyNumberFormat="1" applyFont="1" applyFill="1" applyBorder="1" applyAlignment="1" applyProtection="1">
      <alignment vertical="top"/>
      <protection locked="0"/>
    </xf>
    <xf numFmtId="4" fontId="36" fillId="30" borderId="4" xfId="0" applyNumberFormat="1" applyFont="1" applyFill="1" applyBorder="1" applyAlignment="1" applyProtection="1">
      <alignment vertical="top"/>
      <protection locked="0"/>
    </xf>
    <xf numFmtId="0" fontId="36" fillId="30" borderId="5" xfId="0" applyFont="1" applyFill="1" applyBorder="1" applyAlignment="1" applyProtection="1">
      <alignment horizontal="right" vertical="top" wrapText="1"/>
    </xf>
    <xf numFmtId="0" fontId="44" fillId="30" borderId="5" xfId="0" applyFont="1" applyFill="1" applyBorder="1" applyAlignment="1" applyProtection="1">
      <alignment horizontal="right" vertical="top" wrapText="1"/>
    </xf>
    <xf numFmtId="168" fontId="3" fillId="30" borderId="5" xfId="1" applyFont="1" applyFill="1" applyBorder="1" applyAlignment="1" applyProtection="1">
      <alignment vertical="top"/>
    </xf>
    <xf numFmtId="0" fontId="3" fillId="30" borderId="5" xfId="0" applyFont="1" applyFill="1" applyBorder="1" applyAlignment="1" applyProtection="1">
      <alignment horizontal="center" vertical="top"/>
    </xf>
    <xf numFmtId="4" fontId="3" fillId="30" borderId="5" xfId="0" applyNumberFormat="1" applyFont="1" applyFill="1" applyBorder="1" applyAlignment="1" applyProtection="1">
      <alignment vertical="top"/>
      <protection locked="0"/>
    </xf>
    <xf numFmtId="4" fontId="36" fillId="30" borderId="5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/>
    <xf numFmtId="0" fontId="44" fillId="32" borderId="0" xfId="0" applyFont="1" applyFill="1" applyBorder="1" applyAlignment="1">
      <alignment horizontal="left" vertical="top"/>
    </xf>
    <xf numFmtId="0" fontId="44" fillId="2" borderId="0" xfId="0" applyFont="1" applyFill="1" applyBorder="1" applyAlignment="1">
      <alignment horizontal="left" vertical="top"/>
    </xf>
    <xf numFmtId="168" fontId="3" fillId="2" borderId="0" xfId="109" applyFont="1" applyFill="1" applyBorder="1" applyAlignment="1">
      <alignment vertical="top"/>
    </xf>
    <xf numFmtId="4" fontId="3" fillId="2" borderId="0" xfId="109" applyNumberFormat="1" applyFont="1" applyFill="1" applyBorder="1" applyAlignment="1">
      <alignment horizontal="right" vertical="top"/>
    </xf>
    <xf numFmtId="4" fontId="3" fillId="2" borderId="0" xfId="109" applyNumberFormat="1" applyFont="1" applyFill="1" applyBorder="1" applyAlignment="1">
      <alignment vertical="top"/>
    </xf>
    <xf numFmtId="0" fontId="36" fillId="2" borderId="1" xfId="0" applyFont="1" applyFill="1" applyBorder="1" applyAlignment="1">
      <alignment horizontal="left" vertical="top"/>
    </xf>
    <xf numFmtId="0" fontId="44" fillId="2" borderId="1" xfId="0" applyFont="1" applyFill="1" applyBorder="1" applyAlignment="1">
      <alignment horizontal="center" vertical="top"/>
    </xf>
    <xf numFmtId="168" fontId="36" fillId="2" borderId="1" xfId="109" applyFont="1" applyFill="1" applyBorder="1" applyAlignment="1">
      <alignment horizontal="left" vertical="top"/>
    </xf>
    <xf numFmtId="168" fontId="36" fillId="30" borderId="2" xfId="109" applyFont="1" applyFill="1" applyBorder="1" applyAlignment="1">
      <alignment vertical="top"/>
    </xf>
    <xf numFmtId="0" fontId="36" fillId="3" borderId="22" xfId="0" applyFont="1" applyFill="1" applyBorder="1" applyAlignment="1" applyProtection="1">
      <alignment horizontal="center" vertical="top"/>
    </xf>
    <xf numFmtId="168" fontId="36" fillId="3" borderId="22" xfId="109" applyFont="1" applyFill="1" applyBorder="1" applyAlignment="1" applyProtection="1">
      <alignment vertical="top"/>
    </xf>
    <xf numFmtId="4" fontId="36" fillId="3" borderId="22" xfId="0" applyNumberFormat="1" applyFont="1" applyFill="1" applyBorder="1" applyAlignment="1" applyProtection="1">
      <alignment horizontal="center" vertical="top"/>
    </xf>
    <xf numFmtId="4" fontId="36" fillId="3" borderId="22" xfId="0" applyNumberFormat="1" applyFont="1" applyFill="1" applyBorder="1" applyAlignment="1">
      <alignment horizontal="center" vertical="top"/>
    </xf>
    <xf numFmtId="0" fontId="43" fillId="32" borderId="4" xfId="0" applyFont="1" applyFill="1" applyBorder="1" applyAlignment="1" applyProtection="1">
      <alignment vertical="top" wrapText="1"/>
    </xf>
    <xf numFmtId="168" fontId="3" fillId="32" borderId="4" xfId="109" applyFont="1" applyFill="1" applyBorder="1" applyAlignment="1" applyProtection="1">
      <alignment horizontal="right" vertical="top" wrapText="1"/>
    </xf>
    <xf numFmtId="168" fontId="3" fillId="32" borderId="4" xfId="109" applyFont="1" applyFill="1" applyBorder="1" applyAlignment="1" applyProtection="1">
      <alignment horizontal="center" vertical="top" wrapText="1"/>
    </xf>
    <xf numFmtId="168" fontId="3" fillId="32" borderId="4" xfId="109" applyFont="1" applyFill="1" applyBorder="1" applyAlignment="1" applyProtection="1">
      <alignment horizontal="right" vertical="top" wrapText="1"/>
      <protection locked="0"/>
    </xf>
    <xf numFmtId="170" fontId="3" fillId="32" borderId="4" xfId="5" applyNumberFormat="1" applyFont="1" applyFill="1" applyBorder="1" applyAlignment="1" applyProtection="1">
      <alignment horizontal="right" vertical="top" wrapText="1"/>
      <protection locked="0"/>
    </xf>
    <xf numFmtId="0" fontId="44" fillId="32" borderId="4" xfId="0" applyFont="1" applyFill="1" applyBorder="1" applyAlignment="1" applyProtection="1">
      <alignment vertical="top" wrapText="1"/>
    </xf>
    <xf numFmtId="0" fontId="44" fillId="32" borderId="4" xfId="0" applyFont="1" applyFill="1" applyBorder="1" applyAlignment="1" applyProtection="1">
      <alignment horizontal="left" vertical="top" wrapText="1"/>
    </xf>
    <xf numFmtId="168" fontId="3" fillId="2" borderId="4" xfId="109" applyFont="1" applyFill="1" applyBorder="1" applyAlignment="1" applyProtection="1">
      <alignment horizontal="right" vertical="top" wrapText="1"/>
    </xf>
    <xf numFmtId="49" fontId="44" fillId="32" borderId="4" xfId="6" applyNumberFormat="1" applyFont="1" applyFill="1" applyBorder="1" applyAlignment="1" applyProtection="1">
      <alignment vertical="top" wrapText="1"/>
    </xf>
    <xf numFmtId="49" fontId="43" fillId="32" borderId="4" xfId="6" applyNumberFormat="1" applyFont="1" applyFill="1" applyBorder="1" applyAlignment="1" applyProtection="1">
      <alignment vertical="top" wrapText="1"/>
    </xf>
    <xf numFmtId="168" fontId="3" fillId="31" borderId="4" xfId="109" applyFont="1" applyFill="1" applyBorder="1" applyAlignment="1" applyProtection="1">
      <alignment horizontal="right" vertical="top" wrapText="1"/>
    </xf>
    <xf numFmtId="168" fontId="36" fillId="2" borderId="4" xfId="109" applyFont="1" applyFill="1" applyBorder="1" applyAlignment="1" applyProtection="1">
      <alignment horizontal="right" vertical="top" wrapText="1"/>
    </xf>
    <xf numFmtId="168" fontId="6" fillId="2" borderId="4" xfId="109" applyFont="1" applyFill="1" applyBorder="1" applyAlignment="1" applyProtection="1">
      <alignment horizontal="right" vertical="top" wrapText="1"/>
    </xf>
    <xf numFmtId="172" fontId="3" fillId="32" borderId="4" xfId="10" applyNumberFormat="1" applyFont="1" applyFill="1" applyBorder="1" applyAlignment="1" applyProtection="1">
      <alignment horizontal="right" vertical="top"/>
    </xf>
    <xf numFmtId="170" fontId="3" fillId="32" borderId="4" xfId="7" applyNumberFormat="1" applyFont="1" applyFill="1" applyBorder="1" applyAlignment="1" applyProtection="1">
      <alignment horizontal="right" vertical="top" wrapText="1"/>
      <protection locked="0"/>
    </xf>
    <xf numFmtId="0" fontId="43" fillId="32" borderId="4" xfId="13" applyFont="1" applyFill="1" applyBorder="1" applyAlignment="1" applyProtection="1">
      <alignment vertical="top" wrapText="1"/>
    </xf>
    <xf numFmtId="2" fontId="3" fillId="32" borderId="4" xfId="10" applyNumberFormat="1" applyFont="1" applyFill="1" applyBorder="1" applyAlignment="1" applyProtection="1">
      <alignment horizontal="right" vertical="top"/>
    </xf>
    <xf numFmtId="168" fontId="47" fillId="2" borderId="4" xfId="109" applyFont="1" applyFill="1" applyBorder="1" applyAlignment="1" applyProtection="1">
      <alignment horizontal="right" vertical="top" wrapText="1"/>
      <protection locked="0"/>
    </xf>
    <xf numFmtId="0" fontId="36" fillId="32" borderId="4" xfId="0" applyFont="1" applyFill="1" applyBorder="1" applyAlignment="1" applyProtection="1">
      <alignment horizontal="right" vertical="top"/>
    </xf>
    <xf numFmtId="170" fontId="3" fillId="32" borderId="4" xfId="0" applyNumberFormat="1" applyFont="1" applyFill="1" applyBorder="1" applyAlignment="1" applyProtection="1">
      <alignment horizontal="right" vertical="top" wrapText="1"/>
      <protection locked="0"/>
    </xf>
    <xf numFmtId="0" fontId="3" fillId="32" borderId="4" xfId="0" applyFont="1" applyFill="1" applyBorder="1" applyAlignment="1" applyProtection="1">
      <alignment horizontal="right" vertical="top"/>
    </xf>
    <xf numFmtId="168" fontId="3" fillId="2" borderId="4" xfId="109" applyFont="1" applyFill="1" applyBorder="1" applyAlignment="1" applyProtection="1">
      <alignment horizontal="center" vertical="top" wrapText="1"/>
      <protection locked="0"/>
    </xf>
    <xf numFmtId="168" fontId="3" fillId="31" borderId="4" xfId="109" applyFont="1" applyFill="1" applyBorder="1" applyAlignment="1" applyProtection="1">
      <alignment horizontal="center" vertical="top" wrapText="1"/>
      <protection locked="0"/>
    </xf>
    <xf numFmtId="168" fontId="36" fillId="3" borderId="4" xfId="109" applyFont="1" applyFill="1" applyBorder="1" applyAlignment="1" applyProtection="1">
      <alignment horizontal="right" vertical="top" wrapText="1"/>
      <protection locked="0"/>
    </xf>
    <xf numFmtId="168" fontId="36" fillId="3" borderId="4" xfId="109" applyFont="1" applyFill="1" applyBorder="1" applyAlignment="1" applyProtection="1">
      <alignment horizontal="center" vertical="top" wrapText="1"/>
      <protection locked="0"/>
    </xf>
    <xf numFmtId="49" fontId="44" fillId="32" borderId="4" xfId="6" applyNumberFormat="1" applyFont="1" applyFill="1" applyBorder="1" applyAlignment="1" applyProtection="1">
      <alignment vertical="top" wrapText="1"/>
      <protection locked="0"/>
    </xf>
    <xf numFmtId="168" fontId="3" fillId="32" borderId="4" xfId="109" applyFont="1" applyFill="1" applyBorder="1" applyAlignment="1" applyProtection="1">
      <alignment horizontal="center" vertical="top" wrapText="1"/>
      <protection locked="0"/>
    </xf>
    <xf numFmtId="49" fontId="43" fillId="32" borderId="4" xfId="6" applyNumberFormat="1" applyFont="1" applyFill="1" applyBorder="1" applyAlignment="1" applyProtection="1">
      <alignment vertical="top" wrapText="1"/>
      <protection locked="0"/>
    </xf>
    <xf numFmtId="0" fontId="3" fillId="32" borderId="4" xfId="0" applyFont="1" applyFill="1" applyBorder="1" applyAlignment="1" applyProtection="1">
      <alignment horizontal="right" vertical="top"/>
      <protection locked="0"/>
    </xf>
    <xf numFmtId="49" fontId="36" fillId="32" borderId="4" xfId="158" applyNumberFormat="1" applyFont="1" applyFill="1" applyBorder="1" applyAlignment="1" applyProtection="1">
      <alignment horizontal="right" vertical="top"/>
      <protection locked="0"/>
    </xf>
    <xf numFmtId="4" fontId="3" fillId="32" borderId="4" xfId="114" applyNumberFormat="1" applyFont="1" applyFill="1" applyBorder="1" applyAlignment="1" applyProtection="1">
      <alignment horizontal="right" wrapText="1"/>
      <protection locked="0"/>
    </xf>
    <xf numFmtId="170" fontId="3" fillId="32" borderId="4" xfId="0" applyNumberFormat="1" applyFont="1" applyFill="1" applyBorder="1" applyAlignment="1" applyProtection="1">
      <alignment horizontal="center" vertical="top" wrapText="1"/>
      <protection locked="0"/>
    </xf>
    <xf numFmtId="4" fontId="3" fillId="32" borderId="4" xfId="122" applyNumberFormat="1" applyFont="1" applyFill="1" applyBorder="1" applyAlignment="1" applyProtection="1">
      <alignment horizontal="right" vertical="top" wrapText="1"/>
      <protection locked="0"/>
    </xf>
    <xf numFmtId="0" fontId="43" fillId="32" borderId="4" xfId="0" applyFont="1" applyFill="1" applyBorder="1" applyAlignment="1" applyProtection="1">
      <alignment vertical="top" wrapText="1"/>
      <protection locked="0"/>
    </xf>
    <xf numFmtId="4" fontId="3" fillId="32" borderId="4" xfId="122" applyNumberFormat="1" applyFont="1" applyFill="1" applyBorder="1" applyAlignment="1" applyProtection="1">
      <alignment horizontal="right" wrapText="1"/>
      <protection locked="0"/>
    </xf>
    <xf numFmtId="4" fontId="3" fillId="32" borderId="4" xfId="0" applyNumberFormat="1" applyFont="1" applyFill="1" applyBorder="1" applyAlignment="1" applyProtection="1">
      <alignment horizontal="center" wrapText="1"/>
      <protection locked="0"/>
    </xf>
    <xf numFmtId="0" fontId="43" fillId="32" borderId="4" xfId="0" applyFont="1" applyFill="1" applyBorder="1" applyAlignment="1" applyProtection="1">
      <alignment horizontal="left" vertical="top" wrapText="1"/>
      <protection locked="0"/>
    </xf>
    <xf numFmtId="4" fontId="3" fillId="34" borderId="4" xfId="0" applyNumberFormat="1" applyFont="1" applyFill="1" applyBorder="1" applyAlignment="1" applyProtection="1">
      <alignment horizontal="center" wrapText="1"/>
      <protection locked="0"/>
    </xf>
    <xf numFmtId="168" fontId="3" fillId="2" borderId="4" xfId="109" applyFont="1" applyFill="1" applyBorder="1" applyAlignment="1" applyProtection="1">
      <alignment horizontal="right" wrapText="1"/>
      <protection locked="0"/>
    </xf>
    <xf numFmtId="0" fontId="43" fillId="32" borderId="4" xfId="0" applyNumberFormat="1" applyFont="1" applyFill="1" applyBorder="1" applyAlignment="1" applyProtection="1">
      <alignment vertical="top" wrapText="1"/>
      <protection locked="0"/>
    </xf>
    <xf numFmtId="168" fontId="3" fillId="32" borderId="4" xfId="109" applyFont="1" applyFill="1" applyBorder="1" applyAlignment="1" applyProtection="1">
      <alignment horizontal="right" wrapText="1"/>
      <protection locked="0"/>
    </xf>
    <xf numFmtId="4" fontId="36" fillId="32" borderId="4" xfId="0" applyNumberFormat="1" applyFont="1" applyFill="1" applyBorder="1" applyAlignment="1" applyProtection="1">
      <alignment horizontal="center" vertical="top" wrapText="1"/>
      <protection locked="0"/>
    </xf>
    <xf numFmtId="4" fontId="36" fillId="32" borderId="4" xfId="0" applyNumberFormat="1" applyFont="1" applyFill="1" applyBorder="1" applyAlignment="1" applyProtection="1">
      <alignment horizontal="right" vertical="top" wrapText="1"/>
    </xf>
    <xf numFmtId="4" fontId="3" fillId="32" borderId="4" xfId="0" applyNumberFormat="1" applyFont="1" applyFill="1" applyBorder="1" applyAlignment="1" applyProtection="1">
      <alignment horizontal="right" wrapText="1"/>
    </xf>
    <xf numFmtId="4" fontId="3" fillId="34" borderId="4" xfId="0" applyNumberFormat="1" applyFont="1" applyFill="1" applyBorder="1" applyAlignment="1" applyProtection="1">
      <alignment horizontal="right" wrapText="1"/>
    </xf>
    <xf numFmtId="0" fontId="43" fillId="32" borderId="4" xfId="0" applyNumberFormat="1" applyFont="1" applyFill="1" applyBorder="1" applyAlignment="1" applyProtection="1">
      <alignment wrapText="1"/>
      <protection locked="0"/>
    </xf>
    <xf numFmtId="4" fontId="3" fillId="32" borderId="4" xfId="4" applyNumberFormat="1" applyFont="1" applyFill="1" applyBorder="1" applyAlignment="1" applyProtection="1">
      <alignment horizontal="right" vertical="center" wrapText="1"/>
    </xf>
    <xf numFmtId="0" fontId="3" fillId="32" borderId="4" xfId="0" applyFont="1" applyFill="1" applyBorder="1" applyAlignment="1" applyProtection="1">
      <alignment vertical="top"/>
    </xf>
    <xf numFmtId="0" fontId="43" fillId="32" borderId="4" xfId="156" applyFont="1" applyFill="1" applyBorder="1" applyAlignment="1" applyProtection="1">
      <alignment vertical="top" wrapText="1"/>
    </xf>
    <xf numFmtId="39" fontId="3" fillId="32" borderId="4" xfId="0" applyNumberFormat="1" applyFont="1" applyFill="1" applyBorder="1" applyAlignment="1" applyProtection="1">
      <alignment horizontal="right" vertical="top" wrapText="1"/>
      <protection locked="0"/>
    </xf>
    <xf numFmtId="168" fontId="36" fillId="31" borderId="4" xfId="109" applyFont="1" applyFill="1" applyBorder="1" applyAlignment="1" applyProtection="1">
      <alignment horizontal="right" vertical="top" wrapText="1"/>
      <protection locked="0"/>
    </xf>
    <xf numFmtId="1" fontId="44" fillId="2" borderId="4" xfId="6" applyNumberFormat="1" applyFont="1" applyFill="1" applyBorder="1" applyAlignment="1" applyProtection="1">
      <alignment horizontal="left" vertical="top" wrapText="1"/>
    </xf>
    <xf numFmtId="1" fontId="43" fillId="2" borderId="4" xfId="6" applyNumberFormat="1" applyFont="1" applyFill="1" applyBorder="1" applyAlignment="1" applyProtection="1">
      <alignment horizontal="left" vertical="top" wrapText="1"/>
    </xf>
    <xf numFmtId="39" fontId="44" fillId="2" borderId="4" xfId="11" applyFont="1" applyFill="1" applyBorder="1" applyAlignment="1" applyProtection="1">
      <alignment horizontal="left" vertical="top" wrapText="1"/>
    </xf>
    <xf numFmtId="39" fontId="45" fillId="2" borderId="4" xfId="11" applyFont="1" applyFill="1" applyBorder="1" applyAlignment="1" applyProtection="1">
      <alignment horizontal="left" vertical="top" wrapText="1"/>
    </xf>
    <xf numFmtId="0" fontId="46" fillId="2" borderId="4" xfId="10" applyFont="1" applyFill="1" applyBorder="1" applyAlignment="1" applyProtection="1">
      <alignment vertical="top" wrapText="1"/>
    </xf>
    <xf numFmtId="0" fontId="43" fillId="32" borderId="4" xfId="0" applyFont="1" applyFill="1" applyBorder="1" applyAlignment="1" applyProtection="1">
      <alignment horizontal="left" vertical="top" wrapText="1"/>
    </xf>
    <xf numFmtId="0" fontId="44" fillId="32" borderId="4" xfId="0" applyFont="1" applyFill="1" applyBorder="1" applyAlignment="1" applyProtection="1">
      <alignment vertical="top" wrapText="1"/>
      <protection locked="0"/>
    </xf>
    <xf numFmtId="0" fontId="44" fillId="32" borderId="4" xfId="0" applyFont="1" applyFill="1" applyBorder="1" applyAlignment="1" applyProtection="1">
      <alignment wrapText="1"/>
      <protection locked="0"/>
    </xf>
    <xf numFmtId="0" fontId="44" fillId="2" borderId="4" xfId="0" applyFont="1" applyFill="1" applyBorder="1" applyAlignment="1" applyProtection="1">
      <alignment wrapText="1"/>
      <protection locked="0"/>
    </xf>
    <xf numFmtId="0" fontId="36" fillId="3" borderId="4" xfId="0" applyFont="1" applyFill="1" applyBorder="1" applyAlignment="1" applyProtection="1">
      <alignment horizontal="center" vertical="top"/>
    </xf>
    <xf numFmtId="168" fontId="3" fillId="2" borderId="4" xfId="109" applyFont="1" applyFill="1" applyBorder="1" applyAlignment="1" applyProtection="1">
      <alignment vertical="top"/>
    </xf>
    <xf numFmtId="170" fontId="3" fillId="2" borderId="4" xfId="5" applyNumberFormat="1" applyFont="1" applyFill="1" applyBorder="1" applyAlignment="1" applyProtection="1">
      <alignment vertical="top"/>
      <protection locked="0"/>
    </xf>
    <xf numFmtId="0" fontId="36" fillId="3" borderId="4" xfId="0" applyFont="1" applyFill="1" applyBorder="1" applyAlignment="1" applyProtection="1">
      <alignment horizontal="right" vertical="top"/>
    </xf>
    <xf numFmtId="0" fontId="36" fillId="33" borderId="4" xfId="0" applyFont="1" applyFill="1" applyBorder="1" applyAlignment="1" applyProtection="1">
      <alignment horizontal="right" vertical="top"/>
    </xf>
    <xf numFmtId="168" fontId="3" fillId="32" borderId="4" xfId="109" applyFont="1" applyFill="1" applyBorder="1" applyAlignment="1" applyProtection="1">
      <alignment horizontal="right" vertical="top"/>
    </xf>
    <xf numFmtId="168" fontId="3" fillId="32" borderId="4" xfId="109" applyFont="1" applyFill="1" applyBorder="1" applyAlignment="1" applyProtection="1">
      <alignment horizontal="center" vertical="top"/>
    </xf>
    <xf numFmtId="168" fontId="3" fillId="32" borderId="4" xfId="109" applyFont="1" applyFill="1" applyBorder="1" applyAlignment="1" applyProtection="1">
      <alignment horizontal="right" vertical="top"/>
      <protection locked="0"/>
    </xf>
    <xf numFmtId="170" fontId="3" fillId="32" borderId="4" xfId="5" applyNumberFormat="1" applyFont="1" applyFill="1" applyBorder="1" applyAlignment="1" applyProtection="1">
      <alignment horizontal="right" vertical="top"/>
      <protection locked="0"/>
    </xf>
    <xf numFmtId="0" fontId="3" fillId="33" borderId="4" xfId="0" applyFont="1" applyFill="1" applyBorder="1" applyAlignment="1" applyProtection="1">
      <alignment horizontal="right" vertical="top"/>
    </xf>
    <xf numFmtId="0" fontId="3" fillId="3" borderId="4" xfId="0" applyFont="1" applyFill="1" applyBorder="1" applyAlignment="1" applyProtection="1">
      <alignment horizontal="right" vertical="top"/>
    </xf>
    <xf numFmtId="168" fontId="3" fillId="2" borderId="4" xfId="109" applyFont="1" applyFill="1" applyBorder="1" applyAlignment="1" applyProtection="1">
      <alignment horizontal="right" vertical="top"/>
    </xf>
    <xf numFmtId="168" fontId="3" fillId="2" borderId="4" xfId="109" applyFont="1" applyFill="1" applyBorder="1" applyAlignment="1" applyProtection="1">
      <alignment horizontal="center" vertical="top"/>
    </xf>
    <xf numFmtId="168" fontId="3" fillId="2" borderId="4" xfId="109" applyFont="1" applyFill="1" applyBorder="1" applyAlignment="1" applyProtection="1">
      <alignment horizontal="right" vertical="top"/>
      <protection locked="0"/>
    </xf>
    <xf numFmtId="170" fontId="3" fillId="2" borderId="4" xfId="5" applyNumberFormat="1" applyFont="1" applyFill="1" applyBorder="1" applyAlignment="1" applyProtection="1">
      <alignment horizontal="right" vertical="top"/>
      <protection locked="0"/>
    </xf>
    <xf numFmtId="183" fontId="3" fillId="2" borderId="4" xfId="0" applyNumberFormat="1" applyFont="1" applyFill="1" applyBorder="1" applyAlignment="1" applyProtection="1">
      <alignment horizontal="right" vertical="top"/>
    </xf>
    <xf numFmtId="37" fontId="3" fillId="2" borderId="4" xfId="0" applyNumberFormat="1" applyFont="1" applyFill="1" applyBorder="1" applyAlignment="1" applyProtection="1">
      <alignment horizontal="right" vertical="top"/>
    </xf>
    <xf numFmtId="49" fontId="36" fillId="31" borderId="4" xfId="6" applyNumberFormat="1" applyFont="1" applyFill="1" applyBorder="1" applyAlignment="1" applyProtection="1">
      <alignment horizontal="center" vertical="top"/>
    </xf>
    <xf numFmtId="171" fontId="3" fillId="2" borderId="4" xfId="0" applyNumberFormat="1" applyFont="1" applyFill="1" applyBorder="1" applyAlignment="1" applyProtection="1">
      <alignment vertical="top"/>
    </xf>
    <xf numFmtId="0" fontId="36" fillId="2" borderId="4" xfId="10" applyFont="1" applyFill="1" applyBorder="1" applyAlignment="1" applyProtection="1">
      <alignment horizontal="center" vertical="top"/>
    </xf>
    <xf numFmtId="0" fontId="6" fillId="2" borderId="4" xfId="10" applyFont="1" applyFill="1" applyBorder="1" applyAlignment="1" applyProtection="1">
      <alignment horizontal="center" vertical="top"/>
    </xf>
    <xf numFmtId="0" fontId="3" fillId="31" borderId="4" xfId="0" applyFont="1" applyFill="1" applyBorder="1" applyAlignment="1" applyProtection="1">
      <alignment horizontal="right" vertical="top"/>
    </xf>
    <xf numFmtId="37" fontId="36" fillId="2" borderId="4" xfId="0" applyNumberFormat="1" applyFont="1" applyFill="1" applyBorder="1" applyAlignment="1" applyProtection="1">
      <alignment vertical="top"/>
    </xf>
    <xf numFmtId="170" fontId="3" fillId="2" borderId="4" xfId="0" applyNumberFormat="1" applyFont="1" applyFill="1" applyBorder="1" applyAlignment="1" applyProtection="1">
      <alignment horizontal="right" vertical="top"/>
      <protection locked="0"/>
    </xf>
    <xf numFmtId="171" fontId="3" fillId="31" borderId="4" xfId="0" applyNumberFormat="1" applyFont="1" applyFill="1" applyBorder="1" applyAlignment="1" applyProtection="1">
      <alignment vertical="top"/>
      <protection locked="0"/>
    </xf>
    <xf numFmtId="0" fontId="36" fillId="3" borderId="4" xfId="0" applyFont="1" applyFill="1" applyBorder="1" applyAlignment="1" applyProtection="1">
      <alignment horizontal="center" vertical="top"/>
      <protection locked="0"/>
    </xf>
    <xf numFmtId="0" fontId="36" fillId="3" borderId="4" xfId="0" applyFont="1" applyFill="1" applyBorder="1" applyAlignment="1" applyProtection="1">
      <alignment horizontal="right" vertical="top"/>
      <protection locked="0"/>
    </xf>
    <xf numFmtId="171" fontId="36" fillId="2" borderId="4" xfId="0" applyNumberFormat="1" applyFont="1" applyFill="1" applyBorder="1" applyAlignment="1" applyProtection="1">
      <alignment horizontal="center" vertical="top"/>
      <protection locked="0"/>
    </xf>
    <xf numFmtId="37" fontId="3" fillId="2" borderId="4" xfId="0" applyNumberFormat="1" applyFont="1" applyFill="1" applyBorder="1" applyAlignment="1" applyProtection="1">
      <alignment horizontal="right" vertical="top"/>
      <protection locked="0"/>
    </xf>
    <xf numFmtId="171" fontId="3" fillId="2" borderId="4" xfId="0" applyNumberFormat="1" applyFont="1" applyFill="1" applyBorder="1" applyAlignment="1" applyProtection="1">
      <alignment horizontal="right" vertical="top"/>
      <protection locked="0"/>
    </xf>
    <xf numFmtId="0" fontId="3" fillId="3" borderId="4" xfId="0" applyFont="1" applyFill="1" applyBorder="1" applyAlignment="1" applyProtection="1">
      <alignment horizontal="right" vertical="top"/>
      <protection locked="0"/>
    </xf>
    <xf numFmtId="37" fontId="36" fillId="32" borderId="4" xfId="0" applyNumberFormat="1" applyFont="1" applyFill="1" applyBorder="1" applyAlignment="1" applyProtection="1">
      <alignment vertical="top"/>
      <protection locked="0"/>
    </xf>
    <xf numFmtId="171" fontId="3" fillId="32" borderId="4" xfId="0" applyNumberFormat="1" applyFont="1" applyFill="1" applyBorder="1" applyAlignment="1" applyProtection="1">
      <alignment horizontal="right" vertical="top"/>
      <protection locked="0"/>
    </xf>
    <xf numFmtId="37" fontId="36" fillId="2" borderId="4" xfId="0" applyNumberFormat="1" applyFont="1" applyFill="1" applyBorder="1" applyAlignment="1" applyProtection="1">
      <alignment vertical="top"/>
      <protection locked="0"/>
    </xf>
    <xf numFmtId="171" fontId="3" fillId="32" borderId="4" xfId="0" applyNumberFormat="1" applyFont="1" applyFill="1" applyBorder="1" applyAlignment="1" applyProtection="1">
      <alignment vertical="top"/>
      <protection locked="0"/>
    </xf>
    <xf numFmtId="171" fontId="3" fillId="2" borderId="4" xfId="0" applyNumberFormat="1" applyFont="1" applyFill="1" applyBorder="1" applyAlignment="1" applyProtection="1">
      <alignment vertical="top"/>
      <protection locked="0"/>
    </xf>
    <xf numFmtId="183" fontId="3" fillId="2" borderId="4" xfId="0" applyNumberFormat="1" applyFont="1" applyFill="1" applyBorder="1" applyAlignment="1" applyProtection="1">
      <alignment horizontal="right" vertical="top"/>
      <protection locked="0"/>
    </xf>
    <xf numFmtId="0" fontId="3" fillId="33" borderId="4" xfId="0" applyFont="1" applyFill="1" applyBorder="1" applyAlignment="1" applyProtection="1">
      <alignment horizontal="right" vertical="top"/>
      <protection locked="0"/>
    </xf>
    <xf numFmtId="49" fontId="3" fillId="32" borderId="4" xfId="0" applyNumberFormat="1" applyFont="1" applyFill="1" applyBorder="1" applyAlignment="1" applyProtection="1">
      <alignment horizontal="right" vertical="top"/>
      <protection locked="0"/>
    </xf>
    <xf numFmtId="49" fontId="3" fillId="2" borderId="4" xfId="0" applyNumberFormat="1" applyFont="1" applyFill="1" applyBorder="1" applyAlignment="1" applyProtection="1">
      <alignment horizontal="right" vertical="top"/>
      <protection locked="0"/>
    </xf>
    <xf numFmtId="37" fontId="36" fillId="31" borderId="4" xfId="0" applyNumberFormat="1" applyFont="1" applyFill="1" applyBorder="1" applyAlignment="1" applyProtection="1">
      <alignment vertical="top"/>
    </xf>
    <xf numFmtId="0" fontId="44" fillId="31" borderId="4" xfId="154" applyFont="1" applyFill="1" applyBorder="1" applyAlignment="1" applyProtection="1">
      <alignment horizontal="center" vertical="top"/>
    </xf>
    <xf numFmtId="170" fontId="3" fillId="2" borderId="4" xfId="0" applyNumberFormat="1" applyFont="1" applyFill="1" applyBorder="1" applyAlignment="1" applyProtection="1">
      <alignment horizontal="center" vertical="top"/>
    </xf>
    <xf numFmtId="0" fontId="3" fillId="2" borderId="0" xfId="0" applyFont="1" applyFill="1" applyBorder="1" applyAlignment="1">
      <alignment vertical="top"/>
    </xf>
    <xf numFmtId="0" fontId="36" fillId="2" borderId="0" xfId="3" applyFont="1" applyFill="1" applyBorder="1" applyAlignment="1">
      <alignment horizontal="center" vertical="top"/>
    </xf>
    <xf numFmtId="168" fontId="3" fillId="31" borderId="4" xfId="109" applyFont="1" applyFill="1" applyBorder="1" applyAlignment="1" applyProtection="1">
      <alignment horizontal="right" vertical="top"/>
    </xf>
    <xf numFmtId="43" fontId="3" fillId="31" borderId="4" xfId="14" applyFont="1" applyFill="1" applyBorder="1" applyAlignment="1" applyProtection="1">
      <alignment horizontal="right" vertical="top"/>
      <protection locked="0"/>
    </xf>
    <xf numFmtId="0" fontId="44" fillId="31" borderId="4" xfId="0" applyFont="1" applyFill="1" applyBorder="1" applyAlignment="1" applyProtection="1">
      <alignment horizontal="center" vertical="top"/>
    </xf>
    <xf numFmtId="0" fontId="3" fillId="31" borderId="4" xfId="0" applyFont="1" applyFill="1" applyBorder="1" applyAlignment="1" applyProtection="1">
      <alignment horizontal="center" vertical="top"/>
    </xf>
    <xf numFmtId="43" fontId="36" fillId="31" borderId="4" xfId="14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>
      <alignment vertical="top"/>
    </xf>
    <xf numFmtId="0" fontId="3" fillId="2" borderId="8" xfId="0" applyFont="1" applyFill="1" applyBorder="1" applyAlignment="1" applyProtection="1">
      <alignment horizontal="right" vertical="top"/>
    </xf>
    <xf numFmtId="0" fontId="44" fillId="2" borderId="8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</xf>
    <xf numFmtId="43" fontId="3" fillId="2" borderId="4" xfId="14" applyFont="1" applyFill="1" applyBorder="1" applyAlignment="1" applyProtection="1">
      <alignment horizontal="right" vertical="top" wrapText="1"/>
      <protection locked="0"/>
    </xf>
    <xf numFmtId="43" fontId="36" fillId="2" borderId="6" xfId="14" applyFont="1" applyFill="1" applyBorder="1" applyAlignment="1" applyProtection="1">
      <alignment horizontal="right" vertical="top" wrapText="1"/>
      <protection locked="0"/>
    </xf>
    <xf numFmtId="0" fontId="6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7" xfId="0" applyFont="1" applyFill="1" applyBorder="1" applyAlignment="1" applyProtection="1">
      <alignment horizontal="right" vertical="top"/>
    </xf>
    <xf numFmtId="0" fontId="44" fillId="2" borderId="7" xfId="0" applyFont="1" applyFill="1" applyBorder="1" applyAlignment="1" applyProtection="1">
      <alignment horizontal="right" vertical="top"/>
    </xf>
    <xf numFmtId="168" fontId="3" fillId="2" borderId="7" xfId="1" applyFont="1" applyFill="1" applyBorder="1" applyAlignment="1" applyProtection="1">
      <alignment horizontal="right" vertical="top" wrapText="1"/>
    </xf>
    <xf numFmtId="0" fontId="3" fillId="2" borderId="7" xfId="0" applyFont="1" applyFill="1" applyBorder="1" applyAlignment="1" applyProtection="1">
      <alignment horizontal="center" vertical="top" wrapText="1"/>
    </xf>
    <xf numFmtId="43" fontId="3" fillId="2" borderId="7" xfId="14" applyFont="1" applyFill="1" applyBorder="1" applyAlignment="1" applyProtection="1">
      <alignment horizontal="right" vertical="top" wrapText="1"/>
      <protection locked="0"/>
    </xf>
    <xf numFmtId="43" fontId="36" fillId="2" borderId="7" xfId="14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right" vertical="top"/>
    </xf>
    <xf numFmtId="0" fontId="44" fillId="2" borderId="0" xfId="0" applyFont="1" applyFill="1" applyBorder="1" applyAlignment="1" applyProtection="1">
      <alignment horizontal="right" vertical="top"/>
    </xf>
    <xf numFmtId="168" fontId="3" fillId="2" borderId="0" xfId="1" applyFont="1" applyFill="1" applyBorder="1" applyAlignment="1" applyProtection="1">
      <alignment horizontal="right" vertical="top" wrapText="1"/>
    </xf>
    <xf numFmtId="43" fontId="3" fillId="2" borderId="0" xfId="14" applyFont="1" applyFill="1" applyBorder="1" applyAlignment="1" applyProtection="1">
      <alignment horizontal="right" vertical="top" wrapText="1"/>
      <protection locked="0"/>
    </xf>
    <xf numFmtId="43" fontId="36" fillId="2" borderId="0" xfId="14" applyFont="1" applyFill="1" applyBorder="1" applyAlignment="1" applyProtection="1">
      <alignment horizontal="right" vertical="top" wrapText="1"/>
      <protection locked="0"/>
    </xf>
    <xf numFmtId="0" fontId="36" fillId="2" borderId="0" xfId="3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</cellXfs>
  <cellStyles count="201"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20% - Énfasis1 2" xfId="22"/>
    <cellStyle name="20% - Énfasis2 2" xfId="23"/>
    <cellStyle name="20% - Énfasis3 2" xfId="24"/>
    <cellStyle name="20% - Énfasis4 2" xfId="25"/>
    <cellStyle name="20% - Énfasis5 2" xfId="26"/>
    <cellStyle name="20% - Énfasis6 2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40% - Énfasis1 2" xfId="34"/>
    <cellStyle name="40% - Énfasis2 2" xfId="35"/>
    <cellStyle name="40% - Énfasis3 2" xfId="36"/>
    <cellStyle name="40% - Énfasis4 2" xfId="37"/>
    <cellStyle name="40% - Énfasis5 2" xfId="38"/>
    <cellStyle name="40% - Énfasis6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Énfasis1 2" xfId="46"/>
    <cellStyle name="60% - Énfasis2 2" xfId="47"/>
    <cellStyle name="60% - Énfasis3 2" xfId="48"/>
    <cellStyle name="60% - Énfasis4 2" xfId="49"/>
    <cellStyle name="60% - Énfasis5 2" xfId="50"/>
    <cellStyle name="60% - Énfasis6 2" xfId="51"/>
    <cellStyle name="Accent1" xfId="52"/>
    <cellStyle name="Accent2" xfId="53"/>
    <cellStyle name="Accent3" xfId="54"/>
    <cellStyle name="Accent4" xfId="55"/>
    <cellStyle name="Accent5" xfId="56"/>
    <cellStyle name="Accent6" xfId="57"/>
    <cellStyle name="Bad" xfId="58"/>
    <cellStyle name="Buena 2" xfId="59"/>
    <cellStyle name="Calculation" xfId="60"/>
    <cellStyle name="Cálculo 2" xfId="61"/>
    <cellStyle name="Celda de comprobación 2" xfId="62"/>
    <cellStyle name="Celda vinculada 2" xfId="63"/>
    <cellStyle name="Check Cell" xfId="64"/>
    <cellStyle name="Comma 2" xfId="65"/>
    <cellStyle name="Comma 3" xfId="66"/>
    <cellStyle name="Comma_ACUEDUCTO DE  PADRE LAS CASAS" xfId="67"/>
    <cellStyle name="Comma_presupuesto" xfId="12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76"/>
    <cellStyle name="Euro 2" xfId="77"/>
    <cellStyle name="Euro 3" xfId="185"/>
    <cellStyle name="Euro_act 102-11 al 46-11 REH OT, EST BOM, PT Y DR AC CASTILLO LOS CAFES" xfId="78"/>
    <cellStyle name="Explanatory Text" xfId="79"/>
    <cellStyle name="F2" xfId="80"/>
    <cellStyle name="F2 2" xfId="81"/>
    <cellStyle name="F2 3" xfId="186"/>
    <cellStyle name="F2_act 102-11 al 46-11 REH OT, EST BOM, PT Y DR AC CASTILLO LOS CAFES" xfId="82"/>
    <cellStyle name="F3" xfId="83"/>
    <cellStyle name="F3 2" xfId="84"/>
    <cellStyle name="F3 3" xfId="187"/>
    <cellStyle name="F3_act 102-11 al 46-11 REH OT, EST BOM, PT Y DR AC CASTILLO LOS CAFES" xfId="85"/>
    <cellStyle name="F4" xfId="86"/>
    <cellStyle name="F4 2" xfId="87"/>
    <cellStyle name="F4 3" xfId="188"/>
    <cellStyle name="F4_act 102-11 al 46-11 REH OT, EST BOM, PT Y DR AC CASTILLO LOS CAFES" xfId="88"/>
    <cellStyle name="F5" xfId="89"/>
    <cellStyle name="F5 2" xfId="90"/>
    <cellStyle name="F5 3" xfId="189"/>
    <cellStyle name="F5_act 102-11 al 46-11 REH OT, EST BOM, PT Y DR AC CASTILLO LOS CAFES" xfId="91"/>
    <cellStyle name="F6" xfId="92"/>
    <cellStyle name="F6 2" xfId="93"/>
    <cellStyle name="F6 3" xfId="190"/>
    <cellStyle name="F6_act 102-11 al 46-11 REH OT, EST BOM, PT Y DR AC CASTILLO LOS CAFES" xfId="94"/>
    <cellStyle name="F7" xfId="95"/>
    <cellStyle name="F7 2" xfId="96"/>
    <cellStyle name="F7 3" xfId="191"/>
    <cellStyle name="F7_act 102-11 al 46-11 REH OT, EST BOM, PT Y DR AC CASTILLO LOS CAFES" xfId="97"/>
    <cellStyle name="F8" xfId="98"/>
    <cellStyle name="F8 2" xfId="99"/>
    <cellStyle name="F8 3" xfId="192"/>
    <cellStyle name="F8_act 102-11 al 46-11 REH OT, EST BOM, PT Y DR AC CASTILLO LOS CAFES" xfId="100"/>
    <cellStyle name="Good" xfId="101"/>
    <cellStyle name="Heading 1" xfId="102"/>
    <cellStyle name="Heading 2" xfId="103"/>
    <cellStyle name="Heading 3" xfId="104"/>
    <cellStyle name="Heading 4" xfId="105"/>
    <cellStyle name="Incorrecto 2" xfId="106"/>
    <cellStyle name="Input" xfId="107"/>
    <cellStyle name="Linked Cell" xfId="108"/>
    <cellStyle name="Millares" xfId="1" builtinId="3"/>
    <cellStyle name="Millares 10" xfId="149"/>
    <cellStyle name="Millares 10 2 2 2 2" xfId="200"/>
    <cellStyle name="Millares 11" xfId="150"/>
    <cellStyle name="Millares 12" xfId="177"/>
    <cellStyle name="Millares 13" xfId="183"/>
    <cellStyle name="Millares 15 2" xfId="161"/>
    <cellStyle name="Millares 15 2 2" xfId="197"/>
    <cellStyle name="Millares 15 2 3" xfId="194"/>
    <cellStyle name="Millares 2" xfId="109"/>
    <cellStyle name="Millares 2 2" xfId="110"/>
    <cellStyle name="Millares 2 2 2" xfId="157"/>
    <cellStyle name="Millares 2 3" xfId="9"/>
    <cellStyle name="Millares 2 4" xfId="178"/>
    <cellStyle name="Millares 2 4 2" xfId="152"/>
    <cellStyle name="Millares 2_PRESUPUESTO ACTUALIZADO No. 2 AL PRESUPUESTO No.  59-10 REFORZAMIENTO Y REHABILITACION INSTALACIONES FISICAS ACUEDUCTO YAGUATE" xfId="111"/>
    <cellStyle name="Millares 3" xfId="112"/>
    <cellStyle name="Millares 3 2" xfId="113"/>
    <cellStyle name="Millares 3 3" xfId="4"/>
    <cellStyle name="Millares 4" xfId="114"/>
    <cellStyle name="Millares 4 2 2" xfId="163"/>
    <cellStyle name="Millares 4 2 2 2" xfId="169"/>
    <cellStyle name="Millares 4 2 2 2 2" xfId="196"/>
    <cellStyle name="Millares 4 2 2 2 4" xfId="195"/>
    <cellStyle name="Millares 5" xfId="5"/>
    <cellStyle name="Millares 5 3" xfId="160"/>
    <cellStyle name="Millares 6" xfId="115"/>
    <cellStyle name="Millares 7" xfId="116"/>
    <cellStyle name="Millares 7 3" xfId="165"/>
    <cellStyle name="Millares 8" xfId="176"/>
    <cellStyle name="Millares 9" xfId="180"/>
    <cellStyle name="Millares_NUEVO FORMATO DE PRESUPUESTOS" xfId="8"/>
    <cellStyle name="Millares_SISTEMA DE SANEAMIENTO BASICO AC. LA ISLETA, CASTILLO" xfId="14"/>
    <cellStyle name="Moneda 2" xfId="117"/>
    <cellStyle name="Moneda 3 2" xfId="162"/>
    <cellStyle name="Moneda 3 2 2" xfId="167"/>
    <cellStyle name="Neutral 2" xfId="118"/>
    <cellStyle name="No-definido" xfId="119"/>
    <cellStyle name="No-definido 2" xfId="193"/>
    <cellStyle name="Normal" xfId="0" builtinId="0"/>
    <cellStyle name="Normal - Style1" xfId="120"/>
    <cellStyle name="Normal 10" xfId="156"/>
    <cellStyle name="Normal 10 2" xfId="159"/>
    <cellStyle name="Normal 11" xfId="170"/>
    <cellStyle name="Normal 12" xfId="175"/>
    <cellStyle name="Normal 13" xfId="179"/>
    <cellStyle name="Normal 14" xfId="181"/>
    <cellStyle name="Normal 15" xfId="171"/>
    <cellStyle name="Normal 16" xfId="182"/>
    <cellStyle name="Normal 17" xfId="184"/>
    <cellStyle name="Normal 19 2" xfId="166"/>
    <cellStyle name="Normal 2" xfId="121"/>
    <cellStyle name="Normal 2 2" xfId="122"/>
    <cellStyle name="Normal 2 2 2" xfId="123"/>
    <cellStyle name="Normal 2 2 3" xfId="172"/>
    <cellStyle name="Normal 2 3" xfId="164"/>
    <cellStyle name="Normal 2_07-09 presupu..." xfId="124"/>
    <cellStyle name="Normal 21" xfId="173"/>
    <cellStyle name="Normal 28" xfId="198"/>
    <cellStyle name="Normal 3" xfId="15"/>
    <cellStyle name="Normal 4" xfId="125"/>
    <cellStyle name="Normal 5" xfId="126"/>
    <cellStyle name="Normal 5 16" xfId="199"/>
    <cellStyle name="Normal 6" xfId="127"/>
    <cellStyle name="Normal 7" xfId="128"/>
    <cellStyle name="Normal 8" xfId="129"/>
    <cellStyle name="Normal 85" xfId="168"/>
    <cellStyle name="Normal 9" xfId="174"/>
    <cellStyle name="Normal_50-09 EXTENSION LINEA LA CUARENTA Y CABUYA 2" xfId="151"/>
    <cellStyle name="Normal_502-01 alcantarillado sanitario academia de entrenamiento policial de hatilloparte b" xfId="7"/>
    <cellStyle name="Normal_55-09 Equipamiento Pozos Ac. Rural El Llano" xfId="153"/>
    <cellStyle name="Normal_Copia de Copia de Copia de Copia de 153-09 ELECTRIFICACION..." xfId="11"/>
    <cellStyle name="Normal_Hoja1" xfId="6"/>
    <cellStyle name="Normal_PRES 059-09 REHABIL. PLANTA DE TRATAMIENTO DE 80 LPS RAPIDA, AC. HATO DEL YAQUE" xfId="154"/>
    <cellStyle name="Normal_presupuesto" xfId="10"/>
    <cellStyle name="Normal_Presupuesto Terminaciones Edificio Mantenimiento Nave I  2" xfId="155"/>
    <cellStyle name="Normal_PRESUPUESTO_PRES. ACT. No 2 65-09 al PRES. ELAB. 58-09 REHABILITACION TRAMO LINEA DE ADUCCION Y TERMINACION AC. BATEY GINEBRA-VERAGUA" xfId="13"/>
    <cellStyle name="Normal_rec 2 al 98-05 terminacion ac. la cueva de cevicos 2da. etapa ac. mult. guanabano- cruce de maguaca parte b y guanabano como ext. al ac. la cueva de cevico 1" xfId="158"/>
    <cellStyle name="Normal_Rec. No.3 118-03   Pta. de trat.A.Negras san juan de la maguana" xfId="3"/>
    <cellStyle name="Notas 2" xfId="130"/>
    <cellStyle name="Note" xfId="131"/>
    <cellStyle name="Output" xfId="132"/>
    <cellStyle name="Percent 2" xfId="133"/>
    <cellStyle name="Porcentaje" xfId="2" builtinId="5"/>
    <cellStyle name="Porcentual 2" xfId="134"/>
    <cellStyle name="Porcentual 2 2" xfId="135"/>
    <cellStyle name="Porcentual 3" xfId="136"/>
    <cellStyle name="Porcentual 4" xfId="137"/>
    <cellStyle name="Porcentual 5" xfId="138"/>
    <cellStyle name="Salida 2" xfId="139"/>
    <cellStyle name="Texto de advertencia 2" xfId="140"/>
    <cellStyle name="Texto explicativo 2" xfId="141"/>
    <cellStyle name="Title" xfId="142"/>
    <cellStyle name="Título 1 2" xfId="143"/>
    <cellStyle name="Título 2 2" xfId="144"/>
    <cellStyle name="Título 3 2" xfId="145"/>
    <cellStyle name="Título 4" xfId="146"/>
    <cellStyle name="Total 2" xfId="147"/>
    <cellStyle name="Warning Text" xfId="148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613</xdr:row>
      <xdr:rowOff>0</xdr:rowOff>
    </xdr:from>
    <xdr:to>
      <xdr:col>1</xdr:col>
      <xdr:colOff>1381125</xdr:colOff>
      <xdr:row>614</xdr:row>
      <xdr:rowOff>0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8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621</xdr:row>
      <xdr:rowOff>0</xdr:rowOff>
    </xdr:from>
    <xdr:ext cx="95250" cy="139700"/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800225" y="11329035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1234</xdr:row>
      <xdr:rowOff>0</xdr:rowOff>
    </xdr:from>
    <xdr:ext cx="95250" cy="139700"/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800225" y="210604100"/>
          <a:ext cx="9525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INSU"/>
      <sheetName val="MO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S1260"/>
  <sheetViews>
    <sheetView showGridLines="0" showZeros="0" tabSelected="1" zoomScaleNormal="100" zoomScaleSheetLayoutView="100" workbookViewId="0">
      <selection activeCell="A8" sqref="A8:E614"/>
    </sheetView>
  </sheetViews>
  <sheetFormatPr baseColWidth="10" defaultColWidth="11.42578125" defaultRowHeight="12.75" x14ac:dyDescent="0.2"/>
  <cols>
    <col min="1" max="1" width="8.28515625" style="17" customWidth="1"/>
    <col min="2" max="2" width="49.85546875" style="197" customWidth="1"/>
    <col min="3" max="3" width="10.85546875" style="30" customWidth="1"/>
    <col min="4" max="4" width="5.7109375" style="18" customWidth="1"/>
    <col min="5" max="5" width="12.140625" style="31" customWidth="1"/>
    <col min="6" max="6" width="15" style="18" customWidth="1"/>
    <col min="7" max="27" width="11.42578125" style="19"/>
    <col min="28" max="16384" width="11.42578125" style="18"/>
  </cols>
  <sheetData>
    <row r="1" spans="1:27" x14ac:dyDescent="0.2">
      <c r="A1" s="392"/>
      <c r="B1" s="392"/>
      <c r="C1" s="392"/>
      <c r="D1" s="392"/>
      <c r="E1" s="392"/>
      <c r="F1" s="392"/>
    </row>
    <row r="2" spans="1:27" x14ac:dyDescent="0.2">
      <c r="A2" s="392"/>
      <c r="B2" s="392"/>
      <c r="C2" s="392"/>
      <c r="D2" s="392"/>
      <c r="E2" s="392"/>
      <c r="F2" s="392"/>
    </row>
    <row r="3" spans="1:27" x14ac:dyDescent="0.2">
      <c r="A3" s="2" t="s">
        <v>0</v>
      </c>
      <c r="B3" s="393" t="s">
        <v>289</v>
      </c>
      <c r="C3" s="393"/>
      <c r="D3" s="393"/>
      <c r="E3" s="393"/>
      <c r="F3" s="393"/>
    </row>
    <row r="4" spans="1:27" x14ac:dyDescent="0.2">
      <c r="A4" s="151" t="s">
        <v>1</v>
      </c>
      <c r="B4" s="152"/>
      <c r="C4" s="4"/>
      <c r="D4" s="5" t="s">
        <v>2</v>
      </c>
      <c r="E4" s="151" t="s">
        <v>3</v>
      </c>
      <c r="F4" s="6"/>
    </row>
    <row r="5" spans="1:27" x14ac:dyDescent="0.2">
      <c r="A5" s="7"/>
      <c r="B5" s="153"/>
      <c r="C5" s="8"/>
      <c r="D5" s="7"/>
      <c r="E5" s="9"/>
      <c r="F5" s="9"/>
    </row>
    <row r="6" spans="1:27" s="20" customFormat="1" x14ac:dyDescent="0.2">
      <c r="A6" s="198" t="s">
        <v>4</v>
      </c>
      <c r="B6" s="199" t="s">
        <v>5</v>
      </c>
      <c r="C6" s="200" t="s">
        <v>6</v>
      </c>
      <c r="D6" s="201" t="s">
        <v>7</v>
      </c>
      <c r="E6" s="201" t="s">
        <v>8</v>
      </c>
      <c r="F6" s="198" t="s">
        <v>9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s="19" customFormat="1" ht="11.25" customHeight="1" x14ac:dyDescent="0.2">
      <c r="A7" s="51"/>
      <c r="B7" s="154"/>
      <c r="C7" s="52"/>
      <c r="D7" s="53"/>
      <c r="E7" s="54"/>
      <c r="F7" s="55"/>
    </row>
    <row r="8" spans="1:27" s="19" customFormat="1" ht="11.25" customHeight="1" x14ac:dyDescent="0.2">
      <c r="A8" s="62" t="s">
        <v>10</v>
      </c>
      <c r="B8" s="155" t="s">
        <v>273</v>
      </c>
      <c r="C8" s="63"/>
      <c r="D8" s="64"/>
      <c r="E8" s="65"/>
      <c r="F8" s="66"/>
    </row>
    <row r="9" spans="1:27" s="19" customFormat="1" ht="11.25" customHeight="1" x14ac:dyDescent="0.2">
      <c r="A9" s="10"/>
      <c r="B9" s="155"/>
      <c r="C9" s="63"/>
      <c r="D9" s="64"/>
      <c r="E9" s="65"/>
      <c r="F9" s="66"/>
    </row>
    <row r="10" spans="1:27" s="19" customFormat="1" ht="11.25" customHeight="1" x14ac:dyDescent="0.2">
      <c r="A10" s="10">
        <v>1</v>
      </c>
      <c r="B10" s="156" t="s">
        <v>11</v>
      </c>
      <c r="C10" s="13">
        <v>565.4</v>
      </c>
      <c r="D10" s="21" t="s">
        <v>12</v>
      </c>
      <c r="E10" s="22">
        <v>10.203125</v>
      </c>
      <c r="F10" s="58">
        <f>ROUND(C10*E10,2)</f>
        <v>5768.85</v>
      </c>
    </row>
    <row r="11" spans="1:27" s="19" customFormat="1" ht="11.25" customHeight="1" x14ac:dyDescent="0.2">
      <c r="A11" s="10"/>
      <c r="B11" s="155"/>
      <c r="C11" s="13"/>
      <c r="D11" s="21"/>
      <c r="E11" s="22"/>
      <c r="F11" s="58">
        <f t="shared" ref="F11:F12" si="0">ROUND(C11*E11,2)</f>
        <v>0</v>
      </c>
    </row>
    <row r="12" spans="1:27" s="19" customFormat="1" ht="11.25" customHeight="1" x14ac:dyDescent="0.2">
      <c r="A12" s="10">
        <v>2</v>
      </c>
      <c r="B12" s="157" t="s">
        <v>13</v>
      </c>
      <c r="C12" s="13"/>
      <c r="D12" s="21"/>
      <c r="E12" s="22"/>
      <c r="F12" s="58">
        <f t="shared" si="0"/>
        <v>0</v>
      </c>
    </row>
    <row r="13" spans="1:27" s="19" customFormat="1" ht="11.25" customHeight="1" x14ac:dyDescent="0.2">
      <c r="A13" s="10"/>
      <c r="B13" s="157"/>
      <c r="C13" s="13"/>
      <c r="D13" s="21"/>
      <c r="E13" s="22"/>
      <c r="F13" s="58"/>
    </row>
    <row r="14" spans="1:27" s="19" customFormat="1" ht="11.25" customHeight="1" x14ac:dyDescent="0.2">
      <c r="A14" s="10">
        <v>2.1</v>
      </c>
      <c r="B14" s="158" t="s">
        <v>269</v>
      </c>
      <c r="C14" s="13"/>
      <c r="D14" s="21"/>
      <c r="E14" s="22"/>
      <c r="F14" s="58"/>
    </row>
    <row r="15" spans="1:27" s="19" customFormat="1" ht="11.25" customHeight="1" x14ac:dyDescent="0.2">
      <c r="A15" s="11" t="s">
        <v>217</v>
      </c>
      <c r="B15" s="159" t="s">
        <v>214</v>
      </c>
      <c r="C15" s="13">
        <v>261.20999999999998</v>
      </c>
      <c r="D15" s="21" t="s">
        <v>15</v>
      </c>
      <c r="E15" s="22">
        <v>136.34950321449446</v>
      </c>
      <c r="F15" s="58">
        <f>ROUND(C15*E15,2)</f>
        <v>35615.85</v>
      </c>
    </row>
    <row r="16" spans="1:27" s="19" customFormat="1" ht="11.25" customHeight="1" x14ac:dyDescent="0.2">
      <c r="A16" s="11" t="s">
        <v>218</v>
      </c>
      <c r="B16" s="159" t="s">
        <v>215</v>
      </c>
      <c r="C16" s="13">
        <v>111.95</v>
      </c>
      <c r="D16" s="21" t="s">
        <v>15</v>
      </c>
      <c r="E16" s="22">
        <v>953.59522128060257</v>
      </c>
      <c r="F16" s="58">
        <f>ROUND(C16*E16,2)</f>
        <v>106754.99</v>
      </c>
    </row>
    <row r="17" spans="1:6" s="19" customFormat="1" ht="11.25" customHeight="1" x14ac:dyDescent="0.2">
      <c r="A17" s="11"/>
      <c r="B17" s="159"/>
      <c r="C17" s="13"/>
      <c r="D17" s="21"/>
      <c r="E17" s="22"/>
      <c r="F17" s="58"/>
    </row>
    <row r="18" spans="1:6" s="19" customFormat="1" ht="11.25" customHeight="1" x14ac:dyDescent="0.2">
      <c r="A18" s="11">
        <v>2.2000000000000002</v>
      </c>
      <c r="B18" s="159" t="s">
        <v>216</v>
      </c>
      <c r="C18" s="13">
        <v>480.59</v>
      </c>
      <c r="D18" s="21" t="s">
        <v>42</v>
      </c>
      <c r="E18" s="22">
        <v>16.067187499999999</v>
      </c>
      <c r="F18" s="58">
        <f t="shared" ref="F18:F48" si="1">ROUND(C18*E18,2)</f>
        <v>7721.73</v>
      </c>
    </row>
    <row r="19" spans="1:6" s="19" customFormat="1" ht="11.25" customHeight="1" x14ac:dyDescent="0.2">
      <c r="A19" s="11">
        <v>2.2999999999999998</v>
      </c>
      <c r="B19" s="159" t="s">
        <v>221</v>
      </c>
      <c r="C19" s="13">
        <v>33.92</v>
      </c>
      <c r="D19" s="21" t="s">
        <v>15</v>
      </c>
      <c r="E19" s="22">
        <v>1021.7321428571429</v>
      </c>
      <c r="F19" s="58">
        <f t="shared" si="1"/>
        <v>34657.15</v>
      </c>
    </row>
    <row r="20" spans="1:6" s="19" customFormat="1" ht="11.25" customHeight="1" x14ac:dyDescent="0.2">
      <c r="A20" s="11">
        <v>2.4</v>
      </c>
      <c r="B20" s="156" t="s">
        <v>219</v>
      </c>
      <c r="C20" s="13">
        <v>139.94</v>
      </c>
      <c r="D20" s="21" t="s">
        <v>15</v>
      </c>
      <c r="E20" s="22">
        <v>720</v>
      </c>
      <c r="F20" s="58">
        <f t="shared" si="1"/>
        <v>100756.8</v>
      </c>
    </row>
    <row r="21" spans="1:6" s="19" customFormat="1" ht="11.25" customHeight="1" x14ac:dyDescent="0.2">
      <c r="A21" s="11">
        <v>2.5</v>
      </c>
      <c r="B21" s="156" t="s">
        <v>220</v>
      </c>
      <c r="C21" s="13">
        <v>317.92</v>
      </c>
      <c r="D21" s="21" t="s">
        <v>15</v>
      </c>
      <c r="E21" s="22">
        <v>138.97368421052633</v>
      </c>
      <c r="F21" s="58">
        <f t="shared" si="1"/>
        <v>44182.51</v>
      </c>
    </row>
    <row r="22" spans="1:6" s="19" customFormat="1" ht="11.25" customHeight="1" x14ac:dyDescent="0.2">
      <c r="A22" s="11">
        <v>2.6</v>
      </c>
      <c r="B22" s="156" t="s">
        <v>274</v>
      </c>
      <c r="C22" s="13">
        <v>210.81</v>
      </c>
      <c r="D22" s="21" t="s">
        <v>15</v>
      </c>
      <c r="E22" s="22">
        <v>155.90225988700567</v>
      </c>
      <c r="F22" s="58">
        <f t="shared" si="1"/>
        <v>32865.760000000002</v>
      </c>
    </row>
    <row r="23" spans="1:6" s="19" customFormat="1" ht="11.25" customHeight="1" x14ac:dyDescent="0.2">
      <c r="A23" s="10"/>
      <c r="B23" s="159"/>
      <c r="C23" s="13"/>
      <c r="D23" s="21"/>
      <c r="E23" s="22"/>
      <c r="F23" s="58">
        <f t="shared" si="1"/>
        <v>0</v>
      </c>
    </row>
    <row r="24" spans="1:6" s="19" customFormat="1" ht="11.25" customHeight="1" x14ac:dyDescent="0.2">
      <c r="A24" s="10">
        <v>3</v>
      </c>
      <c r="B24" s="160" t="s">
        <v>16</v>
      </c>
      <c r="C24" s="13"/>
      <c r="D24" s="21"/>
      <c r="E24" s="22"/>
      <c r="F24" s="58">
        <f t="shared" si="1"/>
        <v>0</v>
      </c>
    </row>
    <row r="25" spans="1:6" s="19" customFormat="1" ht="11.25" customHeight="1" x14ac:dyDescent="0.2">
      <c r="A25" s="11">
        <v>3.1</v>
      </c>
      <c r="B25" s="161" t="s">
        <v>275</v>
      </c>
      <c r="C25" s="13">
        <v>576.71</v>
      </c>
      <c r="D25" s="21" t="s">
        <v>12</v>
      </c>
      <c r="E25" s="22">
        <v>388.44</v>
      </c>
      <c r="F25" s="58">
        <f t="shared" si="1"/>
        <v>224017.23</v>
      </c>
    </row>
    <row r="26" spans="1:6" s="19" customFormat="1" ht="11.25" customHeight="1" x14ac:dyDescent="0.2">
      <c r="A26" s="10"/>
      <c r="B26" s="161"/>
      <c r="C26" s="13"/>
      <c r="D26" s="21"/>
      <c r="E26" s="22"/>
      <c r="F26" s="58">
        <f t="shared" si="1"/>
        <v>0</v>
      </c>
    </row>
    <row r="27" spans="1:6" s="19" customFormat="1" ht="11.25" customHeight="1" x14ac:dyDescent="0.2">
      <c r="A27" s="10">
        <v>4</v>
      </c>
      <c r="B27" s="160" t="s">
        <v>17</v>
      </c>
      <c r="C27" s="13"/>
      <c r="D27" s="21"/>
      <c r="E27" s="22"/>
      <c r="F27" s="58">
        <f t="shared" si="1"/>
        <v>0</v>
      </c>
    </row>
    <row r="28" spans="1:6" s="19" customFormat="1" ht="11.25" customHeight="1" x14ac:dyDescent="0.2">
      <c r="A28" s="11">
        <v>4.0999999999999996</v>
      </c>
      <c r="B28" s="161" t="s">
        <v>275</v>
      </c>
      <c r="C28" s="13">
        <v>576.71</v>
      </c>
      <c r="D28" s="21" t="s">
        <v>12</v>
      </c>
      <c r="E28" s="22">
        <v>39.82564</v>
      </c>
      <c r="F28" s="58">
        <f t="shared" si="1"/>
        <v>22967.84</v>
      </c>
    </row>
    <row r="29" spans="1:6" s="19" customFormat="1" ht="11.25" customHeight="1" x14ac:dyDescent="0.2">
      <c r="A29" s="10"/>
      <c r="B29" s="161"/>
      <c r="C29" s="13"/>
      <c r="D29" s="21"/>
      <c r="E29" s="22"/>
      <c r="F29" s="58">
        <f t="shared" si="1"/>
        <v>0</v>
      </c>
    </row>
    <row r="30" spans="1:6" s="19" customFormat="1" ht="11.25" customHeight="1" x14ac:dyDescent="0.2">
      <c r="A30" s="10">
        <v>5</v>
      </c>
      <c r="B30" s="160" t="s">
        <v>18</v>
      </c>
      <c r="C30" s="13"/>
      <c r="D30" s="21"/>
      <c r="E30" s="22"/>
      <c r="F30" s="58">
        <f t="shared" si="1"/>
        <v>0</v>
      </c>
    </row>
    <row r="31" spans="1:6" s="19" customFormat="1" ht="11.25" customHeight="1" x14ac:dyDescent="0.2">
      <c r="A31" s="11">
        <v>5.0999999999999996</v>
      </c>
      <c r="B31" s="161" t="s">
        <v>222</v>
      </c>
      <c r="C31" s="13">
        <v>1</v>
      </c>
      <c r="D31" s="21" t="s">
        <v>19</v>
      </c>
      <c r="E31" s="22">
        <v>1931.4803333333332</v>
      </c>
      <c r="F31" s="58">
        <f t="shared" si="1"/>
        <v>1931.48</v>
      </c>
    </row>
    <row r="32" spans="1:6" s="19" customFormat="1" ht="11.25" customHeight="1" x14ac:dyDescent="0.2">
      <c r="A32" s="11">
        <v>5.2</v>
      </c>
      <c r="B32" s="161" t="s">
        <v>223</v>
      </c>
      <c r="C32" s="13">
        <v>1</v>
      </c>
      <c r="D32" s="21" t="s">
        <v>19</v>
      </c>
      <c r="E32" s="22">
        <v>2623.1163999999999</v>
      </c>
      <c r="F32" s="58">
        <f t="shared" si="1"/>
        <v>2623.12</v>
      </c>
    </row>
    <row r="33" spans="1:6" s="19" customFormat="1" ht="11.25" customHeight="1" x14ac:dyDescent="0.2">
      <c r="A33" s="11">
        <v>5.3</v>
      </c>
      <c r="B33" s="161" t="s">
        <v>224</v>
      </c>
      <c r="C33" s="13">
        <v>1</v>
      </c>
      <c r="D33" s="21" t="s">
        <v>19</v>
      </c>
      <c r="E33" s="22">
        <v>2311.7831428571426</v>
      </c>
      <c r="F33" s="58">
        <f t="shared" si="1"/>
        <v>2311.7800000000002</v>
      </c>
    </row>
    <row r="34" spans="1:6" s="19" customFormat="1" ht="11.25" customHeight="1" x14ac:dyDescent="0.2">
      <c r="A34" s="11">
        <v>5.4</v>
      </c>
      <c r="B34" s="161" t="s">
        <v>225</v>
      </c>
      <c r="C34" s="13">
        <v>1</v>
      </c>
      <c r="D34" s="21" t="s">
        <v>19</v>
      </c>
      <c r="E34" s="22">
        <v>995.09799999999996</v>
      </c>
      <c r="F34" s="58">
        <f t="shared" si="1"/>
        <v>995.1</v>
      </c>
    </row>
    <row r="35" spans="1:6" s="19" customFormat="1" ht="11.25" customHeight="1" x14ac:dyDescent="0.2">
      <c r="A35" s="11">
        <v>5.5</v>
      </c>
      <c r="B35" s="161" t="s">
        <v>226</v>
      </c>
      <c r="C35" s="13">
        <v>2</v>
      </c>
      <c r="D35" s="21" t="s">
        <v>19</v>
      </c>
      <c r="E35" s="22">
        <v>1705.7102499999999</v>
      </c>
      <c r="F35" s="58">
        <f t="shared" si="1"/>
        <v>3411.42</v>
      </c>
    </row>
    <row r="36" spans="1:6" s="19" customFormat="1" ht="11.25" customHeight="1" x14ac:dyDescent="0.2">
      <c r="A36" s="11">
        <v>5.6</v>
      </c>
      <c r="B36" s="161" t="s">
        <v>22</v>
      </c>
      <c r="C36" s="13">
        <v>3</v>
      </c>
      <c r="D36" s="21" t="s">
        <v>19</v>
      </c>
      <c r="E36" s="22">
        <v>300</v>
      </c>
      <c r="F36" s="58">
        <f t="shared" si="1"/>
        <v>900</v>
      </c>
    </row>
    <row r="37" spans="1:6" s="19" customFormat="1" ht="11.25" customHeight="1" x14ac:dyDescent="0.2">
      <c r="A37" s="11">
        <v>5.7</v>
      </c>
      <c r="B37" s="161" t="s">
        <v>23</v>
      </c>
      <c r="C37" s="13">
        <v>1</v>
      </c>
      <c r="D37" s="21" t="s">
        <v>19</v>
      </c>
      <c r="E37" s="22">
        <v>1419.5</v>
      </c>
      <c r="F37" s="58">
        <f t="shared" si="1"/>
        <v>1419.5</v>
      </c>
    </row>
    <row r="38" spans="1:6" s="19" customFormat="1" ht="11.25" customHeight="1" x14ac:dyDescent="0.2">
      <c r="A38" s="11"/>
      <c r="B38" s="161"/>
      <c r="C38" s="13"/>
      <c r="D38" s="21"/>
      <c r="E38" s="22"/>
      <c r="F38" s="58">
        <f t="shared" si="1"/>
        <v>0</v>
      </c>
    </row>
    <row r="39" spans="1:6" s="19" customFormat="1" ht="11.25" customHeight="1" x14ac:dyDescent="0.2">
      <c r="A39" s="10">
        <v>6</v>
      </c>
      <c r="B39" s="155" t="s">
        <v>24</v>
      </c>
      <c r="C39" s="13"/>
      <c r="D39" s="21"/>
      <c r="E39" s="22"/>
      <c r="F39" s="58">
        <f t="shared" si="1"/>
        <v>0</v>
      </c>
    </row>
    <row r="40" spans="1:6" s="19" customFormat="1" ht="11.25" customHeight="1" x14ac:dyDescent="0.2">
      <c r="A40" s="11">
        <v>6.1</v>
      </c>
      <c r="B40" s="161" t="s">
        <v>11</v>
      </c>
      <c r="C40" s="13">
        <v>6</v>
      </c>
      <c r="D40" s="21" t="s">
        <v>26</v>
      </c>
      <c r="E40" s="22">
        <v>10.203125</v>
      </c>
      <c r="F40" s="58">
        <f t="shared" si="1"/>
        <v>61.22</v>
      </c>
    </row>
    <row r="41" spans="1:6" s="19" customFormat="1" ht="11.25" customHeight="1" x14ac:dyDescent="0.2">
      <c r="A41" s="11">
        <v>6.2</v>
      </c>
      <c r="B41" s="161" t="s">
        <v>227</v>
      </c>
      <c r="C41" s="13">
        <v>6</v>
      </c>
      <c r="D41" s="21" t="s">
        <v>26</v>
      </c>
      <c r="E41" s="22">
        <v>2589.9</v>
      </c>
      <c r="F41" s="58">
        <f t="shared" si="1"/>
        <v>15539.4</v>
      </c>
    </row>
    <row r="42" spans="1:6" s="19" customFormat="1" ht="11.25" customHeight="1" x14ac:dyDescent="0.2">
      <c r="A42" s="11">
        <v>6.3</v>
      </c>
      <c r="B42" s="161" t="s">
        <v>228</v>
      </c>
      <c r="C42" s="13">
        <v>4</v>
      </c>
      <c r="D42" s="21" t="s">
        <v>19</v>
      </c>
      <c r="E42" s="22">
        <v>1639.6</v>
      </c>
      <c r="F42" s="58">
        <f t="shared" si="1"/>
        <v>6558.4</v>
      </c>
    </row>
    <row r="43" spans="1:6" s="19" customFormat="1" ht="11.25" customHeight="1" x14ac:dyDescent="0.2">
      <c r="A43" s="11">
        <v>6.4</v>
      </c>
      <c r="B43" s="161" t="s">
        <v>225</v>
      </c>
      <c r="C43" s="13">
        <v>2</v>
      </c>
      <c r="D43" s="21" t="s">
        <v>19</v>
      </c>
      <c r="E43" s="22">
        <v>826</v>
      </c>
      <c r="F43" s="58">
        <f t="shared" si="1"/>
        <v>1652</v>
      </c>
    </row>
    <row r="44" spans="1:6" s="19" customFormat="1" ht="11.25" customHeight="1" x14ac:dyDescent="0.2">
      <c r="A44" s="11">
        <v>6.5</v>
      </c>
      <c r="B44" s="159" t="s">
        <v>276</v>
      </c>
      <c r="C44" s="13">
        <v>2</v>
      </c>
      <c r="D44" s="21" t="s">
        <v>19</v>
      </c>
      <c r="E44" s="22">
        <v>500</v>
      </c>
      <c r="F44" s="58">
        <f t="shared" si="1"/>
        <v>1000</v>
      </c>
    </row>
    <row r="45" spans="1:6" s="19" customFormat="1" ht="11.25" customHeight="1" x14ac:dyDescent="0.2">
      <c r="A45" s="11">
        <v>6.6</v>
      </c>
      <c r="B45" s="159" t="s">
        <v>28</v>
      </c>
      <c r="C45" s="13">
        <v>3.96</v>
      </c>
      <c r="D45" s="21" t="s">
        <v>15</v>
      </c>
      <c r="E45" s="22">
        <v>136.34950321449446</v>
      </c>
      <c r="F45" s="58">
        <f t="shared" si="1"/>
        <v>539.94000000000005</v>
      </c>
    </row>
    <row r="46" spans="1:6" s="19" customFormat="1" ht="11.25" customHeight="1" x14ac:dyDescent="0.2">
      <c r="A46" s="11">
        <v>6.7</v>
      </c>
      <c r="B46" s="159" t="s">
        <v>230</v>
      </c>
      <c r="C46" s="13">
        <v>3.37</v>
      </c>
      <c r="D46" s="21" t="s">
        <v>15</v>
      </c>
      <c r="E46" s="22">
        <v>72.465999999999994</v>
      </c>
      <c r="F46" s="58">
        <f t="shared" si="1"/>
        <v>244.21</v>
      </c>
    </row>
    <row r="47" spans="1:6" s="19" customFormat="1" ht="11.25" customHeight="1" x14ac:dyDescent="0.2">
      <c r="A47" s="11">
        <v>6.8</v>
      </c>
      <c r="B47" s="159" t="s">
        <v>229</v>
      </c>
      <c r="C47" s="13">
        <v>0.7</v>
      </c>
      <c r="D47" s="21" t="s">
        <v>15</v>
      </c>
      <c r="E47" s="22">
        <v>80.34</v>
      </c>
      <c r="F47" s="58">
        <f t="shared" si="1"/>
        <v>56.24</v>
      </c>
    </row>
    <row r="48" spans="1:6" s="19" customFormat="1" ht="11.25" customHeight="1" x14ac:dyDescent="0.2">
      <c r="A48" s="11">
        <v>6.9</v>
      </c>
      <c r="B48" s="159" t="s">
        <v>29</v>
      </c>
      <c r="C48" s="13">
        <v>1</v>
      </c>
      <c r="D48" s="21" t="s">
        <v>19</v>
      </c>
      <c r="E48" s="22">
        <v>11439.834999999999</v>
      </c>
      <c r="F48" s="58">
        <f t="shared" si="1"/>
        <v>11439.84</v>
      </c>
    </row>
    <row r="49" spans="1:6" s="19" customFormat="1" ht="11.25" customHeight="1" x14ac:dyDescent="0.2">
      <c r="A49" s="11"/>
      <c r="B49" s="159"/>
      <c r="C49" s="13"/>
      <c r="D49" s="21"/>
      <c r="E49" s="22"/>
      <c r="F49" s="58"/>
    </row>
    <row r="50" spans="1:6" s="19" customFormat="1" ht="11.25" customHeight="1" x14ac:dyDescent="0.2">
      <c r="A50" s="10">
        <v>7</v>
      </c>
      <c r="B50" s="158" t="s">
        <v>286</v>
      </c>
      <c r="C50" s="13"/>
      <c r="D50" s="21"/>
      <c r="E50" s="22"/>
      <c r="F50" s="58">
        <f>ROUND(C50*E50,2)</f>
        <v>0</v>
      </c>
    </row>
    <row r="51" spans="1:6" s="19" customFormat="1" ht="11.25" customHeight="1" x14ac:dyDescent="0.2">
      <c r="A51" s="11">
        <v>7.1</v>
      </c>
      <c r="B51" s="159" t="s">
        <v>285</v>
      </c>
      <c r="C51" s="13">
        <v>576.71</v>
      </c>
      <c r="D51" s="21" t="s">
        <v>12</v>
      </c>
      <c r="E51" s="22">
        <v>11.678673333333334</v>
      </c>
      <c r="F51" s="58">
        <f>ROUND(C51*E51,2)</f>
        <v>6735.21</v>
      </c>
    </row>
    <row r="52" spans="1:6" s="19" customFormat="1" ht="11.25" customHeight="1" x14ac:dyDescent="0.2">
      <c r="A52" s="11"/>
      <c r="B52" s="159"/>
      <c r="C52" s="13"/>
      <c r="D52" s="21"/>
      <c r="E52" s="22"/>
      <c r="F52" s="58"/>
    </row>
    <row r="53" spans="1:6" s="19" customFormat="1" ht="11.25" customHeight="1" x14ac:dyDescent="0.2">
      <c r="A53" s="67">
        <v>8</v>
      </c>
      <c r="B53" s="162" t="s">
        <v>231</v>
      </c>
      <c r="C53" s="13">
        <v>621.94000000000005</v>
      </c>
      <c r="D53" s="21" t="s">
        <v>12</v>
      </c>
      <c r="E53" s="22">
        <v>18.024000000000001</v>
      </c>
      <c r="F53" s="68">
        <f>ROUND(C53*E53,2)</f>
        <v>11209.85</v>
      </c>
    </row>
    <row r="54" spans="1:6" s="19" customFormat="1" ht="11.25" customHeight="1" x14ac:dyDescent="0.2">
      <c r="A54" s="67">
        <v>9</v>
      </c>
      <c r="B54" s="162" t="s">
        <v>232</v>
      </c>
      <c r="C54" s="13">
        <v>621.94000000000005</v>
      </c>
      <c r="D54" s="21" t="s">
        <v>12</v>
      </c>
      <c r="E54" s="22">
        <v>30.008400000000002</v>
      </c>
      <c r="F54" s="68">
        <f>ROUND(C54*E54,2)</f>
        <v>18663.419999999998</v>
      </c>
    </row>
    <row r="55" spans="1:6" s="19" customFormat="1" ht="11.25" customHeight="1" x14ac:dyDescent="0.2">
      <c r="A55" s="69">
        <v>10</v>
      </c>
      <c r="B55" s="163" t="s">
        <v>233</v>
      </c>
      <c r="C55" s="13">
        <v>621.94000000000005</v>
      </c>
      <c r="D55" s="21" t="s">
        <v>12</v>
      </c>
      <c r="E55" s="22">
        <v>28.145239999999998</v>
      </c>
      <c r="F55" s="68">
        <f>ROUND(C55*E55,2)</f>
        <v>17504.650000000001</v>
      </c>
    </row>
    <row r="56" spans="1:6" s="19" customFormat="1" ht="11.25" customHeight="1" x14ac:dyDescent="0.2">
      <c r="A56" s="202"/>
      <c r="B56" s="203" t="s">
        <v>30</v>
      </c>
      <c r="C56" s="204"/>
      <c r="D56" s="205"/>
      <c r="E56" s="206"/>
      <c r="F56" s="207">
        <f>SUM(F10:F55)</f>
        <v>720105.48999999987</v>
      </c>
    </row>
    <row r="57" spans="1:6" s="19" customFormat="1" ht="11.25" customHeight="1" x14ac:dyDescent="0.2">
      <c r="A57" s="70"/>
      <c r="B57" s="161"/>
      <c r="C57" s="13"/>
      <c r="D57" s="21"/>
      <c r="E57" s="22"/>
      <c r="F57" s="58"/>
    </row>
    <row r="58" spans="1:6" s="19" customFormat="1" ht="11.25" customHeight="1" x14ac:dyDescent="0.2">
      <c r="A58" s="37" t="s">
        <v>31</v>
      </c>
      <c r="B58" s="164" t="s">
        <v>313</v>
      </c>
      <c r="C58" s="13"/>
      <c r="D58" s="61"/>
      <c r="E58" s="39"/>
      <c r="F58" s="56"/>
    </row>
    <row r="59" spans="1:6" s="19" customFormat="1" ht="11.25" customHeight="1" x14ac:dyDescent="0.2">
      <c r="A59" s="37"/>
      <c r="B59" s="164"/>
      <c r="C59" s="13"/>
      <c r="D59" s="61"/>
      <c r="E59" s="39"/>
      <c r="F59" s="56"/>
    </row>
    <row r="60" spans="1:6" s="19" customFormat="1" ht="11.25" customHeight="1" x14ac:dyDescent="0.2">
      <c r="A60" s="37" t="s">
        <v>78</v>
      </c>
      <c r="B60" s="164" t="s">
        <v>314</v>
      </c>
      <c r="C60" s="13"/>
      <c r="D60" s="61"/>
      <c r="E60" s="39"/>
      <c r="F60" s="56"/>
    </row>
    <row r="61" spans="1:6" s="19" customFormat="1" ht="11.25" customHeight="1" x14ac:dyDescent="0.2">
      <c r="A61" s="37"/>
      <c r="B61" s="164"/>
      <c r="C61" s="13"/>
      <c r="D61" s="61"/>
      <c r="E61" s="39"/>
      <c r="F61" s="56"/>
    </row>
    <row r="62" spans="1:6" s="19" customFormat="1" ht="11.25" customHeight="1" x14ac:dyDescent="0.2">
      <c r="A62" s="71">
        <v>1</v>
      </c>
      <c r="B62" s="165" t="s">
        <v>290</v>
      </c>
      <c r="C62" s="13">
        <v>1</v>
      </c>
      <c r="D62" s="61" t="s">
        <v>19</v>
      </c>
      <c r="E62" s="39">
        <v>9987.9</v>
      </c>
      <c r="F62" s="56">
        <f>ROUND(C62*E62,2)</f>
        <v>9987.9</v>
      </c>
    </row>
    <row r="63" spans="1:6" s="19" customFormat="1" ht="11.25" customHeight="1" x14ac:dyDescent="0.2">
      <c r="A63" s="72"/>
      <c r="B63" s="165"/>
      <c r="C63" s="13"/>
      <c r="D63" s="61"/>
      <c r="E63" s="39"/>
      <c r="F63" s="56">
        <f t="shared" ref="F63:F126" si="2">ROUND(C63*E63,2)</f>
        <v>0</v>
      </c>
    </row>
    <row r="64" spans="1:6" s="19" customFormat="1" ht="11.25" customHeight="1" x14ac:dyDescent="0.2">
      <c r="A64" s="73">
        <v>2</v>
      </c>
      <c r="B64" s="164" t="s">
        <v>13</v>
      </c>
      <c r="C64" s="13"/>
      <c r="D64" s="61"/>
      <c r="E64" s="39"/>
      <c r="F64" s="56">
        <f t="shared" si="2"/>
        <v>0</v>
      </c>
    </row>
    <row r="65" spans="1:7" s="19" customFormat="1" ht="11.25" customHeight="1" x14ac:dyDescent="0.2">
      <c r="A65" s="74">
        <v>2.2000000000000002</v>
      </c>
      <c r="B65" s="159" t="s">
        <v>14</v>
      </c>
      <c r="C65" s="13">
        <v>144.08000000000001</v>
      </c>
      <c r="D65" s="61" t="s">
        <v>15</v>
      </c>
      <c r="E65" s="39">
        <v>136.34950321449446</v>
      </c>
      <c r="F65" s="56">
        <f>ROUND(C65*E65,2)</f>
        <v>19645.240000000002</v>
      </c>
    </row>
    <row r="66" spans="1:7" s="19" customFormat="1" ht="11.25" customHeight="1" x14ac:dyDescent="0.2">
      <c r="A66" s="74">
        <v>2.2999999999999998</v>
      </c>
      <c r="B66" s="163" t="s">
        <v>234</v>
      </c>
      <c r="C66" s="13">
        <v>33.9</v>
      </c>
      <c r="D66" s="61" t="s">
        <v>15</v>
      </c>
      <c r="E66" s="39">
        <v>138.97368421052633</v>
      </c>
      <c r="F66" s="56">
        <f>ROUND(C66*E66,2)</f>
        <v>4711.21</v>
      </c>
    </row>
    <row r="67" spans="1:7" s="19" customFormat="1" ht="11.25" customHeight="1" x14ac:dyDescent="0.2">
      <c r="A67" s="74">
        <v>2.4</v>
      </c>
      <c r="B67" s="156" t="s">
        <v>274</v>
      </c>
      <c r="C67" s="13">
        <v>66.23</v>
      </c>
      <c r="D67" s="61" t="s">
        <v>15</v>
      </c>
      <c r="E67" s="39">
        <v>155.90225988700567</v>
      </c>
      <c r="F67" s="56">
        <f>ROUND(C67*E67,2)</f>
        <v>10325.41</v>
      </c>
    </row>
    <row r="68" spans="1:7" s="19" customFormat="1" ht="11.25" customHeight="1" x14ac:dyDescent="0.2">
      <c r="A68" s="72"/>
      <c r="B68" s="165"/>
      <c r="C68" s="13"/>
      <c r="D68" s="61"/>
      <c r="E68" s="39"/>
      <c r="F68" s="56">
        <f t="shared" si="2"/>
        <v>0</v>
      </c>
    </row>
    <row r="69" spans="1:7" s="19" customFormat="1" ht="11.25" customHeight="1" x14ac:dyDescent="0.2">
      <c r="A69" s="73">
        <v>3</v>
      </c>
      <c r="B69" s="164" t="s">
        <v>32</v>
      </c>
      <c r="C69" s="13"/>
      <c r="D69" s="61"/>
      <c r="E69" s="39"/>
      <c r="F69" s="56">
        <f t="shared" si="2"/>
        <v>0</v>
      </c>
    </row>
    <row r="70" spans="1:7" s="19" customFormat="1" ht="11.25" customHeight="1" x14ac:dyDescent="0.2">
      <c r="A70" s="74">
        <v>3.1</v>
      </c>
      <c r="B70" s="165" t="s">
        <v>33</v>
      </c>
      <c r="C70" s="13">
        <v>2.4</v>
      </c>
      <c r="D70" s="61" t="s">
        <v>15</v>
      </c>
      <c r="E70" s="39">
        <v>10190.355</v>
      </c>
      <c r="F70" s="56">
        <f t="shared" si="2"/>
        <v>24456.85</v>
      </c>
    </row>
    <row r="71" spans="1:7" s="19" customFormat="1" ht="11.25" customHeight="1" x14ac:dyDescent="0.2">
      <c r="A71" s="74">
        <v>3.2</v>
      </c>
      <c r="B71" s="165" t="s">
        <v>34</v>
      </c>
      <c r="C71" s="13">
        <v>15.6</v>
      </c>
      <c r="D71" s="61" t="s">
        <v>15</v>
      </c>
      <c r="E71" s="39">
        <v>15451.360100000002</v>
      </c>
      <c r="F71" s="56">
        <f t="shared" si="2"/>
        <v>241041.22</v>
      </c>
    </row>
    <row r="72" spans="1:7" s="19" customFormat="1" ht="11.25" customHeight="1" x14ac:dyDescent="0.2">
      <c r="A72" s="74">
        <v>3.3</v>
      </c>
      <c r="B72" s="165" t="s">
        <v>35</v>
      </c>
      <c r="C72" s="13">
        <v>4.54</v>
      </c>
      <c r="D72" s="61" t="s">
        <v>15</v>
      </c>
      <c r="E72" s="39">
        <v>11580.798966666669</v>
      </c>
      <c r="F72" s="56">
        <f t="shared" si="2"/>
        <v>52576.83</v>
      </c>
    </row>
    <row r="73" spans="1:7" s="19" customFormat="1" ht="11.25" customHeight="1" x14ac:dyDescent="0.2">
      <c r="A73" s="74">
        <v>3.4</v>
      </c>
      <c r="B73" s="166" t="s">
        <v>287</v>
      </c>
      <c r="C73" s="13">
        <v>7.28</v>
      </c>
      <c r="D73" s="61" t="s">
        <v>15</v>
      </c>
      <c r="E73" s="39">
        <v>7328.8209000000006</v>
      </c>
      <c r="F73" s="56">
        <f t="shared" si="2"/>
        <v>53353.82</v>
      </c>
    </row>
    <row r="74" spans="1:7" s="19" customFormat="1" ht="11.25" customHeight="1" x14ac:dyDescent="0.2">
      <c r="A74" s="74">
        <v>3.5</v>
      </c>
      <c r="B74" s="165" t="s">
        <v>36</v>
      </c>
      <c r="C74" s="13">
        <v>2.08</v>
      </c>
      <c r="D74" s="61" t="s">
        <v>15</v>
      </c>
      <c r="E74" s="39">
        <v>22588.044300000001</v>
      </c>
      <c r="F74" s="56">
        <f t="shared" si="2"/>
        <v>46983.13</v>
      </c>
    </row>
    <row r="75" spans="1:7" s="19" customFormat="1" ht="11.25" customHeight="1" x14ac:dyDescent="0.2">
      <c r="A75" s="26">
        <v>3.6</v>
      </c>
      <c r="B75" s="166" t="s">
        <v>37</v>
      </c>
      <c r="C75" s="13">
        <v>0.97</v>
      </c>
      <c r="D75" s="61" t="s">
        <v>15</v>
      </c>
      <c r="E75" s="39">
        <v>26657.538700000001</v>
      </c>
      <c r="F75" s="56">
        <f t="shared" si="2"/>
        <v>25857.81</v>
      </c>
    </row>
    <row r="76" spans="1:7" s="19" customFormat="1" ht="11.25" customHeight="1" x14ac:dyDescent="0.2">
      <c r="A76" s="72"/>
      <c r="B76" s="165"/>
      <c r="C76" s="13"/>
      <c r="D76" s="61"/>
      <c r="E76" s="39"/>
      <c r="F76" s="56">
        <f t="shared" si="2"/>
        <v>0</v>
      </c>
    </row>
    <row r="77" spans="1:7" s="19" customFormat="1" ht="11.25" customHeight="1" x14ac:dyDescent="0.2">
      <c r="A77" s="73">
        <v>4</v>
      </c>
      <c r="B77" s="164" t="s">
        <v>38</v>
      </c>
      <c r="C77" s="13"/>
      <c r="D77" s="61"/>
      <c r="E77" s="39"/>
      <c r="F77" s="56">
        <f t="shared" si="2"/>
        <v>0</v>
      </c>
    </row>
    <row r="78" spans="1:7" s="19" customFormat="1" ht="11.25" customHeight="1" x14ac:dyDescent="0.2">
      <c r="A78" s="74">
        <v>4.0999999999999996</v>
      </c>
      <c r="B78" s="165" t="s">
        <v>235</v>
      </c>
      <c r="C78" s="13">
        <v>24</v>
      </c>
      <c r="D78" s="61" t="s">
        <v>12</v>
      </c>
      <c r="E78" s="39">
        <v>740.6</v>
      </c>
      <c r="F78" s="56">
        <f t="shared" si="2"/>
        <v>17774.400000000001</v>
      </c>
    </row>
    <row r="79" spans="1:7" s="19" customFormat="1" ht="11.25" customHeight="1" x14ac:dyDescent="0.2">
      <c r="A79" s="72"/>
      <c r="B79" s="165"/>
      <c r="C79" s="13"/>
      <c r="D79" s="61"/>
      <c r="E79" s="39"/>
      <c r="F79" s="56">
        <f t="shared" si="2"/>
        <v>0</v>
      </c>
    </row>
    <row r="80" spans="1:7" s="19" customFormat="1" ht="11.25" customHeight="1" x14ac:dyDescent="0.2">
      <c r="A80" s="73">
        <v>5</v>
      </c>
      <c r="B80" s="164" t="s">
        <v>40</v>
      </c>
      <c r="C80" s="13"/>
      <c r="D80" s="61"/>
      <c r="E80" s="39"/>
      <c r="F80" s="56">
        <f t="shared" si="2"/>
        <v>0</v>
      </c>
      <c r="G80" s="379"/>
    </row>
    <row r="81" spans="1:45" s="19" customFormat="1" ht="11.25" customHeight="1" x14ac:dyDescent="0.2">
      <c r="A81" s="74">
        <v>5.0999999999999996</v>
      </c>
      <c r="B81" s="165" t="s">
        <v>41</v>
      </c>
      <c r="C81" s="13">
        <v>49</v>
      </c>
      <c r="D81" s="61" t="s">
        <v>42</v>
      </c>
      <c r="E81" s="39">
        <v>306.90875729999999</v>
      </c>
      <c r="F81" s="56">
        <f t="shared" si="2"/>
        <v>15038.53</v>
      </c>
      <c r="G81" s="379"/>
    </row>
    <row r="82" spans="1:45" s="19" customFormat="1" ht="11.25" customHeight="1" x14ac:dyDescent="0.2">
      <c r="A82" s="74">
        <v>5.2</v>
      </c>
      <c r="B82" s="165" t="s">
        <v>43</v>
      </c>
      <c r="C82" s="13">
        <v>24.01</v>
      </c>
      <c r="D82" s="61" t="s">
        <v>42</v>
      </c>
      <c r="E82" s="39">
        <v>460.42257000000001</v>
      </c>
      <c r="F82" s="56">
        <f t="shared" si="2"/>
        <v>11054.75</v>
      </c>
      <c r="G82" s="379"/>
    </row>
    <row r="83" spans="1:45" s="19" customFormat="1" ht="11.25" customHeight="1" x14ac:dyDescent="0.2">
      <c r="A83" s="74">
        <v>5.3</v>
      </c>
      <c r="B83" s="165" t="s">
        <v>44</v>
      </c>
      <c r="C83" s="13">
        <v>36</v>
      </c>
      <c r="D83" s="61" t="s">
        <v>42</v>
      </c>
      <c r="E83" s="39">
        <v>447.62257</v>
      </c>
      <c r="F83" s="56">
        <f t="shared" si="2"/>
        <v>16114.41</v>
      </c>
      <c r="G83" s="379"/>
    </row>
    <row r="84" spans="1:45" s="23" customFormat="1" ht="11.25" customHeight="1" x14ac:dyDescent="0.2">
      <c r="A84" s="72"/>
      <c r="B84" s="165"/>
      <c r="C84" s="13"/>
      <c r="D84" s="61"/>
      <c r="E84" s="39"/>
      <c r="F84" s="56">
        <f t="shared" si="2"/>
        <v>0</v>
      </c>
      <c r="G84" s="37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</row>
    <row r="85" spans="1:45" s="19" customFormat="1" ht="11.25" customHeight="1" x14ac:dyDescent="0.2">
      <c r="A85" s="73">
        <v>6</v>
      </c>
      <c r="B85" s="164" t="s">
        <v>45</v>
      </c>
      <c r="C85" s="13"/>
      <c r="D85" s="61"/>
      <c r="E85" s="39"/>
      <c r="F85" s="56">
        <f t="shared" si="2"/>
        <v>0</v>
      </c>
      <c r="G85" s="379"/>
    </row>
    <row r="86" spans="1:45" s="19" customFormat="1" ht="11.25" customHeight="1" x14ac:dyDescent="0.2">
      <c r="A86" s="74">
        <v>6.1</v>
      </c>
      <c r="B86" s="165" t="s">
        <v>46</v>
      </c>
      <c r="C86" s="13">
        <v>1</v>
      </c>
      <c r="D86" s="61" t="s">
        <v>19</v>
      </c>
      <c r="E86" s="39">
        <v>4524.4547499999999</v>
      </c>
      <c r="F86" s="56">
        <f t="shared" si="2"/>
        <v>4524.45</v>
      </c>
      <c r="G86" s="379"/>
    </row>
    <row r="87" spans="1:45" s="19" customFormat="1" ht="11.25" customHeight="1" x14ac:dyDescent="0.2">
      <c r="A87" s="74">
        <v>6.2</v>
      </c>
      <c r="B87" s="165" t="s">
        <v>47</v>
      </c>
      <c r="C87" s="13">
        <v>1</v>
      </c>
      <c r="D87" s="61" t="s">
        <v>19</v>
      </c>
      <c r="E87" s="39">
        <v>5860.5</v>
      </c>
      <c r="F87" s="56">
        <f t="shared" si="2"/>
        <v>5860.5</v>
      </c>
      <c r="G87" s="379"/>
    </row>
    <row r="88" spans="1:45" s="19" customFormat="1" ht="11.25" customHeight="1" x14ac:dyDescent="0.2">
      <c r="A88" s="74"/>
      <c r="B88" s="165"/>
      <c r="C88" s="13"/>
      <c r="D88" s="61"/>
      <c r="E88" s="39"/>
      <c r="F88" s="56"/>
      <c r="G88" s="379"/>
    </row>
    <row r="89" spans="1:45" s="24" customFormat="1" ht="11.25" customHeight="1" x14ac:dyDescent="0.2">
      <c r="A89" s="75" t="s">
        <v>315</v>
      </c>
      <c r="B89" s="157" t="s">
        <v>316</v>
      </c>
      <c r="C89" s="13"/>
      <c r="D89" s="61"/>
      <c r="E89" s="39"/>
      <c r="F89" s="56">
        <f t="shared" si="2"/>
        <v>0</v>
      </c>
      <c r="G89" s="380"/>
      <c r="H89" s="373"/>
      <c r="I89" s="373"/>
      <c r="J89" s="373"/>
      <c r="K89" s="373"/>
      <c r="L89" s="373"/>
      <c r="M89" s="373"/>
      <c r="N89" s="373"/>
      <c r="O89" s="373"/>
      <c r="P89" s="373"/>
      <c r="Q89" s="373"/>
      <c r="R89" s="373"/>
      <c r="S89" s="373"/>
      <c r="T89" s="373"/>
      <c r="U89" s="373"/>
      <c r="V89" s="373"/>
      <c r="W89" s="373"/>
      <c r="X89" s="373"/>
      <c r="Y89" s="373"/>
      <c r="Z89" s="373"/>
      <c r="AA89" s="373"/>
      <c r="AB89" s="373"/>
      <c r="AC89" s="373"/>
      <c r="AD89" s="373"/>
      <c r="AE89" s="373"/>
      <c r="AF89" s="373"/>
      <c r="AG89" s="373"/>
      <c r="AH89" s="373"/>
      <c r="AI89" s="373"/>
      <c r="AJ89" s="373"/>
      <c r="AK89" s="373"/>
      <c r="AL89" s="373"/>
      <c r="AM89" s="373"/>
      <c r="AN89" s="373"/>
      <c r="AO89" s="373"/>
      <c r="AP89" s="373"/>
      <c r="AQ89" s="373"/>
      <c r="AR89" s="373"/>
      <c r="AS89" s="373"/>
    </row>
    <row r="90" spans="1:45" s="24" customFormat="1" ht="11.25" customHeight="1" x14ac:dyDescent="0.2">
      <c r="A90" s="76"/>
      <c r="B90" s="157"/>
      <c r="C90" s="13"/>
      <c r="D90" s="61"/>
      <c r="E90" s="39"/>
      <c r="F90" s="56">
        <f t="shared" si="2"/>
        <v>0</v>
      </c>
      <c r="G90" s="380"/>
      <c r="H90" s="373"/>
      <c r="I90" s="373"/>
      <c r="J90" s="373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373"/>
      <c r="AJ90" s="373"/>
      <c r="AK90" s="373"/>
      <c r="AL90" s="373"/>
      <c r="AM90" s="373"/>
      <c r="AN90" s="373"/>
      <c r="AO90" s="373"/>
      <c r="AP90" s="373"/>
      <c r="AQ90" s="373"/>
      <c r="AR90" s="373"/>
      <c r="AS90" s="373"/>
    </row>
    <row r="91" spans="1:45" s="24" customFormat="1" ht="11.25" customHeight="1" x14ac:dyDescent="0.2">
      <c r="A91" s="76">
        <v>1</v>
      </c>
      <c r="B91" s="157" t="s">
        <v>267</v>
      </c>
      <c r="C91" s="13"/>
      <c r="D91" s="61"/>
      <c r="E91" s="39"/>
      <c r="F91" s="56">
        <f t="shared" si="2"/>
        <v>0</v>
      </c>
      <c r="G91" s="380"/>
      <c r="H91" s="373"/>
      <c r="I91" s="373"/>
      <c r="J91" s="373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3"/>
      <c r="AD91" s="373"/>
      <c r="AE91" s="373"/>
      <c r="AF91" s="373"/>
      <c r="AG91" s="373"/>
      <c r="AH91" s="373"/>
      <c r="AI91" s="373"/>
      <c r="AJ91" s="373"/>
      <c r="AK91" s="373"/>
      <c r="AL91" s="373"/>
      <c r="AM91" s="373"/>
      <c r="AN91" s="373"/>
      <c r="AO91" s="373"/>
      <c r="AP91" s="373"/>
      <c r="AQ91" s="373"/>
      <c r="AR91" s="373"/>
      <c r="AS91" s="373"/>
    </row>
    <row r="92" spans="1:45" s="24" customFormat="1" ht="11.25" customHeight="1" x14ac:dyDescent="0.2">
      <c r="A92" s="15">
        <v>1.1000000000000001</v>
      </c>
      <c r="B92" s="162" t="s">
        <v>48</v>
      </c>
      <c r="C92" s="13">
        <v>4.62</v>
      </c>
      <c r="D92" s="61" t="s">
        <v>15</v>
      </c>
      <c r="E92" s="39">
        <v>15941.713200000002</v>
      </c>
      <c r="F92" s="56">
        <f>ROUND(C92*E92,2)</f>
        <v>73650.710000000006</v>
      </c>
      <c r="G92" s="380"/>
      <c r="H92" s="373"/>
      <c r="I92" s="373"/>
      <c r="J92" s="373"/>
      <c r="K92" s="373"/>
      <c r="L92" s="373"/>
      <c r="M92" s="373"/>
      <c r="N92" s="373"/>
      <c r="O92" s="373"/>
      <c r="P92" s="373"/>
      <c r="Q92" s="373"/>
      <c r="R92" s="373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  <c r="AJ92" s="373"/>
      <c r="AK92" s="373"/>
      <c r="AL92" s="373"/>
      <c r="AM92" s="373"/>
      <c r="AN92" s="373"/>
      <c r="AO92" s="373"/>
      <c r="AP92" s="373"/>
      <c r="AQ92" s="373"/>
      <c r="AR92" s="373"/>
      <c r="AS92" s="373"/>
    </row>
    <row r="93" spans="1:45" s="24" customFormat="1" ht="11.25" customHeight="1" x14ac:dyDescent="0.2">
      <c r="A93" s="15">
        <v>1.2000000000000002</v>
      </c>
      <c r="B93" s="162" t="s">
        <v>35</v>
      </c>
      <c r="C93" s="13">
        <v>9.5</v>
      </c>
      <c r="D93" s="61" t="s">
        <v>15</v>
      </c>
      <c r="E93" s="39">
        <v>11580.798966666669</v>
      </c>
      <c r="F93" s="56">
        <f>ROUND(C93*E93,2)</f>
        <v>110017.59</v>
      </c>
      <c r="G93" s="380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3"/>
      <c r="AD93" s="373"/>
      <c r="AE93" s="373"/>
      <c r="AF93" s="373"/>
      <c r="AG93" s="373"/>
      <c r="AH93" s="373"/>
      <c r="AI93" s="373"/>
      <c r="AJ93" s="373"/>
      <c r="AK93" s="373"/>
      <c r="AL93" s="373"/>
      <c r="AM93" s="373"/>
      <c r="AN93" s="373"/>
      <c r="AO93" s="373"/>
      <c r="AP93" s="373"/>
      <c r="AQ93" s="373"/>
      <c r="AR93" s="373"/>
      <c r="AS93" s="373"/>
    </row>
    <row r="94" spans="1:45" s="24" customFormat="1" ht="11.25" customHeight="1" x14ac:dyDescent="0.2">
      <c r="A94" s="15">
        <v>1.3</v>
      </c>
      <c r="B94" s="162" t="s">
        <v>49</v>
      </c>
      <c r="C94" s="13">
        <v>0.56999999999999995</v>
      </c>
      <c r="D94" s="61" t="s">
        <v>15</v>
      </c>
      <c r="E94" s="39">
        <v>17955.8436</v>
      </c>
      <c r="F94" s="56">
        <f>ROUND(C94*E94,2)</f>
        <v>10234.83</v>
      </c>
      <c r="G94" s="380"/>
      <c r="H94" s="373"/>
      <c r="I94" s="373"/>
      <c r="J94" s="373"/>
      <c r="K94" s="373"/>
      <c r="L94" s="373"/>
      <c r="M94" s="373"/>
      <c r="N94" s="373"/>
      <c r="O94" s="373"/>
      <c r="P94" s="373"/>
      <c r="Q94" s="373"/>
      <c r="R94" s="373"/>
      <c r="S94" s="373"/>
      <c r="T94" s="373"/>
      <c r="U94" s="373"/>
      <c r="V94" s="373"/>
      <c r="W94" s="373"/>
      <c r="X94" s="373"/>
      <c r="Y94" s="373"/>
      <c r="Z94" s="373"/>
      <c r="AA94" s="373"/>
      <c r="AB94" s="373"/>
      <c r="AC94" s="373"/>
      <c r="AD94" s="373"/>
      <c r="AE94" s="373"/>
      <c r="AF94" s="373"/>
      <c r="AG94" s="373"/>
      <c r="AH94" s="373"/>
      <c r="AI94" s="373"/>
      <c r="AJ94" s="373"/>
      <c r="AK94" s="373"/>
      <c r="AL94" s="373"/>
      <c r="AM94" s="373"/>
      <c r="AN94" s="373"/>
      <c r="AO94" s="373"/>
      <c r="AP94" s="373"/>
      <c r="AQ94" s="373"/>
      <c r="AR94" s="373"/>
      <c r="AS94" s="373"/>
    </row>
    <row r="95" spans="1:45" s="24" customFormat="1" ht="11.25" customHeight="1" x14ac:dyDescent="0.2">
      <c r="A95" s="15">
        <v>1.4</v>
      </c>
      <c r="B95" s="162" t="s">
        <v>50</v>
      </c>
      <c r="C95" s="13">
        <v>0.15</v>
      </c>
      <c r="D95" s="61" t="s">
        <v>15</v>
      </c>
      <c r="E95" s="39">
        <v>17955.8436</v>
      </c>
      <c r="F95" s="56">
        <f>ROUND(C95*E95,2)</f>
        <v>2693.38</v>
      </c>
      <c r="G95" s="380"/>
      <c r="H95" s="373"/>
      <c r="I95" s="373"/>
      <c r="J95" s="373"/>
      <c r="K95" s="373"/>
      <c r="L95" s="37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373"/>
      <c r="AA95" s="373"/>
      <c r="AB95" s="373"/>
      <c r="AC95" s="373"/>
      <c r="AD95" s="373"/>
      <c r="AE95" s="373"/>
      <c r="AF95" s="373"/>
      <c r="AG95" s="373"/>
      <c r="AH95" s="373"/>
      <c r="AI95" s="373"/>
      <c r="AJ95" s="373"/>
      <c r="AK95" s="373"/>
      <c r="AL95" s="373"/>
      <c r="AM95" s="373"/>
      <c r="AN95" s="373"/>
      <c r="AO95" s="373"/>
      <c r="AP95" s="373"/>
      <c r="AQ95" s="373"/>
      <c r="AR95" s="373"/>
      <c r="AS95" s="373"/>
    </row>
    <row r="96" spans="1:45" s="24" customFormat="1" ht="11.25" customHeight="1" x14ac:dyDescent="0.2">
      <c r="A96" s="15"/>
      <c r="B96" s="162"/>
      <c r="C96" s="13"/>
      <c r="D96" s="61"/>
      <c r="E96" s="39"/>
      <c r="F96" s="56">
        <f t="shared" si="2"/>
        <v>0</v>
      </c>
      <c r="G96" s="380"/>
      <c r="H96" s="373"/>
      <c r="I96" s="373"/>
      <c r="J96" s="373"/>
      <c r="K96" s="373"/>
      <c r="L96" s="37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373"/>
      <c r="AA96" s="373"/>
      <c r="AB96" s="373"/>
      <c r="AC96" s="373"/>
      <c r="AD96" s="373"/>
      <c r="AE96" s="373"/>
      <c r="AF96" s="373"/>
      <c r="AG96" s="373"/>
      <c r="AH96" s="373"/>
      <c r="AI96" s="373"/>
      <c r="AJ96" s="373"/>
      <c r="AK96" s="373"/>
      <c r="AL96" s="373"/>
      <c r="AM96" s="373"/>
      <c r="AN96" s="373"/>
      <c r="AO96" s="373"/>
      <c r="AP96" s="373"/>
      <c r="AQ96" s="373"/>
      <c r="AR96" s="373"/>
      <c r="AS96" s="373"/>
    </row>
    <row r="97" spans="1:45" s="24" customFormat="1" ht="11.25" customHeight="1" x14ac:dyDescent="0.2">
      <c r="A97" s="76">
        <v>2</v>
      </c>
      <c r="B97" s="157" t="s">
        <v>51</v>
      </c>
      <c r="C97" s="13"/>
      <c r="D97" s="61"/>
      <c r="E97" s="39"/>
      <c r="F97" s="56">
        <f t="shared" si="2"/>
        <v>0</v>
      </c>
      <c r="G97" s="380"/>
      <c r="H97" s="373"/>
      <c r="I97" s="373"/>
      <c r="J97" s="373"/>
      <c r="K97" s="373"/>
      <c r="L97" s="373"/>
      <c r="M97" s="373"/>
      <c r="N97" s="373"/>
      <c r="O97" s="373"/>
      <c r="P97" s="373"/>
      <c r="Q97" s="373"/>
      <c r="R97" s="373"/>
      <c r="S97" s="373"/>
      <c r="T97" s="373"/>
      <c r="U97" s="373"/>
      <c r="V97" s="373"/>
      <c r="W97" s="373"/>
      <c r="X97" s="373"/>
      <c r="Y97" s="373"/>
      <c r="Z97" s="373"/>
      <c r="AA97" s="373"/>
      <c r="AB97" s="373"/>
      <c r="AC97" s="373"/>
      <c r="AD97" s="373"/>
      <c r="AE97" s="373"/>
      <c r="AF97" s="373"/>
      <c r="AG97" s="373"/>
      <c r="AH97" s="373"/>
      <c r="AI97" s="373"/>
      <c r="AJ97" s="373"/>
      <c r="AK97" s="373"/>
      <c r="AL97" s="373"/>
      <c r="AM97" s="373"/>
      <c r="AN97" s="373"/>
      <c r="AO97" s="373"/>
      <c r="AP97" s="373"/>
      <c r="AQ97" s="373"/>
      <c r="AR97" s="373"/>
      <c r="AS97" s="373"/>
    </row>
    <row r="98" spans="1:45" s="24" customFormat="1" ht="11.25" customHeight="1" x14ac:dyDescent="0.2">
      <c r="A98" s="15">
        <v>2.1</v>
      </c>
      <c r="B98" s="162" t="s">
        <v>52</v>
      </c>
      <c r="C98" s="13">
        <v>82.74</v>
      </c>
      <c r="D98" s="61" t="s">
        <v>42</v>
      </c>
      <c r="E98" s="39">
        <v>1143.264692</v>
      </c>
      <c r="F98" s="56">
        <f t="shared" si="2"/>
        <v>94593.72</v>
      </c>
      <c r="G98" s="380"/>
      <c r="H98" s="373"/>
      <c r="I98" s="373"/>
      <c r="J98" s="373"/>
      <c r="K98" s="373"/>
      <c r="L98" s="373"/>
      <c r="M98" s="373"/>
      <c r="N98" s="373"/>
      <c r="O98" s="373"/>
      <c r="P98" s="373"/>
      <c r="Q98" s="373"/>
      <c r="R98" s="373"/>
      <c r="S98" s="373"/>
      <c r="T98" s="373"/>
      <c r="U98" s="373"/>
      <c r="V98" s="373"/>
      <c r="W98" s="373"/>
      <c r="X98" s="373"/>
      <c r="Y98" s="373"/>
      <c r="Z98" s="373"/>
      <c r="AA98" s="373"/>
      <c r="AB98" s="373"/>
      <c r="AC98" s="373"/>
      <c r="AD98" s="373"/>
      <c r="AE98" s="373"/>
      <c r="AF98" s="373"/>
      <c r="AG98" s="373"/>
      <c r="AH98" s="373"/>
      <c r="AI98" s="373"/>
      <c r="AJ98" s="373"/>
      <c r="AK98" s="373"/>
      <c r="AL98" s="373"/>
      <c r="AM98" s="373"/>
      <c r="AN98" s="373"/>
      <c r="AO98" s="373"/>
      <c r="AP98" s="373"/>
      <c r="AQ98" s="373"/>
      <c r="AR98" s="373"/>
      <c r="AS98" s="373"/>
    </row>
    <row r="99" spans="1:45" s="24" customFormat="1" ht="11.25" customHeight="1" x14ac:dyDescent="0.2">
      <c r="A99" s="15"/>
      <c r="B99" s="162"/>
      <c r="C99" s="13"/>
      <c r="D99" s="61"/>
      <c r="E99" s="39"/>
      <c r="F99" s="56">
        <f t="shared" si="2"/>
        <v>0</v>
      </c>
      <c r="G99" s="380"/>
      <c r="H99" s="373"/>
      <c r="I99" s="373"/>
      <c r="J99" s="373"/>
      <c r="K99" s="373"/>
      <c r="L99" s="373"/>
      <c r="M99" s="373"/>
      <c r="N99" s="373"/>
      <c r="O99" s="373"/>
      <c r="P99" s="373"/>
      <c r="Q99" s="373"/>
      <c r="R99" s="373"/>
      <c r="S99" s="373"/>
      <c r="T99" s="373"/>
      <c r="U99" s="373"/>
      <c r="V99" s="373"/>
      <c r="W99" s="373"/>
      <c r="X99" s="373"/>
      <c r="Y99" s="373"/>
      <c r="Z99" s="373"/>
      <c r="AA99" s="373"/>
      <c r="AB99" s="373"/>
      <c r="AC99" s="373"/>
      <c r="AD99" s="373"/>
      <c r="AE99" s="373"/>
      <c r="AF99" s="373"/>
      <c r="AG99" s="373"/>
      <c r="AH99" s="373"/>
      <c r="AI99" s="373"/>
      <c r="AJ99" s="373"/>
      <c r="AK99" s="373"/>
      <c r="AL99" s="373"/>
      <c r="AM99" s="373"/>
      <c r="AN99" s="373"/>
      <c r="AO99" s="373"/>
      <c r="AP99" s="373"/>
      <c r="AQ99" s="373"/>
      <c r="AR99" s="373"/>
      <c r="AS99" s="373"/>
    </row>
    <row r="100" spans="1:45" s="24" customFormat="1" ht="11.25" customHeight="1" x14ac:dyDescent="0.2">
      <c r="A100" s="76">
        <v>3</v>
      </c>
      <c r="B100" s="157" t="s">
        <v>40</v>
      </c>
      <c r="C100" s="13"/>
      <c r="D100" s="61"/>
      <c r="E100" s="39"/>
      <c r="F100" s="56">
        <f t="shared" si="2"/>
        <v>0</v>
      </c>
      <c r="G100" s="380"/>
      <c r="H100" s="373"/>
      <c r="I100" s="373"/>
      <c r="J100" s="373"/>
      <c r="K100" s="373"/>
      <c r="L100" s="373"/>
      <c r="M100" s="373"/>
      <c r="N100" s="373"/>
      <c r="O100" s="373"/>
      <c r="P100" s="373"/>
      <c r="Q100" s="373"/>
      <c r="R100" s="373"/>
      <c r="S100" s="373"/>
      <c r="T100" s="373"/>
      <c r="U100" s="373"/>
      <c r="V100" s="373"/>
      <c r="W100" s="373"/>
      <c r="X100" s="373"/>
      <c r="Y100" s="373"/>
      <c r="Z100" s="373"/>
      <c r="AA100" s="373"/>
      <c r="AB100" s="373"/>
      <c r="AC100" s="373"/>
      <c r="AD100" s="373"/>
      <c r="AE100" s="373"/>
      <c r="AF100" s="373"/>
      <c r="AG100" s="373"/>
      <c r="AH100" s="373"/>
      <c r="AI100" s="373"/>
      <c r="AJ100" s="373"/>
      <c r="AK100" s="373"/>
      <c r="AL100" s="373"/>
      <c r="AM100" s="373"/>
      <c r="AN100" s="373"/>
      <c r="AO100" s="373"/>
      <c r="AP100" s="373"/>
      <c r="AQ100" s="373"/>
      <c r="AR100" s="373"/>
      <c r="AS100" s="373"/>
    </row>
    <row r="101" spans="1:45" s="24" customFormat="1" ht="11.25" customHeight="1" x14ac:dyDescent="0.2">
      <c r="A101" s="15">
        <v>3.1</v>
      </c>
      <c r="B101" s="162" t="s">
        <v>53</v>
      </c>
      <c r="C101" s="13">
        <v>55</v>
      </c>
      <c r="D101" s="61" t="s">
        <v>42</v>
      </c>
      <c r="E101" s="39">
        <v>447.62257</v>
      </c>
      <c r="F101" s="56">
        <f t="shared" si="2"/>
        <v>24619.24</v>
      </c>
      <c r="G101" s="380"/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3"/>
      <c r="S101" s="373"/>
      <c r="T101" s="373"/>
      <c r="U101" s="373"/>
      <c r="V101" s="373"/>
      <c r="W101" s="373"/>
      <c r="X101" s="373"/>
      <c r="Y101" s="373"/>
      <c r="Z101" s="373"/>
      <c r="AA101" s="373"/>
      <c r="AB101" s="373"/>
      <c r="AC101" s="373"/>
      <c r="AD101" s="373"/>
      <c r="AE101" s="373"/>
      <c r="AF101" s="373"/>
      <c r="AG101" s="373"/>
      <c r="AH101" s="373"/>
      <c r="AI101" s="373"/>
      <c r="AJ101" s="373"/>
      <c r="AK101" s="373"/>
      <c r="AL101" s="373"/>
      <c r="AM101" s="373"/>
      <c r="AN101" s="373"/>
      <c r="AO101" s="373"/>
      <c r="AP101" s="373"/>
      <c r="AQ101" s="373"/>
      <c r="AR101" s="373"/>
      <c r="AS101" s="373"/>
    </row>
    <row r="102" spans="1:45" s="24" customFormat="1" ht="11.25" customHeight="1" x14ac:dyDescent="0.2">
      <c r="A102" s="15">
        <v>3.2</v>
      </c>
      <c r="B102" s="162" t="s">
        <v>54</v>
      </c>
      <c r="C102" s="13">
        <v>103.09</v>
      </c>
      <c r="D102" s="61" t="s">
        <v>42</v>
      </c>
      <c r="E102" s="39">
        <v>294.10875729999998</v>
      </c>
      <c r="F102" s="56">
        <f t="shared" si="2"/>
        <v>30319.67</v>
      </c>
      <c r="G102" s="380"/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  <c r="AB102" s="373"/>
      <c r="AC102" s="373"/>
      <c r="AD102" s="373"/>
      <c r="AE102" s="373"/>
      <c r="AF102" s="373"/>
      <c r="AG102" s="373"/>
      <c r="AH102" s="373"/>
      <c r="AI102" s="373"/>
      <c r="AJ102" s="373"/>
      <c r="AK102" s="373"/>
      <c r="AL102" s="373"/>
      <c r="AM102" s="373"/>
      <c r="AN102" s="373"/>
      <c r="AO102" s="373"/>
      <c r="AP102" s="373"/>
      <c r="AQ102" s="373"/>
      <c r="AR102" s="373"/>
      <c r="AS102" s="373"/>
    </row>
    <row r="103" spans="1:45" s="24" customFormat="1" ht="11.25" customHeight="1" x14ac:dyDescent="0.2">
      <c r="A103" s="15">
        <v>3.3000000000000003</v>
      </c>
      <c r="B103" s="162" t="s">
        <v>55</v>
      </c>
      <c r="C103" s="13">
        <v>103.69</v>
      </c>
      <c r="D103" s="61" t="s">
        <v>42</v>
      </c>
      <c r="E103" s="39">
        <v>283.74875729999997</v>
      </c>
      <c r="F103" s="56">
        <f t="shared" si="2"/>
        <v>29421.91</v>
      </c>
      <c r="G103" s="380"/>
      <c r="H103" s="373"/>
      <c r="I103" s="373"/>
      <c r="J103" s="373"/>
      <c r="K103" s="373"/>
      <c r="L103" s="373"/>
      <c r="M103" s="373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  <c r="AB103" s="373"/>
      <c r="AC103" s="373"/>
      <c r="AD103" s="373"/>
      <c r="AE103" s="373"/>
      <c r="AF103" s="373"/>
      <c r="AG103" s="373"/>
      <c r="AH103" s="373"/>
      <c r="AI103" s="373"/>
      <c r="AJ103" s="373"/>
      <c r="AK103" s="373"/>
      <c r="AL103" s="373"/>
      <c r="AM103" s="373"/>
      <c r="AN103" s="373"/>
      <c r="AO103" s="373"/>
      <c r="AP103" s="373"/>
      <c r="AQ103" s="373"/>
      <c r="AR103" s="373"/>
      <c r="AS103" s="373"/>
    </row>
    <row r="104" spans="1:45" s="24" customFormat="1" ht="11.25" customHeight="1" x14ac:dyDescent="0.2">
      <c r="A104" s="15">
        <v>3.4000000000000004</v>
      </c>
      <c r="B104" s="162" t="s">
        <v>56</v>
      </c>
      <c r="C104" s="13">
        <v>243.76</v>
      </c>
      <c r="D104" s="61" t="s">
        <v>42</v>
      </c>
      <c r="E104" s="39">
        <v>128.80000000000001</v>
      </c>
      <c r="F104" s="56">
        <f t="shared" si="2"/>
        <v>31396.29</v>
      </c>
      <c r="G104" s="380"/>
      <c r="H104" s="373"/>
      <c r="I104" s="373"/>
      <c r="J104" s="373"/>
      <c r="K104" s="373"/>
      <c r="L104" s="373"/>
      <c r="M104" s="373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  <c r="AD104" s="373"/>
      <c r="AE104" s="373"/>
      <c r="AF104" s="373"/>
      <c r="AG104" s="373"/>
      <c r="AH104" s="373"/>
      <c r="AI104" s="373"/>
      <c r="AJ104" s="373"/>
      <c r="AK104" s="373"/>
      <c r="AL104" s="373"/>
      <c r="AM104" s="373"/>
      <c r="AN104" s="373"/>
      <c r="AO104" s="373"/>
      <c r="AP104" s="373"/>
      <c r="AQ104" s="373"/>
      <c r="AR104" s="373"/>
      <c r="AS104" s="373"/>
    </row>
    <row r="105" spans="1:45" s="24" customFormat="1" ht="11.25" customHeight="1" x14ac:dyDescent="0.2">
      <c r="A105" s="15">
        <v>3.5000000000000004</v>
      </c>
      <c r="B105" s="162" t="s">
        <v>57</v>
      </c>
      <c r="C105" s="13">
        <v>124.96</v>
      </c>
      <c r="D105" s="61" t="s">
        <v>26</v>
      </c>
      <c r="E105" s="39">
        <v>70.084424200000001</v>
      </c>
      <c r="F105" s="56">
        <f t="shared" si="2"/>
        <v>8757.75</v>
      </c>
      <c r="G105" s="380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  <c r="AJ105" s="373"/>
      <c r="AK105" s="373"/>
      <c r="AL105" s="373"/>
      <c r="AM105" s="373"/>
      <c r="AN105" s="373"/>
      <c r="AO105" s="373"/>
      <c r="AP105" s="373"/>
      <c r="AQ105" s="373"/>
      <c r="AR105" s="373"/>
      <c r="AS105" s="373"/>
    </row>
    <row r="106" spans="1:45" s="24" customFormat="1" ht="11.25" customHeight="1" x14ac:dyDescent="0.2">
      <c r="A106" s="15">
        <v>3.6000000000000005</v>
      </c>
      <c r="B106" s="162" t="s">
        <v>58</v>
      </c>
      <c r="C106" s="13">
        <v>79.2</v>
      </c>
      <c r="D106" s="61" t="s">
        <v>42</v>
      </c>
      <c r="E106" s="39">
        <v>447.62257</v>
      </c>
      <c r="F106" s="56">
        <f t="shared" si="2"/>
        <v>35451.71</v>
      </c>
      <c r="G106" s="380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  <c r="AJ106" s="373"/>
      <c r="AK106" s="373"/>
      <c r="AL106" s="373"/>
      <c r="AM106" s="373"/>
      <c r="AN106" s="373"/>
      <c r="AO106" s="373"/>
      <c r="AP106" s="373"/>
      <c r="AQ106" s="373"/>
      <c r="AR106" s="373"/>
      <c r="AS106" s="373"/>
    </row>
    <row r="107" spans="1:45" s="24" customFormat="1" ht="11.25" customHeight="1" x14ac:dyDescent="0.2">
      <c r="A107" s="15">
        <v>3.7000000000000006</v>
      </c>
      <c r="B107" s="162" t="s">
        <v>59</v>
      </c>
      <c r="C107" s="13">
        <v>70.400000000000006</v>
      </c>
      <c r="D107" s="61" t="s">
        <v>26</v>
      </c>
      <c r="E107" s="39">
        <v>402.35219161199996</v>
      </c>
      <c r="F107" s="56">
        <f t="shared" si="2"/>
        <v>28325.59</v>
      </c>
      <c r="G107" s="380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  <c r="AJ107" s="373"/>
      <c r="AK107" s="373"/>
      <c r="AL107" s="373"/>
      <c r="AM107" s="373"/>
      <c r="AN107" s="373"/>
      <c r="AO107" s="373"/>
      <c r="AP107" s="373"/>
      <c r="AQ107" s="373"/>
      <c r="AR107" s="373"/>
      <c r="AS107" s="373"/>
    </row>
    <row r="108" spans="1:45" s="24" customFormat="1" ht="11.25" customHeight="1" x14ac:dyDescent="0.2">
      <c r="A108" s="15"/>
      <c r="B108" s="162"/>
      <c r="C108" s="13"/>
      <c r="D108" s="61"/>
      <c r="E108" s="39"/>
      <c r="F108" s="56">
        <f t="shared" si="2"/>
        <v>0</v>
      </c>
      <c r="G108" s="380"/>
      <c r="H108" s="373"/>
      <c r="I108" s="373"/>
      <c r="J108" s="373"/>
      <c r="K108" s="373"/>
      <c r="L108" s="37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  <c r="AJ108" s="373"/>
      <c r="AK108" s="373"/>
      <c r="AL108" s="373"/>
      <c r="AM108" s="373"/>
      <c r="AN108" s="373"/>
      <c r="AO108" s="373"/>
      <c r="AP108" s="373"/>
      <c r="AQ108" s="373"/>
      <c r="AR108" s="373"/>
      <c r="AS108" s="373"/>
    </row>
    <row r="109" spans="1:45" s="24" customFormat="1" ht="11.25" customHeight="1" x14ac:dyDescent="0.2">
      <c r="A109" s="76">
        <v>4</v>
      </c>
      <c r="B109" s="157" t="s">
        <v>60</v>
      </c>
      <c r="C109" s="77"/>
      <c r="D109" s="78"/>
      <c r="E109" s="79"/>
      <c r="F109" s="56">
        <f t="shared" si="2"/>
        <v>0</v>
      </c>
      <c r="G109" s="380"/>
      <c r="H109" s="373"/>
      <c r="I109" s="373"/>
      <c r="J109" s="373"/>
      <c r="K109" s="373"/>
      <c r="L109" s="373"/>
      <c r="M109" s="373"/>
      <c r="N109" s="373"/>
      <c r="O109" s="373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3"/>
      <c r="AF109" s="373"/>
      <c r="AG109" s="373"/>
      <c r="AH109" s="373"/>
      <c r="AI109" s="373"/>
      <c r="AJ109" s="373"/>
      <c r="AK109" s="373"/>
      <c r="AL109" s="373"/>
      <c r="AM109" s="373"/>
      <c r="AN109" s="373"/>
      <c r="AO109" s="373"/>
      <c r="AP109" s="373"/>
      <c r="AQ109" s="373"/>
      <c r="AR109" s="373"/>
      <c r="AS109" s="373"/>
    </row>
    <row r="110" spans="1:45" s="24" customFormat="1" ht="11.25" customHeight="1" x14ac:dyDescent="0.2">
      <c r="A110" s="15">
        <v>4.0999999999999996</v>
      </c>
      <c r="B110" s="162" t="s">
        <v>61</v>
      </c>
      <c r="C110" s="13">
        <v>3.47</v>
      </c>
      <c r="D110" s="61" t="s">
        <v>42</v>
      </c>
      <c r="E110" s="39">
        <v>3185.0095238095237</v>
      </c>
      <c r="F110" s="56">
        <f t="shared" si="2"/>
        <v>11051.98</v>
      </c>
      <c r="G110" s="151"/>
      <c r="H110" s="151"/>
      <c r="I110" s="151"/>
      <c r="J110" s="15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45" s="24" customFormat="1" ht="11.25" customHeight="1" x14ac:dyDescent="0.2">
      <c r="A111" s="15">
        <v>4.2</v>
      </c>
      <c r="B111" s="162" t="s">
        <v>317</v>
      </c>
      <c r="C111" s="13">
        <v>31.54</v>
      </c>
      <c r="D111" s="61" t="s">
        <v>42</v>
      </c>
      <c r="E111" s="39">
        <v>560.5</v>
      </c>
      <c r="F111" s="56">
        <f t="shared" si="2"/>
        <v>17678.169999999998</v>
      </c>
      <c r="G111" s="151"/>
      <c r="H111" s="151"/>
      <c r="I111" s="151"/>
      <c r="J111" s="15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45" s="24" customFormat="1" ht="11.25" customHeight="1" x14ac:dyDescent="0.2">
      <c r="A112" s="15"/>
      <c r="B112" s="162"/>
      <c r="C112" s="13"/>
      <c r="D112" s="61"/>
      <c r="E112" s="39"/>
      <c r="F112" s="56">
        <f t="shared" si="2"/>
        <v>0</v>
      </c>
      <c r="G112" s="151"/>
      <c r="H112" s="151"/>
      <c r="I112" s="151"/>
      <c r="J112" s="15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42" s="24" customFormat="1" ht="11.25" customHeight="1" x14ac:dyDescent="0.2">
      <c r="A113" s="76">
        <v>5</v>
      </c>
      <c r="B113" s="157" t="s">
        <v>38</v>
      </c>
      <c r="C113" s="77"/>
      <c r="D113" s="78"/>
      <c r="E113" s="79"/>
      <c r="F113" s="56">
        <f t="shared" si="2"/>
        <v>0</v>
      </c>
      <c r="G113" s="151"/>
      <c r="H113" s="151"/>
      <c r="I113" s="151"/>
      <c r="J113" s="15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42" s="24" customFormat="1" ht="11.25" customHeight="1" x14ac:dyDescent="0.2">
      <c r="A114" s="15">
        <v>5.0999999999999996</v>
      </c>
      <c r="B114" s="162" t="s">
        <v>236</v>
      </c>
      <c r="C114" s="13">
        <v>66.22</v>
      </c>
      <c r="D114" s="61" t="s">
        <v>26</v>
      </c>
      <c r="E114" s="39">
        <v>740.6</v>
      </c>
      <c r="F114" s="56">
        <f t="shared" si="2"/>
        <v>49042.53</v>
      </c>
      <c r="G114" s="151"/>
      <c r="H114" s="151"/>
      <c r="I114" s="151"/>
      <c r="J114" s="15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42" s="24" customFormat="1" ht="11.25" customHeight="1" x14ac:dyDescent="0.2">
      <c r="A115" s="15">
        <v>5.2</v>
      </c>
      <c r="B115" s="162" t="s">
        <v>63</v>
      </c>
      <c r="C115" s="13">
        <v>2.2000000000000002</v>
      </c>
      <c r="D115" s="61" t="s">
        <v>64</v>
      </c>
      <c r="E115" s="39">
        <v>420.6</v>
      </c>
      <c r="F115" s="56">
        <f t="shared" si="2"/>
        <v>925.32</v>
      </c>
      <c r="G115" s="151"/>
      <c r="H115" s="151"/>
      <c r="I115" s="151"/>
      <c r="J115" s="15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42" s="24" customFormat="1" ht="11.25" customHeight="1" x14ac:dyDescent="0.2">
      <c r="A116" s="15"/>
      <c r="B116" s="162"/>
      <c r="C116" s="13"/>
      <c r="D116" s="61"/>
      <c r="E116" s="39"/>
      <c r="F116" s="56">
        <f t="shared" si="2"/>
        <v>0</v>
      </c>
      <c r="G116" s="151"/>
      <c r="H116" s="151"/>
      <c r="I116" s="151"/>
      <c r="J116" s="15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42" s="24" customFormat="1" ht="11.25" customHeight="1" x14ac:dyDescent="0.2">
      <c r="A117" s="76">
        <v>6</v>
      </c>
      <c r="B117" s="157" t="s">
        <v>65</v>
      </c>
      <c r="C117" s="13"/>
      <c r="D117" s="61"/>
      <c r="E117" s="39"/>
      <c r="F117" s="56">
        <f t="shared" si="2"/>
        <v>0</v>
      </c>
      <c r="G117" s="151"/>
      <c r="H117" s="151"/>
      <c r="I117" s="151"/>
      <c r="J117" s="15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42" s="24" customFormat="1" ht="11.25" customHeight="1" x14ac:dyDescent="0.2">
      <c r="A118" s="15">
        <v>6.1</v>
      </c>
      <c r="B118" s="162" t="s">
        <v>66</v>
      </c>
      <c r="C118" s="13">
        <v>1</v>
      </c>
      <c r="D118" s="61" t="s">
        <v>19</v>
      </c>
      <c r="E118" s="39">
        <v>20000</v>
      </c>
      <c r="F118" s="56">
        <f t="shared" si="2"/>
        <v>20000</v>
      </c>
      <c r="G118" s="151"/>
      <c r="H118" s="151"/>
      <c r="I118" s="151"/>
      <c r="J118" s="15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42" s="24" customFormat="1" ht="11.25" customHeight="1" x14ac:dyDescent="0.2">
      <c r="A119" s="15">
        <v>6.2</v>
      </c>
      <c r="B119" s="162" t="s">
        <v>67</v>
      </c>
      <c r="C119" s="13">
        <v>1</v>
      </c>
      <c r="D119" s="61" t="s">
        <v>19</v>
      </c>
      <c r="E119" s="39">
        <v>15000</v>
      </c>
      <c r="F119" s="56">
        <f t="shared" si="2"/>
        <v>15000</v>
      </c>
      <c r="G119" s="151"/>
      <c r="H119" s="373"/>
      <c r="I119" s="373"/>
      <c r="J119" s="373"/>
      <c r="K119" s="373"/>
      <c r="L119" s="373"/>
      <c r="M119" s="373"/>
      <c r="N119" s="373"/>
      <c r="O119" s="373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  <c r="AI119" s="373"/>
      <c r="AJ119" s="373"/>
      <c r="AK119" s="373"/>
      <c r="AL119" s="373"/>
      <c r="AM119" s="373"/>
      <c r="AN119" s="373"/>
      <c r="AO119" s="373"/>
      <c r="AP119" s="373"/>
    </row>
    <row r="120" spans="1:42" s="24" customFormat="1" ht="11.25" customHeight="1" x14ac:dyDescent="0.2">
      <c r="A120" s="15"/>
      <c r="B120" s="162"/>
      <c r="C120" s="13"/>
      <c r="D120" s="61"/>
      <c r="E120" s="39"/>
      <c r="F120" s="56">
        <f t="shared" si="2"/>
        <v>0</v>
      </c>
      <c r="G120" s="151"/>
      <c r="H120" s="373"/>
      <c r="I120" s="373"/>
      <c r="J120" s="373"/>
      <c r="K120" s="373"/>
      <c r="L120" s="373"/>
      <c r="M120" s="373"/>
      <c r="N120" s="373"/>
      <c r="O120" s="373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3"/>
      <c r="AF120" s="373"/>
      <c r="AG120" s="373"/>
      <c r="AH120" s="373"/>
      <c r="AI120" s="373"/>
      <c r="AJ120" s="373"/>
      <c r="AK120" s="373"/>
      <c r="AL120" s="373"/>
      <c r="AM120" s="373"/>
      <c r="AN120" s="373"/>
      <c r="AO120" s="373"/>
      <c r="AP120" s="373"/>
    </row>
    <row r="121" spans="1:42" s="24" customFormat="1" ht="11.25" customHeight="1" x14ac:dyDescent="0.2">
      <c r="A121" s="76">
        <v>7</v>
      </c>
      <c r="B121" s="157" t="s">
        <v>68</v>
      </c>
      <c r="C121" s="13"/>
      <c r="D121" s="61"/>
      <c r="E121" s="39"/>
      <c r="F121" s="56">
        <f t="shared" si="2"/>
        <v>0</v>
      </c>
      <c r="G121" s="151"/>
      <c r="H121" s="373"/>
      <c r="I121" s="373"/>
      <c r="J121" s="373"/>
      <c r="K121" s="373"/>
      <c r="L121" s="373"/>
      <c r="M121" s="373"/>
      <c r="N121" s="373"/>
      <c r="O121" s="373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  <c r="AA121" s="373"/>
      <c r="AB121" s="373"/>
      <c r="AC121" s="373"/>
      <c r="AD121" s="373"/>
      <c r="AE121" s="373"/>
      <c r="AF121" s="373"/>
      <c r="AG121" s="373"/>
      <c r="AH121" s="373"/>
      <c r="AI121" s="373"/>
      <c r="AJ121" s="373"/>
      <c r="AK121" s="373"/>
      <c r="AL121" s="373"/>
      <c r="AM121" s="373"/>
      <c r="AN121" s="373"/>
      <c r="AO121" s="373"/>
      <c r="AP121" s="373"/>
    </row>
    <row r="122" spans="1:42" s="24" customFormat="1" ht="11.25" customHeight="1" x14ac:dyDescent="0.2">
      <c r="A122" s="15">
        <v>7.1</v>
      </c>
      <c r="B122" s="162" t="s">
        <v>69</v>
      </c>
      <c r="C122" s="13">
        <v>1</v>
      </c>
      <c r="D122" s="61" t="s">
        <v>19</v>
      </c>
      <c r="E122" s="39">
        <v>3000</v>
      </c>
      <c r="F122" s="56">
        <f t="shared" si="2"/>
        <v>3000</v>
      </c>
      <c r="G122" s="151"/>
      <c r="H122" s="373"/>
      <c r="I122" s="373"/>
      <c r="J122" s="373"/>
      <c r="K122" s="373"/>
      <c r="L122" s="373"/>
      <c r="M122" s="373"/>
      <c r="N122" s="373"/>
      <c r="O122" s="373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  <c r="AA122" s="373"/>
      <c r="AB122" s="373"/>
      <c r="AC122" s="373"/>
      <c r="AD122" s="373"/>
      <c r="AE122" s="373"/>
      <c r="AF122" s="373"/>
      <c r="AG122" s="373"/>
      <c r="AH122" s="373"/>
      <c r="AI122" s="373"/>
      <c r="AJ122" s="373"/>
      <c r="AK122" s="373"/>
      <c r="AL122" s="373"/>
      <c r="AM122" s="373"/>
      <c r="AN122" s="373"/>
      <c r="AO122" s="373"/>
      <c r="AP122" s="373"/>
    </row>
    <row r="123" spans="1:42" s="24" customFormat="1" ht="11.25" customHeight="1" x14ac:dyDescent="0.2">
      <c r="A123" s="15">
        <v>7.2</v>
      </c>
      <c r="B123" s="162" t="s">
        <v>70</v>
      </c>
      <c r="C123" s="13">
        <v>2</v>
      </c>
      <c r="D123" s="61" t="s">
        <v>19</v>
      </c>
      <c r="E123" s="39">
        <v>1010.35049</v>
      </c>
      <c r="F123" s="56">
        <f t="shared" si="2"/>
        <v>2020.7</v>
      </c>
      <c r="G123" s="151"/>
      <c r="H123" s="373"/>
      <c r="I123" s="373"/>
      <c r="J123" s="373"/>
      <c r="K123" s="373"/>
      <c r="L123" s="373"/>
      <c r="M123" s="373"/>
      <c r="N123" s="373"/>
      <c r="O123" s="373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  <c r="AE123" s="373"/>
      <c r="AF123" s="373"/>
      <c r="AG123" s="373"/>
      <c r="AH123" s="373"/>
      <c r="AI123" s="373"/>
      <c r="AJ123" s="373"/>
      <c r="AK123" s="373"/>
      <c r="AL123" s="373"/>
      <c r="AM123" s="373"/>
      <c r="AN123" s="373"/>
      <c r="AO123" s="373"/>
      <c r="AP123" s="373"/>
    </row>
    <row r="124" spans="1:42" s="24" customFormat="1" ht="11.25" customHeight="1" x14ac:dyDescent="0.2">
      <c r="A124" s="15">
        <v>7.3</v>
      </c>
      <c r="B124" s="162" t="s">
        <v>71</v>
      </c>
      <c r="C124" s="13">
        <v>1</v>
      </c>
      <c r="D124" s="61" t="s">
        <v>19</v>
      </c>
      <c r="E124" s="39">
        <v>1024.17</v>
      </c>
      <c r="F124" s="56">
        <f t="shared" si="2"/>
        <v>1024.17</v>
      </c>
      <c r="G124" s="151"/>
      <c r="H124" s="373"/>
      <c r="I124" s="373"/>
      <c r="J124" s="373"/>
      <c r="K124" s="373"/>
      <c r="L124" s="373"/>
      <c r="M124" s="373"/>
      <c r="N124" s="373"/>
      <c r="O124" s="373"/>
      <c r="P124" s="373"/>
      <c r="Q124" s="373"/>
      <c r="R124" s="373"/>
      <c r="S124" s="373"/>
      <c r="T124" s="373"/>
      <c r="U124" s="373"/>
      <c r="V124" s="373"/>
      <c r="W124" s="373"/>
      <c r="X124" s="373"/>
      <c r="Y124" s="373"/>
      <c r="Z124" s="373"/>
      <c r="AA124" s="373"/>
      <c r="AB124" s="373"/>
      <c r="AC124" s="373"/>
      <c r="AD124" s="373"/>
      <c r="AE124" s="373"/>
      <c r="AF124" s="373"/>
      <c r="AG124" s="373"/>
      <c r="AH124" s="373"/>
      <c r="AI124" s="373"/>
      <c r="AJ124" s="373"/>
      <c r="AK124" s="373"/>
      <c r="AL124" s="373"/>
      <c r="AM124" s="373"/>
      <c r="AN124" s="373"/>
      <c r="AO124" s="373"/>
      <c r="AP124" s="373"/>
    </row>
    <row r="125" spans="1:42" s="24" customFormat="1" ht="11.25" customHeight="1" x14ac:dyDescent="0.2">
      <c r="A125" s="15">
        <v>7.4</v>
      </c>
      <c r="B125" s="162" t="s">
        <v>72</v>
      </c>
      <c r="C125" s="13">
        <v>2</v>
      </c>
      <c r="D125" s="61" t="s">
        <v>19</v>
      </c>
      <c r="E125" s="39">
        <v>1200</v>
      </c>
      <c r="F125" s="56">
        <f t="shared" si="2"/>
        <v>2400</v>
      </c>
      <c r="G125" s="151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373"/>
      <c r="Y125" s="373"/>
      <c r="Z125" s="373"/>
      <c r="AA125" s="373"/>
      <c r="AB125" s="373"/>
      <c r="AC125" s="373"/>
      <c r="AD125" s="373"/>
      <c r="AE125" s="373"/>
      <c r="AF125" s="373"/>
      <c r="AG125" s="373"/>
      <c r="AH125" s="373"/>
      <c r="AI125" s="373"/>
      <c r="AJ125" s="373"/>
      <c r="AK125" s="373"/>
      <c r="AL125" s="373"/>
      <c r="AM125" s="373"/>
      <c r="AN125" s="373"/>
      <c r="AO125" s="373"/>
      <c r="AP125" s="373"/>
    </row>
    <row r="126" spans="1:42" s="25" customFormat="1" ht="11.25" customHeight="1" x14ac:dyDescent="0.2">
      <c r="A126" s="15"/>
      <c r="B126" s="162"/>
      <c r="C126" s="13"/>
      <c r="D126" s="61"/>
      <c r="E126" s="39"/>
      <c r="F126" s="56">
        <f t="shared" si="2"/>
        <v>0</v>
      </c>
      <c r="G126" s="151"/>
      <c r="H126" s="373"/>
      <c r="I126" s="373"/>
      <c r="J126" s="373"/>
      <c r="K126" s="373"/>
      <c r="L126" s="373"/>
      <c r="M126" s="373"/>
      <c r="N126" s="373"/>
      <c r="O126" s="373"/>
      <c r="P126" s="373"/>
      <c r="Q126" s="373"/>
      <c r="R126" s="373"/>
      <c r="S126" s="373"/>
      <c r="T126" s="373"/>
      <c r="U126" s="373"/>
      <c r="V126" s="373"/>
      <c r="W126" s="373"/>
      <c r="X126" s="373"/>
      <c r="Y126" s="373"/>
      <c r="Z126" s="373"/>
      <c r="AA126" s="373"/>
      <c r="AB126" s="373"/>
      <c r="AC126" s="373"/>
      <c r="AD126" s="373"/>
      <c r="AE126" s="373"/>
      <c r="AF126" s="373"/>
      <c r="AG126" s="373"/>
      <c r="AH126" s="373"/>
      <c r="AI126" s="373"/>
      <c r="AJ126" s="373"/>
      <c r="AK126" s="373"/>
      <c r="AL126" s="373"/>
      <c r="AM126" s="373"/>
      <c r="AN126" s="373"/>
      <c r="AO126" s="373"/>
      <c r="AP126" s="373"/>
    </row>
    <row r="127" spans="1:42" s="24" customFormat="1" ht="11.25" customHeight="1" x14ac:dyDescent="0.2">
      <c r="A127" s="76">
        <v>8</v>
      </c>
      <c r="B127" s="157" t="s">
        <v>309</v>
      </c>
      <c r="C127" s="13"/>
      <c r="D127" s="61"/>
      <c r="E127" s="39"/>
      <c r="F127" s="56">
        <f t="shared" ref="F127:F133" si="3">ROUND(C127*E127,2)</f>
        <v>0</v>
      </c>
      <c r="G127" s="151"/>
      <c r="H127" s="373"/>
      <c r="I127" s="373"/>
      <c r="J127" s="373"/>
      <c r="K127" s="373"/>
      <c r="L127" s="373"/>
      <c r="M127" s="373"/>
      <c r="N127" s="373"/>
      <c r="O127" s="373"/>
      <c r="P127" s="373"/>
      <c r="Q127" s="373"/>
      <c r="R127" s="373"/>
      <c r="S127" s="373"/>
      <c r="T127" s="373"/>
      <c r="U127" s="373"/>
      <c r="V127" s="373"/>
      <c r="W127" s="373"/>
      <c r="X127" s="373"/>
      <c r="Y127" s="373"/>
      <c r="Z127" s="373"/>
      <c r="AA127" s="373"/>
      <c r="AB127" s="373"/>
      <c r="AC127" s="373"/>
      <c r="AD127" s="373"/>
      <c r="AE127" s="373"/>
      <c r="AF127" s="373"/>
      <c r="AG127" s="373"/>
      <c r="AH127" s="373"/>
      <c r="AI127" s="373"/>
      <c r="AJ127" s="373"/>
      <c r="AK127" s="373"/>
      <c r="AL127" s="373"/>
      <c r="AM127" s="373"/>
      <c r="AN127" s="373"/>
      <c r="AO127" s="373"/>
      <c r="AP127" s="373"/>
    </row>
    <row r="128" spans="1:42" s="24" customFormat="1" ht="11.25" customHeight="1" x14ac:dyDescent="0.2">
      <c r="A128" s="15">
        <v>8.1</v>
      </c>
      <c r="B128" s="162" t="s">
        <v>73</v>
      </c>
      <c r="C128" s="13">
        <v>44.4</v>
      </c>
      <c r="D128" s="61" t="s">
        <v>26</v>
      </c>
      <c r="E128" s="39">
        <v>3428.6158529048885</v>
      </c>
      <c r="F128" s="56">
        <f t="shared" si="3"/>
        <v>152230.54</v>
      </c>
      <c r="G128" s="151"/>
      <c r="H128" s="373"/>
      <c r="I128" s="373"/>
      <c r="J128" s="373"/>
      <c r="K128" s="373"/>
      <c r="L128" s="373"/>
      <c r="M128" s="373"/>
      <c r="N128" s="373"/>
      <c r="O128" s="373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3"/>
      <c r="AA128" s="373"/>
      <c r="AB128" s="373"/>
      <c r="AC128" s="373"/>
      <c r="AD128" s="373"/>
      <c r="AE128" s="373"/>
      <c r="AF128" s="373"/>
      <c r="AG128" s="373"/>
      <c r="AH128" s="373"/>
      <c r="AI128" s="373"/>
      <c r="AJ128" s="373"/>
      <c r="AK128" s="373"/>
      <c r="AL128" s="373"/>
      <c r="AM128" s="373"/>
      <c r="AN128" s="373"/>
      <c r="AO128" s="373"/>
      <c r="AP128" s="373"/>
    </row>
    <row r="129" spans="1:42" s="24" customFormat="1" ht="11.25" customHeight="1" x14ac:dyDescent="0.2">
      <c r="A129" s="15">
        <v>8.1999999999999993</v>
      </c>
      <c r="B129" s="156" t="s">
        <v>310</v>
      </c>
      <c r="C129" s="13">
        <v>20</v>
      </c>
      <c r="D129" s="61" t="s">
        <v>19</v>
      </c>
      <c r="E129" s="39">
        <v>804.69870750000007</v>
      </c>
      <c r="F129" s="56">
        <f t="shared" si="3"/>
        <v>16093.97</v>
      </c>
      <c r="G129" s="151"/>
      <c r="H129" s="373"/>
      <c r="I129" s="373"/>
      <c r="J129" s="373"/>
      <c r="K129" s="373"/>
      <c r="L129" s="373"/>
      <c r="M129" s="373"/>
      <c r="N129" s="373"/>
      <c r="O129" s="373"/>
      <c r="P129" s="373"/>
      <c r="Q129" s="373"/>
      <c r="R129" s="373"/>
      <c r="S129" s="373"/>
      <c r="T129" s="373"/>
      <c r="U129" s="373"/>
      <c r="V129" s="373"/>
      <c r="W129" s="373"/>
      <c r="X129" s="373"/>
      <c r="Y129" s="373"/>
      <c r="Z129" s="373"/>
      <c r="AA129" s="373"/>
      <c r="AB129" s="373"/>
      <c r="AC129" s="373"/>
      <c r="AD129" s="373"/>
      <c r="AE129" s="373"/>
      <c r="AF129" s="373"/>
      <c r="AG129" s="373"/>
      <c r="AH129" s="373"/>
      <c r="AI129" s="373"/>
      <c r="AJ129" s="373"/>
      <c r="AK129" s="373"/>
      <c r="AL129" s="373"/>
      <c r="AM129" s="373"/>
      <c r="AN129" s="373"/>
      <c r="AO129" s="373"/>
      <c r="AP129" s="373"/>
    </row>
    <row r="130" spans="1:42" s="24" customFormat="1" ht="11.25" customHeight="1" x14ac:dyDescent="0.2">
      <c r="A130" s="15">
        <v>8.3000000000000007</v>
      </c>
      <c r="B130" s="156" t="s">
        <v>311</v>
      </c>
      <c r="C130" s="13">
        <v>6</v>
      </c>
      <c r="D130" s="61" t="s">
        <v>19</v>
      </c>
      <c r="E130" s="39">
        <v>7550.6131564000016</v>
      </c>
      <c r="F130" s="56">
        <f t="shared" si="3"/>
        <v>45303.68</v>
      </c>
      <c r="G130" s="151"/>
      <c r="H130" s="373"/>
      <c r="I130" s="373"/>
      <c r="J130" s="373"/>
      <c r="K130" s="373"/>
      <c r="L130" s="373"/>
      <c r="M130" s="373"/>
      <c r="N130" s="373"/>
      <c r="O130" s="373"/>
      <c r="P130" s="373"/>
      <c r="Q130" s="373"/>
      <c r="R130" s="373"/>
      <c r="S130" s="373"/>
      <c r="T130" s="373"/>
      <c r="U130" s="373"/>
      <c r="V130" s="373"/>
      <c r="W130" s="373"/>
      <c r="X130" s="373"/>
      <c r="Y130" s="373"/>
      <c r="Z130" s="373"/>
      <c r="AA130" s="373"/>
      <c r="AB130" s="373"/>
      <c r="AC130" s="373"/>
      <c r="AD130" s="373"/>
      <c r="AE130" s="373"/>
      <c r="AF130" s="373"/>
      <c r="AG130" s="373"/>
      <c r="AH130" s="373"/>
      <c r="AI130" s="373"/>
      <c r="AJ130" s="373"/>
      <c r="AK130" s="373"/>
      <c r="AL130" s="373"/>
      <c r="AM130" s="373"/>
      <c r="AN130" s="373"/>
      <c r="AO130" s="373"/>
      <c r="AP130" s="373"/>
    </row>
    <row r="131" spans="1:42" s="24" customFormat="1" ht="11.25" customHeight="1" x14ac:dyDescent="0.2">
      <c r="A131" s="15">
        <v>8.4</v>
      </c>
      <c r="B131" s="162" t="s">
        <v>74</v>
      </c>
      <c r="C131" s="13">
        <v>1</v>
      </c>
      <c r="D131" s="61" t="s">
        <v>19</v>
      </c>
      <c r="E131" s="39">
        <v>28449.264999999999</v>
      </c>
      <c r="F131" s="56">
        <f t="shared" si="3"/>
        <v>28449.27</v>
      </c>
      <c r="G131" s="151"/>
      <c r="H131" s="373"/>
      <c r="I131" s="373"/>
      <c r="J131" s="373"/>
      <c r="K131" s="373"/>
      <c r="L131" s="373"/>
      <c r="M131" s="373"/>
      <c r="N131" s="373"/>
      <c r="O131" s="373"/>
      <c r="P131" s="373"/>
      <c r="Q131" s="373"/>
      <c r="R131" s="373"/>
      <c r="S131" s="373"/>
      <c r="T131" s="373"/>
      <c r="U131" s="373"/>
      <c r="V131" s="373"/>
      <c r="W131" s="373"/>
      <c r="X131" s="373"/>
      <c r="Y131" s="373"/>
      <c r="Z131" s="373"/>
      <c r="AA131" s="373"/>
      <c r="AB131" s="373"/>
      <c r="AC131" s="373"/>
      <c r="AD131" s="373"/>
      <c r="AE131" s="373"/>
      <c r="AF131" s="373"/>
      <c r="AG131" s="373"/>
      <c r="AH131" s="373"/>
      <c r="AI131" s="373"/>
      <c r="AJ131" s="373"/>
      <c r="AK131" s="373"/>
      <c r="AL131" s="373"/>
      <c r="AM131" s="373"/>
      <c r="AN131" s="373"/>
      <c r="AO131" s="373"/>
      <c r="AP131" s="373"/>
    </row>
    <row r="132" spans="1:42" s="24" customFormat="1" ht="11.25" customHeight="1" x14ac:dyDescent="0.2">
      <c r="A132" s="15"/>
      <c r="B132" s="162"/>
      <c r="C132" s="13"/>
      <c r="D132" s="61"/>
      <c r="E132" s="39"/>
      <c r="F132" s="56">
        <f t="shared" si="3"/>
        <v>0</v>
      </c>
      <c r="G132" s="151"/>
      <c r="H132" s="373"/>
      <c r="I132" s="373"/>
      <c r="J132" s="373"/>
      <c r="K132" s="373"/>
      <c r="L132" s="373"/>
      <c r="M132" s="373"/>
      <c r="N132" s="373"/>
      <c r="O132" s="373"/>
      <c r="P132" s="373"/>
      <c r="Q132" s="373"/>
      <c r="R132" s="373"/>
      <c r="S132" s="373"/>
      <c r="T132" s="373"/>
      <c r="U132" s="373"/>
      <c r="V132" s="373"/>
      <c r="W132" s="373"/>
      <c r="X132" s="373"/>
      <c r="Y132" s="373"/>
      <c r="Z132" s="373"/>
      <c r="AA132" s="373"/>
      <c r="AB132" s="373"/>
      <c r="AC132" s="373"/>
      <c r="AD132" s="373"/>
      <c r="AE132" s="373"/>
      <c r="AF132" s="373"/>
      <c r="AG132" s="373"/>
      <c r="AH132" s="373"/>
      <c r="AI132" s="373"/>
      <c r="AJ132" s="373"/>
      <c r="AK132" s="373"/>
      <c r="AL132" s="373"/>
      <c r="AM132" s="373"/>
      <c r="AN132" s="373"/>
      <c r="AO132" s="373"/>
      <c r="AP132" s="373"/>
    </row>
    <row r="133" spans="1:42" s="24" customFormat="1" ht="11.25" customHeight="1" x14ac:dyDescent="0.2">
      <c r="A133" s="15">
        <v>9</v>
      </c>
      <c r="B133" s="162" t="s">
        <v>75</v>
      </c>
      <c r="C133" s="13">
        <v>17.28</v>
      </c>
      <c r="D133" s="61" t="s">
        <v>42</v>
      </c>
      <c r="E133" s="39">
        <v>667.55103025000005</v>
      </c>
      <c r="F133" s="56">
        <f t="shared" si="3"/>
        <v>11535.28</v>
      </c>
      <c r="G133" s="151"/>
      <c r="H133" s="373"/>
      <c r="I133" s="373"/>
      <c r="J133" s="373"/>
      <c r="K133" s="373"/>
      <c r="L133" s="373"/>
      <c r="M133" s="373"/>
      <c r="N133" s="373"/>
      <c r="O133" s="373"/>
      <c r="P133" s="373"/>
      <c r="Q133" s="373"/>
      <c r="R133" s="373"/>
      <c r="S133" s="373"/>
      <c r="T133" s="373"/>
      <c r="U133" s="373"/>
      <c r="V133" s="373"/>
      <c r="W133" s="373"/>
      <c r="X133" s="373"/>
      <c r="Y133" s="373"/>
      <c r="Z133" s="373"/>
      <c r="AA133" s="373"/>
      <c r="AB133" s="373"/>
      <c r="AC133" s="373"/>
      <c r="AD133" s="373"/>
      <c r="AE133" s="373"/>
      <c r="AF133" s="373"/>
      <c r="AG133" s="373"/>
      <c r="AH133" s="373"/>
      <c r="AI133" s="373"/>
      <c r="AJ133" s="373"/>
      <c r="AK133" s="373"/>
      <c r="AL133" s="373"/>
      <c r="AM133" s="373"/>
      <c r="AN133" s="373"/>
      <c r="AO133" s="373"/>
      <c r="AP133" s="373"/>
    </row>
    <row r="134" spans="1:42" s="24" customFormat="1" ht="11.25" customHeight="1" x14ac:dyDescent="0.2">
      <c r="A134" s="15"/>
      <c r="B134" s="167"/>
      <c r="C134" s="13"/>
      <c r="D134" s="61"/>
      <c r="E134" s="39"/>
      <c r="F134" s="80"/>
      <c r="G134" s="151"/>
      <c r="H134" s="373"/>
      <c r="I134" s="373"/>
      <c r="J134" s="373"/>
      <c r="K134" s="373"/>
      <c r="L134" s="37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373"/>
      <c r="AA134" s="373"/>
      <c r="AB134" s="373"/>
      <c r="AC134" s="373"/>
      <c r="AD134" s="373"/>
      <c r="AE134" s="373"/>
      <c r="AF134" s="373"/>
      <c r="AG134" s="373"/>
      <c r="AH134" s="373"/>
      <c r="AI134" s="373"/>
      <c r="AJ134" s="373"/>
      <c r="AK134" s="373"/>
      <c r="AL134" s="373"/>
      <c r="AM134" s="373"/>
      <c r="AN134" s="373"/>
      <c r="AO134" s="373"/>
      <c r="AP134" s="373"/>
    </row>
    <row r="135" spans="1:42" s="24" customFormat="1" ht="11.25" customHeight="1" x14ac:dyDescent="0.2">
      <c r="A135" s="81" t="s">
        <v>3</v>
      </c>
      <c r="B135" s="168" t="s">
        <v>365</v>
      </c>
      <c r="C135" s="57"/>
      <c r="D135" s="82"/>
      <c r="E135" s="83"/>
      <c r="F135" s="84"/>
      <c r="G135" s="151"/>
      <c r="H135" s="373"/>
      <c r="I135" s="373"/>
      <c r="J135" s="373"/>
      <c r="K135" s="373"/>
      <c r="L135" s="37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373"/>
      <c r="AA135" s="373"/>
      <c r="AB135" s="373"/>
      <c r="AC135" s="373"/>
      <c r="AD135" s="373"/>
      <c r="AE135" s="373"/>
      <c r="AF135" s="373"/>
      <c r="AG135" s="373"/>
      <c r="AH135" s="373"/>
      <c r="AI135" s="373"/>
      <c r="AJ135" s="373"/>
      <c r="AK135" s="373"/>
      <c r="AL135" s="373"/>
      <c r="AM135" s="373"/>
      <c r="AN135" s="373"/>
      <c r="AO135" s="373"/>
      <c r="AP135" s="373"/>
    </row>
    <row r="136" spans="1:42" s="24" customFormat="1" ht="11.25" customHeight="1" x14ac:dyDescent="0.2">
      <c r="A136" s="85"/>
      <c r="B136" s="169"/>
      <c r="C136" s="57"/>
      <c r="D136" s="82"/>
      <c r="E136" s="83"/>
      <c r="F136" s="84"/>
      <c r="G136" s="151"/>
      <c r="H136" s="373"/>
      <c r="I136" s="373"/>
      <c r="J136" s="373"/>
      <c r="K136" s="373"/>
      <c r="L136" s="373"/>
      <c r="M136" s="373"/>
      <c r="N136" s="373"/>
      <c r="O136" s="373"/>
      <c r="P136" s="373"/>
      <c r="Q136" s="373"/>
      <c r="R136" s="373"/>
      <c r="S136" s="373"/>
      <c r="T136" s="373"/>
      <c r="U136" s="373"/>
      <c r="V136" s="373"/>
      <c r="W136" s="373"/>
      <c r="X136" s="373"/>
      <c r="Y136" s="373"/>
      <c r="Z136" s="373"/>
      <c r="AA136" s="373"/>
      <c r="AB136" s="373"/>
      <c r="AC136" s="373"/>
      <c r="AD136" s="373"/>
      <c r="AE136" s="373"/>
      <c r="AF136" s="373"/>
      <c r="AG136" s="373"/>
      <c r="AH136" s="373"/>
      <c r="AI136" s="373"/>
      <c r="AJ136" s="373"/>
      <c r="AK136" s="373"/>
      <c r="AL136" s="373"/>
      <c r="AM136" s="373"/>
      <c r="AN136" s="373"/>
      <c r="AO136" s="373"/>
      <c r="AP136" s="373"/>
    </row>
    <row r="137" spans="1:42" s="24" customFormat="1" ht="11.25" customHeight="1" x14ac:dyDescent="0.2">
      <c r="A137" s="86">
        <v>1</v>
      </c>
      <c r="B137" s="168" t="s">
        <v>79</v>
      </c>
      <c r="C137" s="57"/>
      <c r="D137" s="82"/>
      <c r="E137" s="83"/>
      <c r="F137" s="84"/>
      <c r="G137" s="151"/>
      <c r="H137" s="373"/>
      <c r="I137" s="373"/>
      <c r="J137" s="373"/>
      <c r="K137" s="373"/>
      <c r="L137" s="373"/>
      <c r="M137" s="373"/>
      <c r="N137" s="373"/>
      <c r="O137" s="373"/>
      <c r="P137" s="373"/>
      <c r="Q137" s="373"/>
      <c r="R137" s="373"/>
      <c r="S137" s="373"/>
      <c r="T137" s="373"/>
      <c r="U137" s="373"/>
      <c r="V137" s="373"/>
      <c r="W137" s="373"/>
      <c r="X137" s="373"/>
      <c r="Y137" s="373"/>
      <c r="Z137" s="373"/>
      <c r="AA137" s="373"/>
      <c r="AB137" s="373"/>
      <c r="AC137" s="373"/>
      <c r="AD137" s="373"/>
      <c r="AE137" s="373"/>
      <c r="AF137" s="373"/>
      <c r="AG137" s="373"/>
      <c r="AH137" s="373"/>
      <c r="AI137" s="373"/>
      <c r="AJ137" s="373"/>
      <c r="AK137" s="373"/>
      <c r="AL137" s="373"/>
      <c r="AM137" s="373"/>
      <c r="AN137" s="373"/>
      <c r="AO137" s="373"/>
      <c r="AP137" s="373"/>
    </row>
    <row r="138" spans="1:42" s="24" customFormat="1" ht="11.25" customHeight="1" x14ac:dyDescent="0.2">
      <c r="A138" s="87">
        <v>1.1000000000000001</v>
      </c>
      <c r="B138" s="170" t="s">
        <v>80</v>
      </c>
      <c r="C138" s="13">
        <v>2</v>
      </c>
      <c r="D138" s="61" t="s">
        <v>19</v>
      </c>
      <c r="E138" s="39">
        <v>29142.857142857141</v>
      </c>
      <c r="F138" s="88">
        <f t="shared" ref="F138:F151" si="4">ROUND(C138*E138,2)</f>
        <v>58285.71</v>
      </c>
      <c r="G138" s="151"/>
      <c r="H138" s="373"/>
      <c r="I138" s="373"/>
      <c r="J138" s="373"/>
      <c r="K138" s="373"/>
      <c r="L138" s="373"/>
      <c r="M138" s="373"/>
      <c r="N138" s="373"/>
      <c r="O138" s="373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  <c r="AI138" s="373"/>
      <c r="AJ138" s="373"/>
      <c r="AK138" s="373"/>
      <c r="AL138" s="373"/>
      <c r="AM138" s="373"/>
      <c r="AN138" s="373"/>
      <c r="AO138" s="373"/>
      <c r="AP138" s="373"/>
    </row>
    <row r="139" spans="1:42" s="24" customFormat="1" ht="11.25" customHeight="1" x14ac:dyDescent="0.2">
      <c r="A139" s="87">
        <v>1.2000000000000002</v>
      </c>
      <c r="B139" s="170" t="s">
        <v>81</v>
      </c>
      <c r="C139" s="13">
        <v>231</v>
      </c>
      <c r="D139" s="61" t="s">
        <v>82</v>
      </c>
      <c r="E139" s="39">
        <v>17.142857142857142</v>
      </c>
      <c r="F139" s="88">
        <f t="shared" si="4"/>
        <v>3960</v>
      </c>
      <c r="G139" s="151"/>
      <c r="H139" s="373"/>
      <c r="I139" s="373"/>
      <c r="J139" s="373"/>
      <c r="K139" s="373"/>
      <c r="L139" s="373"/>
      <c r="M139" s="373"/>
      <c r="N139" s="373"/>
      <c r="O139" s="373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  <c r="AJ139" s="373"/>
      <c r="AK139" s="373"/>
      <c r="AL139" s="373"/>
      <c r="AM139" s="373"/>
      <c r="AN139" s="373"/>
      <c r="AO139" s="373"/>
      <c r="AP139" s="373"/>
    </row>
    <row r="140" spans="1:42" s="24" customFormat="1" ht="11.25" customHeight="1" x14ac:dyDescent="0.2">
      <c r="A140" s="87">
        <v>1.3000000000000003</v>
      </c>
      <c r="B140" s="170" t="s">
        <v>83</v>
      </c>
      <c r="C140" s="13">
        <v>2</v>
      </c>
      <c r="D140" s="61" t="s">
        <v>19</v>
      </c>
      <c r="E140" s="39">
        <v>2050</v>
      </c>
      <c r="F140" s="88">
        <f t="shared" si="4"/>
        <v>4100</v>
      </c>
      <c r="G140" s="151"/>
      <c r="H140" s="373"/>
      <c r="I140" s="373"/>
      <c r="J140" s="373"/>
      <c r="K140" s="373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  <c r="AJ140" s="373"/>
      <c r="AK140" s="373"/>
      <c r="AL140" s="373"/>
      <c r="AM140" s="373"/>
      <c r="AN140" s="373"/>
      <c r="AO140" s="373"/>
      <c r="AP140" s="373"/>
    </row>
    <row r="141" spans="1:42" s="24" customFormat="1" ht="11.25" customHeight="1" x14ac:dyDescent="0.2">
      <c r="A141" s="87">
        <v>1.4000000000000004</v>
      </c>
      <c r="B141" s="170" t="s">
        <v>84</v>
      </c>
      <c r="C141" s="13">
        <v>2</v>
      </c>
      <c r="D141" s="61" t="s">
        <v>19</v>
      </c>
      <c r="E141" s="39">
        <v>2600</v>
      </c>
      <c r="F141" s="88">
        <f t="shared" si="4"/>
        <v>5200</v>
      </c>
      <c r="G141" s="151"/>
      <c r="H141" s="373"/>
      <c r="I141" s="373"/>
      <c r="J141" s="373"/>
      <c r="K141" s="373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373"/>
      <c r="AE141" s="373"/>
      <c r="AF141" s="373"/>
      <c r="AG141" s="373"/>
      <c r="AH141" s="373"/>
      <c r="AI141" s="373"/>
      <c r="AJ141" s="373"/>
      <c r="AK141" s="373"/>
      <c r="AL141" s="373"/>
      <c r="AM141" s="373"/>
      <c r="AN141" s="373"/>
      <c r="AO141" s="373"/>
      <c r="AP141" s="373"/>
    </row>
    <row r="142" spans="1:42" s="24" customFormat="1" ht="11.25" customHeight="1" x14ac:dyDescent="0.2">
      <c r="A142" s="87">
        <v>1.5000000000000004</v>
      </c>
      <c r="B142" s="170" t="s">
        <v>85</v>
      </c>
      <c r="C142" s="13">
        <v>1</v>
      </c>
      <c r="D142" s="61" t="s">
        <v>19</v>
      </c>
      <c r="E142" s="39">
        <v>3500</v>
      </c>
      <c r="F142" s="88">
        <f t="shared" si="4"/>
        <v>3500</v>
      </c>
      <c r="G142" s="151"/>
      <c r="H142" s="373"/>
      <c r="I142" s="373"/>
      <c r="J142" s="373"/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  <c r="AI142" s="373"/>
      <c r="AJ142" s="373"/>
      <c r="AK142" s="373"/>
      <c r="AL142" s="373"/>
      <c r="AM142" s="373"/>
      <c r="AN142" s="373"/>
      <c r="AO142" s="373"/>
      <c r="AP142" s="373"/>
    </row>
    <row r="143" spans="1:42" s="24" customFormat="1" ht="11.25" customHeight="1" x14ac:dyDescent="0.2">
      <c r="A143" s="87">
        <v>1.6000000000000005</v>
      </c>
      <c r="B143" s="170" t="s">
        <v>86</v>
      </c>
      <c r="C143" s="13">
        <v>1</v>
      </c>
      <c r="D143" s="61" t="s">
        <v>19</v>
      </c>
      <c r="E143" s="39">
        <v>9500</v>
      </c>
      <c r="F143" s="88">
        <f t="shared" si="4"/>
        <v>9500</v>
      </c>
      <c r="G143" s="151"/>
      <c r="H143" s="373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3"/>
      <c r="AG143" s="373"/>
      <c r="AH143" s="373"/>
      <c r="AI143" s="373"/>
      <c r="AJ143" s="373"/>
      <c r="AK143" s="373"/>
      <c r="AL143" s="373"/>
      <c r="AM143" s="373"/>
      <c r="AN143" s="373"/>
      <c r="AO143" s="373"/>
      <c r="AP143" s="373"/>
    </row>
    <row r="144" spans="1:42" s="24" customFormat="1" ht="11.25" customHeight="1" x14ac:dyDescent="0.2">
      <c r="A144" s="87">
        <v>1.7000000000000006</v>
      </c>
      <c r="B144" s="171" t="s">
        <v>87</v>
      </c>
      <c r="C144" s="13">
        <v>1</v>
      </c>
      <c r="D144" s="61" t="s">
        <v>19</v>
      </c>
      <c r="E144" s="39">
        <v>30000</v>
      </c>
      <c r="F144" s="88">
        <f t="shared" si="4"/>
        <v>30000</v>
      </c>
      <c r="G144" s="151"/>
      <c r="H144" s="373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  <c r="AJ144" s="373"/>
      <c r="AK144" s="373"/>
      <c r="AL144" s="373"/>
      <c r="AM144" s="373"/>
      <c r="AN144" s="373"/>
      <c r="AO144" s="373"/>
      <c r="AP144" s="373"/>
    </row>
    <row r="145" spans="1:42" s="24" customFormat="1" ht="11.25" customHeight="1" x14ac:dyDescent="0.2">
      <c r="A145" s="87">
        <v>1.8000000000000007</v>
      </c>
      <c r="B145" s="170" t="s">
        <v>88</v>
      </c>
      <c r="C145" s="13">
        <v>1</v>
      </c>
      <c r="D145" s="61" t="s">
        <v>19</v>
      </c>
      <c r="E145" s="39">
        <v>4285.7142857142853</v>
      </c>
      <c r="F145" s="88">
        <f t="shared" si="4"/>
        <v>4285.71</v>
      </c>
      <c r="G145" s="151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  <c r="AJ145" s="373"/>
      <c r="AK145" s="373"/>
      <c r="AL145" s="373"/>
      <c r="AM145" s="373"/>
      <c r="AN145" s="373"/>
      <c r="AO145" s="373"/>
      <c r="AP145" s="373"/>
    </row>
    <row r="146" spans="1:42" s="24" customFormat="1" ht="11.25" customHeight="1" x14ac:dyDescent="0.2">
      <c r="A146" s="87">
        <v>1.9000000000000008</v>
      </c>
      <c r="B146" s="170" t="s">
        <v>89</v>
      </c>
      <c r="C146" s="13">
        <v>1</v>
      </c>
      <c r="D146" s="61" t="s">
        <v>19</v>
      </c>
      <c r="E146" s="39">
        <v>2095.238095238095</v>
      </c>
      <c r="F146" s="88">
        <f t="shared" si="4"/>
        <v>2095.2399999999998</v>
      </c>
      <c r="G146" s="151"/>
      <c r="H146" s="373"/>
      <c r="I146" s="373"/>
      <c r="J146" s="373"/>
      <c r="K146" s="373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373"/>
      <c r="AE146" s="373"/>
      <c r="AF146" s="373"/>
      <c r="AG146" s="373"/>
      <c r="AH146" s="373"/>
      <c r="AI146" s="373"/>
      <c r="AJ146" s="373"/>
      <c r="AK146" s="373"/>
      <c r="AL146" s="373"/>
      <c r="AM146" s="373"/>
      <c r="AN146" s="373"/>
      <c r="AO146" s="373"/>
      <c r="AP146" s="373"/>
    </row>
    <row r="147" spans="1:42" s="24" customFormat="1" ht="11.25" customHeight="1" x14ac:dyDescent="0.2">
      <c r="A147" s="89">
        <v>1.1000000000000001</v>
      </c>
      <c r="B147" s="170" t="s">
        <v>90</v>
      </c>
      <c r="C147" s="13">
        <v>1</v>
      </c>
      <c r="D147" s="61" t="s">
        <v>91</v>
      </c>
      <c r="E147" s="39">
        <v>3500</v>
      </c>
      <c r="F147" s="88">
        <f t="shared" si="4"/>
        <v>3500</v>
      </c>
      <c r="G147" s="151"/>
      <c r="H147" s="373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  <c r="AJ147" s="373"/>
      <c r="AK147" s="373"/>
      <c r="AL147" s="373"/>
      <c r="AM147" s="373"/>
      <c r="AN147" s="373"/>
      <c r="AO147" s="373"/>
      <c r="AP147" s="373"/>
    </row>
    <row r="148" spans="1:42" s="24" customFormat="1" ht="11.25" customHeight="1" x14ac:dyDescent="0.2">
      <c r="A148" s="89">
        <v>1.1100000000000001</v>
      </c>
      <c r="B148" s="170" t="s">
        <v>92</v>
      </c>
      <c r="C148" s="13">
        <v>2</v>
      </c>
      <c r="D148" s="61" t="s">
        <v>19</v>
      </c>
      <c r="E148" s="39">
        <v>1018.155</v>
      </c>
      <c r="F148" s="88">
        <f t="shared" si="4"/>
        <v>2036.31</v>
      </c>
      <c r="G148" s="151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  <c r="AL148" s="373"/>
      <c r="AM148" s="373"/>
      <c r="AN148" s="373"/>
      <c r="AO148" s="373"/>
      <c r="AP148" s="373"/>
    </row>
    <row r="149" spans="1:42" s="24" customFormat="1" ht="11.25" customHeight="1" x14ac:dyDescent="0.2">
      <c r="A149" s="89">
        <v>1.1200000000000001</v>
      </c>
      <c r="B149" s="170" t="s">
        <v>93</v>
      </c>
      <c r="C149" s="13">
        <v>2</v>
      </c>
      <c r="D149" s="61" t="s">
        <v>19</v>
      </c>
      <c r="E149" s="39">
        <v>1018.155</v>
      </c>
      <c r="F149" s="88">
        <f t="shared" si="4"/>
        <v>2036.31</v>
      </c>
      <c r="G149" s="151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  <c r="AL149" s="373"/>
      <c r="AM149" s="373"/>
      <c r="AN149" s="373"/>
      <c r="AO149" s="373"/>
      <c r="AP149" s="373"/>
    </row>
    <row r="150" spans="1:42" s="24" customFormat="1" ht="11.25" customHeight="1" x14ac:dyDescent="0.2">
      <c r="A150" s="89">
        <v>1.1300000000000001</v>
      </c>
      <c r="B150" s="170" t="s">
        <v>318</v>
      </c>
      <c r="C150" s="13">
        <v>1</v>
      </c>
      <c r="D150" s="61" t="s">
        <v>19</v>
      </c>
      <c r="E150" s="39">
        <v>37327.998</v>
      </c>
      <c r="F150" s="88">
        <f t="shared" si="4"/>
        <v>37328</v>
      </c>
      <c r="G150" s="151"/>
      <c r="H150" s="373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373"/>
      <c r="AE150" s="373"/>
      <c r="AF150" s="373"/>
      <c r="AG150" s="373"/>
      <c r="AH150" s="373"/>
      <c r="AI150" s="373"/>
      <c r="AJ150" s="373"/>
      <c r="AK150" s="373"/>
      <c r="AL150" s="373"/>
      <c r="AM150" s="373"/>
      <c r="AN150" s="373"/>
      <c r="AO150" s="373"/>
      <c r="AP150" s="373"/>
    </row>
    <row r="151" spans="1:42" s="24" customFormat="1" ht="11.25" customHeight="1" x14ac:dyDescent="0.2">
      <c r="A151" s="89">
        <v>1.1400000000000001</v>
      </c>
      <c r="B151" s="170" t="s">
        <v>94</v>
      </c>
      <c r="C151" s="13">
        <v>2</v>
      </c>
      <c r="D151" s="61" t="s">
        <v>19</v>
      </c>
      <c r="E151" s="39">
        <v>1500</v>
      </c>
      <c r="F151" s="88">
        <f t="shared" si="4"/>
        <v>3000</v>
      </c>
      <c r="G151" s="151"/>
      <c r="H151" s="373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373"/>
      <c r="AE151" s="373"/>
      <c r="AF151" s="373"/>
      <c r="AG151" s="373"/>
      <c r="AH151" s="373"/>
      <c r="AI151" s="373"/>
      <c r="AJ151" s="373"/>
      <c r="AK151" s="373"/>
      <c r="AL151" s="373"/>
      <c r="AM151" s="373"/>
      <c r="AN151" s="373"/>
      <c r="AO151" s="373"/>
      <c r="AP151" s="373"/>
    </row>
    <row r="152" spans="1:42" s="24" customFormat="1" ht="11.25" customHeight="1" x14ac:dyDescent="0.2">
      <c r="A152" s="38"/>
      <c r="B152" s="172"/>
      <c r="C152" s="57"/>
      <c r="D152" s="61"/>
      <c r="E152" s="39"/>
      <c r="F152" s="40"/>
      <c r="G152" s="151"/>
      <c r="H152" s="373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373"/>
      <c r="AE152" s="373"/>
      <c r="AF152" s="373"/>
      <c r="AG152" s="373"/>
      <c r="AH152" s="373"/>
      <c r="AI152" s="373"/>
      <c r="AJ152" s="373"/>
      <c r="AK152" s="373"/>
      <c r="AL152" s="373"/>
      <c r="AM152" s="373"/>
      <c r="AN152" s="373"/>
      <c r="AO152" s="373"/>
      <c r="AP152" s="373"/>
    </row>
    <row r="153" spans="1:42" s="24" customFormat="1" ht="11.25" customHeight="1" x14ac:dyDescent="0.2">
      <c r="A153" s="86">
        <v>2</v>
      </c>
      <c r="B153" s="168" t="s">
        <v>95</v>
      </c>
      <c r="C153" s="57"/>
      <c r="D153" s="61"/>
      <c r="E153" s="39"/>
      <c r="F153" s="40"/>
      <c r="G153" s="151"/>
      <c r="H153" s="373"/>
      <c r="I153" s="373"/>
      <c r="J153" s="373"/>
      <c r="K153" s="373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373"/>
      <c r="AE153" s="373"/>
      <c r="AF153" s="373"/>
      <c r="AG153" s="373"/>
      <c r="AH153" s="373"/>
      <c r="AI153" s="373"/>
      <c r="AJ153" s="373"/>
      <c r="AK153" s="373"/>
      <c r="AL153" s="373"/>
      <c r="AM153" s="373"/>
      <c r="AN153" s="373"/>
      <c r="AO153" s="373"/>
      <c r="AP153" s="373"/>
    </row>
    <row r="154" spans="1:42" s="24" customFormat="1" ht="11.25" customHeight="1" x14ac:dyDescent="0.2">
      <c r="A154" s="87">
        <v>2.1</v>
      </c>
      <c r="B154" s="170" t="s">
        <v>96</v>
      </c>
      <c r="C154" s="13">
        <v>1</v>
      </c>
      <c r="D154" s="61" t="s">
        <v>19</v>
      </c>
      <c r="E154" s="39">
        <v>333.33333333333331</v>
      </c>
      <c r="F154" s="88">
        <f t="shared" ref="F154:F170" si="5">ROUND(C154*E154,2)</f>
        <v>333.33</v>
      </c>
      <c r="G154" s="151"/>
      <c r="H154" s="373"/>
      <c r="I154" s="373"/>
      <c r="J154" s="373"/>
      <c r="K154" s="373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373"/>
      <c r="AE154" s="373"/>
      <c r="AF154" s="373"/>
      <c r="AG154" s="373"/>
      <c r="AH154" s="373"/>
      <c r="AI154" s="373"/>
      <c r="AJ154" s="373"/>
      <c r="AK154" s="373"/>
      <c r="AL154" s="373"/>
      <c r="AM154" s="373"/>
      <c r="AN154" s="373"/>
      <c r="AO154" s="373"/>
      <c r="AP154" s="373"/>
    </row>
    <row r="155" spans="1:42" s="24" customFormat="1" ht="11.25" customHeight="1" x14ac:dyDescent="0.2">
      <c r="A155" s="87">
        <v>2.2000000000000002</v>
      </c>
      <c r="B155" s="170" t="s">
        <v>97</v>
      </c>
      <c r="C155" s="13">
        <v>2</v>
      </c>
      <c r="D155" s="61" t="s">
        <v>19</v>
      </c>
      <c r="E155" s="39">
        <v>1857.1428571428571</v>
      </c>
      <c r="F155" s="88">
        <f t="shared" si="5"/>
        <v>3714.29</v>
      </c>
      <c r="G155" s="151"/>
      <c r="H155" s="373"/>
      <c r="I155" s="373"/>
      <c r="J155" s="373"/>
      <c r="K155" s="373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373"/>
      <c r="AE155" s="373"/>
      <c r="AF155" s="373"/>
      <c r="AG155" s="373"/>
      <c r="AH155" s="373"/>
      <c r="AI155" s="373"/>
      <c r="AJ155" s="373"/>
      <c r="AK155" s="373"/>
      <c r="AL155" s="373"/>
      <c r="AM155" s="373"/>
      <c r="AN155" s="373"/>
      <c r="AO155" s="373"/>
      <c r="AP155" s="373"/>
    </row>
    <row r="156" spans="1:42" s="24" customFormat="1" ht="11.25" customHeight="1" x14ac:dyDescent="0.2">
      <c r="A156" s="87">
        <v>2.3000000000000003</v>
      </c>
      <c r="B156" s="170" t="s">
        <v>98</v>
      </c>
      <c r="C156" s="13">
        <v>2</v>
      </c>
      <c r="D156" s="61" t="s">
        <v>19</v>
      </c>
      <c r="E156" s="39">
        <v>171.42857142857142</v>
      </c>
      <c r="F156" s="88">
        <f t="shared" si="5"/>
        <v>342.86</v>
      </c>
      <c r="G156" s="151"/>
      <c r="H156" s="373"/>
      <c r="I156" s="373"/>
      <c r="J156" s="373"/>
      <c r="K156" s="373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373"/>
      <c r="AE156" s="373"/>
      <c r="AF156" s="373"/>
      <c r="AG156" s="373"/>
      <c r="AH156" s="373"/>
      <c r="AI156" s="373"/>
      <c r="AJ156" s="373"/>
      <c r="AK156" s="373"/>
      <c r="AL156" s="373"/>
      <c r="AM156" s="373"/>
      <c r="AN156" s="373"/>
      <c r="AO156" s="373"/>
      <c r="AP156" s="373"/>
    </row>
    <row r="157" spans="1:42" s="24" customFormat="1" ht="11.25" customHeight="1" x14ac:dyDescent="0.2">
      <c r="A157" s="87">
        <v>2.4000000000000004</v>
      </c>
      <c r="B157" s="170" t="s">
        <v>99</v>
      </c>
      <c r="C157" s="13">
        <v>1</v>
      </c>
      <c r="D157" s="61" t="s">
        <v>19</v>
      </c>
      <c r="E157" s="39">
        <v>480.95238095238091</v>
      </c>
      <c r="F157" s="88">
        <f t="shared" si="5"/>
        <v>480.95</v>
      </c>
      <c r="G157" s="151"/>
      <c r="H157" s="373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  <c r="AJ157" s="373"/>
      <c r="AK157" s="373"/>
      <c r="AL157" s="373"/>
      <c r="AM157" s="373"/>
      <c r="AN157" s="373"/>
      <c r="AO157" s="373"/>
      <c r="AP157" s="373"/>
    </row>
    <row r="158" spans="1:42" s="24" customFormat="1" ht="11.25" customHeight="1" x14ac:dyDescent="0.2">
      <c r="A158" s="87">
        <v>2.5000000000000004</v>
      </c>
      <c r="B158" s="170" t="s">
        <v>100</v>
      </c>
      <c r="C158" s="13">
        <v>2</v>
      </c>
      <c r="D158" s="61" t="s">
        <v>19</v>
      </c>
      <c r="E158" s="39">
        <v>329.52380952380952</v>
      </c>
      <c r="F158" s="88">
        <f t="shared" si="5"/>
        <v>659.05</v>
      </c>
      <c r="G158" s="151"/>
      <c r="H158" s="151"/>
      <c r="I158" s="151"/>
      <c r="J158" s="151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42" s="24" customFormat="1" ht="11.25" customHeight="1" x14ac:dyDescent="0.2">
      <c r="A159" s="87">
        <v>2.6000000000000005</v>
      </c>
      <c r="B159" s="170" t="s">
        <v>101</v>
      </c>
      <c r="C159" s="13">
        <v>4</v>
      </c>
      <c r="D159" s="61" t="s">
        <v>19</v>
      </c>
      <c r="E159" s="39">
        <v>433.33333333333331</v>
      </c>
      <c r="F159" s="88">
        <f t="shared" si="5"/>
        <v>1733.33</v>
      </c>
      <c r="G159" s="151"/>
      <c r="H159" s="151"/>
      <c r="I159" s="151"/>
      <c r="J159" s="151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42" s="24" customFormat="1" ht="11.25" customHeight="1" x14ac:dyDescent="0.2">
      <c r="A160" s="87">
        <v>2.7000000000000006</v>
      </c>
      <c r="B160" s="170" t="s">
        <v>102</v>
      </c>
      <c r="C160" s="13">
        <v>2</v>
      </c>
      <c r="D160" s="61" t="s">
        <v>19</v>
      </c>
      <c r="E160" s="39">
        <v>23.80952380952381</v>
      </c>
      <c r="F160" s="88">
        <f t="shared" si="5"/>
        <v>47.62</v>
      </c>
      <c r="G160" s="151"/>
      <c r="H160" s="151"/>
      <c r="I160" s="151"/>
      <c r="J160" s="151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s="24" customFormat="1" ht="11.25" customHeight="1" x14ac:dyDescent="0.2">
      <c r="A161" s="87">
        <v>2.8000000000000007</v>
      </c>
      <c r="B161" s="170" t="s">
        <v>103</v>
      </c>
      <c r="C161" s="13">
        <v>220</v>
      </c>
      <c r="D161" s="61" t="s">
        <v>82</v>
      </c>
      <c r="E161" s="39">
        <v>42.857142857142854</v>
      </c>
      <c r="F161" s="88">
        <f t="shared" si="5"/>
        <v>9428.57</v>
      </c>
      <c r="G161" s="151"/>
      <c r="H161" s="151"/>
      <c r="I161" s="151"/>
      <c r="J161" s="151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s="24" customFormat="1" ht="11.25" customHeight="1" x14ac:dyDescent="0.2">
      <c r="A162" s="87">
        <v>2.9000000000000008</v>
      </c>
      <c r="B162" s="170" t="s">
        <v>104</v>
      </c>
      <c r="C162" s="13">
        <v>4</v>
      </c>
      <c r="D162" s="61" t="s">
        <v>19</v>
      </c>
      <c r="E162" s="39">
        <v>76.314285714285703</v>
      </c>
      <c r="F162" s="88">
        <f t="shared" si="5"/>
        <v>305.26</v>
      </c>
      <c r="G162" s="151"/>
      <c r="H162" s="151"/>
      <c r="I162" s="151"/>
      <c r="J162" s="15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s="24" customFormat="1" ht="11.25" customHeight="1" x14ac:dyDescent="0.2">
      <c r="A163" s="89">
        <v>2.1</v>
      </c>
      <c r="B163" s="170" t="s">
        <v>105</v>
      </c>
      <c r="C163" s="13">
        <v>4</v>
      </c>
      <c r="D163" s="61" t="s">
        <v>19</v>
      </c>
      <c r="E163" s="39">
        <v>366.66666666666663</v>
      </c>
      <c r="F163" s="88">
        <f t="shared" si="5"/>
        <v>1466.67</v>
      </c>
      <c r="G163" s="151"/>
      <c r="H163" s="151"/>
      <c r="I163" s="151"/>
      <c r="J163" s="151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s="24" customFormat="1" ht="11.25" customHeight="1" x14ac:dyDescent="0.2">
      <c r="A164" s="89">
        <v>2.11</v>
      </c>
      <c r="B164" s="170" t="s">
        <v>106</v>
      </c>
      <c r="C164" s="13">
        <v>132</v>
      </c>
      <c r="D164" s="61" t="s">
        <v>82</v>
      </c>
      <c r="E164" s="39">
        <v>157.61904761904762</v>
      </c>
      <c r="F164" s="88">
        <f t="shared" si="5"/>
        <v>20805.71</v>
      </c>
      <c r="G164" s="151"/>
      <c r="H164" s="151"/>
      <c r="I164" s="151"/>
      <c r="J164" s="15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s="24" customFormat="1" ht="11.25" customHeight="1" x14ac:dyDescent="0.2">
      <c r="A165" s="89">
        <v>2.1199999999999997</v>
      </c>
      <c r="B165" s="170" t="s">
        <v>107</v>
      </c>
      <c r="C165" s="13">
        <v>66</v>
      </c>
      <c r="D165" s="61" t="s">
        <v>82</v>
      </c>
      <c r="E165" s="39">
        <v>119.04761904761904</v>
      </c>
      <c r="F165" s="88">
        <f t="shared" si="5"/>
        <v>7857.14</v>
      </c>
      <c r="G165" s="151"/>
      <c r="H165" s="151"/>
      <c r="I165" s="151"/>
      <c r="J165" s="15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s="24" customFormat="1" ht="11.25" customHeight="1" x14ac:dyDescent="0.2">
      <c r="A166" s="89">
        <v>2.1299999999999994</v>
      </c>
      <c r="B166" s="170" t="s">
        <v>108</v>
      </c>
      <c r="C166" s="13">
        <v>121</v>
      </c>
      <c r="D166" s="61" t="s">
        <v>82</v>
      </c>
      <c r="E166" s="39">
        <v>68.571428571428569</v>
      </c>
      <c r="F166" s="88">
        <f t="shared" si="5"/>
        <v>8297.14</v>
      </c>
      <c r="G166" s="151"/>
      <c r="H166" s="151"/>
      <c r="I166" s="151"/>
      <c r="J166" s="15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s="24" customFormat="1" ht="11.25" customHeight="1" x14ac:dyDescent="0.2">
      <c r="A167" s="89">
        <v>2.1399999999999992</v>
      </c>
      <c r="B167" s="171" t="s">
        <v>109</v>
      </c>
      <c r="C167" s="13">
        <v>1</v>
      </c>
      <c r="D167" s="61" t="s">
        <v>19</v>
      </c>
      <c r="E167" s="39">
        <v>33809.523809523809</v>
      </c>
      <c r="F167" s="88">
        <f t="shared" si="5"/>
        <v>33809.519999999997</v>
      </c>
      <c r="G167" s="151"/>
      <c r="H167" s="151"/>
      <c r="I167" s="151"/>
      <c r="J167" s="15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s="24" customFormat="1" ht="11.25" customHeight="1" x14ac:dyDescent="0.2">
      <c r="A168" s="89">
        <v>2.149999999999999</v>
      </c>
      <c r="B168" s="170" t="s">
        <v>110</v>
      </c>
      <c r="C168" s="13">
        <v>1</v>
      </c>
      <c r="D168" s="61" t="s">
        <v>19</v>
      </c>
      <c r="E168" s="39">
        <v>1064.3599999999999</v>
      </c>
      <c r="F168" s="88">
        <f t="shared" si="5"/>
        <v>1064.3599999999999</v>
      </c>
      <c r="G168" s="151"/>
      <c r="H168" s="151"/>
      <c r="I168" s="151"/>
      <c r="J168" s="151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s="24" customFormat="1" ht="11.25" customHeight="1" x14ac:dyDescent="0.2">
      <c r="A169" s="89">
        <v>2.1599999999999988</v>
      </c>
      <c r="B169" s="170" t="s">
        <v>111</v>
      </c>
      <c r="C169" s="13">
        <v>2</v>
      </c>
      <c r="D169" s="61" t="s">
        <v>19</v>
      </c>
      <c r="E169" s="39">
        <v>533.36</v>
      </c>
      <c r="F169" s="88">
        <f t="shared" si="5"/>
        <v>1066.72</v>
      </c>
      <c r="G169" s="151"/>
      <c r="H169" s="151"/>
      <c r="I169" s="151"/>
      <c r="J169" s="151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s="24" customFormat="1" ht="11.25" customHeight="1" x14ac:dyDescent="0.2">
      <c r="A170" s="89">
        <v>2.1699999999999986</v>
      </c>
      <c r="B170" s="170" t="s">
        <v>319</v>
      </c>
      <c r="C170" s="13">
        <v>1</v>
      </c>
      <c r="D170" s="61" t="s">
        <v>19</v>
      </c>
      <c r="E170" s="39">
        <v>18282.504000000001</v>
      </c>
      <c r="F170" s="88">
        <f t="shared" si="5"/>
        <v>18282.5</v>
      </c>
      <c r="G170" s="151"/>
      <c r="H170" s="151"/>
      <c r="I170" s="151"/>
      <c r="J170" s="151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s="24" customFormat="1" ht="11.25" customHeight="1" x14ac:dyDescent="0.2">
      <c r="A171" s="90"/>
      <c r="B171" s="172"/>
      <c r="C171" s="13"/>
      <c r="D171" s="61"/>
      <c r="E171" s="39"/>
      <c r="F171" s="40"/>
      <c r="G171" s="151"/>
      <c r="H171" s="151"/>
      <c r="I171" s="151"/>
      <c r="J171" s="151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s="24" customFormat="1" ht="11.25" customHeight="1" x14ac:dyDescent="0.2">
      <c r="A172" s="86">
        <v>3</v>
      </c>
      <c r="B172" s="168" t="s">
        <v>112</v>
      </c>
      <c r="C172" s="13"/>
      <c r="D172" s="61"/>
      <c r="E172" s="39"/>
      <c r="F172" s="40"/>
      <c r="G172" s="151"/>
      <c r="H172" s="151"/>
      <c r="I172" s="151"/>
      <c r="J172" s="151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s="24" customFormat="1" ht="11.25" customHeight="1" x14ac:dyDescent="0.2">
      <c r="A173" s="87">
        <v>3.1</v>
      </c>
      <c r="B173" s="173" t="s">
        <v>113</v>
      </c>
      <c r="C173" s="13">
        <v>3</v>
      </c>
      <c r="D173" s="61" t="s">
        <v>19</v>
      </c>
      <c r="E173" s="39">
        <v>202960</v>
      </c>
      <c r="F173" s="40">
        <f t="shared" ref="F173:F194" si="6">ROUND(C173*E173,2)</f>
        <v>608880</v>
      </c>
      <c r="G173" s="151"/>
      <c r="H173" s="151"/>
      <c r="I173" s="151"/>
      <c r="J173" s="151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s="24" customFormat="1" ht="11.25" customHeight="1" x14ac:dyDescent="0.2">
      <c r="A174" s="87">
        <v>3.2</v>
      </c>
      <c r="B174" s="170" t="s">
        <v>114</v>
      </c>
      <c r="C174" s="13">
        <v>3</v>
      </c>
      <c r="D174" s="61" t="s">
        <v>19</v>
      </c>
      <c r="E174" s="39">
        <v>20000</v>
      </c>
      <c r="F174" s="40">
        <f t="shared" si="6"/>
        <v>60000</v>
      </c>
      <c r="G174" s="151"/>
      <c r="H174" s="151"/>
      <c r="I174" s="151"/>
      <c r="J174" s="151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s="24" customFormat="1" ht="11.25" customHeight="1" x14ac:dyDescent="0.2">
      <c r="A175" s="87">
        <v>3.3000000000000003</v>
      </c>
      <c r="B175" s="170" t="s">
        <v>115</v>
      </c>
      <c r="C175" s="13">
        <v>7</v>
      </c>
      <c r="D175" s="61" t="s">
        <v>19</v>
      </c>
      <c r="E175" s="39">
        <v>1239</v>
      </c>
      <c r="F175" s="40">
        <f t="shared" si="6"/>
        <v>8673</v>
      </c>
      <c r="G175" s="151"/>
      <c r="H175" s="151"/>
      <c r="I175" s="151"/>
      <c r="J175" s="151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s="24" customFormat="1" ht="11.25" customHeight="1" x14ac:dyDescent="0.2">
      <c r="A176" s="87">
        <v>3.4000000000000004</v>
      </c>
      <c r="B176" s="170" t="s">
        <v>116</v>
      </c>
      <c r="C176" s="13">
        <v>4</v>
      </c>
      <c r="D176" s="61" t="s">
        <v>19</v>
      </c>
      <c r="E176" s="39">
        <v>1174.0999999999999</v>
      </c>
      <c r="F176" s="40">
        <f t="shared" si="6"/>
        <v>4696.3999999999996</v>
      </c>
      <c r="G176" s="151"/>
      <c r="H176" s="151"/>
      <c r="I176" s="151"/>
      <c r="J176" s="15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s="24" customFormat="1" ht="11.25" customHeight="1" x14ac:dyDescent="0.2">
      <c r="A177" s="87">
        <v>3.5000000000000004</v>
      </c>
      <c r="B177" s="170" t="s">
        <v>117</v>
      </c>
      <c r="C177" s="13">
        <v>6</v>
      </c>
      <c r="D177" s="61" t="s">
        <v>19</v>
      </c>
      <c r="E177" s="39">
        <v>613.9</v>
      </c>
      <c r="F177" s="40">
        <f t="shared" si="6"/>
        <v>3683.4</v>
      </c>
      <c r="G177" s="151"/>
      <c r="H177" s="151"/>
      <c r="I177" s="151"/>
      <c r="J177" s="15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s="24" customFormat="1" ht="11.25" customHeight="1" x14ac:dyDescent="0.2">
      <c r="A178" s="87">
        <v>3.6000000000000005</v>
      </c>
      <c r="B178" s="170" t="s">
        <v>118</v>
      </c>
      <c r="C178" s="13">
        <v>3</v>
      </c>
      <c r="D178" s="61" t="s">
        <v>19</v>
      </c>
      <c r="E178" s="39">
        <v>18496.5</v>
      </c>
      <c r="F178" s="40">
        <f t="shared" si="6"/>
        <v>55489.5</v>
      </c>
      <c r="G178" s="151"/>
      <c r="H178" s="151"/>
      <c r="I178" s="151"/>
      <c r="J178" s="15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s="24" customFormat="1" ht="11.25" customHeight="1" x14ac:dyDescent="0.2">
      <c r="A179" s="87">
        <v>3.7000000000000006</v>
      </c>
      <c r="B179" s="171" t="s">
        <v>119</v>
      </c>
      <c r="C179" s="13">
        <v>4</v>
      </c>
      <c r="D179" s="61" t="s">
        <v>19</v>
      </c>
      <c r="E179" s="39">
        <v>19953.8</v>
      </c>
      <c r="F179" s="40">
        <f t="shared" si="6"/>
        <v>79815.199999999997</v>
      </c>
      <c r="G179" s="151"/>
      <c r="H179" s="151"/>
      <c r="I179" s="151"/>
      <c r="J179" s="15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s="24" customFormat="1" ht="11.25" customHeight="1" x14ac:dyDescent="0.2">
      <c r="A180" s="87">
        <v>3.8000000000000007</v>
      </c>
      <c r="B180" s="170" t="s">
        <v>120</v>
      </c>
      <c r="C180" s="13">
        <v>3</v>
      </c>
      <c r="D180" s="61" t="s">
        <v>19</v>
      </c>
      <c r="E180" s="39">
        <v>10537.4</v>
      </c>
      <c r="F180" s="40">
        <f t="shared" si="6"/>
        <v>31612.2</v>
      </c>
      <c r="G180" s="151"/>
      <c r="H180" s="151"/>
      <c r="I180" s="151"/>
      <c r="J180" s="151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s="24" customFormat="1" ht="11.25" customHeight="1" x14ac:dyDescent="0.2">
      <c r="A181" s="87">
        <v>3.9000000000000008</v>
      </c>
      <c r="B181" s="171" t="s">
        <v>121</v>
      </c>
      <c r="C181" s="13">
        <v>1</v>
      </c>
      <c r="D181" s="61" t="s">
        <v>19</v>
      </c>
      <c r="E181" s="39">
        <v>119239</v>
      </c>
      <c r="F181" s="40">
        <f t="shared" si="6"/>
        <v>119239</v>
      </c>
      <c r="G181" s="151"/>
      <c r="H181" s="151"/>
      <c r="I181" s="151"/>
      <c r="J181" s="151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s="24" customFormat="1" ht="11.25" customHeight="1" x14ac:dyDescent="0.2">
      <c r="A182" s="89">
        <v>3.1</v>
      </c>
      <c r="B182" s="171" t="s">
        <v>122</v>
      </c>
      <c r="C182" s="13">
        <v>3</v>
      </c>
      <c r="D182" s="61" t="s">
        <v>19</v>
      </c>
      <c r="E182" s="39">
        <v>1486.8</v>
      </c>
      <c r="F182" s="40">
        <f t="shared" si="6"/>
        <v>4460.3999999999996</v>
      </c>
      <c r="G182" s="151"/>
      <c r="H182" s="151"/>
      <c r="I182" s="151"/>
      <c r="J182" s="151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s="24" customFormat="1" ht="11.25" customHeight="1" x14ac:dyDescent="0.2">
      <c r="A183" s="89">
        <v>3.11</v>
      </c>
      <c r="B183" s="170" t="s">
        <v>123</v>
      </c>
      <c r="C183" s="13">
        <v>9</v>
      </c>
      <c r="D183" s="61" t="s">
        <v>19</v>
      </c>
      <c r="E183" s="39">
        <v>2250</v>
      </c>
      <c r="F183" s="40">
        <f t="shared" si="6"/>
        <v>20250</v>
      </c>
      <c r="G183" s="151"/>
      <c r="H183" s="151"/>
      <c r="I183" s="151"/>
      <c r="J183" s="151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s="24" customFormat="1" ht="11.25" customHeight="1" x14ac:dyDescent="0.2">
      <c r="A184" s="89">
        <v>3.1199999999999997</v>
      </c>
      <c r="B184" s="170" t="s">
        <v>124</v>
      </c>
      <c r="C184" s="13">
        <v>6</v>
      </c>
      <c r="D184" s="61" t="s">
        <v>19</v>
      </c>
      <c r="E184" s="39">
        <v>6500</v>
      </c>
      <c r="F184" s="40">
        <f t="shared" si="6"/>
        <v>39000</v>
      </c>
      <c r="G184" s="151"/>
      <c r="H184" s="151"/>
      <c r="I184" s="151"/>
      <c r="J184" s="151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s="24" customFormat="1" ht="11.25" customHeight="1" x14ac:dyDescent="0.2">
      <c r="A185" s="89">
        <v>3.1299999999999994</v>
      </c>
      <c r="B185" s="170" t="s">
        <v>125</v>
      </c>
      <c r="C185" s="13">
        <v>6</v>
      </c>
      <c r="D185" s="61" t="s">
        <v>19</v>
      </c>
      <c r="E185" s="39">
        <v>1500</v>
      </c>
      <c r="F185" s="40">
        <f t="shared" si="6"/>
        <v>9000</v>
      </c>
      <c r="G185" s="151"/>
      <c r="H185" s="151"/>
      <c r="I185" s="151"/>
      <c r="J185" s="151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s="24" customFormat="1" ht="11.25" customHeight="1" x14ac:dyDescent="0.2">
      <c r="A186" s="89">
        <v>3.1399999999999992</v>
      </c>
      <c r="B186" s="170" t="s">
        <v>126</v>
      </c>
      <c r="C186" s="13">
        <v>1</v>
      </c>
      <c r="D186" s="61" t="s">
        <v>19</v>
      </c>
      <c r="E186" s="39">
        <v>6500</v>
      </c>
      <c r="F186" s="40">
        <f t="shared" si="6"/>
        <v>6500</v>
      </c>
      <c r="G186" s="151"/>
      <c r="H186" s="151"/>
      <c r="I186" s="151"/>
      <c r="J186" s="151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s="24" customFormat="1" ht="11.25" customHeight="1" x14ac:dyDescent="0.2">
      <c r="A187" s="89">
        <v>3.149999999999999</v>
      </c>
      <c r="B187" s="170" t="s">
        <v>127</v>
      </c>
      <c r="C187" s="13">
        <v>1</v>
      </c>
      <c r="D187" s="61" t="s">
        <v>19</v>
      </c>
      <c r="E187" s="39">
        <v>2000</v>
      </c>
      <c r="F187" s="40">
        <f t="shared" si="6"/>
        <v>2000</v>
      </c>
      <c r="G187" s="151"/>
      <c r="H187" s="151"/>
      <c r="I187" s="151"/>
      <c r="J187" s="151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s="24" customFormat="1" ht="11.25" customHeight="1" x14ac:dyDescent="0.2">
      <c r="A188" s="89">
        <v>3.1599999999999988</v>
      </c>
      <c r="B188" s="170" t="s">
        <v>128</v>
      </c>
      <c r="C188" s="13">
        <v>12.1</v>
      </c>
      <c r="D188" s="61" t="s">
        <v>12</v>
      </c>
      <c r="E188" s="39">
        <v>1527.9</v>
      </c>
      <c r="F188" s="40">
        <f t="shared" si="6"/>
        <v>18487.59</v>
      </c>
      <c r="G188" s="151"/>
      <c r="H188" s="151"/>
      <c r="I188" s="151"/>
      <c r="J188" s="151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s="24" customFormat="1" ht="11.25" customHeight="1" x14ac:dyDescent="0.2">
      <c r="A189" s="87">
        <v>3.2599999999999989</v>
      </c>
      <c r="B189" s="170" t="s">
        <v>129</v>
      </c>
      <c r="C189" s="13">
        <v>3</v>
      </c>
      <c r="D189" s="61" t="s">
        <v>19</v>
      </c>
      <c r="E189" s="39">
        <v>10000</v>
      </c>
      <c r="F189" s="40">
        <f t="shared" si="6"/>
        <v>30000</v>
      </c>
      <c r="G189" s="151"/>
      <c r="H189" s="151"/>
      <c r="I189" s="151"/>
      <c r="J189" s="151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s="24" customFormat="1" ht="11.25" customHeight="1" x14ac:dyDescent="0.2">
      <c r="A190" s="87">
        <v>3.359999999999999</v>
      </c>
      <c r="B190" s="170" t="s">
        <v>130</v>
      </c>
      <c r="C190" s="13">
        <v>4</v>
      </c>
      <c r="D190" s="61" t="s">
        <v>19</v>
      </c>
      <c r="E190" s="39">
        <v>169.92</v>
      </c>
      <c r="F190" s="40">
        <f t="shared" si="6"/>
        <v>679.68</v>
      </c>
      <c r="G190" s="151"/>
      <c r="H190" s="151"/>
      <c r="I190" s="151"/>
      <c r="J190" s="15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s="24" customFormat="1" ht="11.25" customHeight="1" x14ac:dyDescent="0.2">
      <c r="A191" s="87">
        <v>3.4599999999999991</v>
      </c>
      <c r="B191" s="170" t="s">
        <v>131</v>
      </c>
      <c r="C191" s="13">
        <v>3</v>
      </c>
      <c r="D191" s="61" t="s">
        <v>19</v>
      </c>
      <c r="E191" s="39">
        <v>191.16</v>
      </c>
      <c r="F191" s="40">
        <f t="shared" si="6"/>
        <v>573.48</v>
      </c>
      <c r="G191" s="151"/>
      <c r="H191" s="151"/>
      <c r="I191" s="151"/>
      <c r="J191" s="151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s="24" customFormat="1" ht="11.25" customHeight="1" x14ac:dyDescent="0.2">
      <c r="A192" s="87">
        <v>3.5599999999999992</v>
      </c>
      <c r="B192" s="170" t="s">
        <v>132</v>
      </c>
      <c r="C192" s="13">
        <v>1</v>
      </c>
      <c r="D192" s="61" t="s">
        <v>19</v>
      </c>
      <c r="E192" s="39">
        <v>850</v>
      </c>
      <c r="F192" s="40">
        <f t="shared" si="6"/>
        <v>850</v>
      </c>
      <c r="G192" s="151"/>
      <c r="H192" s="151"/>
      <c r="I192" s="151"/>
      <c r="J192" s="151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s="24" customFormat="1" ht="11.25" customHeight="1" x14ac:dyDescent="0.2">
      <c r="A193" s="87">
        <v>3.6599999999999993</v>
      </c>
      <c r="B193" s="170" t="s">
        <v>133</v>
      </c>
      <c r="C193" s="13">
        <v>3</v>
      </c>
      <c r="D193" s="61" t="s">
        <v>19</v>
      </c>
      <c r="E193" s="39">
        <v>6500</v>
      </c>
      <c r="F193" s="40">
        <f t="shared" si="6"/>
        <v>19500</v>
      </c>
      <c r="G193" s="151"/>
      <c r="H193" s="151"/>
      <c r="I193" s="151"/>
      <c r="J193" s="151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s="24" customFormat="1" ht="11.25" customHeight="1" x14ac:dyDescent="0.2">
      <c r="A194" s="87">
        <v>3.7599999999999993</v>
      </c>
      <c r="B194" s="170" t="s">
        <v>134</v>
      </c>
      <c r="C194" s="13">
        <v>1</v>
      </c>
      <c r="D194" s="61" t="s">
        <v>288</v>
      </c>
      <c r="E194" s="39">
        <v>25000</v>
      </c>
      <c r="F194" s="40">
        <f t="shared" si="6"/>
        <v>25000</v>
      </c>
      <c r="G194" s="151"/>
      <c r="H194" s="151"/>
      <c r="I194" s="151"/>
      <c r="J194" s="151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s="24" customFormat="1" x14ac:dyDescent="0.2">
      <c r="A195" s="208"/>
      <c r="B195" s="209" t="s">
        <v>76</v>
      </c>
      <c r="C195" s="204"/>
      <c r="D195" s="210"/>
      <c r="E195" s="211"/>
      <c r="F195" s="212">
        <f>SUM(F61:F194)</f>
        <v>2841456.6100000003</v>
      </c>
      <c r="G195" s="151"/>
      <c r="H195" s="151"/>
      <c r="I195" s="151"/>
      <c r="J195" s="151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s="19" customFormat="1" ht="11.25" customHeight="1" x14ac:dyDescent="0.2">
      <c r="A196" s="37"/>
      <c r="B196" s="164"/>
      <c r="C196" s="13"/>
      <c r="D196" s="61"/>
      <c r="E196" s="39"/>
      <c r="F196" s="56"/>
    </row>
    <row r="197" spans="1:27" s="19" customFormat="1" ht="11.25" customHeight="1" x14ac:dyDescent="0.2">
      <c r="A197" s="37" t="s">
        <v>77</v>
      </c>
      <c r="B197" s="164" t="s">
        <v>320</v>
      </c>
      <c r="C197" s="13"/>
      <c r="D197" s="61"/>
      <c r="E197" s="39"/>
      <c r="F197" s="56"/>
    </row>
    <row r="198" spans="1:27" s="19" customFormat="1" ht="11.25" customHeight="1" x14ac:dyDescent="0.2">
      <c r="A198" s="37"/>
      <c r="B198" s="164"/>
      <c r="C198" s="13"/>
      <c r="D198" s="61"/>
      <c r="E198" s="39"/>
      <c r="F198" s="56"/>
    </row>
    <row r="199" spans="1:27" s="19" customFormat="1" ht="11.25" customHeight="1" x14ac:dyDescent="0.2">
      <c r="A199" s="37" t="s">
        <v>78</v>
      </c>
      <c r="B199" s="164" t="s">
        <v>321</v>
      </c>
      <c r="C199" s="13"/>
      <c r="D199" s="61"/>
      <c r="E199" s="39"/>
      <c r="F199" s="56"/>
    </row>
    <row r="200" spans="1:27" s="19" customFormat="1" ht="11.25" customHeight="1" x14ac:dyDescent="0.2">
      <c r="A200" s="37"/>
      <c r="B200" s="164"/>
      <c r="C200" s="13"/>
      <c r="D200" s="61"/>
      <c r="E200" s="39"/>
      <c r="F200" s="56"/>
    </row>
    <row r="201" spans="1:27" s="19" customFormat="1" ht="11.25" customHeight="1" x14ac:dyDescent="0.2">
      <c r="A201" s="71">
        <v>1</v>
      </c>
      <c r="B201" s="165" t="s">
        <v>290</v>
      </c>
      <c r="C201" s="13">
        <v>1</v>
      </c>
      <c r="D201" s="61" t="s">
        <v>19</v>
      </c>
      <c r="E201" s="39">
        <v>9987.9</v>
      </c>
      <c r="F201" s="56">
        <f>ROUND(C201*E201,2)</f>
        <v>9987.9</v>
      </c>
    </row>
    <row r="202" spans="1:27" s="19" customFormat="1" ht="11.25" customHeight="1" x14ac:dyDescent="0.2">
      <c r="A202" s="72"/>
      <c r="B202" s="165"/>
      <c r="C202" s="13"/>
      <c r="D202" s="61"/>
      <c r="E202" s="39"/>
      <c r="F202" s="56">
        <f t="shared" ref="F202:F203" si="7">ROUND(C202*E202,2)</f>
        <v>0</v>
      </c>
    </row>
    <row r="203" spans="1:27" s="19" customFormat="1" ht="11.25" customHeight="1" x14ac:dyDescent="0.2">
      <c r="A203" s="73">
        <v>2</v>
      </c>
      <c r="B203" s="164" t="s">
        <v>13</v>
      </c>
      <c r="C203" s="13"/>
      <c r="D203" s="61"/>
      <c r="E203" s="39"/>
      <c r="F203" s="56">
        <f t="shared" si="7"/>
        <v>0</v>
      </c>
    </row>
    <row r="204" spans="1:27" s="19" customFormat="1" ht="11.25" customHeight="1" x14ac:dyDescent="0.2">
      <c r="A204" s="74">
        <v>2.2000000000000002</v>
      </c>
      <c r="B204" s="159" t="s">
        <v>14</v>
      </c>
      <c r="C204" s="13">
        <v>144.08000000000001</v>
      </c>
      <c r="D204" s="61" t="s">
        <v>15</v>
      </c>
      <c r="E204" s="39">
        <v>136.34950321449446</v>
      </c>
      <c r="F204" s="56">
        <f>ROUND(C204*E204,2)</f>
        <v>19645.240000000002</v>
      </c>
    </row>
    <row r="205" spans="1:27" s="19" customFormat="1" ht="11.25" customHeight="1" x14ac:dyDescent="0.2">
      <c r="A205" s="74">
        <v>2.2999999999999998</v>
      </c>
      <c r="B205" s="163" t="s">
        <v>234</v>
      </c>
      <c r="C205" s="13">
        <v>33.9</v>
      </c>
      <c r="D205" s="61" t="s">
        <v>15</v>
      </c>
      <c r="E205" s="39">
        <v>138.97368421052633</v>
      </c>
      <c r="F205" s="56">
        <f>ROUND(C205*E205,2)</f>
        <v>4711.21</v>
      </c>
    </row>
    <row r="206" spans="1:27" s="19" customFormat="1" ht="11.25" customHeight="1" x14ac:dyDescent="0.2">
      <c r="A206" s="74">
        <v>2.4</v>
      </c>
      <c r="B206" s="156" t="s">
        <v>274</v>
      </c>
      <c r="C206" s="13">
        <v>66.23</v>
      </c>
      <c r="D206" s="61" t="s">
        <v>15</v>
      </c>
      <c r="E206" s="39">
        <v>155.90225988700567</v>
      </c>
      <c r="F206" s="56">
        <f>ROUND(C206*E206,2)</f>
        <v>10325.41</v>
      </c>
    </row>
    <row r="207" spans="1:27" s="19" customFormat="1" ht="11.25" customHeight="1" x14ac:dyDescent="0.2">
      <c r="A207" s="72"/>
      <c r="B207" s="165"/>
      <c r="C207" s="13"/>
      <c r="D207" s="61"/>
      <c r="E207" s="39"/>
      <c r="F207" s="56">
        <f t="shared" ref="F207:F226" si="8">ROUND(C207*E207,2)</f>
        <v>0</v>
      </c>
    </row>
    <row r="208" spans="1:27" s="19" customFormat="1" ht="11.25" customHeight="1" x14ac:dyDescent="0.2">
      <c r="A208" s="73">
        <v>3</v>
      </c>
      <c r="B208" s="164" t="s">
        <v>32</v>
      </c>
      <c r="C208" s="13"/>
      <c r="D208" s="61"/>
      <c r="E208" s="39"/>
      <c r="F208" s="56">
        <f t="shared" si="8"/>
        <v>0</v>
      </c>
    </row>
    <row r="209" spans="1:29" s="19" customFormat="1" ht="11.25" customHeight="1" x14ac:dyDescent="0.2">
      <c r="A209" s="74">
        <v>3.1</v>
      </c>
      <c r="B209" s="165" t="s">
        <v>33</v>
      </c>
      <c r="C209" s="13">
        <v>2.4</v>
      </c>
      <c r="D209" s="61" t="s">
        <v>15</v>
      </c>
      <c r="E209" s="39">
        <v>10190.355</v>
      </c>
      <c r="F209" s="56">
        <f t="shared" si="8"/>
        <v>24456.85</v>
      </c>
    </row>
    <row r="210" spans="1:29" s="19" customFormat="1" ht="11.25" customHeight="1" x14ac:dyDescent="0.2">
      <c r="A210" s="74">
        <v>3.2</v>
      </c>
      <c r="B210" s="165" t="s">
        <v>34</v>
      </c>
      <c r="C210" s="13">
        <v>15.6</v>
      </c>
      <c r="D210" s="61" t="s">
        <v>15</v>
      </c>
      <c r="E210" s="39">
        <v>15451.360100000002</v>
      </c>
      <c r="F210" s="56">
        <f t="shared" si="8"/>
        <v>241041.22</v>
      </c>
    </row>
    <row r="211" spans="1:29" s="19" customFormat="1" ht="11.25" customHeight="1" x14ac:dyDescent="0.2">
      <c r="A211" s="74">
        <v>3.3</v>
      </c>
      <c r="B211" s="165" t="s">
        <v>35</v>
      </c>
      <c r="C211" s="13">
        <v>4.54</v>
      </c>
      <c r="D211" s="61" t="s">
        <v>15</v>
      </c>
      <c r="E211" s="39">
        <v>11580.798966666669</v>
      </c>
      <c r="F211" s="56">
        <f t="shared" si="8"/>
        <v>52576.83</v>
      </c>
    </row>
    <row r="212" spans="1:29" s="19" customFormat="1" ht="11.25" customHeight="1" x14ac:dyDescent="0.2">
      <c r="A212" s="74">
        <v>3.4</v>
      </c>
      <c r="B212" s="166" t="s">
        <v>287</v>
      </c>
      <c r="C212" s="13">
        <v>7.28</v>
      </c>
      <c r="D212" s="61" t="s">
        <v>15</v>
      </c>
      <c r="E212" s="39">
        <v>7328.8209000000006</v>
      </c>
      <c r="F212" s="56">
        <f t="shared" si="8"/>
        <v>53353.82</v>
      </c>
    </row>
    <row r="213" spans="1:29" s="19" customFormat="1" ht="11.25" customHeight="1" x14ac:dyDescent="0.2">
      <c r="A213" s="74">
        <v>3.5</v>
      </c>
      <c r="B213" s="165" t="s">
        <v>36</v>
      </c>
      <c r="C213" s="13">
        <v>2.08</v>
      </c>
      <c r="D213" s="61" t="s">
        <v>15</v>
      </c>
      <c r="E213" s="39">
        <v>22588.044300000001</v>
      </c>
      <c r="F213" s="56">
        <f t="shared" si="8"/>
        <v>46983.13</v>
      </c>
    </row>
    <row r="214" spans="1:29" s="19" customFormat="1" ht="11.25" customHeight="1" x14ac:dyDescent="0.2">
      <c r="A214" s="26">
        <v>3.6</v>
      </c>
      <c r="B214" s="166" t="s">
        <v>37</v>
      </c>
      <c r="C214" s="13">
        <v>0.97</v>
      </c>
      <c r="D214" s="61" t="s">
        <v>15</v>
      </c>
      <c r="E214" s="39">
        <v>26657.538700000001</v>
      </c>
      <c r="F214" s="56">
        <f t="shared" si="8"/>
        <v>25857.81</v>
      </c>
    </row>
    <row r="215" spans="1:29" s="19" customFormat="1" ht="11.25" customHeight="1" x14ac:dyDescent="0.2">
      <c r="A215" s="72"/>
      <c r="B215" s="165"/>
      <c r="C215" s="13"/>
      <c r="D215" s="61"/>
      <c r="E215" s="39"/>
      <c r="F215" s="56">
        <f t="shared" si="8"/>
        <v>0</v>
      </c>
    </row>
    <row r="216" spans="1:29" s="19" customFormat="1" ht="11.25" customHeight="1" x14ac:dyDescent="0.2">
      <c r="A216" s="73">
        <v>4</v>
      </c>
      <c r="B216" s="164" t="s">
        <v>38</v>
      </c>
      <c r="C216" s="13"/>
      <c r="D216" s="61"/>
      <c r="E216" s="39"/>
      <c r="F216" s="56">
        <f t="shared" si="8"/>
        <v>0</v>
      </c>
    </row>
    <row r="217" spans="1:29" s="19" customFormat="1" ht="11.25" customHeight="1" x14ac:dyDescent="0.2">
      <c r="A217" s="74">
        <v>4.0999999999999996</v>
      </c>
      <c r="B217" s="165" t="s">
        <v>235</v>
      </c>
      <c r="C217" s="13">
        <v>24</v>
      </c>
      <c r="D217" s="61" t="s">
        <v>12</v>
      </c>
      <c r="E217" s="39">
        <v>740.6</v>
      </c>
      <c r="F217" s="56">
        <f t="shared" si="8"/>
        <v>17774.400000000001</v>
      </c>
    </row>
    <row r="218" spans="1:29" s="19" customFormat="1" ht="11.25" customHeight="1" x14ac:dyDescent="0.2">
      <c r="A218" s="72"/>
      <c r="B218" s="165"/>
      <c r="C218" s="13"/>
      <c r="D218" s="61"/>
      <c r="E218" s="39"/>
      <c r="F218" s="56">
        <f t="shared" si="8"/>
        <v>0</v>
      </c>
    </row>
    <row r="219" spans="1:29" s="19" customFormat="1" ht="11.25" customHeight="1" x14ac:dyDescent="0.2">
      <c r="A219" s="73">
        <v>5</v>
      </c>
      <c r="B219" s="164" t="s">
        <v>40</v>
      </c>
      <c r="C219" s="13"/>
      <c r="D219" s="61"/>
      <c r="E219" s="39"/>
      <c r="F219" s="56">
        <f t="shared" si="8"/>
        <v>0</v>
      </c>
      <c r="G219" s="379"/>
    </row>
    <row r="220" spans="1:29" s="19" customFormat="1" ht="11.25" customHeight="1" x14ac:dyDescent="0.2">
      <c r="A220" s="74">
        <v>5.0999999999999996</v>
      </c>
      <c r="B220" s="165" t="s">
        <v>41</v>
      </c>
      <c r="C220" s="13">
        <v>49</v>
      </c>
      <c r="D220" s="61" t="s">
        <v>42</v>
      </c>
      <c r="E220" s="39">
        <v>306.90875729999999</v>
      </c>
      <c r="F220" s="56">
        <f t="shared" si="8"/>
        <v>15038.53</v>
      </c>
      <c r="G220" s="379"/>
    </row>
    <row r="221" spans="1:29" s="19" customFormat="1" ht="11.25" customHeight="1" x14ac:dyDescent="0.2">
      <c r="A221" s="74">
        <v>5.2</v>
      </c>
      <c r="B221" s="165" t="s">
        <v>43</v>
      </c>
      <c r="C221" s="13">
        <v>24.01</v>
      </c>
      <c r="D221" s="61" t="s">
        <v>42</v>
      </c>
      <c r="E221" s="39">
        <v>460.42257000000001</v>
      </c>
      <c r="F221" s="56">
        <f t="shared" si="8"/>
        <v>11054.75</v>
      </c>
      <c r="G221" s="379"/>
    </row>
    <row r="222" spans="1:29" s="19" customFormat="1" ht="11.25" customHeight="1" x14ac:dyDescent="0.2">
      <c r="A222" s="74">
        <v>5.3</v>
      </c>
      <c r="B222" s="165" t="s">
        <v>44</v>
      </c>
      <c r="C222" s="13">
        <v>36</v>
      </c>
      <c r="D222" s="61" t="s">
        <v>42</v>
      </c>
      <c r="E222" s="39">
        <v>447.62257</v>
      </c>
      <c r="F222" s="56">
        <f t="shared" si="8"/>
        <v>16114.41</v>
      </c>
      <c r="G222" s="379"/>
    </row>
    <row r="223" spans="1:29" s="23" customFormat="1" ht="6.75" customHeight="1" x14ac:dyDescent="0.2">
      <c r="A223" s="72"/>
      <c r="B223" s="165"/>
      <c r="C223" s="13"/>
      <c r="D223" s="61"/>
      <c r="E223" s="39"/>
      <c r="F223" s="56">
        <f t="shared" si="8"/>
        <v>0</v>
      </c>
      <c r="G223" s="37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s="19" customFormat="1" ht="11.25" customHeight="1" x14ac:dyDescent="0.2">
      <c r="A224" s="73">
        <v>6</v>
      </c>
      <c r="B224" s="164" t="s">
        <v>45</v>
      </c>
      <c r="C224" s="13"/>
      <c r="D224" s="61"/>
      <c r="E224" s="39"/>
      <c r="F224" s="56">
        <f t="shared" si="8"/>
        <v>0</v>
      </c>
      <c r="G224" s="379"/>
    </row>
    <row r="225" spans="1:29" s="19" customFormat="1" ht="11.25" customHeight="1" x14ac:dyDescent="0.2">
      <c r="A225" s="74">
        <v>6.1</v>
      </c>
      <c r="B225" s="165" t="s">
        <v>46</v>
      </c>
      <c r="C225" s="13">
        <v>1</v>
      </c>
      <c r="D225" s="61" t="s">
        <v>19</v>
      </c>
      <c r="E225" s="39">
        <v>4524.4547499999999</v>
      </c>
      <c r="F225" s="56">
        <f t="shared" si="8"/>
        <v>4524.45</v>
      </c>
      <c r="G225" s="379"/>
    </row>
    <row r="226" spans="1:29" s="19" customFormat="1" ht="11.25" customHeight="1" x14ac:dyDescent="0.2">
      <c r="A226" s="74">
        <v>6.2</v>
      </c>
      <c r="B226" s="165" t="s">
        <v>47</v>
      </c>
      <c r="C226" s="13">
        <v>1</v>
      </c>
      <c r="D226" s="61" t="s">
        <v>19</v>
      </c>
      <c r="E226" s="39">
        <v>5860.5</v>
      </c>
      <c r="F226" s="56">
        <f t="shared" si="8"/>
        <v>5860.5</v>
      </c>
      <c r="G226" s="379"/>
    </row>
    <row r="227" spans="1:29" s="19" customFormat="1" ht="9" customHeight="1" x14ac:dyDescent="0.2">
      <c r="A227" s="74"/>
      <c r="B227" s="165"/>
      <c r="C227" s="13"/>
      <c r="D227" s="61"/>
      <c r="E227" s="39"/>
      <c r="F227" s="56"/>
      <c r="G227" s="379"/>
    </row>
    <row r="228" spans="1:29" s="24" customFormat="1" ht="11.25" customHeight="1" x14ac:dyDescent="0.2">
      <c r="A228" s="75" t="s">
        <v>315</v>
      </c>
      <c r="B228" s="157" t="s">
        <v>322</v>
      </c>
      <c r="C228" s="13"/>
      <c r="D228" s="61"/>
      <c r="E228" s="39"/>
      <c r="F228" s="56">
        <f t="shared" ref="F228:F230" si="9">ROUND(C228*E228,2)</f>
        <v>0</v>
      </c>
      <c r="G228" s="380"/>
      <c r="H228" s="373"/>
      <c r="I228" s="373"/>
      <c r="J228" s="373"/>
      <c r="K228" s="373"/>
      <c r="L228" s="373"/>
      <c r="M228" s="373"/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</row>
    <row r="229" spans="1:29" s="24" customFormat="1" ht="8.25" customHeight="1" x14ac:dyDescent="0.2">
      <c r="A229" s="76"/>
      <c r="B229" s="157"/>
      <c r="C229" s="13"/>
      <c r="D229" s="61"/>
      <c r="E229" s="39"/>
      <c r="F229" s="56">
        <f t="shared" si="9"/>
        <v>0</v>
      </c>
      <c r="G229" s="380"/>
      <c r="H229" s="373"/>
      <c r="I229" s="373"/>
      <c r="J229" s="373"/>
      <c r="K229" s="373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</row>
    <row r="230" spans="1:29" s="24" customFormat="1" ht="11.25" customHeight="1" x14ac:dyDescent="0.2">
      <c r="A230" s="76">
        <v>1</v>
      </c>
      <c r="B230" s="157" t="s">
        <v>267</v>
      </c>
      <c r="C230" s="13"/>
      <c r="D230" s="61"/>
      <c r="E230" s="39"/>
      <c r="F230" s="56">
        <f t="shared" si="9"/>
        <v>0</v>
      </c>
      <c r="G230" s="380"/>
      <c r="H230" s="373"/>
      <c r="I230" s="373"/>
      <c r="J230" s="373"/>
      <c r="K230" s="373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</row>
    <row r="231" spans="1:29" s="24" customFormat="1" ht="11.25" customHeight="1" x14ac:dyDescent="0.2">
      <c r="A231" s="15">
        <v>1.1000000000000001</v>
      </c>
      <c r="B231" s="162" t="s">
        <v>48</v>
      </c>
      <c r="C231" s="13">
        <v>4.62</v>
      </c>
      <c r="D231" s="61" t="s">
        <v>15</v>
      </c>
      <c r="E231" s="39">
        <v>15941.713200000002</v>
      </c>
      <c r="F231" s="56">
        <f>ROUND(C231*E231,2)</f>
        <v>73650.710000000006</v>
      </c>
      <c r="G231" s="151"/>
      <c r="H231" s="151"/>
      <c r="I231" s="151"/>
      <c r="J231" s="151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9" s="24" customFormat="1" ht="11.25" customHeight="1" x14ac:dyDescent="0.2">
      <c r="A232" s="15">
        <v>1.2000000000000002</v>
      </c>
      <c r="B232" s="162" t="s">
        <v>35</v>
      </c>
      <c r="C232" s="13">
        <v>9.5</v>
      </c>
      <c r="D232" s="61" t="s">
        <v>15</v>
      </c>
      <c r="E232" s="39">
        <v>11580.798966666669</v>
      </c>
      <c r="F232" s="56">
        <f>ROUND(C232*E232,2)</f>
        <v>110017.59</v>
      </c>
      <c r="G232" s="151"/>
      <c r="H232" s="151"/>
      <c r="I232" s="151"/>
      <c r="J232" s="151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9" s="24" customFormat="1" ht="11.25" customHeight="1" x14ac:dyDescent="0.2">
      <c r="A233" s="15">
        <v>1.3</v>
      </c>
      <c r="B233" s="162" t="s">
        <v>49</v>
      </c>
      <c r="C233" s="13">
        <v>0.56999999999999995</v>
      </c>
      <c r="D233" s="61" t="s">
        <v>15</v>
      </c>
      <c r="E233" s="39">
        <v>17955.8436</v>
      </c>
      <c r="F233" s="56">
        <f>ROUND(C233*E233,2)</f>
        <v>10234.83</v>
      </c>
      <c r="G233" s="151"/>
      <c r="H233" s="151"/>
      <c r="I233" s="151"/>
      <c r="J233" s="151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9" s="24" customFormat="1" ht="11.25" customHeight="1" x14ac:dyDescent="0.2">
      <c r="A234" s="15">
        <v>1.4</v>
      </c>
      <c r="B234" s="162" t="s">
        <v>50</v>
      </c>
      <c r="C234" s="13">
        <v>0.15</v>
      </c>
      <c r="D234" s="61" t="s">
        <v>15</v>
      </c>
      <c r="E234" s="39">
        <v>17955.8436</v>
      </c>
      <c r="F234" s="56">
        <f>ROUND(C234*E234,2)</f>
        <v>2693.38</v>
      </c>
      <c r="G234" s="151"/>
      <c r="H234" s="151"/>
      <c r="I234" s="151"/>
      <c r="J234" s="151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9" s="24" customFormat="1" ht="11.25" customHeight="1" x14ac:dyDescent="0.2">
      <c r="A235" s="15"/>
      <c r="B235" s="162"/>
      <c r="C235" s="13"/>
      <c r="D235" s="61"/>
      <c r="E235" s="39"/>
      <c r="F235" s="56">
        <f t="shared" ref="F235:F272" si="10">ROUND(C235*E235,2)</f>
        <v>0</v>
      </c>
      <c r="G235" s="151"/>
      <c r="H235" s="151"/>
      <c r="I235" s="151"/>
      <c r="J235" s="151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9" s="24" customFormat="1" ht="11.25" customHeight="1" x14ac:dyDescent="0.2">
      <c r="A236" s="76">
        <v>2</v>
      </c>
      <c r="B236" s="157" t="s">
        <v>51</v>
      </c>
      <c r="C236" s="13"/>
      <c r="D236" s="61"/>
      <c r="E236" s="39"/>
      <c r="F236" s="56">
        <f t="shared" si="10"/>
        <v>0</v>
      </c>
      <c r="G236" s="151"/>
      <c r="H236" s="151"/>
      <c r="I236" s="151"/>
      <c r="J236" s="151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9" s="24" customFormat="1" ht="11.25" customHeight="1" x14ac:dyDescent="0.2">
      <c r="A237" s="15">
        <v>2.1</v>
      </c>
      <c r="B237" s="162" t="s">
        <v>52</v>
      </c>
      <c r="C237" s="13">
        <v>82.74</v>
      </c>
      <c r="D237" s="61" t="s">
        <v>42</v>
      </c>
      <c r="E237" s="39">
        <v>1143.264692</v>
      </c>
      <c r="F237" s="56">
        <f t="shared" si="10"/>
        <v>94593.72</v>
      </c>
      <c r="G237" s="151"/>
      <c r="H237" s="151"/>
      <c r="I237" s="151"/>
      <c r="J237" s="151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9" s="24" customFormat="1" ht="8.25" customHeight="1" x14ac:dyDescent="0.2">
      <c r="A238" s="15"/>
      <c r="B238" s="162"/>
      <c r="C238" s="13"/>
      <c r="D238" s="61"/>
      <c r="E238" s="39"/>
      <c r="F238" s="56">
        <f t="shared" si="10"/>
        <v>0</v>
      </c>
      <c r="G238" s="151"/>
      <c r="H238" s="151"/>
      <c r="I238" s="151"/>
      <c r="J238" s="151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9" s="24" customFormat="1" ht="11.25" customHeight="1" x14ac:dyDescent="0.2">
      <c r="A239" s="76">
        <v>3</v>
      </c>
      <c r="B239" s="157" t="s">
        <v>40</v>
      </c>
      <c r="C239" s="13"/>
      <c r="D239" s="61"/>
      <c r="E239" s="39"/>
      <c r="F239" s="56">
        <f t="shared" si="10"/>
        <v>0</v>
      </c>
      <c r="G239" s="151"/>
      <c r="H239" s="151"/>
      <c r="I239" s="151"/>
      <c r="J239" s="151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9" s="24" customFormat="1" ht="11.25" customHeight="1" x14ac:dyDescent="0.2">
      <c r="A240" s="15">
        <v>3.1</v>
      </c>
      <c r="B240" s="162" t="s">
        <v>53</v>
      </c>
      <c r="C240" s="13">
        <v>55</v>
      </c>
      <c r="D240" s="61" t="s">
        <v>42</v>
      </c>
      <c r="E240" s="39">
        <v>447.62257</v>
      </c>
      <c r="F240" s="56">
        <f t="shared" si="10"/>
        <v>24619.24</v>
      </c>
      <c r="G240" s="151"/>
      <c r="H240" s="151"/>
      <c r="I240" s="151"/>
      <c r="J240" s="151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s="24" customFormat="1" ht="11.25" customHeight="1" x14ac:dyDescent="0.2">
      <c r="A241" s="15">
        <v>3.2</v>
      </c>
      <c r="B241" s="162" t="s">
        <v>54</v>
      </c>
      <c r="C241" s="13">
        <v>103.09</v>
      </c>
      <c r="D241" s="61" t="s">
        <v>42</v>
      </c>
      <c r="E241" s="39">
        <v>294.10875729999998</v>
      </c>
      <c r="F241" s="56">
        <f t="shared" si="10"/>
        <v>30319.67</v>
      </c>
      <c r="G241" s="151"/>
      <c r="H241" s="151"/>
      <c r="I241" s="151"/>
      <c r="J241" s="151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s="24" customFormat="1" ht="11.25" customHeight="1" x14ac:dyDescent="0.2">
      <c r="A242" s="15">
        <v>3.3000000000000003</v>
      </c>
      <c r="B242" s="162" t="s">
        <v>55</v>
      </c>
      <c r="C242" s="13">
        <v>103.69</v>
      </c>
      <c r="D242" s="61" t="s">
        <v>42</v>
      </c>
      <c r="E242" s="39">
        <v>283.74875729999997</v>
      </c>
      <c r="F242" s="56">
        <f t="shared" si="10"/>
        <v>29421.91</v>
      </c>
      <c r="G242" s="151"/>
      <c r="H242" s="151"/>
      <c r="I242" s="151"/>
      <c r="J242" s="151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s="24" customFormat="1" ht="11.25" customHeight="1" x14ac:dyDescent="0.2">
      <c r="A243" s="15">
        <v>3.4000000000000004</v>
      </c>
      <c r="B243" s="162" t="s">
        <v>56</v>
      </c>
      <c r="C243" s="13">
        <v>243.76</v>
      </c>
      <c r="D243" s="61" t="s">
        <v>42</v>
      </c>
      <c r="E243" s="39">
        <v>128.80000000000001</v>
      </c>
      <c r="F243" s="56">
        <f t="shared" si="10"/>
        <v>31396.29</v>
      </c>
      <c r="G243" s="151"/>
      <c r="H243" s="151"/>
      <c r="I243" s="151"/>
      <c r="J243" s="151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s="24" customFormat="1" ht="11.25" customHeight="1" x14ac:dyDescent="0.2">
      <c r="A244" s="15">
        <v>3.5000000000000004</v>
      </c>
      <c r="B244" s="162" t="s">
        <v>57</v>
      </c>
      <c r="C244" s="13">
        <v>124.96</v>
      </c>
      <c r="D244" s="61" t="s">
        <v>26</v>
      </c>
      <c r="E244" s="39">
        <v>70.084424200000001</v>
      </c>
      <c r="F244" s="56">
        <f t="shared" si="10"/>
        <v>8757.75</v>
      </c>
      <c r="G244" s="151"/>
      <c r="H244" s="151"/>
      <c r="I244" s="151"/>
      <c r="J244" s="151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s="24" customFormat="1" ht="11.25" customHeight="1" x14ac:dyDescent="0.2">
      <c r="A245" s="15">
        <v>3.6000000000000005</v>
      </c>
      <c r="B245" s="162" t="s">
        <v>58</v>
      </c>
      <c r="C245" s="13">
        <v>79.2</v>
      </c>
      <c r="D245" s="61" t="s">
        <v>42</v>
      </c>
      <c r="E245" s="39">
        <v>447.62257</v>
      </c>
      <c r="F245" s="56">
        <f t="shared" si="10"/>
        <v>35451.71</v>
      </c>
      <c r="G245" s="151"/>
      <c r="H245" s="151"/>
      <c r="I245" s="151"/>
      <c r="J245" s="151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s="24" customFormat="1" ht="11.25" customHeight="1" x14ac:dyDescent="0.2">
      <c r="A246" s="15">
        <v>3.7000000000000006</v>
      </c>
      <c r="B246" s="162" t="s">
        <v>59</v>
      </c>
      <c r="C246" s="13">
        <v>70.400000000000006</v>
      </c>
      <c r="D246" s="61" t="s">
        <v>26</v>
      </c>
      <c r="E246" s="39">
        <v>402.35219161199996</v>
      </c>
      <c r="F246" s="56">
        <f t="shared" si="10"/>
        <v>28325.59</v>
      </c>
      <c r="G246" s="151"/>
      <c r="H246" s="151"/>
      <c r="I246" s="151"/>
      <c r="J246" s="151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s="24" customFormat="1" ht="9" customHeight="1" x14ac:dyDescent="0.2">
      <c r="A247" s="15"/>
      <c r="B247" s="162"/>
      <c r="C247" s="13"/>
      <c r="D247" s="61"/>
      <c r="E247" s="39"/>
      <c r="F247" s="56">
        <f t="shared" si="10"/>
        <v>0</v>
      </c>
      <c r="G247" s="151"/>
      <c r="H247" s="151"/>
      <c r="I247" s="151"/>
      <c r="J247" s="151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s="24" customFormat="1" ht="11.25" customHeight="1" x14ac:dyDescent="0.2">
      <c r="A248" s="76">
        <v>4</v>
      </c>
      <c r="B248" s="157" t="s">
        <v>60</v>
      </c>
      <c r="C248" s="77"/>
      <c r="D248" s="78"/>
      <c r="E248" s="79"/>
      <c r="F248" s="56">
        <f t="shared" si="10"/>
        <v>0</v>
      </c>
      <c r="G248" s="151"/>
      <c r="H248" s="151"/>
      <c r="I248" s="151"/>
      <c r="J248" s="151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s="24" customFormat="1" ht="11.25" customHeight="1" x14ac:dyDescent="0.2">
      <c r="A249" s="15">
        <v>4.0999999999999996</v>
      </c>
      <c r="B249" s="162" t="s">
        <v>61</v>
      </c>
      <c r="C249" s="13">
        <v>3.47</v>
      </c>
      <c r="D249" s="61" t="s">
        <v>42</v>
      </c>
      <c r="E249" s="39">
        <v>3185.0095238095237</v>
      </c>
      <c r="F249" s="56">
        <f t="shared" si="10"/>
        <v>11051.98</v>
      </c>
      <c r="G249" s="151"/>
      <c r="H249" s="151"/>
      <c r="I249" s="151"/>
      <c r="J249" s="151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s="24" customFormat="1" ht="11.25" customHeight="1" x14ac:dyDescent="0.2">
      <c r="A250" s="15">
        <v>4.2</v>
      </c>
      <c r="B250" s="162" t="s">
        <v>317</v>
      </c>
      <c r="C250" s="13">
        <v>31.54</v>
      </c>
      <c r="D250" s="61" t="s">
        <v>42</v>
      </c>
      <c r="E250" s="39">
        <v>560.5</v>
      </c>
      <c r="F250" s="56">
        <f t="shared" si="10"/>
        <v>17678.169999999998</v>
      </c>
      <c r="G250" s="151"/>
      <c r="H250" s="151"/>
      <c r="I250" s="151"/>
      <c r="J250" s="151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s="24" customFormat="1" ht="9" customHeight="1" x14ac:dyDescent="0.2">
      <c r="A251" s="15"/>
      <c r="B251" s="162"/>
      <c r="C251" s="13"/>
      <c r="D251" s="61"/>
      <c r="E251" s="39"/>
      <c r="F251" s="56">
        <f t="shared" si="10"/>
        <v>0</v>
      </c>
      <c r="G251" s="151"/>
      <c r="H251" s="151"/>
      <c r="I251" s="151"/>
      <c r="J251" s="151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s="24" customFormat="1" ht="11.25" customHeight="1" x14ac:dyDescent="0.2">
      <c r="A252" s="76">
        <v>5</v>
      </c>
      <c r="B252" s="157" t="s">
        <v>38</v>
      </c>
      <c r="C252" s="77"/>
      <c r="D252" s="78"/>
      <c r="E252" s="79"/>
      <c r="F252" s="56">
        <f t="shared" si="10"/>
        <v>0</v>
      </c>
      <c r="G252" s="151"/>
      <c r="H252" s="151"/>
      <c r="I252" s="151"/>
      <c r="J252" s="151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s="24" customFormat="1" ht="11.25" customHeight="1" x14ac:dyDescent="0.2">
      <c r="A253" s="15">
        <v>5.0999999999999996</v>
      </c>
      <c r="B253" s="162" t="s">
        <v>236</v>
      </c>
      <c r="C253" s="13">
        <v>66.22</v>
      </c>
      <c r="D253" s="61" t="s">
        <v>26</v>
      </c>
      <c r="E253" s="39">
        <v>740.6</v>
      </c>
      <c r="F253" s="56">
        <f t="shared" si="10"/>
        <v>49042.53</v>
      </c>
      <c r="G253" s="151"/>
      <c r="H253" s="151"/>
      <c r="I253" s="151"/>
      <c r="J253" s="151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s="24" customFormat="1" ht="11.25" customHeight="1" x14ac:dyDescent="0.2">
      <c r="A254" s="15">
        <v>5.2</v>
      </c>
      <c r="B254" s="162" t="s">
        <v>63</v>
      </c>
      <c r="C254" s="13">
        <v>2.2000000000000002</v>
      </c>
      <c r="D254" s="61" t="s">
        <v>64</v>
      </c>
      <c r="E254" s="39">
        <v>420.6</v>
      </c>
      <c r="F254" s="56">
        <f t="shared" si="10"/>
        <v>925.32</v>
      </c>
      <c r="G254" s="151"/>
      <c r="H254" s="151"/>
      <c r="I254" s="151"/>
      <c r="J254" s="15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s="24" customFormat="1" ht="11.25" customHeight="1" x14ac:dyDescent="0.2">
      <c r="A255" s="15"/>
      <c r="B255" s="162"/>
      <c r="C255" s="13"/>
      <c r="D255" s="61"/>
      <c r="E255" s="39"/>
      <c r="F255" s="56">
        <f t="shared" si="10"/>
        <v>0</v>
      </c>
      <c r="G255" s="151"/>
      <c r="H255" s="151"/>
      <c r="I255" s="151"/>
      <c r="J255" s="15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s="24" customFormat="1" ht="11.25" customHeight="1" x14ac:dyDescent="0.2">
      <c r="A256" s="76">
        <v>6</v>
      </c>
      <c r="B256" s="157" t="s">
        <v>65</v>
      </c>
      <c r="C256" s="13"/>
      <c r="D256" s="61"/>
      <c r="E256" s="39"/>
      <c r="F256" s="56">
        <f t="shared" si="10"/>
        <v>0</v>
      </c>
      <c r="G256" s="151"/>
      <c r="H256" s="151"/>
      <c r="I256" s="151"/>
      <c r="J256" s="15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49" s="24" customFormat="1" ht="11.25" customHeight="1" x14ac:dyDescent="0.2">
      <c r="A257" s="15">
        <v>6.1</v>
      </c>
      <c r="B257" s="162" t="s">
        <v>66</v>
      </c>
      <c r="C257" s="13">
        <v>1</v>
      </c>
      <c r="D257" s="61" t="s">
        <v>19</v>
      </c>
      <c r="E257" s="39">
        <v>20000</v>
      </c>
      <c r="F257" s="56">
        <f t="shared" si="10"/>
        <v>20000</v>
      </c>
      <c r="G257" s="151"/>
      <c r="H257" s="151"/>
      <c r="I257" s="151"/>
      <c r="J257" s="15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49" s="24" customFormat="1" ht="11.25" customHeight="1" x14ac:dyDescent="0.2">
      <c r="A258" s="15">
        <v>6.2</v>
      </c>
      <c r="B258" s="162" t="s">
        <v>67</v>
      </c>
      <c r="C258" s="13">
        <v>1</v>
      </c>
      <c r="D258" s="61" t="s">
        <v>19</v>
      </c>
      <c r="E258" s="39">
        <v>15000</v>
      </c>
      <c r="F258" s="56">
        <f t="shared" si="10"/>
        <v>15000</v>
      </c>
      <c r="G258" s="151"/>
      <c r="H258" s="151"/>
      <c r="I258" s="151"/>
      <c r="J258" s="15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49" s="24" customFormat="1" ht="11.25" customHeight="1" x14ac:dyDescent="0.2">
      <c r="A259" s="15"/>
      <c r="B259" s="162"/>
      <c r="C259" s="13"/>
      <c r="D259" s="61"/>
      <c r="E259" s="39"/>
      <c r="F259" s="56">
        <f t="shared" si="10"/>
        <v>0</v>
      </c>
      <c r="G259" s="151"/>
      <c r="H259" s="151"/>
      <c r="I259" s="151"/>
      <c r="J259" s="15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49" s="24" customFormat="1" ht="11.25" customHeight="1" x14ac:dyDescent="0.2">
      <c r="A260" s="76">
        <v>7</v>
      </c>
      <c r="B260" s="157" t="s">
        <v>68</v>
      </c>
      <c r="C260" s="13"/>
      <c r="D260" s="61"/>
      <c r="E260" s="39"/>
      <c r="F260" s="56">
        <f t="shared" si="10"/>
        <v>0</v>
      </c>
      <c r="G260" s="151"/>
      <c r="H260" s="151"/>
      <c r="I260" s="151"/>
      <c r="J260" s="15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49" s="24" customFormat="1" ht="11.25" customHeight="1" x14ac:dyDescent="0.2">
      <c r="A261" s="15">
        <v>7.1</v>
      </c>
      <c r="B261" s="162" t="s">
        <v>69</v>
      </c>
      <c r="C261" s="13">
        <v>1</v>
      </c>
      <c r="D261" s="61" t="s">
        <v>19</v>
      </c>
      <c r="E261" s="39">
        <v>3000</v>
      </c>
      <c r="F261" s="56">
        <f t="shared" si="10"/>
        <v>3000</v>
      </c>
      <c r="G261" s="151"/>
      <c r="H261" s="151"/>
      <c r="I261" s="151"/>
      <c r="J261" s="15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49" s="24" customFormat="1" ht="11.25" customHeight="1" x14ac:dyDescent="0.2">
      <c r="A262" s="15">
        <v>7.2</v>
      </c>
      <c r="B262" s="162" t="s">
        <v>70</v>
      </c>
      <c r="C262" s="13">
        <v>2</v>
      </c>
      <c r="D262" s="61" t="s">
        <v>19</v>
      </c>
      <c r="E262" s="39">
        <v>1010.35049</v>
      </c>
      <c r="F262" s="56">
        <f t="shared" si="10"/>
        <v>2020.7</v>
      </c>
      <c r="G262" s="151"/>
      <c r="H262" s="151"/>
      <c r="I262" s="151"/>
      <c r="J262" s="15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49" s="24" customFormat="1" ht="11.25" customHeight="1" x14ac:dyDescent="0.2">
      <c r="A263" s="15">
        <v>7.3</v>
      </c>
      <c r="B263" s="162" t="s">
        <v>71</v>
      </c>
      <c r="C263" s="13">
        <v>1</v>
      </c>
      <c r="D263" s="61" t="s">
        <v>19</v>
      </c>
      <c r="E263" s="39">
        <v>1024.17</v>
      </c>
      <c r="F263" s="56">
        <f t="shared" si="10"/>
        <v>1024.17</v>
      </c>
      <c r="G263" s="151"/>
      <c r="H263" s="151"/>
      <c r="I263" s="151"/>
      <c r="J263" s="373"/>
      <c r="K263" s="373"/>
      <c r="L263" s="373"/>
      <c r="M263" s="373"/>
      <c r="N263" s="373"/>
      <c r="O263" s="373"/>
      <c r="P263" s="373"/>
      <c r="Q263" s="373"/>
      <c r="R263" s="373"/>
      <c r="S263" s="373"/>
      <c r="T263" s="373"/>
      <c r="U263" s="373"/>
      <c r="V263" s="373"/>
      <c r="W263" s="373"/>
      <c r="X263" s="373"/>
      <c r="Y263" s="373"/>
      <c r="Z263" s="373"/>
      <c r="AA263" s="373"/>
      <c r="AB263" s="373"/>
      <c r="AC263" s="373"/>
      <c r="AD263" s="373"/>
      <c r="AE263" s="373"/>
      <c r="AF263" s="373"/>
      <c r="AG263" s="373"/>
      <c r="AH263" s="373"/>
      <c r="AI263" s="373"/>
      <c r="AJ263" s="373"/>
      <c r="AK263" s="373"/>
      <c r="AL263" s="373"/>
      <c r="AM263" s="373"/>
      <c r="AN263" s="373"/>
      <c r="AO263" s="373"/>
      <c r="AP263" s="373"/>
      <c r="AQ263" s="373"/>
      <c r="AR263" s="373"/>
      <c r="AS263" s="373"/>
      <c r="AT263" s="373"/>
      <c r="AU263" s="373"/>
      <c r="AV263" s="373"/>
      <c r="AW263" s="373"/>
    </row>
    <row r="264" spans="1:49" s="24" customFormat="1" ht="11.25" customHeight="1" x14ac:dyDescent="0.2">
      <c r="A264" s="15">
        <v>7.4</v>
      </c>
      <c r="B264" s="162" t="s">
        <v>72</v>
      </c>
      <c r="C264" s="13">
        <v>2</v>
      </c>
      <c r="D264" s="61" t="s">
        <v>19</v>
      </c>
      <c r="E264" s="39">
        <v>1200</v>
      </c>
      <c r="F264" s="56">
        <f t="shared" si="10"/>
        <v>2400</v>
      </c>
      <c r="G264" s="151"/>
      <c r="H264" s="151"/>
      <c r="I264" s="151"/>
      <c r="J264" s="373"/>
      <c r="K264" s="373"/>
      <c r="L264" s="373"/>
      <c r="M264" s="373"/>
      <c r="N264" s="373"/>
      <c r="O264" s="373"/>
      <c r="P264" s="373"/>
      <c r="Q264" s="373"/>
      <c r="R264" s="373"/>
      <c r="S264" s="373"/>
      <c r="T264" s="373"/>
      <c r="U264" s="373"/>
      <c r="V264" s="373"/>
      <c r="W264" s="373"/>
      <c r="X264" s="373"/>
      <c r="Y264" s="373"/>
      <c r="Z264" s="373"/>
      <c r="AA264" s="373"/>
      <c r="AB264" s="373"/>
      <c r="AC264" s="373"/>
      <c r="AD264" s="373"/>
      <c r="AE264" s="373"/>
      <c r="AF264" s="373"/>
      <c r="AG264" s="373"/>
      <c r="AH264" s="373"/>
      <c r="AI264" s="373"/>
      <c r="AJ264" s="373"/>
      <c r="AK264" s="373"/>
      <c r="AL264" s="373"/>
      <c r="AM264" s="373"/>
      <c r="AN264" s="373"/>
      <c r="AO264" s="373"/>
      <c r="AP264" s="373"/>
      <c r="AQ264" s="373"/>
      <c r="AR264" s="373"/>
      <c r="AS264" s="373"/>
      <c r="AT264" s="373"/>
      <c r="AU264" s="373"/>
      <c r="AV264" s="373"/>
      <c r="AW264" s="373"/>
    </row>
    <row r="265" spans="1:49" s="25" customFormat="1" ht="11.25" customHeight="1" x14ac:dyDescent="0.2">
      <c r="A265" s="15"/>
      <c r="B265" s="162"/>
      <c r="C265" s="13"/>
      <c r="D265" s="61"/>
      <c r="E265" s="39"/>
      <c r="F265" s="56">
        <f t="shared" si="10"/>
        <v>0</v>
      </c>
      <c r="G265" s="151"/>
      <c r="H265" s="151"/>
      <c r="I265" s="151"/>
      <c r="J265" s="373"/>
      <c r="K265" s="373"/>
      <c r="L265" s="373"/>
      <c r="M265" s="373"/>
      <c r="N265" s="373"/>
      <c r="O265" s="373"/>
      <c r="P265" s="373"/>
      <c r="Q265" s="373"/>
      <c r="R265" s="373"/>
      <c r="S265" s="373"/>
      <c r="T265" s="373"/>
      <c r="U265" s="373"/>
      <c r="V265" s="373"/>
      <c r="W265" s="373"/>
      <c r="X265" s="373"/>
      <c r="Y265" s="373"/>
      <c r="Z265" s="373"/>
      <c r="AA265" s="373"/>
      <c r="AB265" s="373"/>
      <c r="AC265" s="373"/>
      <c r="AD265" s="373"/>
      <c r="AE265" s="373"/>
      <c r="AF265" s="373"/>
      <c r="AG265" s="373"/>
      <c r="AH265" s="373"/>
      <c r="AI265" s="373"/>
      <c r="AJ265" s="373"/>
      <c r="AK265" s="373"/>
      <c r="AL265" s="373"/>
      <c r="AM265" s="373"/>
      <c r="AN265" s="373"/>
      <c r="AO265" s="373"/>
      <c r="AP265" s="373"/>
      <c r="AQ265" s="373"/>
      <c r="AR265" s="373"/>
      <c r="AS265" s="373"/>
      <c r="AT265" s="373"/>
      <c r="AU265" s="373"/>
      <c r="AV265" s="373"/>
      <c r="AW265" s="373"/>
    </row>
    <row r="266" spans="1:49" s="24" customFormat="1" ht="11.25" customHeight="1" x14ac:dyDescent="0.2">
      <c r="A266" s="76">
        <v>8</v>
      </c>
      <c r="B266" s="157" t="s">
        <v>309</v>
      </c>
      <c r="C266" s="13"/>
      <c r="D266" s="61"/>
      <c r="E266" s="39"/>
      <c r="F266" s="56">
        <f t="shared" si="10"/>
        <v>0</v>
      </c>
      <c r="G266" s="151"/>
      <c r="H266" s="151"/>
      <c r="I266" s="151"/>
      <c r="J266" s="373"/>
      <c r="K266" s="373"/>
      <c r="L266" s="373"/>
      <c r="M266" s="373"/>
      <c r="N266" s="373"/>
      <c r="O266" s="373"/>
      <c r="P266" s="373"/>
      <c r="Q266" s="373"/>
      <c r="R266" s="373"/>
      <c r="S266" s="373"/>
      <c r="T266" s="373"/>
      <c r="U266" s="373"/>
      <c r="V266" s="373"/>
      <c r="W266" s="373"/>
      <c r="X266" s="373"/>
      <c r="Y266" s="373"/>
      <c r="Z266" s="373"/>
      <c r="AA266" s="373"/>
      <c r="AB266" s="373"/>
      <c r="AC266" s="373"/>
      <c r="AD266" s="373"/>
      <c r="AE266" s="373"/>
      <c r="AF266" s="373"/>
      <c r="AG266" s="373"/>
      <c r="AH266" s="373"/>
      <c r="AI266" s="373"/>
      <c r="AJ266" s="373"/>
      <c r="AK266" s="373"/>
      <c r="AL266" s="373"/>
      <c r="AM266" s="373"/>
      <c r="AN266" s="373"/>
      <c r="AO266" s="373"/>
      <c r="AP266" s="373"/>
      <c r="AQ266" s="373"/>
      <c r="AR266" s="373"/>
      <c r="AS266" s="373"/>
      <c r="AT266" s="373"/>
      <c r="AU266" s="373"/>
      <c r="AV266" s="373"/>
      <c r="AW266" s="373"/>
    </row>
    <row r="267" spans="1:49" s="24" customFormat="1" ht="11.25" customHeight="1" x14ac:dyDescent="0.2">
      <c r="A267" s="15">
        <v>8.1</v>
      </c>
      <c r="B267" s="162" t="s">
        <v>73</v>
      </c>
      <c r="C267" s="13">
        <v>44.4</v>
      </c>
      <c r="D267" s="61" t="s">
        <v>26</v>
      </c>
      <c r="E267" s="39">
        <v>3428.6158529048885</v>
      </c>
      <c r="F267" s="56">
        <f t="shared" si="10"/>
        <v>152230.54</v>
      </c>
      <c r="G267" s="151"/>
      <c r="H267" s="151"/>
      <c r="I267" s="151"/>
      <c r="J267" s="373"/>
      <c r="K267" s="373"/>
      <c r="L267" s="373"/>
      <c r="M267" s="373"/>
      <c r="N267" s="373"/>
      <c r="O267" s="373"/>
      <c r="P267" s="373"/>
      <c r="Q267" s="373"/>
      <c r="R267" s="373"/>
      <c r="S267" s="373"/>
      <c r="T267" s="373"/>
      <c r="U267" s="373"/>
      <c r="V267" s="373"/>
      <c r="W267" s="373"/>
      <c r="X267" s="373"/>
      <c r="Y267" s="373"/>
      <c r="Z267" s="373"/>
      <c r="AA267" s="373"/>
      <c r="AB267" s="373"/>
      <c r="AC267" s="373"/>
      <c r="AD267" s="373"/>
      <c r="AE267" s="373"/>
      <c r="AF267" s="373"/>
      <c r="AG267" s="373"/>
      <c r="AH267" s="373"/>
      <c r="AI267" s="373"/>
      <c r="AJ267" s="373"/>
      <c r="AK267" s="373"/>
      <c r="AL267" s="373"/>
      <c r="AM267" s="373"/>
      <c r="AN267" s="373"/>
      <c r="AO267" s="373"/>
      <c r="AP267" s="373"/>
      <c r="AQ267" s="373"/>
      <c r="AR267" s="373"/>
      <c r="AS267" s="373"/>
      <c r="AT267" s="373"/>
      <c r="AU267" s="373"/>
      <c r="AV267" s="373"/>
      <c r="AW267" s="373"/>
    </row>
    <row r="268" spans="1:49" s="24" customFormat="1" ht="11.25" customHeight="1" x14ac:dyDescent="0.2">
      <c r="A268" s="15">
        <v>8.1999999999999993</v>
      </c>
      <c r="B268" s="156" t="s">
        <v>310</v>
      </c>
      <c r="C268" s="13">
        <v>20</v>
      </c>
      <c r="D268" s="61" t="s">
        <v>19</v>
      </c>
      <c r="E268" s="39">
        <v>804.69870750000007</v>
      </c>
      <c r="F268" s="56">
        <f t="shared" si="10"/>
        <v>16093.97</v>
      </c>
      <c r="G268" s="151"/>
      <c r="H268" s="151"/>
      <c r="I268" s="151"/>
      <c r="J268" s="373"/>
      <c r="K268" s="373"/>
      <c r="L268" s="373"/>
      <c r="M268" s="373"/>
      <c r="N268" s="373"/>
      <c r="O268" s="373"/>
      <c r="P268" s="373"/>
      <c r="Q268" s="373"/>
      <c r="R268" s="373"/>
      <c r="S268" s="373"/>
      <c r="T268" s="373"/>
      <c r="U268" s="373"/>
      <c r="V268" s="373"/>
      <c r="W268" s="373"/>
      <c r="X268" s="373"/>
      <c r="Y268" s="373"/>
      <c r="Z268" s="373"/>
      <c r="AA268" s="373"/>
      <c r="AB268" s="373"/>
      <c r="AC268" s="373"/>
      <c r="AD268" s="373"/>
      <c r="AE268" s="373"/>
      <c r="AF268" s="373"/>
      <c r="AG268" s="373"/>
      <c r="AH268" s="373"/>
      <c r="AI268" s="373"/>
      <c r="AJ268" s="373"/>
      <c r="AK268" s="373"/>
      <c r="AL268" s="373"/>
      <c r="AM268" s="373"/>
      <c r="AN268" s="373"/>
      <c r="AO268" s="373"/>
      <c r="AP268" s="373"/>
      <c r="AQ268" s="373"/>
      <c r="AR268" s="373"/>
      <c r="AS268" s="373"/>
      <c r="AT268" s="373"/>
      <c r="AU268" s="373"/>
      <c r="AV268" s="373"/>
      <c r="AW268" s="373"/>
    </row>
    <row r="269" spans="1:49" s="24" customFormat="1" ht="11.25" customHeight="1" x14ac:dyDescent="0.2">
      <c r="A269" s="15">
        <v>8.3000000000000007</v>
      </c>
      <c r="B269" s="156" t="s">
        <v>311</v>
      </c>
      <c r="C269" s="13">
        <v>6</v>
      </c>
      <c r="D269" s="61" t="s">
        <v>19</v>
      </c>
      <c r="E269" s="39">
        <v>7550.6131564000016</v>
      </c>
      <c r="F269" s="56">
        <f t="shared" si="10"/>
        <v>45303.68</v>
      </c>
      <c r="G269" s="151"/>
      <c r="H269" s="151"/>
      <c r="I269" s="151"/>
      <c r="J269" s="373"/>
      <c r="K269" s="373"/>
      <c r="L269" s="373"/>
      <c r="M269" s="373"/>
      <c r="N269" s="373"/>
      <c r="O269" s="373"/>
      <c r="P269" s="373"/>
      <c r="Q269" s="373"/>
      <c r="R269" s="373"/>
      <c r="S269" s="373"/>
      <c r="T269" s="373"/>
      <c r="U269" s="373"/>
      <c r="V269" s="373"/>
      <c r="W269" s="373"/>
      <c r="X269" s="373"/>
      <c r="Y269" s="373"/>
      <c r="Z269" s="373"/>
      <c r="AA269" s="373"/>
      <c r="AB269" s="373"/>
      <c r="AC269" s="373"/>
      <c r="AD269" s="373"/>
      <c r="AE269" s="373"/>
      <c r="AF269" s="373"/>
      <c r="AG269" s="373"/>
      <c r="AH269" s="373"/>
      <c r="AI269" s="373"/>
      <c r="AJ269" s="373"/>
      <c r="AK269" s="373"/>
      <c r="AL269" s="373"/>
      <c r="AM269" s="373"/>
      <c r="AN269" s="373"/>
      <c r="AO269" s="373"/>
      <c r="AP269" s="373"/>
      <c r="AQ269" s="373"/>
      <c r="AR269" s="373"/>
      <c r="AS269" s="373"/>
      <c r="AT269" s="373"/>
      <c r="AU269" s="373"/>
      <c r="AV269" s="373"/>
      <c r="AW269" s="373"/>
    </row>
    <row r="270" spans="1:49" s="24" customFormat="1" ht="11.25" customHeight="1" x14ac:dyDescent="0.2">
      <c r="A270" s="15">
        <v>8.4</v>
      </c>
      <c r="B270" s="162" t="s">
        <v>74</v>
      </c>
      <c r="C270" s="13">
        <v>1</v>
      </c>
      <c r="D270" s="61" t="s">
        <v>19</v>
      </c>
      <c r="E270" s="39">
        <v>28449.264999999999</v>
      </c>
      <c r="F270" s="56">
        <f t="shared" si="10"/>
        <v>28449.27</v>
      </c>
      <c r="G270" s="151"/>
      <c r="H270" s="151"/>
      <c r="I270" s="151"/>
      <c r="J270" s="373"/>
      <c r="K270" s="373"/>
      <c r="L270" s="373"/>
      <c r="M270" s="373"/>
      <c r="N270" s="373"/>
      <c r="O270" s="373"/>
      <c r="P270" s="373"/>
      <c r="Q270" s="373"/>
      <c r="R270" s="373"/>
      <c r="S270" s="373"/>
      <c r="T270" s="373"/>
      <c r="U270" s="373"/>
      <c r="V270" s="373"/>
      <c r="W270" s="373"/>
      <c r="X270" s="373"/>
      <c r="Y270" s="373"/>
      <c r="Z270" s="373"/>
      <c r="AA270" s="373"/>
      <c r="AB270" s="373"/>
      <c r="AC270" s="373"/>
      <c r="AD270" s="373"/>
      <c r="AE270" s="373"/>
      <c r="AF270" s="373"/>
      <c r="AG270" s="373"/>
      <c r="AH270" s="373"/>
      <c r="AI270" s="373"/>
      <c r="AJ270" s="373"/>
      <c r="AK270" s="373"/>
      <c r="AL270" s="373"/>
      <c r="AM270" s="373"/>
      <c r="AN270" s="373"/>
      <c r="AO270" s="373"/>
      <c r="AP270" s="373"/>
      <c r="AQ270" s="373"/>
      <c r="AR270" s="373"/>
      <c r="AS270" s="373"/>
      <c r="AT270" s="373"/>
      <c r="AU270" s="373"/>
      <c r="AV270" s="373"/>
      <c r="AW270" s="373"/>
    </row>
    <row r="271" spans="1:49" s="24" customFormat="1" ht="11.25" customHeight="1" x14ac:dyDescent="0.2">
      <c r="A271" s="15"/>
      <c r="B271" s="162"/>
      <c r="C271" s="13"/>
      <c r="D271" s="61"/>
      <c r="E271" s="39"/>
      <c r="F271" s="56">
        <f t="shared" si="10"/>
        <v>0</v>
      </c>
      <c r="G271" s="151"/>
      <c r="H271" s="151"/>
      <c r="I271" s="151"/>
      <c r="J271" s="373"/>
      <c r="K271" s="373"/>
      <c r="L271" s="373"/>
      <c r="M271" s="373"/>
      <c r="N271" s="373"/>
      <c r="O271" s="373"/>
      <c r="P271" s="373"/>
      <c r="Q271" s="373"/>
      <c r="R271" s="373"/>
      <c r="S271" s="373"/>
      <c r="T271" s="373"/>
      <c r="U271" s="373"/>
      <c r="V271" s="373"/>
      <c r="W271" s="373"/>
      <c r="X271" s="373"/>
      <c r="Y271" s="373"/>
      <c r="Z271" s="373"/>
      <c r="AA271" s="373"/>
      <c r="AB271" s="373"/>
      <c r="AC271" s="373"/>
      <c r="AD271" s="373"/>
      <c r="AE271" s="373"/>
      <c r="AF271" s="373"/>
      <c r="AG271" s="373"/>
      <c r="AH271" s="373"/>
      <c r="AI271" s="373"/>
      <c r="AJ271" s="373"/>
      <c r="AK271" s="373"/>
      <c r="AL271" s="373"/>
      <c r="AM271" s="373"/>
      <c r="AN271" s="373"/>
      <c r="AO271" s="373"/>
      <c r="AP271" s="373"/>
      <c r="AQ271" s="373"/>
      <c r="AR271" s="373"/>
      <c r="AS271" s="373"/>
      <c r="AT271" s="373"/>
      <c r="AU271" s="373"/>
      <c r="AV271" s="373"/>
      <c r="AW271" s="373"/>
    </row>
    <row r="272" spans="1:49" s="24" customFormat="1" ht="11.25" customHeight="1" x14ac:dyDescent="0.2">
      <c r="A272" s="15">
        <v>9</v>
      </c>
      <c r="B272" s="162" t="s">
        <v>75</v>
      </c>
      <c r="C272" s="13">
        <v>17.28</v>
      </c>
      <c r="D272" s="61" t="s">
        <v>42</v>
      </c>
      <c r="E272" s="39">
        <v>667.55103025000005</v>
      </c>
      <c r="F272" s="56">
        <f t="shared" si="10"/>
        <v>11535.28</v>
      </c>
      <c r="G272" s="151"/>
      <c r="H272" s="151"/>
      <c r="I272" s="151"/>
      <c r="J272" s="373"/>
      <c r="K272" s="373"/>
      <c r="L272" s="373"/>
      <c r="M272" s="373"/>
      <c r="N272" s="373"/>
      <c r="O272" s="373"/>
      <c r="P272" s="373"/>
      <c r="Q272" s="373"/>
      <c r="R272" s="373"/>
      <c r="S272" s="373"/>
      <c r="T272" s="373"/>
      <c r="U272" s="373"/>
      <c r="V272" s="373"/>
      <c r="W272" s="373"/>
      <c r="X272" s="373"/>
      <c r="Y272" s="373"/>
      <c r="Z272" s="373"/>
      <c r="AA272" s="373"/>
      <c r="AB272" s="373"/>
      <c r="AC272" s="373"/>
      <c r="AD272" s="373"/>
      <c r="AE272" s="373"/>
      <c r="AF272" s="373"/>
      <c r="AG272" s="373"/>
      <c r="AH272" s="373"/>
      <c r="AI272" s="373"/>
      <c r="AJ272" s="373"/>
      <c r="AK272" s="373"/>
      <c r="AL272" s="373"/>
      <c r="AM272" s="373"/>
      <c r="AN272" s="373"/>
      <c r="AO272" s="373"/>
      <c r="AP272" s="373"/>
      <c r="AQ272" s="373"/>
      <c r="AR272" s="373"/>
      <c r="AS272" s="373"/>
      <c r="AT272" s="373"/>
      <c r="AU272" s="373"/>
      <c r="AV272" s="373"/>
      <c r="AW272" s="373"/>
    </row>
    <row r="273" spans="1:49" s="24" customFormat="1" ht="11.25" customHeight="1" x14ac:dyDescent="0.2">
      <c r="A273" s="15"/>
      <c r="B273" s="167"/>
      <c r="C273" s="13"/>
      <c r="D273" s="61"/>
      <c r="E273" s="39"/>
      <c r="F273" s="80"/>
      <c r="G273" s="151"/>
      <c r="H273" s="151"/>
      <c r="I273" s="151"/>
      <c r="J273" s="373"/>
      <c r="K273" s="373"/>
      <c r="L273" s="373"/>
      <c r="M273" s="373"/>
      <c r="N273" s="373"/>
      <c r="O273" s="373"/>
      <c r="P273" s="373"/>
      <c r="Q273" s="373"/>
      <c r="R273" s="373"/>
      <c r="S273" s="373"/>
      <c r="T273" s="373"/>
      <c r="U273" s="373"/>
      <c r="V273" s="373"/>
      <c r="W273" s="373"/>
      <c r="X273" s="373"/>
      <c r="Y273" s="373"/>
      <c r="Z273" s="373"/>
      <c r="AA273" s="373"/>
      <c r="AB273" s="373"/>
      <c r="AC273" s="373"/>
      <c r="AD273" s="373"/>
      <c r="AE273" s="373"/>
      <c r="AF273" s="373"/>
      <c r="AG273" s="373"/>
      <c r="AH273" s="373"/>
      <c r="AI273" s="373"/>
      <c r="AJ273" s="373"/>
      <c r="AK273" s="373"/>
      <c r="AL273" s="373"/>
      <c r="AM273" s="373"/>
      <c r="AN273" s="373"/>
      <c r="AO273" s="373"/>
      <c r="AP273" s="373"/>
      <c r="AQ273" s="373"/>
      <c r="AR273" s="373"/>
      <c r="AS273" s="373"/>
      <c r="AT273" s="373"/>
      <c r="AU273" s="373"/>
      <c r="AV273" s="373"/>
      <c r="AW273" s="373"/>
    </row>
    <row r="274" spans="1:49" s="24" customFormat="1" ht="11.25" customHeight="1" x14ac:dyDescent="0.2">
      <c r="A274" s="81" t="s">
        <v>3</v>
      </c>
      <c r="B274" s="168" t="s">
        <v>323</v>
      </c>
      <c r="C274" s="57"/>
      <c r="D274" s="82"/>
      <c r="E274" s="83"/>
      <c r="F274" s="84"/>
      <c r="G274" s="151"/>
      <c r="H274" s="151"/>
      <c r="I274" s="151"/>
      <c r="J274" s="15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49" s="24" customFormat="1" ht="11.25" customHeight="1" x14ac:dyDescent="0.2">
      <c r="A275" s="85"/>
      <c r="B275" s="169"/>
      <c r="C275" s="57"/>
      <c r="D275" s="82"/>
      <c r="E275" s="83"/>
      <c r="F275" s="84"/>
      <c r="G275" s="151"/>
      <c r="H275" s="151"/>
      <c r="I275" s="151"/>
      <c r="J275" s="15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49" s="24" customFormat="1" ht="11.25" customHeight="1" x14ac:dyDescent="0.2">
      <c r="A276" s="86">
        <v>1</v>
      </c>
      <c r="B276" s="168" t="s">
        <v>79</v>
      </c>
      <c r="C276" s="57"/>
      <c r="D276" s="82"/>
      <c r="E276" s="83"/>
      <c r="F276" s="84"/>
      <c r="G276" s="151"/>
      <c r="H276" s="151"/>
      <c r="I276" s="151"/>
      <c r="J276" s="15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49" s="24" customFormat="1" ht="11.25" customHeight="1" x14ac:dyDescent="0.2">
      <c r="A277" s="87">
        <v>1.1000000000000001</v>
      </c>
      <c r="B277" s="170" t="s">
        <v>80</v>
      </c>
      <c r="C277" s="13">
        <v>2</v>
      </c>
      <c r="D277" s="61" t="s">
        <v>19</v>
      </c>
      <c r="E277" s="39">
        <v>29142.857142857141</v>
      </c>
      <c r="F277" s="88">
        <f t="shared" ref="F277:F290" si="11">ROUND(C277*E277,2)</f>
        <v>58285.71</v>
      </c>
      <c r="G277" s="151"/>
      <c r="H277" s="151"/>
      <c r="I277" s="151"/>
      <c r="J277" s="15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49" s="24" customFormat="1" ht="11.25" customHeight="1" x14ac:dyDescent="0.2">
      <c r="A278" s="87">
        <v>1.2000000000000002</v>
      </c>
      <c r="B278" s="170" t="s">
        <v>81</v>
      </c>
      <c r="C278" s="13">
        <v>231</v>
      </c>
      <c r="D278" s="61" t="s">
        <v>82</v>
      </c>
      <c r="E278" s="39">
        <v>17.142857142857142</v>
      </c>
      <c r="F278" s="88">
        <f t="shared" si="11"/>
        <v>3960</v>
      </c>
      <c r="G278" s="151"/>
      <c r="H278" s="151"/>
      <c r="I278" s="151"/>
      <c r="J278" s="15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49" s="24" customFormat="1" ht="11.25" customHeight="1" x14ac:dyDescent="0.2">
      <c r="A279" s="87">
        <v>1.3000000000000003</v>
      </c>
      <c r="B279" s="170" t="s">
        <v>83</v>
      </c>
      <c r="C279" s="13">
        <v>2</v>
      </c>
      <c r="D279" s="61" t="s">
        <v>19</v>
      </c>
      <c r="E279" s="39">
        <v>2050</v>
      </c>
      <c r="F279" s="88">
        <f t="shared" si="11"/>
        <v>4100</v>
      </c>
      <c r="G279" s="151"/>
      <c r="H279" s="151"/>
      <c r="I279" s="151"/>
      <c r="J279" s="15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49" s="24" customFormat="1" ht="11.25" customHeight="1" x14ac:dyDescent="0.2">
      <c r="A280" s="87">
        <v>1.4000000000000004</v>
      </c>
      <c r="B280" s="170" t="s">
        <v>84</v>
      </c>
      <c r="C280" s="13">
        <v>2</v>
      </c>
      <c r="D280" s="61" t="s">
        <v>19</v>
      </c>
      <c r="E280" s="39">
        <v>2600</v>
      </c>
      <c r="F280" s="88">
        <f t="shared" si="11"/>
        <v>5200</v>
      </c>
      <c r="G280" s="151"/>
      <c r="H280" s="151"/>
      <c r="I280" s="151"/>
      <c r="J280" s="15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49" s="24" customFormat="1" ht="11.25" customHeight="1" x14ac:dyDescent="0.2">
      <c r="A281" s="87">
        <v>1.5000000000000004</v>
      </c>
      <c r="B281" s="170" t="s">
        <v>85</v>
      </c>
      <c r="C281" s="13">
        <v>1</v>
      </c>
      <c r="D281" s="61" t="s">
        <v>19</v>
      </c>
      <c r="E281" s="39">
        <v>3500</v>
      </c>
      <c r="F281" s="88">
        <f t="shared" si="11"/>
        <v>3500</v>
      </c>
      <c r="G281" s="151"/>
      <c r="H281" s="151"/>
      <c r="I281" s="151"/>
      <c r="J281" s="15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49" s="24" customFormat="1" ht="11.25" customHeight="1" x14ac:dyDescent="0.2">
      <c r="A282" s="87">
        <v>1.6000000000000005</v>
      </c>
      <c r="B282" s="170" t="s">
        <v>86</v>
      </c>
      <c r="C282" s="13">
        <v>1</v>
      </c>
      <c r="D282" s="61" t="s">
        <v>19</v>
      </c>
      <c r="E282" s="39">
        <v>9500</v>
      </c>
      <c r="F282" s="88">
        <f t="shared" si="11"/>
        <v>9500</v>
      </c>
      <c r="G282" s="151"/>
      <c r="H282" s="151"/>
      <c r="I282" s="151"/>
      <c r="J282" s="15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49" s="24" customFormat="1" ht="11.25" customHeight="1" x14ac:dyDescent="0.2">
      <c r="A283" s="87">
        <v>1.7000000000000006</v>
      </c>
      <c r="B283" s="171" t="s">
        <v>87</v>
      </c>
      <c r="C283" s="13">
        <v>1</v>
      </c>
      <c r="D283" s="61" t="s">
        <v>19</v>
      </c>
      <c r="E283" s="39">
        <v>30000</v>
      </c>
      <c r="F283" s="88">
        <f t="shared" si="11"/>
        <v>30000</v>
      </c>
      <c r="G283" s="151"/>
      <c r="H283" s="151"/>
      <c r="I283" s="151"/>
      <c r="J283" s="15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49" s="24" customFormat="1" ht="11.25" customHeight="1" x14ac:dyDescent="0.2">
      <c r="A284" s="87">
        <v>1.8000000000000007</v>
      </c>
      <c r="B284" s="170" t="s">
        <v>88</v>
      </c>
      <c r="C284" s="13">
        <v>1</v>
      </c>
      <c r="D284" s="61" t="s">
        <v>19</v>
      </c>
      <c r="E284" s="39">
        <v>4285.7142857142853</v>
      </c>
      <c r="F284" s="88">
        <f t="shared" si="11"/>
        <v>4285.71</v>
      </c>
      <c r="G284" s="151"/>
      <c r="H284" s="151"/>
      <c r="I284" s="151"/>
      <c r="J284" s="15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49" s="24" customFormat="1" ht="11.25" customHeight="1" x14ac:dyDescent="0.2">
      <c r="A285" s="87">
        <v>1.9000000000000008</v>
      </c>
      <c r="B285" s="170" t="s">
        <v>89</v>
      </c>
      <c r="C285" s="13">
        <v>1</v>
      </c>
      <c r="D285" s="61" t="s">
        <v>19</v>
      </c>
      <c r="E285" s="39">
        <v>2095.238095238095</v>
      </c>
      <c r="F285" s="88">
        <f t="shared" si="11"/>
        <v>2095.2399999999998</v>
      </c>
      <c r="G285" s="151"/>
      <c r="H285" s="151"/>
      <c r="I285" s="151"/>
      <c r="J285" s="15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49" s="24" customFormat="1" ht="11.25" customHeight="1" x14ac:dyDescent="0.2">
      <c r="A286" s="89">
        <v>1.1000000000000001</v>
      </c>
      <c r="B286" s="170" t="s">
        <v>90</v>
      </c>
      <c r="C286" s="13">
        <v>1</v>
      </c>
      <c r="D286" s="61" t="s">
        <v>91</v>
      </c>
      <c r="E286" s="39">
        <v>3500</v>
      </c>
      <c r="F286" s="88">
        <f t="shared" si="11"/>
        <v>3500</v>
      </c>
      <c r="G286" s="151"/>
      <c r="H286" s="151"/>
      <c r="I286" s="151"/>
      <c r="J286" s="15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49" s="24" customFormat="1" ht="11.25" customHeight="1" x14ac:dyDescent="0.2">
      <c r="A287" s="89">
        <v>1.1100000000000001</v>
      </c>
      <c r="B287" s="170" t="s">
        <v>92</v>
      </c>
      <c r="C287" s="13">
        <v>2</v>
      </c>
      <c r="D287" s="61" t="s">
        <v>19</v>
      </c>
      <c r="E287" s="39">
        <v>1018.155</v>
      </c>
      <c r="F287" s="88">
        <f t="shared" si="11"/>
        <v>2036.31</v>
      </c>
      <c r="G287" s="151"/>
      <c r="H287" s="151"/>
      <c r="I287" s="151"/>
      <c r="J287" s="15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49" s="24" customFormat="1" ht="11.25" customHeight="1" x14ac:dyDescent="0.2">
      <c r="A288" s="89">
        <v>1.1200000000000001</v>
      </c>
      <c r="B288" s="170" t="s">
        <v>93</v>
      </c>
      <c r="C288" s="13">
        <v>2</v>
      </c>
      <c r="D288" s="61" t="s">
        <v>19</v>
      </c>
      <c r="E288" s="39">
        <v>1018.155</v>
      </c>
      <c r="F288" s="88">
        <f t="shared" si="11"/>
        <v>2036.31</v>
      </c>
      <c r="G288" s="151"/>
      <c r="H288" s="151"/>
      <c r="I288" s="151"/>
      <c r="J288" s="15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s="24" customFormat="1" ht="11.25" customHeight="1" x14ac:dyDescent="0.2">
      <c r="A289" s="89">
        <v>1.1300000000000001</v>
      </c>
      <c r="B289" s="170" t="s">
        <v>318</v>
      </c>
      <c r="C289" s="13">
        <v>1</v>
      </c>
      <c r="D289" s="61" t="s">
        <v>19</v>
      </c>
      <c r="E289" s="39">
        <v>37327.998</v>
      </c>
      <c r="F289" s="88">
        <f t="shared" si="11"/>
        <v>37328</v>
      </c>
      <c r="G289" s="151"/>
      <c r="H289" s="151"/>
      <c r="I289" s="151"/>
      <c r="J289" s="15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s="24" customFormat="1" ht="11.25" customHeight="1" x14ac:dyDescent="0.2">
      <c r="A290" s="89">
        <v>1.1400000000000001</v>
      </c>
      <c r="B290" s="170" t="s">
        <v>94</v>
      </c>
      <c r="C290" s="13">
        <v>2</v>
      </c>
      <c r="D290" s="61" t="s">
        <v>19</v>
      </c>
      <c r="E290" s="39">
        <v>1500</v>
      </c>
      <c r="F290" s="88">
        <f t="shared" si="11"/>
        <v>3000</v>
      </c>
      <c r="G290" s="151"/>
      <c r="H290" s="151"/>
      <c r="I290" s="151"/>
      <c r="J290" s="15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s="24" customFormat="1" ht="11.25" customHeight="1" x14ac:dyDescent="0.2">
      <c r="A291" s="38"/>
      <c r="B291" s="172"/>
      <c r="C291" s="57"/>
      <c r="D291" s="61"/>
      <c r="E291" s="39"/>
      <c r="F291" s="40"/>
      <c r="G291" s="151"/>
      <c r="H291" s="151"/>
      <c r="I291" s="151"/>
      <c r="J291" s="15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s="24" customFormat="1" ht="11.25" customHeight="1" x14ac:dyDescent="0.2">
      <c r="A292" s="86">
        <v>2</v>
      </c>
      <c r="B292" s="168" t="s">
        <v>95</v>
      </c>
      <c r="C292" s="57"/>
      <c r="D292" s="61"/>
      <c r="E292" s="39"/>
      <c r="F292" s="40"/>
      <c r="G292" s="151"/>
      <c r="H292" s="151"/>
      <c r="I292" s="151"/>
      <c r="J292" s="15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s="24" customFormat="1" ht="11.25" customHeight="1" x14ac:dyDescent="0.2">
      <c r="A293" s="87">
        <v>2.1</v>
      </c>
      <c r="B293" s="170" t="s">
        <v>96</v>
      </c>
      <c r="C293" s="13">
        <v>1</v>
      </c>
      <c r="D293" s="61" t="s">
        <v>19</v>
      </c>
      <c r="E293" s="39">
        <v>333.33333333333331</v>
      </c>
      <c r="F293" s="88">
        <f t="shared" ref="F293:F309" si="12">ROUND(C293*E293,2)</f>
        <v>333.33</v>
      </c>
      <c r="G293" s="151"/>
      <c r="H293" s="151"/>
      <c r="I293" s="151"/>
      <c r="J293" s="151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s="24" customFormat="1" ht="11.25" customHeight="1" x14ac:dyDescent="0.2">
      <c r="A294" s="87">
        <v>2.2000000000000002</v>
      </c>
      <c r="B294" s="170" t="s">
        <v>97</v>
      </c>
      <c r="C294" s="13">
        <v>2</v>
      </c>
      <c r="D294" s="61" t="s">
        <v>19</v>
      </c>
      <c r="E294" s="39">
        <v>1857.1428571428571</v>
      </c>
      <c r="F294" s="88">
        <f t="shared" si="12"/>
        <v>3714.29</v>
      </c>
      <c r="G294" s="151"/>
      <c r="H294" s="151"/>
      <c r="I294" s="151"/>
      <c r="J294" s="15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s="24" customFormat="1" ht="11.25" customHeight="1" x14ac:dyDescent="0.2">
      <c r="A295" s="87">
        <v>2.3000000000000003</v>
      </c>
      <c r="B295" s="170" t="s">
        <v>98</v>
      </c>
      <c r="C295" s="13">
        <v>2</v>
      </c>
      <c r="D295" s="61" t="s">
        <v>19</v>
      </c>
      <c r="E295" s="39">
        <v>171.42857142857142</v>
      </c>
      <c r="F295" s="88">
        <f t="shared" si="12"/>
        <v>342.86</v>
      </c>
      <c r="G295" s="151"/>
      <c r="H295" s="151"/>
      <c r="I295" s="151"/>
      <c r="J295" s="15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s="24" customFormat="1" ht="11.25" customHeight="1" x14ac:dyDescent="0.2">
      <c r="A296" s="87">
        <v>2.4000000000000004</v>
      </c>
      <c r="B296" s="170" t="s">
        <v>99</v>
      </c>
      <c r="C296" s="13">
        <v>1</v>
      </c>
      <c r="D296" s="61" t="s">
        <v>19</v>
      </c>
      <c r="E296" s="39">
        <v>480.95238095238091</v>
      </c>
      <c r="F296" s="88">
        <f t="shared" si="12"/>
        <v>480.95</v>
      </c>
      <c r="G296" s="151"/>
      <c r="H296" s="151"/>
      <c r="I296" s="151"/>
      <c r="J296" s="15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s="24" customFormat="1" ht="11.25" customHeight="1" x14ac:dyDescent="0.2">
      <c r="A297" s="87">
        <v>2.5000000000000004</v>
      </c>
      <c r="B297" s="170" t="s">
        <v>100</v>
      </c>
      <c r="C297" s="13">
        <v>2</v>
      </c>
      <c r="D297" s="61" t="s">
        <v>19</v>
      </c>
      <c r="E297" s="39">
        <v>329.52380952380952</v>
      </c>
      <c r="F297" s="88">
        <f t="shared" si="12"/>
        <v>659.05</v>
      </c>
      <c r="G297" s="151"/>
      <c r="H297" s="151"/>
      <c r="I297" s="151"/>
      <c r="J297" s="15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s="24" customFormat="1" ht="11.25" customHeight="1" x14ac:dyDescent="0.2">
      <c r="A298" s="87">
        <v>2.6000000000000005</v>
      </c>
      <c r="B298" s="170" t="s">
        <v>101</v>
      </c>
      <c r="C298" s="13">
        <v>4</v>
      </c>
      <c r="D298" s="61" t="s">
        <v>19</v>
      </c>
      <c r="E298" s="39">
        <v>433.33333333333331</v>
      </c>
      <c r="F298" s="88">
        <f t="shared" si="12"/>
        <v>1733.33</v>
      </c>
      <c r="G298" s="151"/>
      <c r="H298" s="151"/>
      <c r="I298" s="151"/>
      <c r="J298" s="15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s="24" customFormat="1" ht="11.25" customHeight="1" x14ac:dyDescent="0.2">
      <c r="A299" s="87">
        <v>2.7000000000000006</v>
      </c>
      <c r="B299" s="170" t="s">
        <v>102</v>
      </c>
      <c r="C299" s="13">
        <v>2</v>
      </c>
      <c r="D299" s="61" t="s">
        <v>19</v>
      </c>
      <c r="E299" s="39">
        <v>23.80952380952381</v>
      </c>
      <c r="F299" s="88">
        <f t="shared" si="12"/>
        <v>47.62</v>
      </c>
      <c r="G299" s="151"/>
      <c r="H299" s="151"/>
      <c r="I299" s="151"/>
      <c r="J299" s="15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s="24" customFormat="1" ht="11.25" customHeight="1" x14ac:dyDescent="0.2">
      <c r="A300" s="87">
        <v>2.8000000000000007</v>
      </c>
      <c r="B300" s="170" t="s">
        <v>103</v>
      </c>
      <c r="C300" s="13">
        <v>220</v>
      </c>
      <c r="D300" s="61" t="s">
        <v>82</v>
      </c>
      <c r="E300" s="39">
        <v>42.857142857142854</v>
      </c>
      <c r="F300" s="88">
        <f t="shared" si="12"/>
        <v>9428.57</v>
      </c>
      <c r="G300" s="151"/>
      <c r="H300" s="151"/>
      <c r="I300" s="151"/>
      <c r="J300" s="15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s="24" customFormat="1" ht="11.25" customHeight="1" x14ac:dyDescent="0.2">
      <c r="A301" s="87">
        <v>2.9000000000000008</v>
      </c>
      <c r="B301" s="170" t="s">
        <v>104</v>
      </c>
      <c r="C301" s="13">
        <v>4</v>
      </c>
      <c r="D301" s="61" t="s">
        <v>19</v>
      </c>
      <c r="E301" s="39">
        <v>76.314285714285703</v>
      </c>
      <c r="F301" s="88">
        <f t="shared" si="12"/>
        <v>305.26</v>
      </c>
      <c r="G301" s="151"/>
      <c r="H301" s="151"/>
      <c r="I301" s="151"/>
      <c r="J301" s="15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s="24" customFormat="1" ht="11.25" customHeight="1" x14ac:dyDescent="0.2">
      <c r="A302" s="89">
        <v>2.1</v>
      </c>
      <c r="B302" s="170" t="s">
        <v>105</v>
      </c>
      <c r="C302" s="13">
        <v>4</v>
      </c>
      <c r="D302" s="61" t="s">
        <v>19</v>
      </c>
      <c r="E302" s="39">
        <v>366.66666666666663</v>
      </c>
      <c r="F302" s="88">
        <f t="shared" si="12"/>
        <v>1466.67</v>
      </c>
      <c r="G302" s="151"/>
      <c r="H302" s="151"/>
      <c r="I302" s="151"/>
      <c r="J302" s="15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s="24" customFormat="1" ht="11.25" customHeight="1" x14ac:dyDescent="0.2">
      <c r="A303" s="89">
        <v>2.11</v>
      </c>
      <c r="B303" s="170" t="s">
        <v>106</v>
      </c>
      <c r="C303" s="13">
        <v>132</v>
      </c>
      <c r="D303" s="61" t="s">
        <v>82</v>
      </c>
      <c r="E303" s="39">
        <v>157.61904761904762</v>
      </c>
      <c r="F303" s="88">
        <f t="shared" si="12"/>
        <v>20805.71</v>
      </c>
      <c r="G303" s="151"/>
      <c r="H303" s="151"/>
      <c r="I303" s="151"/>
      <c r="J303" s="15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s="24" customFormat="1" ht="11.25" customHeight="1" x14ac:dyDescent="0.2">
      <c r="A304" s="89">
        <v>2.1199999999999997</v>
      </c>
      <c r="B304" s="170" t="s">
        <v>107</v>
      </c>
      <c r="C304" s="13">
        <v>66</v>
      </c>
      <c r="D304" s="61" t="s">
        <v>82</v>
      </c>
      <c r="E304" s="39">
        <v>119.04761904761904</v>
      </c>
      <c r="F304" s="88">
        <f t="shared" si="12"/>
        <v>7857.14</v>
      </c>
      <c r="G304" s="151"/>
      <c r="H304" s="151"/>
      <c r="I304" s="151"/>
      <c r="J304" s="15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s="24" customFormat="1" ht="11.25" customHeight="1" x14ac:dyDescent="0.2">
      <c r="A305" s="89">
        <v>2.1299999999999994</v>
      </c>
      <c r="B305" s="170" t="s">
        <v>108</v>
      </c>
      <c r="C305" s="13">
        <v>121</v>
      </c>
      <c r="D305" s="61" t="s">
        <v>82</v>
      </c>
      <c r="E305" s="39">
        <v>6</v>
      </c>
      <c r="F305" s="88">
        <f t="shared" si="12"/>
        <v>726</v>
      </c>
      <c r="G305" s="151"/>
      <c r="H305" s="151"/>
      <c r="I305" s="151"/>
      <c r="J305" s="15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s="24" customFormat="1" ht="11.25" customHeight="1" x14ac:dyDescent="0.2">
      <c r="A306" s="89">
        <v>2.1399999999999992</v>
      </c>
      <c r="B306" s="171" t="s">
        <v>109</v>
      </c>
      <c r="C306" s="13">
        <v>1</v>
      </c>
      <c r="D306" s="61" t="s">
        <v>19</v>
      </c>
      <c r="E306" s="39">
        <v>33809.523809523809</v>
      </c>
      <c r="F306" s="88">
        <f t="shared" si="12"/>
        <v>33809.519999999997</v>
      </c>
      <c r="G306" s="151"/>
      <c r="H306" s="151"/>
      <c r="I306" s="151"/>
      <c r="J306" s="15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s="24" customFormat="1" ht="11.25" customHeight="1" x14ac:dyDescent="0.2">
      <c r="A307" s="89">
        <v>2.149999999999999</v>
      </c>
      <c r="B307" s="170" t="s">
        <v>110</v>
      </c>
      <c r="C307" s="13">
        <v>1</v>
      </c>
      <c r="D307" s="61" t="s">
        <v>19</v>
      </c>
      <c r="E307" s="39">
        <v>1064.3599999999999</v>
      </c>
      <c r="F307" s="88">
        <f t="shared" si="12"/>
        <v>1064.3599999999999</v>
      </c>
      <c r="G307" s="151"/>
      <c r="H307" s="151"/>
      <c r="I307" s="151"/>
      <c r="J307" s="15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s="24" customFormat="1" ht="11.25" customHeight="1" x14ac:dyDescent="0.2">
      <c r="A308" s="89">
        <v>2.1599999999999988</v>
      </c>
      <c r="B308" s="170" t="s">
        <v>111</v>
      </c>
      <c r="C308" s="13">
        <v>2</v>
      </c>
      <c r="D308" s="61" t="s">
        <v>19</v>
      </c>
      <c r="E308" s="39">
        <v>533.36</v>
      </c>
      <c r="F308" s="88">
        <f t="shared" si="12"/>
        <v>1066.72</v>
      </c>
      <c r="G308" s="151"/>
      <c r="H308" s="151"/>
      <c r="I308" s="151"/>
      <c r="J308" s="15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s="24" customFormat="1" ht="11.25" customHeight="1" x14ac:dyDescent="0.2">
      <c r="A309" s="89">
        <v>2.1699999999999986</v>
      </c>
      <c r="B309" s="170" t="s">
        <v>319</v>
      </c>
      <c r="C309" s="13">
        <v>1</v>
      </c>
      <c r="D309" s="61" t="s">
        <v>19</v>
      </c>
      <c r="E309" s="39">
        <v>18282.504000000001</v>
      </c>
      <c r="F309" s="88">
        <f t="shared" si="12"/>
        <v>18282.5</v>
      </c>
      <c r="G309" s="151"/>
      <c r="H309" s="151"/>
      <c r="I309" s="151"/>
      <c r="J309" s="15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s="24" customFormat="1" ht="11.25" customHeight="1" x14ac:dyDescent="0.2">
      <c r="A310" s="90"/>
      <c r="B310" s="172"/>
      <c r="C310" s="13"/>
      <c r="D310" s="61"/>
      <c r="E310" s="39"/>
      <c r="F310" s="40"/>
      <c r="G310" s="151"/>
      <c r="H310" s="151"/>
      <c r="I310" s="151"/>
      <c r="J310" s="151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s="24" customFormat="1" ht="11.25" customHeight="1" x14ac:dyDescent="0.2">
      <c r="A311" s="86">
        <v>3</v>
      </c>
      <c r="B311" s="168" t="s">
        <v>112</v>
      </c>
      <c r="C311" s="13"/>
      <c r="D311" s="61"/>
      <c r="E311" s="39"/>
      <c r="F311" s="40"/>
      <c r="G311" s="151"/>
      <c r="H311" s="151"/>
      <c r="I311" s="151"/>
      <c r="J311" s="151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s="24" customFormat="1" ht="11.25" customHeight="1" x14ac:dyDescent="0.2">
      <c r="A312" s="87">
        <v>3.1</v>
      </c>
      <c r="B312" s="173" t="s">
        <v>113</v>
      </c>
      <c r="C312" s="13">
        <v>3</v>
      </c>
      <c r="D312" s="61" t="s">
        <v>19</v>
      </c>
      <c r="E312" s="39">
        <v>202960</v>
      </c>
      <c r="F312" s="40">
        <f t="shared" ref="F312:F333" si="13">ROUND(C312*E312,2)</f>
        <v>608880</v>
      </c>
      <c r="G312" s="151"/>
      <c r="H312" s="151"/>
      <c r="I312" s="151"/>
      <c r="J312" s="151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s="24" customFormat="1" ht="11.25" customHeight="1" x14ac:dyDescent="0.2">
      <c r="A313" s="87">
        <v>3.2</v>
      </c>
      <c r="B313" s="170" t="s">
        <v>114</v>
      </c>
      <c r="C313" s="13">
        <v>3</v>
      </c>
      <c r="D313" s="61" t="s">
        <v>19</v>
      </c>
      <c r="E313" s="39">
        <v>20000</v>
      </c>
      <c r="F313" s="40">
        <f t="shared" si="13"/>
        <v>60000</v>
      </c>
      <c r="G313" s="151"/>
      <c r="H313" s="151"/>
      <c r="I313" s="151"/>
      <c r="J313" s="151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s="24" customFormat="1" ht="11.25" customHeight="1" x14ac:dyDescent="0.2">
      <c r="A314" s="87">
        <v>3.3000000000000003</v>
      </c>
      <c r="B314" s="170" t="s">
        <v>115</v>
      </c>
      <c r="C314" s="13">
        <v>7</v>
      </c>
      <c r="D314" s="61" t="s">
        <v>19</v>
      </c>
      <c r="E314" s="39">
        <v>1239</v>
      </c>
      <c r="F314" s="40">
        <f t="shared" si="13"/>
        <v>8673</v>
      </c>
      <c r="G314" s="151"/>
      <c r="H314" s="151"/>
      <c r="I314" s="151"/>
      <c r="J314" s="151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s="24" customFormat="1" ht="11.25" customHeight="1" x14ac:dyDescent="0.2">
      <c r="A315" s="87">
        <v>3.4000000000000004</v>
      </c>
      <c r="B315" s="170" t="s">
        <v>116</v>
      </c>
      <c r="C315" s="13">
        <v>4</v>
      </c>
      <c r="D315" s="61" t="s">
        <v>19</v>
      </c>
      <c r="E315" s="39">
        <v>1174.0999999999999</v>
      </c>
      <c r="F315" s="40">
        <f t="shared" si="13"/>
        <v>4696.3999999999996</v>
      </c>
      <c r="G315" s="151"/>
      <c r="H315" s="151"/>
      <c r="I315" s="151"/>
      <c r="J315" s="151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s="24" customFormat="1" ht="11.25" customHeight="1" x14ac:dyDescent="0.2">
      <c r="A316" s="87">
        <v>3.5000000000000004</v>
      </c>
      <c r="B316" s="170" t="s">
        <v>117</v>
      </c>
      <c r="C316" s="13">
        <v>6</v>
      </c>
      <c r="D316" s="61" t="s">
        <v>19</v>
      </c>
      <c r="E316" s="39">
        <v>613.9</v>
      </c>
      <c r="F316" s="40">
        <f t="shared" si="13"/>
        <v>3683.4</v>
      </c>
      <c r="G316" s="151"/>
      <c r="H316" s="151"/>
      <c r="I316" s="151"/>
      <c r="J316" s="151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s="24" customFormat="1" ht="11.25" customHeight="1" x14ac:dyDescent="0.2">
      <c r="A317" s="87">
        <v>3.6000000000000005</v>
      </c>
      <c r="B317" s="170" t="s">
        <v>118</v>
      </c>
      <c r="C317" s="13">
        <v>3</v>
      </c>
      <c r="D317" s="61" t="s">
        <v>19</v>
      </c>
      <c r="E317" s="39">
        <v>18496.5</v>
      </c>
      <c r="F317" s="40">
        <f t="shared" si="13"/>
        <v>55489.5</v>
      </c>
      <c r="G317" s="151"/>
      <c r="H317" s="151"/>
      <c r="I317" s="151"/>
      <c r="J317" s="151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s="24" customFormat="1" ht="11.25" customHeight="1" x14ac:dyDescent="0.2">
      <c r="A318" s="87">
        <v>3.7000000000000006</v>
      </c>
      <c r="B318" s="171" t="s">
        <v>119</v>
      </c>
      <c r="C318" s="13">
        <v>4</v>
      </c>
      <c r="D318" s="61" t="s">
        <v>19</v>
      </c>
      <c r="E318" s="39">
        <v>19953.8</v>
      </c>
      <c r="F318" s="40">
        <f t="shared" si="13"/>
        <v>79815.199999999997</v>
      </c>
      <c r="G318" s="151"/>
      <c r="H318" s="151"/>
      <c r="I318" s="151"/>
      <c r="J318" s="151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s="24" customFormat="1" ht="11.25" customHeight="1" x14ac:dyDescent="0.2">
      <c r="A319" s="87">
        <v>3.8000000000000007</v>
      </c>
      <c r="B319" s="170" t="s">
        <v>120</v>
      </c>
      <c r="C319" s="13">
        <v>3</v>
      </c>
      <c r="D319" s="61" t="s">
        <v>19</v>
      </c>
      <c r="E319" s="39">
        <v>10537.4</v>
      </c>
      <c r="F319" s="40">
        <f t="shared" si="13"/>
        <v>31612.2</v>
      </c>
      <c r="G319" s="151"/>
      <c r="H319" s="151"/>
      <c r="I319" s="151"/>
      <c r="J319" s="151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s="24" customFormat="1" ht="11.25" customHeight="1" x14ac:dyDescent="0.2">
      <c r="A320" s="87">
        <v>3.9000000000000008</v>
      </c>
      <c r="B320" s="171" t="s">
        <v>121</v>
      </c>
      <c r="C320" s="13">
        <v>1</v>
      </c>
      <c r="D320" s="61" t="s">
        <v>19</v>
      </c>
      <c r="E320" s="39">
        <v>119239</v>
      </c>
      <c r="F320" s="40">
        <f t="shared" si="13"/>
        <v>119239</v>
      </c>
      <c r="G320" s="151"/>
      <c r="H320" s="151"/>
      <c r="I320" s="151"/>
      <c r="J320" s="151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s="24" customFormat="1" ht="11.25" customHeight="1" x14ac:dyDescent="0.2">
      <c r="A321" s="89">
        <v>3.1</v>
      </c>
      <c r="B321" s="171" t="s">
        <v>122</v>
      </c>
      <c r="C321" s="13">
        <v>3</v>
      </c>
      <c r="D321" s="61" t="s">
        <v>19</v>
      </c>
      <c r="E321" s="39">
        <v>1486.8</v>
      </c>
      <c r="F321" s="40">
        <f t="shared" si="13"/>
        <v>4460.3999999999996</v>
      </c>
      <c r="G321" s="151"/>
      <c r="H321" s="151"/>
      <c r="I321" s="151"/>
      <c r="J321" s="151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s="24" customFormat="1" ht="11.25" customHeight="1" x14ac:dyDescent="0.2">
      <c r="A322" s="89">
        <v>3.11</v>
      </c>
      <c r="B322" s="170" t="s">
        <v>123</v>
      </c>
      <c r="C322" s="13">
        <v>9</v>
      </c>
      <c r="D322" s="61" t="s">
        <v>19</v>
      </c>
      <c r="E322" s="39">
        <v>2250</v>
      </c>
      <c r="F322" s="40">
        <f t="shared" si="13"/>
        <v>20250</v>
      </c>
      <c r="G322" s="151"/>
      <c r="H322" s="151"/>
      <c r="I322" s="151"/>
      <c r="J322" s="151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s="24" customFormat="1" ht="11.25" customHeight="1" x14ac:dyDescent="0.2">
      <c r="A323" s="89">
        <v>3.1199999999999997</v>
      </c>
      <c r="B323" s="170" t="s">
        <v>124</v>
      </c>
      <c r="C323" s="13">
        <v>6</v>
      </c>
      <c r="D323" s="61" t="s">
        <v>19</v>
      </c>
      <c r="E323" s="39">
        <v>6500</v>
      </c>
      <c r="F323" s="40">
        <f t="shared" si="13"/>
        <v>39000</v>
      </c>
      <c r="G323" s="151"/>
      <c r="H323" s="151"/>
      <c r="I323" s="151"/>
      <c r="J323" s="151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s="24" customFormat="1" ht="11.25" customHeight="1" x14ac:dyDescent="0.2">
      <c r="A324" s="89">
        <v>3.1299999999999994</v>
      </c>
      <c r="B324" s="170" t="s">
        <v>125</v>
      </c>
      <c r="C324" s="13">
        <v>6</v>
      </c>
      <c r="D324" s="61" t="s">
        <v>19</v>
      </c>
      <c r="E324" s="39">
        <v>1500</v>
      </c>
      <c r="F324" s="40">
        <f t="shared" si="13"/>
        <v>9000</v>
      </c>
      <c r="G324" s="151"/>
      <c r="H324" s="151"/>
      <c r="I324" s="151"/>
      <c r="J324" s="151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s="24" customFormat="1" ht="11.25" customHeight="1" x14ac:dyDescent="0.2">
      <c r="A325" s="89">
        <v>3.1399999999999992</v>
      </c>
      <c r="B325" s="170" t="s">
        <v>126</v>
      </c>
      <c r="C325" s="13">
        <v>1</v>
      </c>
      <c r="D325" s="61" t="s">
        <v>19</v>
      </c>
      <c r="E325" s="39">
        <v>6500</v>
      </c>
      <c r="F325" s="40">
        <f t="shared" si="13"/>
        <v>6500</v>
      </c>
      <c r="G325" s="151"/>
      <c r="H325" s="151"/>
      <c r="I325" s="151"/>
      <c r="J325" s="151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s="24" customFormat="1" ht="11.25" customHeight="1" x14ac:dyDescent="0.2">
      <c r="A326" s="89">
        <v>3.149999999999999</v>
      </c>
      <c r="B326" s="170" t="s">
        <v>127</v>
      </c>
      <c r="C326" s="13">
        <v>1</v>
      </c>
      <c r="D326" s="61" t="s">
        <v>19</v>
      </c>
      <c r="E326" s="39">
        <v>2000</v>
      </c>
      <c r="F326" s="40">
        <f t="shared" si="13"/>
        <v>2000</v>
      </c>
      <c r="G326" s="151"/>
      <c r="H326" s="151"/>
      <c r="I326" s="151"/>
      <c r="J326" s="151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s="24" customFormat="1" ht="11.25" customHeight="1" x14ac:dyDescent="0.2">
      <c r="A327" s="89">
        <v>3.1599999999999988</v>
      </c>
      <c r="B327" s="170" t="s">
        <v>128</v>
      </c>
      <c r="C327" s="13">
        <v>12.1</v>
      </c>
      <c r="D327" s="61" t="s">
        <v>12</v>
      </c>
      <c r="E327" s="39">
        <v>1527.9</v>
      </c>
      <c r="F327" s="40">
        <f t="shared" si="13"/>
        <v>18487.59</v>
      </c>
      <c r="G327" s="151"/>
      <c r="H327" s="151"/>
      <c r="I327" s="151"/>
      <c r="J327" s="151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s="24" customFormat="1" ht="11.25" customHeight="1" x14ac:dyDescent="0.2">
      <c r="A328" s="87">
        <v>3.2599999999999989</v>
      </c>
      <c r="B328" s="170" t="s">
        <v>129</v>
      </c>
      <c r="C328" s="13">
        <v>3</v>
      </c>
      <c r="D328" s="61" t="s">
        <v>19</v>
      </c>
      <c r="E328" s="39">
        <v>10000</v>
      </c>
      <c r="F328" s="40">
        <f t="shared" si="13"/>
        <v>30000</v>
      </c>
      <c r="G328" s="151"/>
      <c r="H328" s="151"/>
      <c r="I328" s="151"/>
      <c r="J328" s="151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s="24" customFormat="1" ht="11.25" customHeight="1" x14ac:dyDescent="0.2">
      <c r="A329" s="87">
        <v>3.359999999999999</v>
      </c>
      <c r="B329" s="170" t="s">
        <v>130</v>
      </c>
      <c r="C329" s="13">
        <v>4</v>
      </c>
      <c r="D329" s="61" t="s">
        <v>19</v>
      </c>
      <c r="E329" s="39">
        <v>169.92</v>
      </c>
      <c r="F329" s="40">
        <f t="shared" si="13"/>
        <v>679.68</v>
      </c>
      <c r="G329" s="151"/>
      <c r="H329" s="151"/>
      <c r="I329" s="151"/>
      <c r="J329" s="151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s="24" customFormat="1" ht="11.25" customHeight="1" x14ac:dyDescent="0.2">
      <c r="A330" s="87">
        <v>3.4599999999999991</v>
      </c>
      <c r="B330" s="170" t="s">
        <v>131</v>
      </c>
      <c r="C330" s="13">
        <v>3</v>
      </c>
      <c r="D330" s="61" t="s">
        <v>19</v>
      </c>
      <c r="E330" s="39">
        <v>191.16</v>
      </c>
      <c r="F330" s="40">
        <f t="shared" si="13"/>
        <v>573.48</v>
      </c>
      <c r="G330" s="151"/>
      <c r="H330" s="151"/>
      <c r="I330" s="151"/>
      <c r="J330" s="151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s="24" customFormat="1" ht="11.25" customHeight="1" x14ac:dyDescent="0.2">
      <c r="A331" s="87">
        <v>3.5599999999999992</v>
      </c>
      <c r="B331" s="170" t="s">
        <v>132</v>
      </c>
      <c r="C331" s="13">
        <v>1</v>
      </c>
      <c r="D331" s="61" t="s">
        <v>19</v>
      </c>
      <c r="E331" s="39">
        <v>850</v>
      </c>
      <c r="F331" s="40">
        <f t="shared" si="13"/>
        <v>850</v>
      </c>
      <c r="G331" s="151"/>
      <c r="H331" s="151"/>
      <c r="I331" s="151"/>
      <c r="J331" s="151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s="24" customFormat="1" ht="11.25" customHeight="1" x14ac:dyDescent="0.2">
      <c r="A332" s="87">
        <v>3.6599999999999993</v>
      </c>
      <c r="B332" s="170" t="s">
        <v>133</v>
      </c>
      <c r="C332" s="13">
        <v>3</v>
      </c>
      <c r="D332" s="61" t="s">
        <v>19</v>
      </c>
      <c r="E332" s="39">
        <v>6500</v>
      </c>
      <c r="F332" s="40">
        <f t="shared" si="13"/>
        <v>19500</v>
      </c>
      <c r="G332" s="151"/>
      <c r="H332" s="151"/>
      <c r="I332" s="151"/>
      <c r="J332" s="151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s="24" customFormat="1" ht="11.25" customHeight="1" x14ac:dyDescent="0.2">
      <c r="A333" s="87">
        <v>3.7599999999999993</v>
      </c>
      <c r="B333" s="170" t="s">
        <v>134</v>
      </c>
      <c r="C333" s="13">
        <v>1</v>
      </c>
      <c r="D333" s="61" t="s">
        <v>288</v>
      </c>
      <c r="E333" s="39">
        <v>25000</v>
      </c>
      <c r="F333" s="40">
        <f t="shared" si="13"/>
        <v>25000</v>
      </c>
      <c r="G333" s="151"/>
      <c r="H333" s="151"/>
      <c r="I333" s="151"/>
      <c r="J333" s="151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s="24" customFormat="1" ht="11.25" customHeight="1" x14ac:dyDescent="0.2">
      <c r="A334" s="208"/>
      <c r="B334" s="209" t="s">
        <v>135</v>
      </c>
      <c r="C334" s="204"/>
      <c r="D334" s="210"/>
      <c r="E334" s="211"/>
      <c r="F334" s="212">
        <f>SUM(F200:F333)</f>
        <v>2833885.47</v>
      </c>
      <c r="G334" s="151"/>
      <c r="H334" s="151"/>
      <c r="I334" s="151"/>
      <c r="J334" s="151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s="24" customFormat="1" ht="11.25" customHeight="1" x14ac:dyDescent="0.2">
      <c r="A335" s="15"/>
      <c r="B335" s="167"/>
      <c r="C335" s="13"/>
      <c r="D335" s="21"/>
      <c r="E335" s="22"/>
      <c r="F335" s="80"/>
      <c r="G335" s="151"/>
      <c r="H335" s="151"/>
      <c r="I335" s="151"/>
      <c r="J335" s="151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s="19" customFormat="1" ht="11.25" customHeight="1" x14ac:dyDescent="0.2">
      <c r="A336" s="62" t="s">
        <v>136</v>
      </c>
      <c r="B336" s="155" t="s">
        <v>137</v>
      </c>
      <c r="C336" s="13"/>
      <c r="D336" s="21"/>
      <c r="E336" s="22"/>
      <c r="F336" s="58"/>
    </row>
    <row r="337" spans="1:6" s="19" customFormat="1" ht="11.25" customHeight="1" x14ac:dyDescent="0.2">
      <c r="A337" s="62"/>
      <c r="B337" s="155"/>
      <c r="C337" s="13"/>
      <c r="D337" s="21"/>
      <c r="E337" s="22"/>
      <c r="F337" s="58"/>
    </row>
    <row r="338" spans="1:6" s="19" customFormat="1" ht="11.25" customHeight="1" x14ac:dyDescent="0.2">
      <c r="A338" s="11">
        <v>1</v>
      </c>
      <c r="B338" s="156" t="s">
        <v>11</v>
      </c>
      <c r="C338" s="13">
        <v>5078.25</v>
      </c>
      <c r="D338" s="21" t="s">
        <v>12</v>
      </c>
      <c r="E338" s="22">
        <v>10.203125</v>
      </c>
      <c r="F338" s="58">
        <f>ROUND(C338*E338,2)</f>
        <v>51814.02</v>
      </c>
    </row>
    <row r="339" spans="1:6" s="19" customFormat="1" ht="11.25" customHeight="1" x14ac:dyDescent="0.2">
      <c r="A339" s="10"/>
      <c r="B339" s="155"/>
      <c r="C339" s="13"/>
      <c r="D339" s="21"/>
      <c r="E339" s="22"/>
      <c r="F339" s="58">
        <f t="shared" ref="F339:F353" si="14">ROUND(C339*E339,2)</f>
        <v>0</v>
      </c>
    </row>
    <row r="340" spans="1:6" s="19" customFormat="1" ht="11.25" customHeight="1" x14ac:dyDescent="0.2">
      <c r="A340" s="10">
        <v>2</v>
      </c>
      <c r="B340" s="157" t="s">
        <v>13</v>
      </c>
      <c r="C340" s="13"/>
      <c r="D340" s="21"/>
      <c r="E340" s="22"/>
      <c r="F340" s="58">
        <f t="shared" si="14"/>
        <v>0</v>
      </c>
    </row>
    <row r="341" spans="1:6" s="19" customFormat="1" ht="11.25" customHeight="1" x14ac:dyDescent="0.2">
      <c r="A341" s="11"/>
      <c r="B341" s="159"/>
      <c r="C341" s="13"/>
      <c r="D341" s="21"/>
      <c r="E341" s="22"/>
      <c r="F341" s="58"/>
    </row>
    <row r="342" spans="1:6" s="19" customFormat="1" ht="11.25" customHeight="1" x14ac:dyDescent="0.2">
      <c r="A342" s="10">
        <v>2.1</v>
      </c>
      <c r="B342" s="158" t="s">
        <v>270</v>
      </c>
      <c r="C342" s="13"/>
      <c r="D342" s="21"/>
      <c r="E342" s="22"/>
      <c r="F342" s="58"/>
    </row>
    <row r="343" spans="1:6" s="19" customFormat="1" ht="11.25" customHeight="1" x14ac:dyDescent="0.2">
      <c r="A343" s="11" t="s">
        <v>217</v>
      </c>
      <c r="B343" s="159" t="s">
        <v>214</v>
      </c>
      <c r="C343" s="13">
        <v>2346.15</v>
      </c>
      <c r="D343" s="21" t="s">
        <v>15</v>
      </c>
      <c r="E343" s="22">
        <v>136.34950321449446</v>
      </c>
      <c r="F343" s="58">
        <f>ROUND(C343*E343,2)</f>
        <v>319896.39</v>
      </c>
    </row>
    <row r="344" spans="1:6" s="19" customFormat="1" ht="11.25" customHeight="1" x14ac:dyDescent="0.2">
      <c r="A344" s="11" t="s">
        <v>218</v>
      </c>
      <c r="B344" s="159" t="s">
        <v>215</v>
      </c>
      <c r="C344" s="13">
        <v>1005.49</v>
      </c>
      <c r="D344" s="21" t="s">
        <v>15</v>
      </c>
      <c r="E344" s="22">
        <v>953.59522128060257</v>
      </c>
      <c r="F344" s="58">
        <f>ROUND(C344*E344,2)</f>
        <v>958830.46</v>
      </c>
    </row>
    <row r="345" spans="1:6" s="19" customFormat="1" ht="11.25" customHeight="1" x14ac:dyDescent="0.2">
      <c r="A345" s="11"/>
      <c r="B345" s="159"/>
      <c r="C345" s="13"/>
      <c r="D345" s="21"/>
      <c r="E345" s="22"/>
      <c r="F345" s="58"/>
    </row>
    <row r="346" spans="1:6" s="19" customFormat="1" ht="11.25" customHeight="1" x14ac:dyDescent="0.2">
      <c r="A346" s="11">
        <v>2.2000000000000002</v>
      </c>
      <c r="B346" s="159" t="s">
        <v>216</v>
      </c>
      <c r="C346" s="13">
        <v>4316.51</v>
      </c>
      <c r="D346" s="21" t="s">
        <v>42</v>
      </c>
      <c r="E346" s="22">
        <v>16.067187499999999</v>
      </c>
      <c r="F346" s="58">
        <f>ROUND(C346*E346,2)</f>
        <v>69354.179999999993</v>
      </c>
    </row>
    <row r="347" spans="1:6" s="19" customFormat="1" ht="11.25" customHeight="1" x14ac:dyDescent="0.2">
      <c r="A347" s="11">
        <v>2.2999999999999998</v>
      </c>
      <c r="B347" s="159" t="s">
        <v>221</v>
      </c>
      <c r="C347" s="13">
        <v>244.97</v>
      </c>
      <c r="D347" s="21" t="s">
        <v>15</v>
      </c>
      <c r="E347" s="22">
        <v>1021.7321428571429</v>
      </c>
      <c r="F347" s="58">
        <f>ROUND(C347*E347,2)</f>
        <v>250293.72</v>
      </c>
    </row>
    <row r="348" spans="1:6" s="19" customFormat="1" ht="11.25" customHeight="1" x14ac:dyDescent="0.2">
      <c r="A348" s="11">
        <v>2.4</v>
      </c>
      <c r="B348" s="159" t="s">
        <v>219</v>
      </c>
      <c r="C348" s="13">
        <v>1256.8599999999999</v>
      </c>
      <c r="D348" s="21" t="s">
        <v>15</v>
      </c>
      <c r="E348" s="22">
        <v>720</v>
      </c>
      <c r="F348" s="58">
        <f>ROUND(C348*E348,2)</f>
        <v>904939.2</v>
      </c>
    </row>
    <row r="349" spans="1:6" s="19" customFormat="1" ht="11.25" customHeight="1" x14ac:dyDescent="0.2">
      <c r="A349" s="11">
        <v>2.5</v>
      </c>
      <c r="B349" s="156" t="s">
        <v>220</v>
      </c>
      <c r="C349" s="13">
        <v>2912.27</v>
      </c>
      <c r="D349" s="21" t="s">
        <v>15</v>
      </c>
      <c r="E349" s="22">
        <v>138.97368421052633</v>
      </c>
      <c r="F349" s="58">
        <f>ROUND(C349*E349,2)</f>
        <v>404728.89</v>
      </c>
    </row>
    <row r="350" spans="1:6" s="19" customFormat="1" ht="11.25" customHeight="1" x14ac:dyDescent="0.2">
      <c r="A350" s="11">
        <v>2.6</v>
      </c>
      <c r="B350" s="156" t="s">
        <v>274</v>
      </c>
      <c r="C350" s="13">
        <v>1764.68</v>
      </c>
      <c r="D350" s="21" t="s">
        <v>15</v>
      </c>
      <c r="E350" s="22">
        <v>155.90225988700567</v>
      </c>
      <c r="F350" s="58">
        <f>ROUND(C350*E350,2)</f>
        <v>275117.59999999998</v>
      </c>
    </row>
    <row r="351" spans="1:6" s="19" customFormat="1" ht="11.25" customHeight="1" x14ac:dyDescent="0.2">
      <c r="A351" s="10"/>
      <c r="B351" s="155"/>
      <c r="C351" s="13"/>
      <c r="D351" s="21"/>
      <c r="E351" s="22"/>
      <c r="F351" s="58">
        <f t="shared" si="14"/>
        <v>0</v>
      </c>
    </row>
    <row r="352" spans="1:6" s="19" customFormat="1" ht="11.25" customHeight="1" x14ac:dyDescent="0.2">
      <c r="A352" s="10">
        <v>3</v>
      </c>
      <c r="B352" s="160" t="s">
        <v>16</v>
      </c>
      <c r="C352" s="13"/>
      <c r="D352" s="21"/>
      <c r="E352" s="22"/>
      <c r="F352" s="58">
        <f t="shared" si="14"/>
        <v>0</v>
      </c>
    </row>
    <row r="353" spans="1:6" s="19" customFormat="1" ht="11.25" customHeight="1" x14ac:dyDescent="0.2">
      <c r="A353" s="11">
        <v>3.1</v>
      </c>
      <c r="B353" s="161" t="s">
        <v>277</v>
      </c>
      <c r="C353" s="13">
        <v>2757.15</v>
      </c>
      <c r="D353" s="21" t="s">
        <v>12</v>
      </c>
      <c r="E353" s="22">
        <v>509.91</v>
      </c>
      <c r="F353" s="58">
        <f t="shared" si="14"/>
        <v>1405898.36</v>
      </c>
    </row>
    <row r="354" spans="1:6" s="19" customFormat="1" ht="11.25" customHeight="1" x14ac:dyDescent="0.2">
      <c r="A354" s="11">
        <v>3.2</v>
      </c>
      <c r="B354" s="161" t="s">
        <v>138</v>
      </c>
      <c r="C354" s="13">
        <v>995.5</v>
      </c>
      <c r="D354" s="21" t="s">
        <v>12</v>
      </c>
      <c r="E354" s="22">
        <v>1091.5</v>
      </c>
      <c r="F354" s="58">
        <f t="shared" ref="F354:F368" si="15">ROUND(C354*E354,2)</f>
        <v>1086588.25</v>
      </c>
    </row>
    <row r="355" spans="1:6" s="19" customFormat="1" ht="11.25" customHeight="1" x14ac:dyDescent="0.2">
      <c r="A355" s="11">
        <v>3.3</v>
      </c>
      <c r="B355" s="161" t="s">
        <v>278</v>
      </c>
      <c r="C355" s="13">
        <v>1407.25</v>
      </c>
      <c r="D355" s="21" t="s">
        <v>12</v>
      </c>
      <c r="E355" s="22">
        <v>509.91</v>
      </c>
      <c r="F355" s="58">
        <f t="shared" si="15"/>
        <v>717570.85</v>
      </c>
    </row>
    <row r="356" spans="1:6" s="19" customFormat="1" ht="11.25" customHeight="1" x14ac:dyDescent="0.2">
      <c r="A356" s="10"/>
      <c r="B356" s="161"/>
      <c r="C356" s="13"/>
      <c r="D356" s="21"/>
      <c r="E356" s="22"/>
      <c r="F356" s="58">
        <f t="shared" si="15"/>
        <v>0</v>
      </c>
    </row>
    <row r="357" spans="1:6" s="19" customFormat="1" ht="11.25" customHeight="1" x14ac:dyDescent="0.2">
      <c r="A357" s="10">
        <v>4</v>
      </c>
      <c r="B357" s="160" t="s">
        <v>139</v>
      </c>
      <c r="C357" s="13"/>
      <c r="D357" s="21"/>
      <c r="E357" s="22"/>
      <c r="F357" s="58">
        <f t="shared" si="15"/>
        <v>0</v>
      </c>
    </row>
    <row r="358" spans="1:6" s="19" customFormat="1" ht="11.25" customHeight="1" x14ac:dyDescent="0.2">
      <c r="A358" s="11">
        <v>4.0999999999999996</v>
      </c>
      <c r="B358" s="161" t="s">
        <v>277</v>
      </c>
      <c r="C358" s="13">
        <v>2757.15</v>
      </c>
      <c r="D358" s="21" t="s">
        <v>12</v>
      </c>
      <c r="E358" s="22">
        <v>39.82564</v>
      </c>
      <c r="F358" s="58">
        <f t="shared" si="15"/>
        <v>109805.26</v>
      </c>
    </row>
    <row r="359" spans="1:6" s="19" customFormat="1" ht="11.25" customHeight="1" x14ac:dyDescent="0.2">
      <c r="A359" s="11">
        <v>4.2</v>
      </c>
      <c r="B359" s="161" t="s">
        <v>138</v>
      </c>
      <c r="C359" s="13">
        <v>995.5</v>
      </c>
      <c r="D359" s="21" t="s">
        <v>12</v>
      </c>
      <c r="E359" s="22">
        <v>300.375</v>
      </c>
      <c r="F359" s="58">
        <f t="shared" si="15"/>
        <v>299023.31</v>
      </c>
    </row>
    <row r="360" spans="1:6" s="19" customFormat="1" ht="11.25" customHeight="1" x14ac:dyDescent="0.2">
      <c r="A360" s="11">
        <v>4.3</v>
      </c>
      <c r="B360" s="161" t="s">
        <v>278</v>
      </c>
      <c r="C360" s="13">
        <v>1407.25</v>
      </c>
      <c r="D360" s="21" t="s">
        <v>12</v>
      </c>
      <c r="E360" s="22">
        <v>39.82564</v>
      </c>
      <c r="F360" s="58">
        <f t="shared" si="15"/>
        <v>56044.63</v>
      </c>
    </row>
    <row r="361" spans="1:6" s="19" customFormat="1" ht="11.25" customHeight="1" x14ac:dyDescent="0.2">
      <c r="A361" s="10"/>
      <c r="B361" s="161"/>
      <c r="C361" s="13"/>
      <c r="D361" s="21"/>
      <c r="E361" s="22"/>
      <c r="F361" s="58">
        <f t="shared" si="15"/>
        <v>0</v>
      </c>
    </row>
    <row r="362" spans="1:6" s="19" customFormat="1" ht="11.25" customHeight="1" x14ac:dyDescent="0.2">
      <c r="A362" s="10">
        <v>5</v>
      </c>
      <c r="B362" s="160" t="s">
        <v>18</v>
      </c>
      <c r="C362" s="13"/>
      <c r="D362" s="21"/>
      <c r="E362" s="22"/>
      <c r="F362" s="58">
        <f t="shared" si="15"/>
        <v>0</v>
      </c>
    </row>
    <row r="363" spans="1:6" s="19" customFormat="1" ht="11.25" customHeight="1" x14ac:dyDescent="0.2">
      <c r="A363" s="11">
        <v>5.0999999999999996</v>
      </c>
      <c r="B363" s="161" t="s">
        <v>237</v>
      </c>
      <c r="C363" s="13">
        <v>4</v>
      </c>
      <c r="D363" s="21" t="s">
        <v>19</v>
      </c>
      <c r="E363" s="22">
        <v>1863.6303333333333</v>
      </c>
      <c r="F363" s="58">
        <f t="shared" si="15"/>
        <v>7454.52</v>
      </c>
    </row>
    <row r="364" spans="1:6" s="19" customFormat="1" ht="11.25" customHeight="1" x14ac:dyDescent="0.2">
      <c r="A364" s="11">
        <v>5.3</v>
      </c>
      <c r="B364" s="161" t="s">
        <v>238</v>
      </c>
      <c r="C364" s="13">
        <v>4</v>
      </c>
      <c r="D364" s="21" t="s">
        <v>19</v>
      </c>
      <c r="E364" s="22">
        <v>1612.8803333333333</v>
      </c>
      <c r="F364" s="58">
        <f t="shared" si="15"/>
        <v>6451.52</v>
      </c>
    </row>
    <row r="365" spans="1:6" s="19" customFormat="1" ht="11.25" customHeight="1" x14ac:dyDescent="0.2">
      <c r="A365" s="11">
        <v>5.4</v>
      </c>
      <c r="B365" s="161" t="s">
        <v>239</v>
      </c>
      <c r="C365" s="13">
        <v>1</v>
      </c>
      <c r="D365" s="21" t="s">
        <v>19</v>
      </c>
      <c r="E365" s="22">
        <v>2033.9564</v>
      </c>
      <c r="F365" s="58">
        <f t="shared" si="15"/>
        <v>2033.96</v>
      </c>
    </row>
    <row r="366" spans="1:6" s="19" customFormat="1" ht="11.25" customHeight="1" x14ac:dyDescent="0.2">
      <c r="A366" s="11">
        <v>5.5</v>
      </c>
      <c r="B366" s="161" t="s">
        <v>240</v>
      </c>
      <c r="C366" s="13">
        <v>1</v>
      </c>
      <c r="D366" s="21" t="s">
        <v>19</v>
      </c>
      <c r="E366" s="22">
        <v>1568.383142857143</v>
      </c>
      <c r="F366" s="58">
        <f t="shared" si="15"/>
        <v>1568.38</v>
      </c>
    </row>
    <row r="367" spans="1:6" s="19" customFormat="1" ht="11.25" customHeight="1" x14ac:dyDescent="0.2">
      <c r="A367" s="11">
        <v>5.6</v>
      </c>
      <c r="B367" s="161" t="s">
        <v>241</v>
      </c>
      <c r="C367" s="13">
        <v>1</v>
      </c>
      <c r="D367" s="21" t="s">
        <v>19</v>
      </c>
      <c r="E367" s="22">
        <v>995.09799999999996</v>
      </c>
      <c r="F367" s="58">
        <f t="shared" si="15"/>
        <v>995.1</v>
      </c>
    </row>
    <row r="368" spans="1:6" s="19" customFormat="1" ht="11.25" customHeight="1" x14ac:dyDescent="0.2">
      <c r="A368" s="11">
        <v>5.6</v>
      </c>
      <c r="B368" s="161" t="s">
        <v>279</v>
      </c>
      <c r="C368" s="13">
        <v>10</v>
      </c>
      <c r="D368" s="21" t="s">
        <v>19</v>
      </c>
      <c r="E368" s="22">
        <v>500</v>
      </c>
      <c r="F368" s="58">
        <f t="shared" si="15"/>
        <v>5000</v>
      </c>
    </row>
    <row r="369" spans="1:6" s="19" customFormat="1" ht="11.25" customHeight="1" x14ac:dyDescent="0.2">
      <c r="A369" s="10"/>
      <c r="B369" s="161"/>
      <c r="C369" s="13"/>
      <c r="D369" s="21"/>
      <c r="E369" s="22"/>
      <c r="F369" s="58"/>
    </row>
    <row r="370" spans="1:6" s="19" customFormat="1" ht="11.25" customHeight="1" x14ac:dyDescent="0.2">
      <c r="A370" s="10">
        <v>6</v>
      </c>
      <c r="B370" s="160" t="s">
        <v>281</v>
      </c>
      <c r="C370" s="13"/>
      <c r="D370" s="21"/>
      <c r="E370" s="22"/>
      <c r="F370" s="58">
        <f t="shared" ref="F370:F392" si="16">ROUND(C370*E370,2)</f>
        <v>0</v>
      </c>
    </row>
    <row r="371" spans="1:6" s="19" customFormat="1" ht="11.25" customHeight="1" x14ac:dyDescent="0.2">
      <c r="A371" s="11">
        <v>6.1</v>
      </c>
      <c r="B371" s="161" t="s">
        <v>140</v>
      </c>
      <c r="C371" s="13">
        <v>4</v>
      </c>
      <c r="D371" s="21" t="s">
        <v>19</v>
      </c>
      <c r="E371" s="22">
        <v>78889.102499999994</v>
      </c>
      <c r="F371" s="58">
        <f t="shared" si="16"/>
        <v>315556.40999999997</v>
      </c>
    </row>
    <row r="372" spans="1:6" s="19" customFormat="1" ht="11.25" customHeight="1" x14ac:dyDescent="0.2">
      <c r="A372" s="11">
        <v>6.2</v>
      </c>
      <c r="B372" s="161" t="s">
        <v>141</v>
      </c>
      <c r="C372" s="13">
        <v>4</v>
      </c>
      <c r="D372" s="21" t="s">
        <v>19</v>
      </c>
      <c r="E372" s="22">
        <v>11407.751250000001</v>
      </c>
      <c r="F372" s="58">
        <f t="shared" si="16"/>
        <v>45631.01</v>
      </c>
    </row>
    <row r="373" spans="1:6" s="19" customFormat="1" ht="11.25" customHeight="1" x14ac:dyDescent="0.2">
      <c r="A373" s="11">
        <v>6.3</v>
      </c>
      <c r="B373" s="161" t="s">
        <v>142</v>
      </c>
      <c r="C373" s="13">
        <v>4</v>
      </c>
      <c r="D373" s="21" t="s">
        <v>19</v>
      </c>
      <c r="E373" s="22">
        <v>11744.05125</v>
      </c>
      <c r="F373" s="58">
        <f t="shared" si="16"/>
        <v>46976.21</v>
      </c>
    </row>
    <row r="374" spans="1:6" s="19" customFormat="1" ht="11.25" customHeight="1" x14ac:dyDescent="0.2">
      <c r="A374" s="11">
        <v>6.4</v>
      </c>
      <c r="B374" s="161" t="s">
        <v>143</v>
      </c>
      <c r="C374" s="13">
        <v>1</v>
      </c>
      <c r="D374" s="21" t="s">
        <v>19</v>
      </c>
      <c r="E374" s="22">
        <v>12080.35125</v>
      </c>
      <c r="F374" s="58">
        <f t="shared" si="16"/>
        <v>12080.35</v>
      </c>
    </row>
    <row r="375" spans="1:6" s="19" customFormat="1" ht="11.25" customHeight="1" x14ac:dyDescent="0.2">
      <c r="A375" s="11">
        <v>6.3</v>
      </c>
      <c r="B375" s="161" t="s">
        <v>144</v>
      </c>
      <c r="C375" s="13">
        <v>1</v>
      </c>
      <c r="D375" s="21" t="s">
        <v>19</v>
      </c>
      <c r="E375" s="22">
        <v>10740.440999999999</v>
      </c>
      <c r="F375" s="58">
        <f t="shared" si="16"/>
        <v>10740.44</v>
      </c>
    </row>
    <row r="376" spans="1:6" s="19" customFormat="1" ht="11.25" customHeight="1" x14ac:dyDescent="0.2">
      <c r="A376" s="11">
        <v>6.4</v>
      </c>
      <c r="B376" s="161" t="s">
        <v>145</v>
      </c>
      <c r="C376" s="13">
        <v>2</v>
      </c>
      <c r="D376" s="21" t="s">
        <v>19</v>
      </c>
      <c r="E376" s="22">
        <v>9283.1409999999996</v>
      </c>
      <c r="F376" s="58">
        <f t="shared" si="16"/>
        <v>18566.28</v>
      </c>
    </row>
    <row r="377" spans="1:6" s="19" customFormat="1" ht="11.25" customHeight="1" x14ac:dyDescent="0.2">
      <c r="A377" s="11">
        <v>6.5</v>
      </c>
      <c r="B377" s="161" t="s">
        <v>280</v>
      </c>
      <c r="C377" s="13">
        <v>3</v>
      </c>
      <c r="D377" s="21" t="s">
        <v>19</v>
      </c>
      <c r="E377" s="22">
        <v>30685.602500000001</v>
      </c>
      <c r="F377" s="58">
        <f t="shared" si="16"/>
        <v>92056.81</v>
      </c>
    </row>
    <row r="378" spans="1:6" s="19" customFormat="1" ht="11.25" customHeight="1" x14ac:dyDescent="0.2">
      <c r="A378" s="11">
        <v>6.6</v>
      </c>
      <c r="B378" s="161" t="s">
        <v>146</v>
      </c>
      <c r="C378" s="13">
        <v>4</v>
      </c>
      <c r="D378" s="21" t="s">
        <v>19</v>
      </c>
      <c r="E378" s="22">
        <v>30685.602500000001</v>
      </c>
      <c r="F378" s="58">
        <f t="shared" si="16"/>
        <v>122742.41</v>
      </c>
    </row>
    <row r="379" spans="1:6" s="19" customFormat="1" ht="11.25" customHeight="1" x14ac:dyDescent="0.2">
      <c r="A379" s="11">
        <v>6.7</v>
      </c>
      <c r="B379" s="161" t="s">
        <v>147</v>
      </c>
      <c r="C379" s="13">
        <v>1</v>
      </c>
      <c r="D379" s="21" t="s">
        <v>19</v>
      </c>
      <c r="E379" s="22">
        <v>37747.902499999997</v>
      </c>
      <c r="F379" s="58">
        <f t="shared" si="16"/>
        <v>37747.9</v>
      </c>
    </row>
    <row r="380" spans="1:6" s="19" customFormat="1" ht="11.25" customHeight="1" x14ac:dyDescent="0.2">
      <c r="A380" s="11">
        <v>6.8</v>
      </c>
      <c r="B380" s="161" t="s">
        <v>148</v>
      </c>
      <c r="C380" s="13">
        <v>12</v>
      </c>
      <c r="D380" s="21" t="s">
        <v>19</v>
      </c>
      <c r="E380" s="22">
        <v>3192.5102499999998</v>
      </c>
      <c r="F380" s="58">
        <f t="shared" si="16"/>
        <v>38310.120000000003</v>
      </c>
    </row>
    <row r="381" spans="1:6" s="19" customFormat="1" ht="11.25" customHeight="1" x14ac:dyDescent="0.2">
      <c r="A381" s="11">
        <v>6.9</v>
      </c>
      <c r="B381" s="161" t="s">
        <v>149</v>
      </c>
      <c r="C381" s="13">
        <v>8</v>
      </c>
      <c r="D381" s="21" t="s">
        <v>19</v>
      </c>
      <c r="E381" s="22">
        <v>27221.012822903998</v>
      </c>
      <c r="F381" s="58">
        <f t="shared" si="16"/>
        <v>217768.1</v>
      </c>
    </row>
    <row r="382" spans="1:6" s="19" customFormat="1" ht="11.25" customHeight="1" x14ac:dyDescent="0.2">
      <c r="A382" s="10"/>
      <c r="B382" s="161"/>
      <c r="C382" s="13"/>
      <c r="D382" s="21"/>
      <c r="E382" s="22"/>
      <c r="F382" s="58">
        <f t="shared" si="16"/>
        <v>0</v>
      </c>
    </row>
    <row r="383" spans="1:6" s="19" customFormat="1" ht="11.25" customHeight="1" x14ac:dyDescent="0.2">
      <c r="A383" s="10">
        <v>7</v>
      </c>
      <c r="B383" s="155" t="s">
        <v>150</v>
      </c>
      <c r="C383" s="13"/>
      <c r="D383" s="21"/>
      <c r="E383" s="22"/>
      <c r="F383" s="58">
        <f t="shared" si="16"/>
        <v>0</v>
      </c>
    </row>
    <row r="384" spans="1:6" s="19" customFormat="1" ht="11.25" customHeight="1" x14ac:dyDescent="0.2">
      <c r="A384" s="11">
        <v>7.1</v>
      </c>
      <c r="B384" s="156" t="s">
        <v>151</v>
      </c>
      <c r="C384" s="13">
        <v>30</v>
      </c>
      <c r="D384" s="21" t="s">
        <v>26</v>
      </c>
      <c r="E384" s="22">
        <v>10.203125</v>
      </c>
      <c r="F384" s="58">
        <f t="shared" si="16"/>
        <v>306.08999999999997</v>
      </c>
    </row>
    <row r="385" spans="1:6" s="19" customFormat="1" ht="11.25" customHeight="1" x14ac:dyDescent="0.2">
      <c r="A385" s="11">
        <v>7.1</v>
      </c>
      <c r="B385" s="159" t="s">
        <v>25</v>
      </c>
      <c r="C385" s="13">
        <v>30</v>
      </c>
      <c r="D385" s="21" t="s">
        <v>26</v>
      </c>
      <c r="E385" s="22">
        <v>1871.72</v>
      </c>
      <c r="F385" s="58">
        <f t="shared" si="16"/>
        <v>56151.6</v>
      </c>
    </row>
    <row r="386" spans="1:6" s="19" customFormat="1" ht="11.25" customHeight="1" x14ac:dyDescent="0.2">
      <c r="A386" s="11">
        <v>7.2</v>
      </c>
      <c r="B386" s="159" t="s">
        <v>27</v>
      </c>
      <c r="C386" s="13">
        <v>20</v>
      </c>
      <c r="D386" s="21" t="s">
        <v>19</v>
      </c>
      <c r="E386" s="22">
        <v>1180</v>
      </c>
      <c r="F386" s="58">
        <f t="shared" si="16"/>
        <v>23600</v>
      </c>
    </row>
    <row r="387" spans="1:6" s="19" customFormat="1" ht="11.25" customHeight="1" x14ac:dyDescent="0.2">
      <c r="A387" s="11">
        <v>7.3</v>
      </c>
      <c r="B387" s="159" t="s">
        <v>20</v>
      </c>
      <c r="C387" s="13">
        <v>10</v>
      </c>
      <c r="D387" s="21" t="s">
        <v>19</v>
      </c>
      <c r="E387" s="22">
        <v>826</v>
      </c>
      <c r="F387" s="58">
        <f t="shared" si="16"/>
        <v>8260</v>
      </c>
    </row>
    <row r="388" spans="1:6" s="19" customFormat="1" ht="11.25" customHeight="1" x14ac:dyDescent="0.2">
      <c r="A388" s="11">
        <v>7.4</v>
      </c>
      <c r="B388" s="159" t="s">
        <v>276</v>
      </c>
      <c r="C388" s="13">
        <v>10</v>
      </c>
      <c r="D388" s="21" t="s">
        <v>19</v>
      </c>
      <c r="E388" s="22">
        <v>500</v>
      </c>
      <c r="F388" s="58">
        <f t="shared" si="16"/>
        <v>5000</v>
      </c>
    </row>
    <row r="389" spans="1:6" s="19" customFormat="1" ht="11.25" customHeight="1" x14ac:dyDescent="0.2">
      <c r="A389" s="11">
        <v>7.5</v>
      </c>
      <c r="B389" s="159" t="s">
        <v>28</v>
      </c>
      <c r="C389" s="13">
        <v>19.8</v>
      </c>
      <c r="D389" s="21" t="s">
        <v>15</v>
      </c>
      <c r="E389" s="22">
        <v>136.34950321449446</v>
      </c>
      <c r="F389" s="58">
        <f t="shared" si="16"/>
        <v>2699.72</v>
      </c>
    </row>
    <row r="390" spans="1:6" s="19" customFormat="1" ht="11.25" customHeight="1" x14ac:dyDescent="0.2">
      <c r="A390" s="11">
        <v>7.6</v>
      </c>
      <c r="B390" s="159" t="s">
        <v>230</v>
      </c>
      <c r="C390" s="13">
        <v>16.850000000000001</v>
      </c>
      <c r="D390" s="21" t="s">
        <v>15</v>
      </c>
      <c r="E390" s="22">
        <v>72.465999999999994</v>
      </c>
      <c r="F390" s="58">
        <f t="shared" si="16"/>
        <v>1221.05</v>
      </c>
    </row>
    <row r="391" spans="1:6" s="19" customFormat="1" ht="11.25" customHeight="1" x14ac:dyDescent="0.2">
      <c r="A391" s="11">
        <v>7.7</v>
      </c>
      <c r="B391" s="159" t="s">
        <v>229</v>
      </c>
      <c r="C391" s="13">
        <v>3.5</v>
      </c>
      <c r="D391" s="21" t="s">
        <v>15</v>
      </c>
      <c r="E391" s="22">
        <v>80.34</v>
      </c>
      <c r="F391" s="58">
        <f t="shared" si="16"/>
        <v>281.19</v>
      </c>
    </row>
    <row r="392" spans="1:6" s="19" customFormat="1" ht="11.25" customHeight="1" x14ac:dyDescent="0.2">
      <c r="A392" s="11">
        <v>7.8</v>
      </c>
      <c r="B392" s="159" t="s">
        <v>29</v>
      </c>
      <c r="C392" s="13">
        <v>5</v>
      </c>
      <c r="D392" s="21" t="s">
        <v>19</v>
      </c>
      <c r="E392" s="22">
        <v>11439.834999999999</v>
      </c>
      <c r="F392" s="58">
        <f t="shared" si="16"/>
        <v>57199.18</v>
      </c>
    </row>
    <row r="393" spans="1:6" s="19" customFormat="1" ht="11.25" customHeight="1" x14ac:dyDescent="0.2">
      <c r="A393" s="11"/>
      <c r="B393" s="159"/>
      <c r="C393" s="13"/>
      <c r="D393" s="21"/>
      <c r="E393" s="22"/>
      <c r="F393" s="58"/>
    </row>
    <row r="394" spans="1:6" s="19" customFormat="1" ht="11.25" customHeight="1" x14ac:dyDescent="0.2">
      <c r="A394" s="10">
        <v>8</v>
      </c>
      <c r="B394" s="158" t="s">
        <v>282</v>
      </c>
      <c r="C394" s="13"/>
      <c r="D394" s="21"/>
      <c r="E394" s="22"/>
      <c r="F394" s="58">
        <f>ROUND(C394*E394,2)</f>
        <v>0</v>
      </c>
    </row>
    <row r="395" spans="1:6" s="19" customFormat="1" ht="11.25" customHeight="1" x14ac:dyDescent="0.2">
      <c r="A395" s="11">
        <v>8.1</v>
      </c>
      <c r="B395" s="159" t="s">
        <v>283</v>
      </c>
      <c r="C395" s="13">
        <v>4164.3999999999996</v>
      </c>
      <c r="D395" s="21" t="s">
        <v>12</v>
      </c>
      <c r="E395" s="22">
        <v>11.678673333333334</v>
      </c>
      <c r="F395" s="58">
        <f>ROUND(C395*E395,2)</f>
        <v>48634.67</v>
      </c>
    </row>
    <row r="396" spans="1:6" s="19" customFormat="1" ht="11.25" customHeight="1" x14ac:dyDescent="0.2">
      <c r="A396" s="11">
        <v>8.1999999999999993</v>
      </c>
      <c r="B396" s="159" t="s">
        <v>284</v>
      </c>
      <c r="C396" s="13">
        <v>995.5</v>
      </c>
      <c r="D396" s="21" t="s">
        <v>12</v>
      </c>
      <c r="E396" s="22">
        <v>18.260000000000002</v>
      </c>
      <c r="F396" s="58">
        <f>ROUND(C396*E396,2)</f>
        <v>18177.830000000002</v>
      </c>
    </row>
    <row r="397" spans="1:6" s="19" customFormat="1" ht="11.25" customHeight="1" x14ac:dyDescent="0.2">
      <c r="A397" s="11"/>
      <c r="B397" s="159"/>
      <c r="C397" s="13"/>
      <c r="D397" s="21"/>
      <c r="E397" s="22"/>
      <c r="F397" s="58"/>
    </row>
    <row r="398" spans="1:6" s="19" customFormat="1" ht="11.25" customHeight="1" x14ac:dyDescent="0.2">
      <c r="A398" s="67">
        <v>9</v>
      </c>
      <c r="B398" s="162" t="s">
        <v>231</v>
      </c>
      <c r="C398" s="13">
        <v>5586.08</v>
      </c>
      <c r="D398" s="21" t="s">
        <v>12</v>
      </c>
      <c r="E398" s="22">
        <v>18.024000000000001</v>
      </c>
      <c r="F398" s="68">
        <f>ROUND(C398*E398,2)</f>
        <v>100683.51</v>
      </c>
    </row>
    <row r="399" spans="1:6" s="19" customFormat="1" ht="11.25" customHeight="1" x14ac:dyDescent="0.2">
      <c r="A399" s="67">
        <v>10</v>
      </c>
      <c r="B399" s="162" t="s">
        <v>232</v>
      </c>
      <c r="C399" s="13">
        <v>5586.08</v>
      </c>
      <c r="D399" s="21" t="s">
        <v>12</v>
      </c>
      <c r="E399" s="22">
        <v>30.008400000000002</v>
      </c>
      <c r="F399" s="68">
        <f>ROUND(C399*E399,2)</f>
        <v>167629.32</v>
      </c>
    </row>
    <row r="400" spans="1:6" s="19" customFormat="1" ht="11.25" customHeight="1" x14ac:dyDescent="0.2">
      <c r="A400" s="69">
        <v>11</v>
      </c>
      <c r="B400" s="163" t="s">
        <v>233</v>
      </c>
      <c r="C400" s="13">
        <v>5586.08</v>
      </c>
      <c r="D400" s="21" t="s">
        <v>12</v>
      </c>
      <c r="E400" s="22">
        <v>28.145239999999998</v>
      </c>
      <c r="F400" s="68">
        <f>ROUND(C400*E400,2)</f>
        <v>157221.56</v>
      </c>
    </row>
    <row r="401" spans="1:31" s="19" customFormat="1" ht="11.25" customHeight="1" x14ac:dyDescent="0.2">
      <c r="A401" s="202"/>
      <c r="B401" s="203" t="s">
        <v>152</v>
      </c>
      <c r="C401" s="204"/>
      <c r="D401" s="205"/>
      <c r="E401" s="206"/>
      <c r="F401" s="207">
        <f>SUM(F338:F400)</f>
        <v>8538650.3599999975</v>
      </c>
    </row>
    <row r="402" spans="1:31" s="19" customFormat="1" ht="11.25" customHeight="1" x14ac:dyDescent="0.2">
      <c r="A402" s="12"/>
      <c r="B402" s="160"/>
      <c r="C402" s="13"/>
      <c r="D402" s="21"/>
      <c r="E402" s="22"/>
      <c r="F402" s="58"/>
    </row>
    <row r="403" spans="1:31" s="19" customFormat="1" ht="11.25" customHeight="1" x14ac:dyDescent="0.2">
      <c r="A403" s="91" t="s">
        <v>153</v>
      </c>
      <c r="B403" s="174" t="s">
        <v>154</v>
      </c>
      <c r="C403" s="13"/>
      <c r="D403" s="21"/>
      <c r="E403" s="22"/>
      <c r="F403" s="59"/>
    </row>
    <row r="404" spans="1:31" s="19" customFormat="1" ht="11.25" customHeight="1" x14ac:dyDescent="0.2">
      <c r="A404" s="26"/>
      <c r="B404" s="166"/>
      <c r="C404" s="13"/>
      <c r="D404" s="21"/>
      <c r="E404" s="22"/>
      <c r="F404" s="59"/>
    </row>
    <row r="405" spans="1:31" s="19" customFormat="1" ht="11.25" customHeight="1" x14ac:dyDescent="0.2">
      <c r="A405" s="26">
        <v>1</v>
      </c>
      <c r="B405" s="166" t="s">
        <v>290</v>
      </c>
      <c r="C405" s="13">
        <v>1</v>
      </c>
      <c r="D405" s="21" t="s">
        <v>288</v>
      </c>
      <c r="E405" s="22">
        <v>9987.9</v>
      </c>
      <c r="F405" s="59">
        <f>ROUND(C405*E405,2)</f>
        <v>9987.9</v>
      </c>
    </row>
    <row r="406" spans="1:31" s="23" customFormat="1" ht="11.25" customHeight="1" x14ac:dyDescent="0.2">
      <c r="A406" s="26"/>
      <c r="B406" s="166"/>
      <c r="C406" s="13"/>
      <c r="D406" s="21"/>
      <c r="E406" s="22"/>
      <c r="F406" s="59">
        <f t="shared" ref="F406:F413" si="17">ROUND(C406*E406,2)</f>
        <v>0</v>
      </c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</row>
    <row r="407" spans="1:31" s="19" customFormat="1" ht="11.25" customHeight="1" x14ac:dyDescent="0.2">
      <c r="A407" s="92">
        <v>2</v>
      </c>
      <c r="B407" s="174" t="s">
        <v>13</v>
      </c>
      <c r="C407" s="13"/>
      <c r="D407" s="21"/>
      <c r="E407" s="22"/>
      <c r="F407" s="59">
        <f t="shared" si="17"/>
        <v>0</v>
      </c>
    </row>
    <row r="408" spans="1:31" s="19" customFormat="1" ht="11.25" customHeight="1" x14ac:dyDescent="0.2">
      <c r="A408" s="26">
        <v>2.1</v>
      </c>
      <c r="B408" s="159" t="s">
        <v>14</v>
      </c>
      <c r="C408" s="13">
        <v>103.55</v>
      </c>
      <c r="D408" s="21" t="s">
        <v>15</v>
      </c>
      <c r="E408" s="22">
        <v>136.34950321449446</v>
      </c>
      <c r="F408" s="59">
        <f>ROUND(C408*E408,2)</f>
        <v>14118.99</v>
      </c>
    </row>
    <row r="409" spans="1:31" s="19" customFormat="1" ht="11.25" customHeight="1" x14ac:dyDescent="0.2">
      <c r="A409" s="26">
        <v>2.2000000000000002</v>
      </c>
      <c r="B409" s="166" t="s">
        <v>155</v>
      </c>
      <c r="C409" s="13">
        <v>427.67</v>
      </c>
      <c r="D409" s="21" t="s">
        <v>15</v>
      </c>
      <c r="E409" s="22">
        <v>76.827777777777783</v>
      </c>
      <c r="F409" s="59">
        <f>ROUND(C409*E409,2)</f>
        <v>32856.94</v>
      </c>
    </row>
    <row r="410" spans="1:31" s="19" customFormat="1" ht="11.25" customHeight="1" x14ac:dyDescent="0.2">
      <c r="A410" s="26">
        <v>2.2999999999999998</v>
      </c>
      <c r="B410" s="156" t="s">
        <v>242</v>
      </c>
      <c r="C410" s="13">
        <v>60.8</v>
      </c>
      <c r="D410" s="21" t="s">
        <v>15</v>
      </c>
      <c r="E410" s="22">
        <v>138.97368421052633</v>
      </c>
      <c r="F410" s="59">
        <f>ROUND(C410*E410,2)</f>
        <v>8449.6</v>
      </c>
    </row>
    <row r="411" spans="1:31" s="19" customFormat="1" ht="11.25" customHeight="1" x14ac:dyDescent="0.2">
      <c r="A411" s="26">
        <v>2.4</v>
      </c>
      <c r="B411" s="156" t="s">
        <v>291</v>
      </c>
      <c r="C411" s="13">
        <v>564.51</v>
      </c>
      <c r="D411" s="21" t="s">
        <v>15</v>
      </c>
      <c r="E411" s="22">
        <v>155.90225988700567</v>
      </c>
      <c r="F411" s="59">
        <f>ROUND(C411*E411,2)</f>
        <v>88008.38</v>
      </c>
    </row>
    <row r="412" spans="1:31" s="19" customFormat="1" ht="11.25" customHeight="1" x14ac:dyDescent="0.2">
      <c r="A412" s="26"/>
      <c r="B412" s="166"/>
      <c r="C412" s="13"/>
      <c r="D412" s="21"/>
      <c r="E412" s="22"/>
      <c r="F412" s="59"/>
    </row>
    <row r="413" spans="1:31" s="19" customFormat="1" ht="11.25" customHeight="1" x14ac:dyDescent="0.2">
      <c r="A413" s="92">
        <v>3</v>
      </c>
      <c r="B413" s="174" t="s">
        <v>268</v>
      </c>
      <c r="C413" s="13"/>
      <c r="D413" s="21"/>
      <c r="E413" s="22"/>
      <c r="F413" s="59">
        <f t="shared" si="17"/>
        <v>0</v>
      </c>
    </row>
    <row r="414" spans="1:31" s="19" customFormat="1" ht="11.25" customHeight="1" x14ac:dyDescent="0.2">
      <c r="A414" s="26">
        <v>3.1</v>
      </c>
      <c r="B414" s="166" t="s">
        <v>156</v>
      </c>
      <c r="C414" s="13">
        <v>4.91</v>
      </c>
      <c r="D414" s="21" t="s">
        <v>15</v>
      </c>
      <c r="E414" s="22">
        <v>10190.355</v>
      </c>
      <c r="F414" s="59">
        <f t="shared" ref="F414:F429" si="18">ROUND(C414*E414,2)</f>
        <v>50034.64</v>
      </c>
    </row>
    <row r="415" spans="1:31" s="19" customFormat="1" ht="11.25" customHeight="1" x14ac:dyDescent="0.2">
      <c r="A415" s="26">
        <v>3.2</v>
      </c>
      <c r="B415" s="166" t="s">
        <v>157</v>
      </c>
      <c r="C415" s="13">
        <v>5.24</v>
      </c>
      <c r="D415" s="21" t="s">
        <v>15</v>
      </c>
      <c r="E415" s="22">
        <v>11366.668566666667</v>
      </c>
      <c r="F415" s="59">
        <f t="shared" si="18"/>
        <v>59561.34</v>
      </c>
    </row>
    <row r="416" spans="1:31" s="19" customFormat="1" ht="11.25" customHeight="1" x14ac:dyDescent="0.2">
      <c r="A416" s="26">
        <v>3.3</v>
      </c>
      <c r="B416" s="166" t="s">
        <v>158</v>
      </c>
      <c r="C416" s="13">
        <v>20.79</v>
      </c>
      <c r="D416" s="21" t="s">
        <v>15</v>
      </c>
      <c r="E416" s="22">
        <v>14514.5396</v>
      </c>
      <c r="F416" s="59">
        <f t="shared" si="18"/>
        <v>301757.28000000003</v>
      </c>
    </row>
    <row r="417" spans="1:6" s="19" customFormat="1" ht="11.25" customHeight="1" x14ac:dyDescent="0.2">
      <c r="A417" s="26">
        <v>3.4</v>
      </c>
      <c r="B417" s="166" t="s">
        <v>304</v>
      </c>
      <c r="C417" s="13">
        <v>13.26</v>
      </c>
      <c r="D417" s="21" t="s">
        <v>15</v>
      </c>
      <c r="E417" s="22">
        <v>7355.5871999999999</v>
      </c>
      <c r="F417" s="59">
        <f t="shared" si="18"/>
        <v>97535.09</v>
      </c>
    </row>
    <row r="418" spans="1:6" s="19" customFormat="1" ht="11.25" customHeight="1" x14ac:dyDescent="0.2">
      <c r="A418" s="26">
        <v>3.5</v>
      </c>
      <c r="B418" s="156" t="s">
        <v>292</v>
      </c>
      <c r="C418" s="13">
        <v>0.59</v>
      </c>
      <c r="D418" s="21" t="s">
        <v>15</v>
      </c>
      <c r="E418" s="22">
        <v>19748.384100000003</v>
      </c>
      <c r="F418" s="59">
        <f t="shared" si="18"/>
        <v>11651.55</v>
      </c>
    </row>
    <row r="419" spans="1:6" s="19" customFormat="1" ht="11.25" customHeight="1" x14ac:dyDescent="0.2">
      <c r="A419" s="26">
        <v>3.6</v>
      </c>
      <c r="B419" s="166" t="s">
        <v>159</v>
      </c>
      <c r="C419" s="13">
        <v>0.3</v>
      </c>
      <c r="D419" s="21" t="s">
        <v>15</v>
      </c>
      <c r="E419" s="22">
        <v>25961.614900000004</v>
      </c>
      <c r="F419" s="59">
        <f t="shared" si="18"/>
        <v>7788.48</v>
      </c>
    </row>
    <row r="420" spans="1:6" s="19" customFormat="1" ht="11.25" customHeight="1" x14ac:dyDescent="0.2">
      <c r="A420" s="26">
        <v>3.7</v>
      </c>
      <c r="B420" s="166" t="s">
        <v>160</v>
      </c>
      <c r="C420" s="13">
        <v>1.23</v>
      </c>
      <c r="D420" s="21" t="s">
        <v>15</v>
      </c>
      <c r="E420" s="22">
        <v>14795.670700000001</v>
      </c>
      <c r="F420" s="59">
        <f t="shared" si="18"/>
        <v>18198.669999999998</v>
      </c>
    </row>
    <row r="421" spans="1:6" s="19" customFormat="1" ht="11.25" customHeight="1" x14ac:dyDescent="0.2">
      <c r="A421" s="26">
        <v>3.8</v>
      </c>
      <c r="B421" s="166" t="s">
        <v>161</v>
      </c>
      <c r="C421" s="13">
        <v>1.4</v>
      </c>
      <c r="D421" s="21" t="s">
        <v>15</v>
      </c>
      <c r="E421" s="22">
        <v>21812.838399999997</v>
      </c>
      <c r="F421" s="59">
        <f t="shared" si="18"/>
        <v>30537.97</v>
      </c>
    </row>
    <row r="422" spans="1:6" s="19" customFormat="1" ht="11.25" customHeight="1" x14ac:dyDescent="0.2">
      <c r="A422" s="26"/>
      <c r="B422" s="166"/>
      <c r="C422" s="13"/>
      <c r="D422" s="21"/>
      <c r="E422" s="22"/>
      <c r="F422" s="59">
        <f t="shared" si="18"/>
        <v>0</v>
      </c>
    </row>
    <row r="423" spans="1:6" s="19" customFormat="1" ht="11.25" customHeight="1" x14ac:dyDescent="0.2">
      <c r="A423" s="92">
        <v>4</v>
      </c>
      <c r="B423" s="174" t="s">
        <v>40</v>
      </c>
      <c r="C423" s="13"/>
      <c r="D423" s="21"/>
      <c r="E423" s="22"/>
      <c r="F423" s="59">
        <f t="shared" si="18"/>
        <v>0</v>
      </c>
    </row>
    <row r="424" spans="1:6" s="19" customFormat="1" ht="11.25" customHeight="1" x14ac:dyDescent="0.2">
      <c r="A424" s="26">
        <v>4.0999999999999996</v>
      </c>
      <c r="B424" s="166" t="s">
        <v>162</v>
      </c>
      <c r="C424" s="13">
        <v>43.66</v>
      </c>
      <c r="D424" s="21" t="s">
        <v>42</v>
      </c>
      <c r="E424" s="22">
        <v>460.42257000000001</v>
      </c>
      <c r="F424" s="59">
        <f t="shared" si="18"/>
        <v>20102.05</v>
      </c>
    </row>
    <row r="425" spans="1:6" s="19" customFormat="1" ht="11.25" customHeight="1" x14ac:dyDescent="0.2">
      <c r="A425" s="26">
        <v>4.2</v>
      </c>
      <c r="B425" s="166" t="s">
        <v>41</v>
      </c>
      <c r="C425" s="13">
        <v>100.22</v>
      </c>
      <c r="D425" s="21" t="s">
        <v>42</v>
      </c>
      <c r="E425" s="22">
        <v>306.90875729999999</v>
      </c>
      <c r="F425" s="59">
        <f t="shared" si="18"/>
        <v>30758.400000000001</v>
      </c>
    </row>
    <row r="426" spans="1:6" s="19" customFormat="1" ht="11.25" customHeight="1" x14ac:dyDescent="0.2">
      <c r="A426" s="26">
        <v>4.3</v>
      </c>
      <c r="B426" s="166" t="s">
        <v>55</v>
      </c>
      <c r="C426" s="13">
        <v>93.36</v>
      </c>
      <c r="D426" s="21" t="s">
        <v>42</v>
      </c>
      <c r="E426" s="22">
        <v>283.74875729999997</v>
      </c>
      <c r="F426" s="59">
        <f t="shared" si="18"/>
        <v>26490.78</v>
      </c>
    </row>
    <row r="427" spans="1:6" s="19" customFormat="1" ht="11.25" customHeight="1" x14ac:dyDescent="0.2">
      <c r="A427" s="26">
        <v>4.4000000000000004</v>
      </c>
      <c r="B427" s="166" t="s">
        <v>58</v>
      </c>
      <c r="C427" s="13">
        <v>50.86</v>
      </c>
      <c r="D427" s="21" t="s">
        <v>42</v>
      </c>
      <c r="E427" s="22">
        <v>447.62257</v>
      </c>
      <c r="F427" s="59">
        <f t="shared" si="18"/>
        <v>22766.080000000002</v>
      </c>
    </row>
    <row r="428" spans="1:6" s="19" customFormat="1" ht="11.25" customHeight="1" x14ac:dyDescent="0.2">
      <c r="A428" s="26">
        <v>4.5</v>
      </c>
      <c r="B428" s="166" t="s">
        <v>57</v>
      </c>
      <c r="C428" s="13">
        <v>148.28</v>
      </c>
      <c r="D428" s="21" t="s">
        <v>12</v>
      </c>
      <c r="E428" s="22">
        <v>70.084424200000001</v>
      </c>
      <c r="F428" s="59">
        <f t="shared" si="18"/>
        <v>10392.120000000001</v>
      </c>
    </row>
    <row r="429" spans="1:6" s="19" customFormat="1" ht="11.25" customHeight="1" x14ac:dyDescent="0.2">
      <c r="A429" s="26">
        <v>4.5999999999999996</v>
      </c>
      <c r="B429" s="166" t="s">
        <v>163</v>
      </c>
      <c r="C429" s="13">
        <v>89.73</v>
      </c>
      <c r="D429" s="21" t="s">
        <v>42</v>
      </c>
      <c r="E429" s="22">
        <v>128.80000000000001</v>
      </c>
      <c r="F429" s="59">
        <f t="shared" si="18"/>
        <v>11557.22</v>
      </c>
    </row>
    <row r="430" spans="1:6" s="19" customFormat="1" ht="11.25" customHeight="1" x14ac:dyDescent="0.2">
      <c r="A430" s="26"/>
      <c r="B430" s="166"/>
      <c r="C430" s="13"/>
      <c r="D430" s="21"/>
      <c r="E430" s="22"/>
      <c r="F430" s="59"/>
    </row>
    <row r="431" spans="1:6" s="19" customFormat="1" ht="11.25" customHeight="1" x14ac:dyDescent="0.2">
      <c r="A431" s="26">
        <v>5</v>
      </c>
      <c r="B431" s="166" t="s">
        <v>164</v>
      </c>
      <c r="C431" s="13">
        <v>1</v>
      </c>
      <c r="D431" s="21" t="s">
        <v>19</v>
      </c>
      <c r="E431" s="22">
        <v>20000</v>
      </c>
      <c r="F431" s="59">
        <f t="shared" ref="F431:F450" si="19">ROUND(C431*E431,2)</f>
        <v>20000</v>
      </c>
    </row>
    <row r="432" spans="1:6" s="19" customFormat="1" ht="11.25" customHeight="1" x14ac:dyDescent="0.2">
      <c r="A432" s="26">
        <v>6</v>
      </c>
      <c r="B432" s="166" t="s">
        <v>39</v>
      </c>
      <c r="C432" s="13">
        <v>48.59</v>
      </c>
      <c r="D432" s="21" t="s">
        <v>15</v>
      </c>
      <c r="E432" s="22">
        <v>50</v>
      </c>
      <c r="F432" s="59">
        <f t="shared" si="19"/>
        <v>2429.5</v>
      </c>
    </row>
    <row r="433" spans="1:20" s="19" customFormat="1" ht="11.25" customHeight="1" x14ac:dyDescent="0.2">
      <c r="A433" s="26">
        <v>7</v>
      </c>
      <c r="B433" s="166" t="s">
        <v>62</v>
      </c>
      <c r="C433" s="13">
        <v>48.59</v>
      </c>
      <c r="D433" s="21" t="s">
        <v>15</v>
      </c>
      <c r="E433" s="22">
        <v>77.575000000000003</v>
      </c>
      <c r="F433" s="59">
        <f t="shared" si="19"/>
        <v>3769.37</v>
      </c>
    </row>
    <row r="434" spans="1:20" s="19" customFormat="1" ht="11.25" customHeight="1" x14ac:dyDescent="0.2">
      <c r="A434" s="26">
        <v>8</v>
      </c>
      <c r="B434" s="166" t="s">
        <v>165</v>
      </c>
      <c r="C434" s="13">
        <v>3.3</v>
      </c>
      <c r="D434" s="21" t="s">
        <v>64</v>
      </c>
      <c r="E434" s="22">
        <v>420.6</v>
      </c>
      <c r="F434" s="59">
        <f t="shared" si="19"/>
        <v>1387.98</v>
      </c>
    </row>
    <row r="435" spans="1:20" s="19" customFormat="1" ht="11.25" customHeight="1" x14ac:dyDescent="0.2">
      <c r="A435" s="26"/>
      <c r="B435" s="166"/>
      <c r="C435" s="13"/>
      <c r="D435" s="21"/>
      <c r="E435" s="22"/>
      <c r="F435" s="59">
        <f t="shared" si="19"/>
        <v>0</v>
      </c>
    </row>
    <row r="436" spans="1:20" s="19" customFormat="1" ht="11.25" customHeight="1" x14ac:dyDescent="0.2">
      <c r="A436" s="92">
        <v>10</v>
      </c>
      <c r="B436" s="174" t="s">
        <v>166</v>
      </c>
      <c r="C436" s="13"/>
      <c r="D436" s="21"/>
      <c r="E436" s="22"/>
      <c r="F436" s="59">
        <f t="shared" si="19"/>
        <v>0</v>
      </c>
    </row>
    <row r="437" spans="1:20" s="19" customFormat="1" ht="11.25" customHeight="1" x14ac:dyDescent="0.2">
      <c r="A437" s="26">
        <v>10.1</v>
      </c>
      <c r="B437" s="161" t="s">
        <v>243</v>
      </c>
      <c r="C437" s="13">
        <v>5</v>
      </c>
      <c r="D437" s="21" t="s">
        <v>19</v>
      </c>
      <c r="E437" s="22">
        <v>1571.75</v>
      </c>
      <c r="F437" s="59">
        <f t="shared" si="19"/>
        <v>7858.75</v>
      </c>
    </row>
    <row r="438" spans="1:20" s="19" customFormat="1" ht="11.25" customHeight="1" x14ac:dyDescent="0.2">
      <c r="A438" s="26">
        <v>10.199999999999999</v>
      </c>
      <c r="B438" s="161" t="s">
        <v>244</v>
      </c>
      <c r="C438" s="13">
        <v>3</v>
      </c>
      <c r="D438" s="21" t="s">
        <v>19</v>
      </c>
      <c r="E438" s="22">
        <v>1879.5238095238094</v>
      </c>
      <c r="F438" s="59">
        <f t="shared" si="19"/>
        <v>5638.57</v>
      </c>
    </row>
    <row r="439" spans="1:20" s="19" customFormat="1" ht="11.25" customHeight="1" x14ac:dyDescent="0.2">
      <c r="A439" s="26">
        <v>10.3</v>
      </c>
      <c r="B439" s="161" t="s">
        <v>245</v>
      </c>
      <c r="C439" s="13">
        <v>4</v>
      </c>
      <c r="D439" s="21" t="s">
        <v>19</v>
      </c>
      <c r="E439" s="22">
        <v>1383.8095238095239</v>
      </c>
      <c r="F439" s="59">
        <f t="shared" si="19"/>
        <v>5535.24</v>
      </c>
    </row>
    <row r="440" spans="1:20" s="19" customFormat="1" ht="11.25" customHeight="1" x14ac:dyDescent="0.2">
      <c r="A440" s="26">
        <v>10.4</v>
      </c>
      <c r="B440" s="166" t="s">
        <v>246</v>
      </c>
      <c r="C440" s="13">
        <v>3</v>
      </c>
      <c r="D440" s="21" t="s">
        <v>19</v>
      </c>
      <c r="E440" s="22">
        <v>826</v>
      </c>
      <c r="F440" s="59">
        <f t="shared" si="19"/>
        <v>2478</v>
      </c>
    </row>
    <row r="441" spans="1:20" s="19" customFormat="1" ht="11.25" customHeight="1" x14ac:dyDescent="0.2">
      <c r="A441" s="26">
        <v>10.5</v>
      </c>
      <c r="B441" s="161" t="s">
        <v>293</v>
      </c>
      <c r="C441" s="13">
        <v>4</v>
      </c>
      <c r="D441" s="21" t="s">
        <v>19</v>
      </c>
      <c r="E441" s="22">
        <v>17419.047619047618</v>
      </c>
      <c r="F441" s="59">
        <f t="shared" si="19"/>
        <v>69676.19</v>
      </c>
    </row>
    <row r="442" spans="1:20" s="19" customFormat="1" ht="11.25" customHeight="1" x14ac:dyDescent="0.2">
      <c r="A442" s="26">
        <v>10.6</v>
      </c>
      <c r="B442" s="166" t="s">
        <v>294</v>
      </c>
      <c r="C442" s="13">
        <v>4</v>
      </c>
      <c r="D442" s="21" t="s">
        <v>19</v>
      </c>
      <c r="E442" s="22">
        <v>27221.012822903998</v>
      </c>
      <c r="F442" s="59">
        <f t="shared" si="19"/>
        <v>108884.05</v>
      </c>
    </row>
    <row r="443" spans="1:20" s="19" customFormat="1" ht="11.25" customHeight="1" x14ac:dyDescent="0.2">
      <c r="A443" s="26">
        <v>10.7</v>
      </c>
      <c r="B443" s="166" t="s">
        <v>247</v>
      </c>
      <c r="C443" s="13">
        <v>30.75</v>
      </c>
      <c r="D443" s="21" t="s">
        <v>15</v>
      </c>
      <c r="E443" s="22">
        <v>328.15800000000002</v>
      </c>
      <c r="F443" s="59">
        <f t="shared" si="19"/>
        <v>10090.86</v>
      </c>
    </row>
    <row r="444" spans="1:20" s="19" customFormat="1" ht="11.25" customHeight="1" x14ac:dyDescent="0.2">
      <c r="A444" s="26">
        <v>10.8</v>
      </c>
      <c r="B444" s="159" t="s">
        <v>221</v>
      </c>
      <c r="C444" s="13">
        <v>1.41</v>
      </c>
      <c r="D444" s="21" t="s">
        <v>15</v>
      </c>
      <c r="E444" s="22">
        <v>1021.7321428571429</v>
      </c>
      <c r="F444" s="59">
        <f t="shared" si="19"/>
        <v>1440.64</v>
      </c>
    </row>
    <row r="445" spans="1:20" s="23" customFormat="1" ht="11.25" customHeight="1" x14ac:dyDescent="0.2">
      <c r="A445" s="26">
        <v>10.9</v>
      </c>
      <c r="B445" s="156" t="s">
        <v>220</v>
      </c>
      <c r="C445" s="13">
        <v>27.87</v>
      </c>
      <c r="D445" s="21" t="s">
        <v>15</v>
      </c>
      <c r="E445" s="22">
        <v>138.97368421052633</v>
      </c>
      <c r="F445" s="59">
        <f t="shared" si="19"/>
        <v>3873.2</v>
      </c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</row>
    <row r="446" spans="1:20" s="19" customFormat="1" ht="11.25" customHeight="1" x14ac:dyDescent="0.2">
      <c r="A446" s="93">
        <v>10.1</v>
      </c>
      <c r="B446" s="156" t="s">
        <v>274</v>
      </c>
      <c r="C446" s="13">
        <v>3.44</v>
      </c>
      <c r="D446" s="21" t="s">
        <v>15</v>
      </c>
      <c r="E446" s="22">
        <v>155.90225988700567</v>
      </c>
      <c r="F446" s="59">
        <f t="shared" si="19"/>
        <v>536.29999999999995</v>
      </c>
    </row>
    <row r="447" spans="1:20" s="19" customFormat="1" ht="11.25" customHeight="1" x14ac:dyDescent="0.2">
      <c r="A447" s="93">
        <v>10.11</v>
      </c>
      <c r="B447" s="156" t="s">
        <v>295</v>
      </c>
      <c r="C447" s="13">
        <v>24.97</v>
      </c>
      <c r="D447" s="21" t="s">
        <v>12</v>
      </c>
      <c r="E447" s="22">
        <v>2589.9</v>
      </c>
      <c r="F447" s="59">
        <f t="shared" si="19"/>
        <v>64669.8</v>
      </c>
    </row>
    <row r="448" spans="1:20" s="19" customFormat="1" ht="11.25" customHeight="1" x14ac:dyDescent="0.2">
      <c r="A448" s="93">
        <v>10.119999999999999</v>
      </c>
      <c r="B448" s="166" t="s">
        <v>296</v>
      </c>
      <c r="C448" s="13">
        <v>20.13</v>
      </c>
      <c r="D448" s="21" t="s">
        <v>12</v>
      </c>
      <c r="E448" s="22">
        <v>388.44</v>
      </c>
      <c r="F448" s="59">
        <f t="shared" si="19"/>
        <v>7819.3</v>
      </c>
    </row>
    <row r="449" spans="1:6" s="19" customFormat="1" ht="11.25" customHeight="1" x14ac:dyDescent="0.2">
      <c r="A449" s="93">
        <v>10.130000000000001</v>
      </c>
      <c r="B449" s="166" t="s">
        <v>167</v>
      </c>
      <c r="C449" s="13">
        <v>1</v>
      </c>
      <c r="D449" s="21" t="s">
        <v>19</v>
      </c>
      <c r="E449" s="22">
        <v>40000</v>
      </c>
      <c r="F449" s="59">
        <f t="shared" si="19"/>
        <v>40000</v>
      </c>
    </row>
    <row r="450" spans="1:6" s="19" customFormat="1" ht="11.25" customHeight="1" x14ac:dyDescent="0.2">
      <c r="A450" s="93">
        <v>10.14</v>
      </c>
      <c r="B450" s="166" t="s">
        <v>168</v>
      </c>
      <c r="C450" s="13">
        <v>2</v>
      </c>
      <c r="D450" s="21" t="s">
        <v>19</v>
      </c>
      <c r="E450" s="22">
        <v>6500</v>
      </c>
      <c r="F450" s="59">
        <f t="shared" si="19"/>
        <v>13000</v>
      </c>
    </row>
    <row r="451" spans="1:6" s="19" customFormat="1" ht="11.25" customHeight="1" x14ac:dyDescent="0.2">
      <c r="A451" s="93"/>
      <c r="B451" s="166"/>
      <c r="C451" s="13"/>
      <c r="D451" s="21"/>
      <c r="E451" s="22"/>
      <c r="F451" s="59"/>
    </row>
    <row r="452" spans="1:6" s="19" customFormat="1" ht="11.25" customHeight="1" x14ac:dyDescent="0.2">
      <c r="A452" s="94">
        <v>11</v>
      </c>
      <c r="B452" s="166" t="s">
        <v>169</v>
      </c>
      <c r="C452" s="13">
        <v>14.26</v>
      </c>
      <c r="D452" s="21" t="s">
        <v>42</v>
      </c>
      <c r="E452" s="22">
        <v>667.55103025000005</v>
      </c>
      <c r="F452" s="59">
        <f t="shared" ref="F452:F458" si="20">ROUND(C452*E452,2)</f>
        <v>9519.2800000000007</v>
      </c>
    </row>
    <row r="453" spans="1:6" s="19" customFormat="1" ht="11.25" customHeight="1" x14ac:dyDescent="0.2">
      <c r="A453" s="94"/>
      <c r="B453" s="166"/>
      <c r="C453" s="13"/>
      <c r="D453" s="21"/>
      <c r="E453" s="22"/>
      <c r="F453" s="59">
        <f t="shared" si="20"/>
        <v>0</v>
      </c>
    </row>
    <row r="454" spans="1:6" s="19" customFormat="1" ht="11.25" customHeight="1" x14ac:dyDescent="0.2">
      <c r="A454" s="95">
        <v>12</v>
      </c>
      <c r="B454" s="157" t="s">
        <v>305</v>
      </c>
      <c r="C454" s="77"/>
      <c r="D454" s="96"/>
      <c r="E454" s="97"/>
      <c r="F454" s="59">
        <f t="shared" si="20"/>
        <v>0</v>
      </c>
    </row>
    <row r="455" spans="1:6" s="19" customFormat="1" ht="11.25" customHeight="1" x14ac:dyDescent="0.2">
      <c r="A455" s="98">
        <v>12.1</v>
      </c>
      <c r="B455" s="166" t="s">
        <v>170</v>
      </c>
      <c r="C455" s="13">
        <v>60.72</v>
      </c>
      <c r="D455" s="21" t="s">
        <v>12</v>
      </c>
      <c r="E455" s="22">
        <v>3428.6158529048885</v>
      </c>
      <c r="F455" s="59">
        <f t="shared" si="20"/>
        <v>208185.55</v>
      </c>
    </row>
    <row r="456" spans="1:6" s="19" customFormat="1" ht="11.25" customHeight="1" x14ac:dyDescent="0.2">
      <c r="A456" s="98">
        <v>12.2</v>
      </c>
      <c r="B456" s="156" t="s">
        <v>310</v>
      </c>
      <c r="C456" s="13">
        <v>23</v>
      </c>
      <c r="D456" s="21" t="s">
        <v>19</v>
      </c>
      <c r="E456" s="22">
        <v>804.69870750000007</v>
      </c>
      <c r="F456" s="59">
        <f t="shared" si="20"/>
        <v>18508.07</v>
      </c>
    </row>
    <row r="457" spans="1:6" s="19" customFormat="1" ht="11.25" customHeight="1" x14ac:dyDescent="0.2">
      <c r="A457" s="98">
        <v>12.3</v>
      </c>
      <c r="B457" s="156" t="s">
        <v>311</v>
      </c>
      <c r="C457" s="13">
        <v>5</v>
      </c>
      <c r="D457" s="21" t="s">
        <v>19</v>
      </c>
      <c r="E457" s="22">
        <v>7550.6131564000016</v>
      </c>
      <c r="F457" s="59">
        <f t="shared" si="20"/>
        <v>37753.07</v>
      </c>
    </row>
    <row r="458" spans="1:6" s="19" customFormat="1" ht="11.25" customHeight="1" x14ac:dyDescent="0.2">
      <c r="A458" s="98">
        <v>12.4</v>
      </c>
      <c r="B458" s="166" t="s">
        <v>171</v>
      </c>
      <c r="C458" s="13">
        <v>1</v>
      </c>
      <c r="D458" s="21" t="s">
        <v>19</v>
      </c>
      <c r="E458" s="22">
        <v>28449.264999999999</v>
      </c>
      <c r="F458" s="59">
        <f t="shared" si="20"/>
        <v>28449.27</v>
      </c>
    </row>
    <row r="459" spans="1:6" s="19" customFormat="1" ht="11.25" customHeight="1" x14ac:dyDescent="0.2">
      <c r="A459" s="98"/>
      <c r="B459" s="166"/>
      <c r="C459" s="13"/>
      <c r="D459" s="21"/>
      <c r="E459" s="22"/>
      <c r="F459" s="59"/>
    </row>
    <row r="460" spans="1:6" s="19" customFormat="1" ht="11.25" customHeight="1" x14ac:dyDescent="0.2">
      <c r="A460" s="26">
        <v>13</v>
      </c>
      <c r="B460" s="166" t="s">
        <v>236</v>
      </c>
      <c r="C460" s="13">
        <v>67.319999999999993</v>
      </c>
      <c r="D460" s="21" t="s">
        <v>12</v>
      </c>
      <c r="E460" s="22">
        <v>740.6</v>
      </c>
      <c r="F460" s="59">
        <f>ROUND(C460*E460,2)</f>
        <v>49857.19</v>
      </c>
    </row>
    <row r="461" spans="1:6" s="19" customFormat="1" ht="11.25" customHeight="1" x14ac:dyDescent="0.2">
      <c r="A461" s="26"/>
      <c r="B461" s="166"/>
      <c r="C461" s="13"/>
      <c r="D461" s="21"/>
      <c r="E461" s="22"/>
      <c r="F461" s="59">
        <f>ROUND(C461*E461,2)</f>
        <v>0</v>
      </c>
    </row>
    <row r="462" spans="1:6" s="19" customFormat="1" ht="11.25" customHeight="1" x14ac:dyDescent="0.2">
      <c r="A462" s="26">
        <v>14</v>
      </c>
      <c r="B462" s="156" t="s">
        <v>297</v>
      </c>
      <c r="C462" s="13">
        <v>16.39</v>
      </c>
      <c r="D462" s="21" t="s">
        <v>12</v>
      </c>
      <c r="E462" s="22">
        <v>917.84600000000012</v>
      </c>
      <c r="F462" s="59">
        <f>ROUND(C462*E462,2)</f>
        <v>15043.5</v>
      </c>
    </row>
    <row r="463" spans="1:6" s="19" customFormat="1" ht="11.25" customHeight="1" x14ac:dyDescent="0.2">
      <c r="A463" s="45"/>
      <c r="B463" s="175"/>
      <c r="C463" s="22"/>
      <c r="D463" s="50"/>
      <c r="E463" s="22"/>
      <c r="F463" s="59"/>
    </row>
    <row r="464" spans="1:6" s="19" customFormat="1" ht="11.25" customHeight="1" x14ac:dyDescent="0.2">
      <c r="A464" s="45">
        <v>14</v>
      </c>
      <c r="B464" s="175" t="s">
        <v>248</v>
      </c>
      <c r="C464" s="22">
        <v>1</v>
      </c>
      <c r="D464" s="50" t="s">
        <v>19</v>
      </c>
      <c r="E464" s="22">
        <v>10000</v>
      </c>
      <c r="F464" s="59">
        <f>ROUND(C464*E464,2)</f>
        <v>10000</v>
      </c>
    </row>
    <row r="465" spans="1:6" s="19" customFormat="1" ht="11.25" customHeight="1" x14ac:dyDescent="0.2">
      <c r="A465" s="213"/>
      <c r="B465" s="214" t="s">
        <v>172</v>
      </c>
      <c r="C465" s="206"/>
      <c r="D465" s="215"/>
      <c r="E465" s="206"/>
      <c r="F465" s="207">
        <f>SUM(F405:F464)</f>
        <v>1598957.1600000004</v>
      </c>
    </row>
    <row r="466" spans="1:6" s="19" customFormat="1" ht="11.25" customHeight="1" x14ac:dyDescent="0.2">
      <c r="A466" s="47"/>
      <c r="B466" s="176"/>
      <c r="C466" s="60"/>
      <c r="D466" s="27"/>
      <c r="E466" s="60"/>
      <c r="F466" s="48"/>
    </row>
    <row r="467" spans="1:6" s="19" customFormat="1" ht="11.25" customHeight="1" x14ac:dyDescent="0.2">
      <c r="A467" s="99" t="s">
        <v>173</v>
      </c>
      <c r="B467" s="177" t="s">
        <v>174</v>
      </c>
      <c r="C467" s="22"/>
      <c r="D467" s="50"/>
      <c r="E467" s="22"/>
      <c r="F467" s="58"/>
    </row>
    <row r="468" spans="1:6" s="19" customFormat="1" ht="11.25" customHeight="1" x14ac:dyDescent="0.2">
      <c r="A468" s="99"/>
      <c r="B468" s="177"/>
      <c r="C468" s="22"/>
      <c r="D468" s="50"/>
      <c r="E468" s="22"/>
      <c r="F468" s="58"/>
    </row>
    <row r="469" spans="1:6" s="19" customFormat="1" ht="11.25" customHeight="1" x14ac:dyDescent="0.2">
      <c r="A469" s="100">
        <v>1</v>
      </c>
      <c r="B469" s="175" t="s">
        <v>11</v>
      </c>
      <c r="C469" s="22">
        <v>17.600000000000001</v>
      </c>
      <c r="D469" s="50" t="s">
        <v>12</v>
      </c>
      <c r="E469" s="22">
        <v>10.203125</v>
      </c>
      <c r="F469" s="58">
        <f>ROUND(C469*E469,2)</f>
        <v>179.58</v>
      </c>
    </row>
    <row r="470" spans="1:6" s="19" customFormat="1" ht="11.25" customHeight="1" x14ac:dyDescent="0.2">
      <c r="A470" s="99"/>
      <c r="B470" s="177"/>
      <c r="C470" s="22"/>
      <c r="D470" s="50"/>
      <c r="E470" s="22"/>
      <c r="F470" s="58">
        <f t="shared" ref="F470:F471" si="21">ROUND(C470*E470,2)</f>
        <v>0</v>
      </c>
    </row>
    <row r="471" spans="1:6" s="19" customFormat="1" ht="11.25" customHeight="1" x14ac:dyDescent="0.2">
      <c r="A471" s="101">
        <v>2</v>
      </c>
      <c r="B471" s="178" t="s">
        <v>13</v>
      </c>
      <c r="C471" s="22"/>
      <c r="D471" s="50"/>
      <c r="E471" s="22"/>
      <c r="F471" s="58">
        <f t="shared" si="21"/>
        <v>0</v>
      </c>
    </row>
    <row r="472" spans="1:6" s="19" customFormat="1" ht="11.25" customHeight="1" x14ac:dyDescent="0.2">
      <c r="A472" s="102"/>
      <c r="B472" s="179"/>
      <c r="C472" s="22"/>
      <c r="D472" s="50"/>
      <c r="E472" s="22"/>
      <c r="F472" s="58"/>
    </row>
    <row r="473" spans="1:6" s="19" customFormat="1" ht="11.25" customHeight="1" x14ac:dyDescent="0.2">
      <c r="A473" s="48">
        <v>2.1</v>
      </c>
      <c r="B473" s="180" t="s">
        <v>271</v>
      </c>
      <c r="C473" s="22"/>
      <c r="D473" s="50"/>
      <c r="E473" s="22"/>
      <c r="F473" s="58"/>
    </row>
    <row r="474" spans="1:6" s="19" customFormat="1" ht="11.25" customHeight="1" x14ac:dyDescent="0.2">
      <c r="A474" s="104" t="s">
        <v>217</v>
      </c>
      <c r="B474" s="179" t="s">
        <v>214</v>
      </c>
      <c r="C474" s="22">
        <v>8.1300000000000008</v>
      </c>
      <c r="D474" s="50" t="s">
        <v>15</v>
      </c>
      <c r="E474" s="22">
        <v>136.34950321449446</v>
      </c>
      <c r="F474" s="58">
        <f>ROUND(C474*E474,2)</f>
        <v>1108.52</v>
      </c>
    </row>
    <row r="475" spans="1:6" s="19" customFormat="1" ht="11.25" customHeight="1" x14ac:dyDescent="0.2">
      <c r="A475" s="104" t="s">
        <v>218</v>
      </c>
      <c r="B475" s="179" t="s">
        <v>215</v>
      </c>
      <c r="C475" s="22">
        <v>3.48</v>
      </c>
      <c r="D475" s="50" t="s">
        <v>15</v>
      </c>
      <c r="E475" s="22">
        <v>953.59522128060257</v>
      </c>
      <c r="F475" s="58">
        <f>ROUND(C475*E475,2)</f>
        <v>3318.51</v>
      </c>
    </row>
    <row r="476" spans="1:6" s="19" customFormat="1" ht="11.25" customHeight="1" x14ac:dyDescent="0.2">
      <c r="A476" s="102"/>
      <c r="B476" s="179"/>
      <c r="C476" s="22"/>
      <c r="D476" s="50"/>
      <c r="E476" s="22"/>
      <c r="F476" s="58"/>
    </row>
    <row r="477" spans="1:6" s="19" customFormat="1" ht="11.25" customHeight="1" x14ac:dyDescent="0.2">
      <c r="A477" s="104">
        <v>2.2000000000000002</v>
      </c>
      <c r="B477" s="179" t="s">
        <v>216</v>
      </c>
      <c r="C477" s="22">
        <v>14.96</v>
      </c>
      <c r="D477" s="50" t="s">
        <v>42</v>
      </c>
      <c r="E477" s="22">
        <v>16.067187499999999</v>
      </c>
      <c r="F477" s="58">
        <f t="shared" ref="F477:F490" si="22">ROUND(C477*E477,2)</f>
        <v>240.37</v>
      </c>
    </row>
    <row r="478" spans="1:6" s="19" customFormat="1" ht="11.25" customHeight="1" x14ac:dyDescent="0.2">
      <c r="A478" s="102">
        <v>2.2000000000000002</v>
      </c>
      <c r="B478" s="179" t="s">
        <v>221</v>
      </c>
      <c r="C478" s="22">
        <v>1.06</v>
      </c>
      <c r="D478" s="50" t="s">
        <v>15</v>
      </c>
      <c r="E478" s="22">
        <v>1021.7321428571429</v>
      </c>
      <c r="F478" s="58">
        <f t="shared" si="22"/>
        <v>1083.04</v>
      </c>
    </row>
    <row r="479" spans="1:6" s="19" customFormat="1" ht="11.25" customHeight="1" x14ac:dyDescent="0.2">
      <c r="A479" s="104">
        <v>2.4</v>
      </c>
      <c r="B479" s="179" t="s">
        <v>219</v>
      </c>
      <c r="C479" s="22">
        <v>4.3499999999999996</v>
      </c>
      <c r="D479" s="50" t="s">
        <v>15</v>
      </c>
      <c r="E479" s="22">
        <v>720</v>
      </c>
      <c r="F479" s="58">
        <f t="shared" si="22"/>
        <v>3132</v>
      </c>
    </row>
    <row r="480" spans="1:6" s="19" customFormat="1" ht="11.25" customHeight="1" x14ac:dyDescent="0.2">
      <c r="A480" s="102">
        <v>2.2999999999999998</v>
      </c>
      <c r="B480" s="175" t="s">
        <v>220</v>
      </c>
      <c r="C480" s="22">
        <v>9.9</v>
      </c>
      <c r="D480" s="50" t="s">
        <v>15</v>
      </c>
      <c r="E480" s="22">
        <v>138.97368421052633</v>
      </c>
      <c r="F480" s="58">
        <f t="shared" si="22"/>
        <v>1375.84</v>
      </c>
    </row>
    <row r="481" spans="1:6" s="19" customFormat="1" ht="11.25" customHeight="1" x14ac:dyDescent="0.2">
      <c r="A481" s="102">
        <v>2.4</v>
      </c>
      <c r="B481" s="175" t="s">
        <v>274</v>
      </c>
      <c r="C481" s="22">
        <v>1.88</v>
      </c>
      <c r="D481" s="50" t="s">
        <v>15</v>
      </c>
      <c r="E481" s="22">
        <v>155.90225988700567</v>
      </c>
      <c r="F481" s="58">
        <f t="shared" si="22"/>
        <v>293.10000000000002</v>
      </c>
    </row>
    <row r="482" spans="1:6" s="19" customFormat="1" ht="11.25" customHeight="1" x14ac:dyDescent="0.2">
      <c r="A482" s="105"/>
      <c r="B482" s="177"/>
      <c r="C482" s="22"/>
      <c r="D482" s="50"/>
      <c r="E482" s="22"/>
      <c r="F482" s="58">
        <f t="shared" si="22"/>
        <v>0</v>
      </c>
    </row>
    <row r="483" spans="1:6" s="19" customFormat="1" ht="11.25" customHeight="1" x14ac:dyDescent="0.2">
      <c r="A483" s="49">
        <v>3</v>
      </c>
      <c r="B483" s="181" t="s">
        <v>16</v>
      </c>
      <c r="C483" s="22"/>
      <c r="D483" s="50"/>
      <c r="E483" s="22"/>
      <c r="F483" s="58">
        <f t="shared" si="22"/>
        <v>0</v>
      </c>
    </row>
    <row r="484" spans="1:6" s="19" customFormat="1" ht="11.25" customHeight="1" x14ac:dyDescent="0.2">
      <c r="A484" s="102">
        <v>3.1</v>
      </c>
      <c r="B484" s="182" t="s">
        <v>298</v>
      </c>
      <c r="C484" s="22">
        <v>17.95</v>
      </c>
      <c r="D484" s="50" t="s">
        <v>12</v>
      </c>
      <c r="E484" s="22">
        <v>388.44</v>
      </c>
      <c r="F484" s="58">
        <f t="shared" si="22"/>
        <v>6972.5</v>
      </c>
    </row>
    <row r="485" spans="1:6" s="19" customFormat="1" ht="11.25" customHeight="1" x14ac:dyDescent="0.2">
      <c r="A485" s="102"/>
      <c r="B485" s="182"/>
      <c r="C485" s="22"/>
      <c r="D485" s="50"/>
      <c r="E485" s="22"/>
      <c r="F485" s="58">
        <f t="shared" si="22"/>
        <v>0</v>
      </c>
    </row>
    <row r="486" spans="1:6" s="19" customFormat="1" ht="11.25" customHeight="1" x14ac:dyDescent="0.2">
      <c r="A486" s="49">
        <v>4</v>
      </c>
      <c r="B486" s="181" t="s">
        <v>139</v>
      </c>
      <c r="C486" s="22"/>
      <c r="D486" s="50"/>
      <c r="E486" s="22"/>
      <c r="F486" s="58">
        <f t="shared" si="22"/>
        <v>0</v>
      </c>
    </row>
    <row r="487" spans="1:6" s="19" customFormat="1" ht="11.25" customHeight="1" x14ac:dyDescent="0.2">
      <c r="A487" s="102">
        <v>4.0999999999999996</v>
      </c>
      <c r="B487" s="182" t="s">
        <v>298</v>
      </c>
      <c r="C487" s="22">
        <v>17.95</v>
      </c>
      <c r="D487" s="50" t="s">
        <v>12</v>
      </c>
      <c r="E487" s="22">
        <v>39.82564</v>
      </c>
      <c r="F487" s="58">
        <f t="shared" si="22"/>
        <v>714.87</v>
      </c>
    </row>
    <row r="488" spans="1:6" s="19" customFormat="1" ht="11.25" customHeight="1" x14ac:dyDescent="0.2">
      <c r="A488" s="46"/>
      <c r="B488" s="182"/>
      <c r="C488" s="22"/>
      <c r="D488" s="50"/>
      <c r="E488" s="22"/>
      <c r="F488" s="58">
        <f t="shared" si="22"/>
        <v>0</v>
      </c>
    </row>
    <row r="489" spans="1:6" s="19" customFormat="1" ht="11.25" customHeight="1" x14ac:dyDescent="0.2">
      <c r="A489" s="49">
        <v>5</v>
      </c>
      <c r="B489" s="181" t="s">
        <v>18</v>
      </c>
      <c r="C489" s="22"/>
      <c r="D489" s="50"/>
      <c r="E489" s="22"/>
      <c r="F489" s="58">
        <f t="shared" si="22"/>
        <v>0</v>
      </c>
    </row>
    <row r="490" spans="1:6" s="19" customFormat="1" ht="11.25" customHeight="1" x14ac:dyDescent="0.2">
      <c r="A490" s="46">
        <v>5.0999999999999996</v>
      </c>
      <c r="B490" s="182" t="s">
        <v>222</v>
      </c>
      <c r="C490" s="22">
        <v>1</v>
      </c>
      <c r="D490" s="50" t="s">
        <v>19</v>
      </c>
      <c r="E490" s="22">
        <v>1931.4803333333332</v>
      </c>
      <c r="F490" s="58">
        <f t="shared" si="22"/>
        <v>1931.48</v>
      </c>
    </row>
    <row r="491" spans="1:6" s="19" customFormat="1" ht="11.25" customHeight="1" x14ac:dyDescent="0.2">
      <c r="A491" s="46"/>
      <c r="B491" s="182"/>
      <c r="C491" s="22"/>
      <c r="D491" s="50"/>
      <c r="E491" s="22"/>
      <c r="F491" s="58"/>
    </row>
    <row r="492" spans="1:6" s="19" customFormat="1" ht="11.25" customHeight="1" x14ac:dyDescent="0.2">
      <c r="A492" s="48">
        <v>6</v>
      </c>
      <c r="B492" s="180" t="s">
        <v>299</v>
      </c>
      <c r="C492" s="22"/>
      <c r="D492" s="50"/>
      <c r="E492" s="22"/>
      <c r="F492" s="58">
        <f>ROUND(C492*E492,2)</f>
        <v>0</v>
      </c>
    </row>
    <row r="493" spans="1:6" s="19" customFormat="1" ht="11.25" customHeight="1" x14ac:dyDescent="0.2">
      <c r="A493" s="104">
        <v>6.1</v>
      </c>
      <c r="B493" s="179" t="s">
        <v>285</v>
      </c>
      <c r="C493" s="22">
        <v>17.95</v>
      </c>
      <c r="D493" s="50" t="s">
        <v>12</v>
      </c>
      <c r="E493" s="22">
        <v>11.678673333333334</v>
      </c>
      <c r="F493" s="58">
        <f>ROUND(C493*E493,2)</f>
        <v>209.63</v>
      </c>
    </row>
    <row r="494" spans="1:6" s="19" customFormat="1" ht="11.25" customHeight="1" x14ac:dyDescent="0.2">
      <c r="A494" s="104"/>
      <c r="B494" s="179"/>
      <c r="C494" s="22"/>
      <c r="D494" s="50"/>
      <c r="E494" s="22"/>
      <c r="F494" s="58"/>
    </row>
    <row r="495" spans="1:6" s="19" customFormat="1" ht="11.25" customHeight="1" x14ac:dyDescent="0.2">
      <c r="A495" s="106">
        <v>7</v>
      </c>
      <c r="B495" s="183" t="s">
        <v>231</v>
      </c>
      <c r="C495" s="22">
        <v>17.600000000000001</v>
      </c>
      <c r="D495" s="50" t="s">
        <v>12</v>
      </c>
      <c r="E495" s="22">
        <v>18.024000000000001</v>
      </c>
      <c r="F495" s="68">
        <f>ROUND(C495*E495,2)</f>
        <v>317.22000000000003</v>
      </c>
    </row>
    <row r="496" spans="1:6" s="19" customFormat="1" ht="11.25" customHeight="1" x14ac:dyDescent="0.2">
      <c r="A496" s="106">
        <v>8</v>
      </c>
      <c r="B496" s="183" t="s">
        <v>232</v>
      </c>
      <c r="C496" s="22">
        <v>17.600000000000001</v>
      </c>
      <c r="D496" s="50" t="s">
        <v>12</v>
      </c>
      <c r="E496" s="22">
        <v>30.008400000000002</v>
      </c>
      <c r="F496" s="68">
        <f>ROUND(C496*E496,2)</f>
        <v>528.15</v>
      </c>
    </row>
    <row r="497" spans="1:6" s="19" customFormat="1" ht="11.25" customHeight="1" x14ac:dyDescent="0.2">
      <c r="A497" s="100">
        <v>9</v>
      </c>
      <c r="B497" s="184" t="s">
        <v>233</v>
      </c>
      <c r="C497" s="22">
        <v>17.600000000000001</v>
      </c>
      <c r="D497" s="50" t="s">
        <v>12</v>
      </c>
      <c r="E497" s="22">
        <v>28.145239999999998</v>
      </c>
      <c r="F497" s="68">
        <f>ROUND(C497*E497,2)</f>
        <v>495.36</v>
      </c>
    </row>
    <row r="498" spans="1:6" s="19" customFormat="1" ht="11.25" customHeight="1" x14ac:dyDescent="0.2">
      <c r="A498" s="213"/>
      <c r="B498" s="214" t="s">
        <v>175</v>
      </c>
      <c r="C498" s="206"/>
      <c r="D498" s="215"/>
      <c r="E498" s="206"/>
      <c r="F498" s="207">
        <f>SUM(F469:F497)</f>
        <v>21900.170000000002</v>
      </c>
    </row>
    <row r="499" spans="1:6" s="19" customFormat="1" ht="11.25" customHeight="1" x14ac:dyDescent="0.2">
      <c r="A499" s="46"/>
      <c r="B499" s="182"/>
      <c r="C499" s="22"/>
      <c r="D499" s="50"/>
      <c r="E499" s="22"/>
      <c r="F499" s="58"/>
    </row>
    <row r="500" spans="1:6" s="19" customFormat="1" ht="11.25" customHeight="1" x14ac:dyDescent="0.2">
      <c r="A500" s="99" t="s">
        <v>176</v>
      </c>
      <c r="B500" s="177" t="s">
        <v>177</v>
      </c>
      <c r="C500" s="22"/>
      <c r="D500" s="50"/>
      <c r="E500" s="22"/>
      <c r="F500" s="58"/>
    </row>
    <row r="501" spans="1:6" s="19" customFormat="1" ht="11.25" customHeight="1" x14ac:dyDescent="0.2">
      <c r="A501" s="99"/>
      <c r="B501" s="177"/>
      <c r="C501" s="22"/>
      <c r="D501" s="50"/>
      <c r="E501" s="22"/>
      <c r="F501" s="58"/>
    </row>
    <row r="502" spans="1:6" s="19" customFormat="1" ht="11.25" customHeight="1" x14ac:dyDescent="0.2">
      <c r="A502" s="100">
        <v>1</v>
      </c>
      <c r="B502" s="175" t="s">
        <v>11</v>
      </c>
      <c r="C502" s="22">
        <v>6244.96</v>
      </c>
      <c r="D502" s="50" t="s">
        <v>12</v>
      </c>
      <c r="E502" s="22">
        <v>10.203125</v>
      </c>
      <c r="F502" s="58">
        <f>ROUND(C502*E502,2)</f>
        <v>63718.11</v>
      </c>
    </row>
    <row r="503" spans="1:6" s="19" customFormat="1" ht="11.25" customHeight="1" x14ac:dyDescent="0.2">
      <c r="A503" s="99"/>
      <c r="B503" s="177"/>
      <c r="C503" s="22"/>
      <c r="D503" s="50"/>
      <c r="E503" s="22"/>
      <c r="F503" s="58">
        <f t="shared" ref="F503:F516" si="23">ROUND(C503*E503,2)</f>
        <v>0</v>
      </c>
    </row>
    <row r="504" spans="1:6" s="19" customFormat="1" ht="11.25" customHeight="1" x14ac:dyDescent="0.2">
      <c r="A504" s="101">
        <v>2</v>
      </c>
      <c r="B504" s="178" t="s">
        <v>13</v>
      </c>
      <c r="C504" s="22"/>
      <c r="D504" s="50"/>
      <c r="E504" s="22"/>
      <c r="F504" s="58">
        <f t="shared" si="23"/>
        <v>0</v>
      </c>
    </row>
    <row r="505" spans="1:6" s="19" customFormat="1" ht="11.25" customHeight="1" x14ac:dyDescent="0.2">
      <c r="A505" s="102"/>
      <c r="B505" s="179"/>
      <c r="C505" s="22"/>
      <c r="D505" s="50"/>
      <c r="E505" s="22"/>
      <c r="F505" s="58"/>
    </row>
    <row r="506" spans="1:6" s="19" customFormat="1" ht="11.25" customHeight="1" x14ac:dyDescent="0.2">
      <c r="A506" s="48">
        <v>2.1</v>
      </c>
      <c r="B506" s="180" t="s">
        <v>272</v>
      </c>
      <c r="C506" s="22"/>
      <c r="D506" s="50"/>
      <c r="E506" s="22"/>
      <c r="F506" s="58"/>
    </row>
    <row r="507" spans="1:6" s="19" customFormat="1" ht="11.25" customHeight="1" x14ac:dyDescent="0.2">
      <c r="A507" s="104" t="s">
        <v>217</v>
      </c>
      <c r="B507" s="179" t="s">
        <v>214</v>
      </c>
      <c r="C507" s="22">
        <v>3219.44</v>
      </c>
      <c r="D507" s="50" t="s">
        <v>15</v>
      </c>
      <c r="E507" s="22">
        <v>136.34950321449446</v>
      </c>
      <c r="F507" s="58">
        <f>ROUND(C507*E507,2)</f>
        <v>438969.04</v>
      </c>
    </row>
    <row r="508" spans="1:6" s="19" customFormat="1" ht="11.25" customHeight="1" x14ac:dyDescent="0.2">
      <c r="A508" s="104" t="s">
        <v>218</v>
      </c>
      <c r="B508" s="179" t="s">
        <v>215</v>
      </c>
      <c r="C508" s="22">
        <v>1379.76</v>
      </c>
      <c r="D508" s="50" t="s">
        <v>15</v>
      </c>
      <c r="E508" s="22">
        <v>953.59522128060257</v>
      </c>
      <c r="F508" s="58">
        <f>ROUND(C508*E508,2)</f>
        <v>1315732.54</v>
      </c>
    </row>
    <row r="509" spans="1:6" s="19" customFormat="1" ht="11.25" customHeight="1" x14ac:dyDescent="0.2">
      <c r="A509" s="102"/>
      <c r="B509" s="179"/>
      <c r="C509" s="22"/>
      <c r="D509" s="50"/>
      <c r="E509" s="22"/>
      <c r="F509" s="58"/>
    </row>
    <row r="510" spans="1:6" s="19" customFormat="1" ht="11.25" customHeight="1" x14ac:dyDescent="0.2">
      <c r="A510" s="104">
        <v>2.2000000000000002</v>
      </c>
      <c r="B510" s="179" t="s">
        <v>216</v>
      </c>
      <c r="C510" s="22">
        <v>5308.22</v>
      </c>
      <c r="D510" s="50" t="s">
        <v>42</v>
      </c>
      <c r="E510" s="22">
        <v>16.067187499999999</v>
      </c>
      <c r="F510" s="58">
        <f t="shared" ref="F510:F515" si="24">ROUND(C510*E510,2)</f>
        <v>85288.17</v>
      </c>
    </row>
    <row r="511" spans="1:6" s="19" customFormat="1" ht="11.25" customHeight="1" x14ac:dyDescent="0.2">
      <c r="A511" s="102">
        <v>2.2000000000000002</v>
      </c>
      <c r="B511" s="179" t="s">
        <v>221</v>
      </c>
      <c r="C511" s="22">
        <v>408.44</v>
      </c>
      <c r="D511" s="50" t="s">
        <v>15</v>
      </c>
      <c r="E511" s="22">
        <v>1021.7321428571429</v>
      </c>
      <c r="F511" s="58">
        <f t="shared" si="24"/>
        <v>417316.28</v>
      </c>
    </row>
    <row r="512" spans="1:6" s="19" customFormat="1" ht="11.25" customHeight="1" x14ac:dyDescent="0.2">
      <c r="A512" s="104">
        <v>2.4</v>
      </c>
      <c r="B512" s="175" t="s">
        <v>219</v>
      </c>
      <c r="C512" s="22">
        <v>1724.7</v>
      </c>
      <c r="D512" s="50" t="s">
        <v>15</v>
      </c>
      <c r="E512" s="22">
        <v>720</v>
      </c>
      <c r="F512" s="58">
        <f t="shared" si="24"/>
        <v>1241784</v>
      </c>
    </row>
    <row r="513" spans="1:6" s="19" customFormat="1" ht="11.25" customHeight="1" x14ac:dyDescent="0.2">
      <c r="A513" s="102">
        <v>2.2999999999999998</v>
      </c>
      <c r="B513" s="175" t="s">
        <v>220</v>
      </c>
      <c r="C513" s="22">
        <v>3910.31</v>
      </c>
      <c r="D513" s="50" t="s">
        <v>15</v>
      </c>
      <c r="E513" s="22">
        <v>138.97368421052633</v>
      </c>
      <c r="F513" s="58">
        <f t="shared" si="24"/>
        <v>543430.18999999994</v>
      </c>
    </row>
    <row r="514" spans="1:6" s="19" customFormat="1" ht="11.25" customHeight="1" x14ac:dyDescent="0.2">
      <c r="A514" s="102">
        <v>2.4</v>
      </c>
      <c r="B514" s="175" t="s">
        <v>274</v>
      </c>
      <c r="C514" s="22">
        <v>2578.34</v>
      </c>
      <c r="D514" s="50" t="s">
        <v>15</v>
      </c>
      <c r="E514" s="22">
        <v>155.90225988700567</v>
      </c>
      <c r="F514" s="58">
        <f t="shared" si="24"/>
        <v>401969.03</v>
      </c>
    </row>
    <row r="515" spans="1:6" s="19" customFormat="1" ht="11.25" customHeight="1" x14ac:dyDescent="0.2">
      <c r="A515" s="105"/>
      <c r="B515" s="177"/>
      <c r="C515" s="22"/>
      <c r="D515" s="50"/>
      <c r="E515" s="22"/>
      <c r="F515" s="58">
        <f t="shared" si="24"/>
        <v>0</v>
      </c>
    </row>
    <row r="516" spans="1:6" s="19" customFormat="1" ht="11.25" customHeight="1" x14ac:dyDescent="0.2">
      <c r="A516" s="49">
        <v>3</v>
      </c>
      <c r="B516" s="181" t="s">
        <v>16</v>
      </c>
      <c r="C516" s="22"/>
      <c r="D516" s="50"/>
      <c r="E516" s="22"/>
      <c r="F516" s="58">
        <f t="shared" si="23"/>
        <v>0</v>
      </c>
    </row>
    <row r="517" spans="1:6" s="19" customFormat="1" ht="11.25" customHeight="1" x14ac:dyDescent="0.2">
      <c r="A517" s="102">
        <v>3.1</v>
      </c>
      <c r="B517" s="182" t="s">
        <v>300</v>
      </c>
      <c r="C517" s="22">
        <v>2927.56</v>
      </c>
      <c r="D517" s="50" t="s">
        <v>12</v>
      </c>
      <c r="E517" s="22">
        <v>287.36</v>
      </c>
      <c r="F517" s="58">
        <f t="shared" ref="F517:F556" si="25">ROUND(C517*E517,2)</f>
        <v>841263.64</v>
      </c>
    </row>
    <row r="518" spans="1:6" s="19" customFormat="1" ht="11.25" customHeight="1" x14ac:dyDescent="0.2">
      <c r="A518" s="102">
        <v>3.2</v>
      </c>
      <c r="B518" s="182" t="s">
        <v>301</v>
      </c>
      <c r="C518" s="22">
        <v>3476.04</v>
      </c>
      <c r="D518" s="50" t="s">
        <v>12</v>
      </c>
      <c r="E518" s="22">
        <v>388.44</v>
      </c>
      <c r="F518" s="58">
        <f t="shared" si="25"/>
        <v>1350232.98</v>
      </c>
    </row>
    <row r="519" spans="1:6" s="19" customFormat="1" ht="11.25" customHeight="1" x14ac:dyDescent="0.2">
      <c r="A519" s="49"/>
      <c r="B519" s="181"/>
      <c r="C519" s="22"/>
      <c r="D519" s="50"/>
      <c r="E519" s="22"/>
      <c r="F519" s="58">
        <f t="shared" si="25"/>
        <v>0</v>
      </c>
    </row>
    <row r="520" spans="1:6" s="19" customFormat="1" ht="11.25" customHeight="1" x14ac:dyDescent="0.2">
      <c r="A520" s="49">
        <v>4</v>
      </c>
      <c r="B520" s="181" t="s">
        <v>139</v>
      </c>
      <c r="C520" s="22"/>
      <c r="D520" s="50"/>
      <c r="E520" s="22"/>
      <c r="F520" s="58">
        <f t="shared" si="25"/>
        <v>0</v>
      </c>
    </row>
    <row r="521" spans="1:6" s="19" customFormat="1" ht="11.25" customHeight="1" x14ac:dyDescent="0.2">
      <c r="A521" s="102">
        <v>4.0999999999999996</v>
      </c>
      <c r="B521" s="182" t="s">
        <v>300</v>
      </c>
      <c r="C521" s="22">
        <v>2927.56</v>
      </c>
      <c r="D521" s="50" t="s">
        <v>12</v>
      </c>
      <c r="E521" s="22">
        <v>33.18803333333333</v>
      </c>
      <c r="F521" s="58">
        <f t="shared" si="25"/>
        <v>97159.96</v>
      </c>
    </row>
    <row r="522" spans="1:6" s="19" customFormat="1" ht="11.25" customHeight="1" x14ac:dyDescent="0.2">
      <c r="A522" s="102">
        <v>4.2</v>
      </c>
      <c r="B522" s="182" t="s">
        <v>301</v>
      </c>
      <c r="C522" s="22">
        <v>3476.04</v>
      </c>
      <c r="D522" s="50" t="s">
        <v>12</v>
      </c>
      <c r="E522" s="22">
        <v>39.82564</v>
      </c>
      <c r="F522" s="58">
        <f t="shared" si="25"/>
        <v>138435.51999999999</v>
      </c>
    </row>
    <row r="523" spans="1:6" s="19" customFormat="1" ht="11.25" customHeight="1" x14ac:dyDescent="0.2">
      <c r="A523" s="49"/>
      <c r="B523" s="181"/>
      <c r="C523" s="22"/>
      <c r="D523" s="50"/>
      <c r="E523" s="22"/>
      <c r="F523" s="58">
        <f t="shared" si="25"/>
        <v>0</v>
      </c>
    </row>
    <row r="524" spans="1:6" s="19" customFormat="1" ht="11.25" customHeight="1" x14ac:dyDescent="0.2">
      <c r="A524" s="49">
        <v>5</v>
      </c>
      <c r="B524" s="181" t="s">
        <v>18</v>
      </c>
      <c r="C524" s="22"/>
      <c r="D524" s="50"/>
      <c r="E524" s="22"/>
      <c r="F524" s="58">
        <f t="shared" si="25"/>
        <v>0</v>
      </c>
    </row>
    <row r="525" spans="1:6" s="19" customFormat="1" ht="11.25" customHeight="1" x14ac:dyDescent="0.2">
      <c r="A525" s="46">
        <v>5.0999999999999996</v>
      </c>
      <c r="B525" s="182" t="s">
        <v>249</v>
      </c>
      <c r="C525" s="22">
        <v>2</v>
      </c>
      <c r="D525" s="50" t="s">
        <v>19</v>
      </c>
      <c r="E525" s="22">
        <v>1987.2831428571428</v>
      </c>
      <c r="F525" s="58">
        <f t="shared" si="25"/>
        <v>3974.57</v>
      </c>
    </row>
    <row r="526" spans="1:6" s="19" customFormat="1" ht="11.25" customHeight="1" x14ac:dyDescent="0.2">
      <c r="A526" s="46">
        <v>5.2</v>
      </c>
      <c r="B526" s="182" t="s">
        <v>250</v>
      </c>
      <c r="C526" s="22">
        <v>1</v>
      </c>
      <c r="D526" s="50" t="s">
        <v>19</v>
      </c>
      <c r="E526" s="22">
        <v>1724.9803333333332</v>
      </c>
      <c r="F526" s="58">
        <f t="shared" si="25"/>
        <v>1724.98</v>
      </c>
    </row>
    <row r="527" spans="1:6" s="19" customFormat="1" ht="11.25" customHeight="1" x14ac:dyDescent="0.2">
      <c r="A527" s="46">
        <v>5.3</v>
      </c>
      <c r="B527" s="182" t="s">
        <v>251</v>
      </c>
      <c r="C527" s="22">
        <v>1</v>
      </c>
      <c r="D527" s="50" t="s">
        <v>19</v>
      </c>
      <c r="E527" s="22">
        <v>1353.0331428571428</v>
      </c>
      <c r="F527" s="58">
        <f t="shared" si="25"/>
        <v>1353.03</v>
      </c>
    </row>
    <row r="528" spans="1:6" s="19" customFormat="1" ht="11.25" customHeight="1" x14ac:dyDescent="0.2">
      <c r="A528" s="46">
        <v>5.4</v>
      </c>
      <c r="B528" s="182" t="s">
        <v>178</v>
      </c>
      <c r="C528" s="22">
        <v>3</v>
      </c>
      <c r="D528" s="50" t="s">
        <v>19</v>
      </c>
      <c r="E528" s="22">
        <v>280</v>
      </c>
      <c r="F528" s="58">
        <f t="shared" si="25"/>
        <v>840</v>
      </c>
    </row>
    <row r="529" spans="1:20" s="19" customFormat="1" ht="11.25" customHeight="1" x14ac:dyDescent="0.2">
      <c r="A529" s="46">
        <v>5.5</v>
      </c>
      <c r="B529" s="182" t="s">
        <v>179</v>
      </c>
      <c r="C529" s="22">
        <v>3</v>
      </c>
      <c r="D529" s="50" t="s">
        <v>19</v>
      </c>
      <c r="E529" s="22">
        <v>300</v>
      </c>
      <c r="F529" s="58">
        <f t="shared" si="25"/>
        <v>900</v>
      </c>
    </row>
    <row r="530" spans="1:20" s="19" customFormat="1" ht="11.25" customHeight="1" x14ac:dyDescent="0.2">
      <c r="A530" s="49"/>
      <c r="B530" s="181"/>
      <c r="C530" s="22"/>
      <c r="D530" s="50"/>
      <c r="E530" s="22"/>
      <c r="F530" s="58">
        <f t="shared" si="25"/>
        <v>0</v>
      </c>
    </row>
    <row r="531" spans="1:20" s="19" customFormat="1" ht="11.25" customHeight="1" x14ac:dyDescent="0.2">
      <c r="A531" s="49">
        <v>6</v>
      </c>
      <c r="B531" s="181" t="s">
        <v>281</v>
      </c>
      <c r="C531" s="22"/>
      <c r="D531" s="50"/>
      <c r="E531" s="22"/>
      <c r="F531" s="58">
        <f t="shared" si="25"/>
        <v>0</v>
      </c>
    </row>
    <row r="532" spans="1:20" s="19" customFormat="1" ht="11.25" customHeight="1" x14ac:dyDescent="0.2">
      <c r="A532" s="46">
        <v>6.1</v>
      </c>
      <c r="B532" s="182" t="s">
        <v>252</v>
      </c>
      <c r="C532" s="22">
        <v>2</v>
      </c>
      <c r="D532" s="50" t="s">
        <v>19</v>
      </c>
      <c r="E532" s="22">
        <v>19564.602500000001</v>
      </c>
      <c r="F532" s="58">
        <f t="shared" si="25"/>
        <v>39129.21</v>
      </c>
    </row>
    <row r="533" spans="1:20" s="19" customFormat="1" ht="11.25" customHeight="1" x14ac:dyDescent="0.2">
      <c r="A533" s="46">
        <v>6.2</v>
      </c>
      <c r="B533" s="182" t="s">
        <v>148</v>
      </c>
      <c r="C533" s="22">
        <v>2</v>
      </c>
      <c r="D533" s="50" t="s">
        <v>19</v>
      </c>
      <c r="E533" s="22">
        <v>3192.5102499999998</v>
      </c>
      <c r="F533" s="58">
        <f t="shared" si="25"/>
        <v>6385.02</v>
      </c>
    </row>
    <row r="534" spans="1:20" s="19" customFormat="1" ht="11.25" customHeight="1" x14ac:dyDescent="0.2">
      <c r="A534" s="49"/>
      <c r="B534" s="181"/>
      <c r="C534" s="22"/>
      <c r="D534" s="50"/>
      <c r="E534" s="22"/>
      <c r="F534" s="58">
        <f t="shared" si="25"/>
        <v>0</v>
      </c>
    </row>
    <row r="535" spans="1:20" s="19" customFormat="1" ht="11.25" customHeight="1" x14ac:dyDescent="0.2">
      <c r="A535" s="103">
        <v>7</v>
      </c>
      <c r="B535" s="177" t="s">
        <v>180</v>
      </c>
      <c r="C535" s="22"/>
      <c r="D535" s="50"/>
      <c r="E535" s="22"/>
      <c r="F535" s="58">
        <f t="shared" si="25"/>
        <v>0</v>
      </c>
    </row>
    <row r="536" spans="1:20" s="19" customFormat="1" ht="11.25" customHeight="1" x14ac:dyDescent="0.2">
      <c r="A536" s="103">
        <v>7.1</v>
      </c>
      <c r="B536" s="177" t="s">
        <v>181</v>
      </c>
      <c r="C536" s="22"/>
      <c r="D536" s="50"/>
      <c r="E536" s="22"/>
      <c r="F536" s="58">
        <f t="shared" si="25"/>
        <v>0</v>
      </c>
    </row>
    <row r="537" spans="1:20" s="19" customFormat="1" ht="11.25" customHeight="1" x14ac:dyDescent="0.2">
      <c r="A537" s="45" t="s">
        <v>182</v>
      </c>
      <c r="B537" s="179" t="s">
        <v>306</v>
      </c>
      <c r="C537" s="22">
        <v>12</v>
      </c>
      <c r="D537" s="50" t="s">
        <v>26</v>
      </c>
      <c r="E537" s="22">
        <v>10.203125</v>
      </c>
      <c r="F537" s="58">
        <f t="shared" si="25"/>
        <v>122.44</v>
      </c>
    </row>
    <row r="538" spans="1:20" s="19" customFormat="1" ht="11.25" customHeight="1" x14ac:dyDescent="0.2">
      <c r="A538" s="45" t="s">
        <v>184</v>
      </c>
      <c r="B538" s="179" t="s">
        <v>183</v>
      </c>
      <c r="C538" s="22">
        <v>12</v>
      </c>
      <c r="D538" s="50" t="s">
        <v>26</v>
      </c>
      <c r="E538" s="22">
        <v>1527.9</v>
      </c>
      <c r="F538" s="58">
        <f t="shared" si="25"/>
        <v>18334.8</v>
      </c>
    </row>
    <row r="539" spans="1:20" s="23" customFormat="1" ht="11.25" customHeight="1" x14ac:dyDescent="0.2">
      <c r="A539" s="45" t="s">
        <v>185</v>
      </c>
      <c r="B539" s="179" t="s">
        <v>253</v>
      </c>
      <c r="C539" s="22">
        <v>8</v>
      </c>
      <c r="D539" s="50" t="s">
        <v>19</v>
      </c>
      <c r="E539" s="22">
        <v>847.61904761904759</v>
      </c>
      <c r="F539" s="58">
        <f t="shared" si="25"/>
        <v>6780.95</v>
      </c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</row>
    <row r="540" spans="1:20" s="19" customFormat="1" ht="11.25" customHeight="1" x14ac:dyDescent="0.2">
      <c r="A540" s="45" t="s">
        <v>186</v>
      </c>
      <c r="B540" s="179" t="s">
        <v>254</v>
      </c>
      <c r="C540" s="22">
        <v>4</v>
      </c>
      <c r="D540" s="50" t="s">
        <v>19</v>
      </c>
      <c r="E540" s="22">
        <v>758.57142857142856</v>
      </c>
      <c r="F540" s="58">
        <f t="shared" si="25"/>
        <v>3034.29</v>
      </c>
    </row>
    <row r="541" spans="1:20" s="19" customFormat="1" ht="11.25" customHeight="1" x14ac:dyDescent="0.2">
      <c r="A541" s="45" t="s">
        <v>187</v>
      </c>
      <c r="B541" s="179" t="s">
        <v>276</v>
      </c>
      <c r="C541" s="22">
        <v>4</v>
      </c>
      <c r="D541" s="50" t="s">
        <v>19</v>
      </c>
      <c r="E541" s="22">
        <v>300</v>
      </c>
      <c r="F541" s="58">
        <f t="shared" si="25"/>
        <v>1200</v>
      </c>
    </row>
    <row r="542" spans="1:20" s="19" customFormat="1" ht="11.25" customHeight="1" x14ac:dyDescent="0.2">
      <c r="A542" s="45" t="s">
        <v>188</v>
      </c>
      <c r="B542" s="179" t="s">
        <v>28</v>
      </c>
      <c r="C542" s="22">
        <v>7.92</v>
      </c>
      <c r="D542" s="50" t="s">
        <v>15</v>
      </c>
      <c r="E542" s="22">
        <v>136.34950321449446</v>
      </c>
      <c r="F542" s="58">
        <f t="shared" si="25"/>
        <v>1079.8900000000001</v>
      </c>
    </row>
    <row r="543" spans="1:20" s="19" customFormat="1" ht="11.25" customHeight="1" x14ac:dyDescent="0.2">
      <c r="A543" s="45" t="s">
        <v>189</v>
      </c>
      <c r="B543" s="179" t="s">
        <v>230</v>
      </c>
      <c r="C543" s="22">
        <v>6.75</v>
      </c>
      <c r="D543" s="50" t="s">
        <v>15</v>
      </c>
      <c r="E543" s="22">
        <v>72.465999999999994</v>
      </c>
      <c r="F543" s="58">
        <f t="shared" si="25"/>
        <v>489.15</v>
      </c>
    </row>
    <row r="544" spans="1:20" s="19" customFormat="1" ht="11.25" customHeight="1" x14ac:dyDescent="0.2">
      <c r="A544" s="45" t="s">
        <v>190</v>
      </c>
      <c r="B544" s="179" t="s">
        <v>229</v>
      </c>
      <c r="C544" s="22">
        <v>1.4</v>
      </c>
      <c r="D544" s="50" t="s">
        <v>15</v>
      </c>
      <c r="E544" s="22">
        <v>80.34</v>
      </c>
      <c r="F544" s="58">
        <f t="shared" si="25"/>
        <v>112.48</v>
      </c>
    </row>
    <row r="545" spans="1:6" s="19" customFormat="1" ht="11.25" customHeight="1" x14ac:dyDescent="0.2">
      <c r="A545" s="45" t="s">
        <v>307</v>
      </c>
      <c r="B545" s="179" t="s">
        <v>29</v>
      </c>
      <c r="C545" s="22">
        <v>2</v>
      </c>
      <c r="D545" s="50" t="s">
        <v>19</v>
      </c>
      <c r="E545" s="22">
        <v>11439.834999999999</v>
      </c>
      <c r="F545" s="58">
        <f t="shared" si="25"/>
        <v>22879.67</v>
      </c>
    </row>
    <row r="546" spans="1:6" s="19" customFormat="1" ht="11.25" customHeight="1" x14ac:dyDescent="0.2">
      <c r="A546" s="29"/>
      <c r="B546" s="179"/>
      <c r="C546" s="22"/>
      <c r="D546" s="50"/>
      <c r="E546" s="22"/>
      <c r="F546" s="58">
        <f t="shared" si="25"/>
        <v>0</v>
      </c>
    </row>
    <row r="547" spans="1:6" s="19" customFormat="1" ht="11.25" customHeight="1" x14ac:dyDescent="0.2">
      <c r="A547" s="103">
        <v>7.2</v>
      </c>
      <c r="B547" s="177" t="s">
        <v>191</v>
      </c>
      <c r="C547" s="22"/>
      <c r="D547" s="50"/>
      <c r="E547" s="22"/>
      <c r="F547" s="58">
        <f t="shared" si="25"/>
        <v>0</v>
      </c>
    </row>
    <row r="548" spans="1:6" s="19" customFormat="1" ht="11.25" customHeight="1" x14ac:dyDescent="0.2">
      <c r="A548" s="45" t="s">
        <v>192</v>
      </c>
      <c r="B548" s="179" t="s">
        <v>306</v>
      </c>
      <c r="C548" s="22">
        <v>12</v>
      </c>
      <c r="D548" s="50" t="s">
        <v>26</v>
      </c>
      <c r="E548" s="22">
        <v>10.203125</v>
      </c>
      <c r="F548" s="58">
        <f t="shared" si="25"/>
        <v>122.44</v>
      </c>
    </row>
    <row r="549" spans="1:6" s="19" customFormat="1" ht="11.25" customHeight="1" x14ac:dyDescent="0.2">
      <c r="A549" s="45" t="s">
        <v>194</v>
      </c>
      <c r="B549" s="179" t="s">
        <v>193</v>
      </c>
      <c r="C549" s="22">
        <v>12</v>
      </c>
      <c r="D549" s="50" t="s">
        <v>26</v>
      </c>
      <c r="E549" s="22">
        <v>2950</v>
      </c>
      <c r="F549" s="58">
        <f t="shared" si="25"/>
        <v>35400</v>
      </c>
    </row>
    <row r="550" spans="1:6" s="19" customFormat="1" ht="11.25" customHeight="1" x14ac:dyDescent="0.2">
      <c r="A550" s="45" t="s">
        <v>196</v>
      </c>
      <c r="B550" s="179" t="s">
        <v>195</v>
      </c>
      <c r="C550" s="22">
        <v>8</v>
      </c>
      <c r="D550" s="50" t="s">
        <v>19</v>
      </c>
      <c r="E550" s="22">
        <v>2360</v>
      </c>
      <c r="F550" s="58">
        <f t="shared" si="25"/>
        <v>18880</v>
      </c>
    </row>
    <row r="551" spans="1:6" s="19" customFormat="1" ht="11.25" customHeight="1" x14ac:dyDescent="0.2">
      <c r="A551" s="45" t="s">
        <v>197</v>
      </c>
      <c r="B551" s="179" t="s">
        <v>21</v>
      </c>
      <c r="C551" s="22">
        <v>4</v>
      </c>
      <c r="D551" s="50" t="s">
        <v>19</v>
      </c>
      <c r="E551" s="22">
        <v>1573.3333333333333</v>
      </c>
      <c r="F551" s="58">
        <f t="shared" si="25"/>
        <v>6293.33</v>
      </c>
    </row>
    <row r="552" spans="1:6" s="19" customFormat="1" ht="11.25" customHeight="1" x14ac:dyDescent="0.2">
      <c r="A552" s="45" t="s">
        <v>198</v>
      </c>
      <c r="B552" s="179" t="s">
        <v>276</v>
      </c>
      <c r="C552" s="22">
        <v>4</v>
      </c>
      <c r="D552" s="50" t="s">
        <v>19</v>
      </c>
      <c r="E552" s="22">
        <v>500</v>
      </c>
      <c r="F552" s="58">
        <f t="shared" si="25"/>
        <v>2000</v>
      </c>
    </row>
    <row r="553" spans="1:6" s="19" customFormat="1" ht="11.25" customHeight="1" x14ac:dyDescent="0.2">
      <c r="A553" s="45" t="s">
        <v>199</v>
      </c>
      <c r="B553" s="179" t="s">
        <v>28</v>
      </c>
      <c r="C553" s="22">
        <v>9.7200000000000006</v>
      </c>
      <c r="D553" s="50" t="s">
        <v>15</v>
      </c>
      <c r="E553" s="22">
        <v>136.34950321449446</v>
      </c>
      <c r="F553" s="58">
        <f t="shared" si="25"/>
        <v>1325.32</v>
      </c>
    </row>
    <row r="554" spans="1:6" s="19" customFormat="1" ht="11.25" customHeight="1" x14ac:dyDescent="0.2">
      <c r="A554" s="45" t="s">
        <v>200</v>
      </c>
      <c r="B554" s="179" t="s">
        <v>230</v>
      </c>
      <c r="C554" s="22">
        <v>9.23</v>
      </c>
      <c r="D554" s="50" t="s">
        <v>15</v>
      </c>
      <c r="E554" s="22">
        <v>72.465999999999994</v>
      </c>
      <c r="F554" s="58">
        <f t="shared" si="25"/>
        <v>668.86</v>
      </c>
    </row>
    <row r="555" spans="1:6" s="19" customFormat="1" ht="11.25" customHeight="1" x14ac:dyDescent="0.2">
      <c r="A555" s="45" t="s">
        <v>201</v>
      </c>
      <c r="B555" s="179" t="s">
        <v>229</v>
      </c>
      <c r="C555" s="22">
        <v>0.57999999999999996</v>
      </c>
      <c r="D555" s="50" t="s">
        <v>15</v>
      </c>
      <c r="E555" s="22">
        <v>80.34</v>
      </c>
      <c r="F555" s="58">
        <f t="shared" si="25"/>
        <v>46.6</v>
      </c>
    </row>
    <row r="556" spans="1:6" s="19" customFormat="1" ht="11.25" customHeight="1" x14ac:dyDescent="0.2">
      <c r="A556" s="45" t="s">
        <v>308</v>
      </c>
      <c r="B556" s="179" t="s">
        <v>29</v>
      </c>
      <c r="C556" s="22">
        <v>2</v>
      </c>
      <c r="D556" s="50" t="s">
        <v>19</v>
      </c>
      <c r="E556" s="22">
        <v>11439.834999999999</v>
      </c>
      <c r="F556" s="58">
        <f t="shared" si="25"/>
        <v>22879.67</v>
      </c>
    </row>
    <row r="557" spans="1:6" s="19" customFormat="1" ht="11.25" customHeight="1" x14ac:dyDescent="0.2">
      <c r="A557" s="45"/>
      <c r="B557" s="179"/>
      <c r="C557" s="22"/>
      <c r="D557" s="50"/>
      <c r="E557" s="22"/>
      <c r="F557" s="58"/>
    </row>
    <row r="558" spans="1:6" s="19" customFormat="1" ht="11.25" customHeight="1" x14ac:dyDescent="0.2">
      <c r="A558" s="48">
        <v>8</v>
      </c>
      <c r="B558" s="180" t="s">
        <v>286</v>
      </c>
      <c r="C558" s="22"/>
      <c r="D558" s="50"/>
      <c r="E558" s="22"/>
      <c r="F558" s="58">
        <f>ROUND(C558*E558,2)</f>
        <v>0</v>
      </c>
    </row>
    <row r="559" spans="1:6" s="19" customFormat="1" ht="11.25" customHeight="1" x14ac:dyDescent="0.2">
      <c r="A559" s="104">
        <v>8.1</v>
      </c>
      <c r="B559" s="179" t="s">
        <v>302</v>
      </c>
      <c r="C559" s="22">
        <v>2927.56</v>
      </c>
      <c r="D559" s="50" t="s">
        <v>12</v>
      </c>
      <c r="E559" s="22">
        <v>9.1519666666666666</v>
      </c>
      <c r="F559" s="58">
        <f>ROUND(C559*E559,2)</f>
        <v>26792.93</v>
      </c>
    </row>
    <row r="560" spans="1:6" s="19" customFormat="1" ht="11.25" customHeight="1" x14ac:dyDescent="0.2">
      <c r="A560" s="104">
        <v>8.1999999999999993</v>
      </c>
      <c r="B560" s="179" t="s">
        <v>303</v>
      </c>
      <c r="C560" s="22">
        <v>3476.04</v>
      </c>
      <c r="D560" s="50" t="s">
        <v>12</v>
      </c>
      <c r="E560" s="22">
        <v>16.73</v>
      </c>
      <c r="F560" s="58">
        <f>ROUND(C560*E560,2)</f>
        <v>58154.15</v>
      </c>
    </row>
    <row r="561" spans="1:253" s="19" customFormat="1" ht="11.25" customHeight="1" x14ac:dyDescent="0.2">
      <c r="A561" s="104"/>
      <c r="B561" s="179"/>
      <c r="C561" s="22"/>
      <c r="D561" s="50"/>
      <c r="E561" s="22"/>
      <c r="F561" s="58"/>
    </row>
    <row r="562" spans="1:253" s="1" customFormat="1" ht="11.25" customHeight="1" x14ac:dyDescent="0.2">
      <c r="A562" s="107" t="s">
        <v>325</v>
      </c>
      <c r="B562" s="180" t="s">
        <v>338</v>
      </c>
      <c r="C562" s="108"/>
      <c r="D562" s="109"/>
      <c r="E562" s="110"/>
      <c r="F562" s="108">
        <f t="shared" ref="F562:F575" si="26">ROUND(C562*E562,2)</f>
        <v>0</v>
      </c>
      <c r="G562" s="32"/>
      <c r="H562" s="33"/>
      <c r="I562" s="34"/>
      <c r="J562" s="33"/>
      <c r="K562" s="33"/>
      <c r="L562" s="33"/>
      <c r="M562" s="33"/>
      <c r="N562" s="33"/>
      <c r="O562" s="33"/>
      <c r="P562" s="41"/>
      <c r="Q562" s="41"/>
      <c r="R562" s="41"/>
      <c r="S562" s="41"/>
      <c r="T562" s="41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  <c r="BE562" s="42"/>
      <c r="BF562" s="42"/>
      <c r="BG562" s="42"/>
      <c r="BH562" s="42"/>
      <c r="BI562" s="42"/>
      <c r="BJ562" s="42"/>
      <c r="BK562" s="42"/>
      <c r="BL562" s="42"/>
      <c r="BM562" s="42"/>
      <c r="BN562" s="42"/>
      <c r="BO562" s="42"/>
      <c r="BP562" s="42"/>
      <c r="BQ562" s="42"/>
      <c r="BR562" s="42"/>
      <c r="BS562" s="42"/>
      <c r="BT562" s="42"/>
      <c r="BU562" s="42"/>
      <c r="BV562" s="42"/>
      <c r="BW562" s="42"/>
      <c r="BX562" s="42"/>
      <c r="BY562" s="42"/>
      <c r="BZ562" s="42"/>
      <c r="CA562" s="42"/>
      <c r="CB562" s="42"/>
      <c r="CC562" s="42"/>
      <c r="CD562" s="42"/>
      <c r="CE562" s="42"/>
      <c r="CF562" s="42"/>
      <c r="CG562" s="42"/>
      <c r="CH562" s="42"/>
      <c r="CI562" s="42"/>
      <c r="CJ562" s="42"/>
      <c r="CK562" s="42"/>
      <c r="CL562" s="42"/>
      <c r="CM562" s="42"/>
      <c r="CN562" s="42"/>
      <c r="CO562" s="42"/>
      <c r="CP562" s="42"/>
      <c r="CQ562" s="42"/>
      <c r="CR562" s="42"/>
      <c r="CS562" s="42"/>
      <c r="CT562" s="42"/>
      <c r="CU562" s="42"/>
      <c r="CV562" s="42"/>
      <c r="CW562" s="42"/>
      <c r="CX562" s="42"/>
      <c r="CY562" s="42"/>
      <c r="CZ562" s="42"/>
      <c r="DA562" s="42"/>
      <c r="DB562" s="42"/>
      <c r="DC562" s="42"/>
      <c r="DD562" s="42"/>
      <c r="DE562" s="42"/>
      <c r="DF562" s="42"/>
      <c r="DG562" s="42"/>
      <c r="DH562" s="42"/>
      <c r="DI562" s="42"/>
      <c r="DJ562" s="42"/>
      <c r="DK562" s="42"/>
      <c r="DL562" s="42"/>
      <c r="DM562" s="42"/>
      <c r="DN562" s="42"/>
      <c r="DO562" s="42"/>
      <c r="DP562" s="42"/>
      <c r="DQ562" s="42"/>
      <c r="DR562" s="42"/>
      <c r="DS562" s="42"/>
      <c r="DT562" s="42"/>
      <c r="DU562" s="42"/>
      <c r="DV562" s="42"/>
      <c r="DW562" s="42"/>
      <c r="DX562" s="42"/>
      <c r="DY562" s="42"/>
      <c r="DZ562" s="42"/>
      <c r="EA562" s="42"/>
      <c r="EB562" s="42"/>
      <c r="EC562" s="42"/>
      <c r="ED562" s="42"/>
      <c r="EE562" s="42"/>
      <c r="EF562" s="42"/>
      <c r="EG562" s="42"/>
      <c r="EH562" s="42"/>
      <c r="EI562" s="42"/>
      <c r="EJ562" s="42"/>
      <c r="EK562" s="42"/>
      <c r="EL562" s="42"/>
      <c r="EM562" s="42"/>
      <c r="EN562" s="42"/>
      <c r="EO562" s="42"/>
      <c r="EP562" s="42"/>
      <c r="EQ562" s="42"/>
      <c r="ER562" s="42"/>
      <c r="ES562" s="42"/>
      <c r="ET562" s="42"/>
      <c r="EU562" s="42"/>
      <c r="EV562" s="42"/>
      <c r="EW562" s="42"/>
      <c r="EX562" s="42"/>
      <c r="EY562" s="42"/>
      <c r="EZ562" s="42"/>
      <c r="FA562" s="42"/>
      <c r="FB562" s="42"/>
      <c r="FC562" s="42"/>
      <c r="FD562" s="42"/>
      <c r="FE562" s="42"/>
      <c r="FF562" s="42"/>
      <c r="FG562" s="42"/>
      <c r="FH562" s="42"/>
      <c r="FI562" s="42"/>
      <c r="FJ562" s="42"/>
      <c r="FK562" s="42"/>
      <c r="FL562" s="42"/>
      <c r="FM562" s="42"/>
      <c r="FN562" s="42"/>
      <c r="FO562" s="42"/>
      <c r="FP562" s="42"/>
      <c r="FQ562" s="42"/>
      <c r="FR562" s="42"/>
      <c r="FS562" s="42"/>
      <c r="FT562" s="42"/>
      <c r="FU562" s="42"/>
      <c r="FV562" s="42"/>
      <c r="FW562" s="42"/>
      <c r="FX562" s="42"/>
      <c r="FY562" s="42"/>
      <c r="FZ562" s="42"/>
      <c r="GA562" s="42"/>
      <c r="GB562" s="42"/>
      <c r="GC562" s="42"/>
      <c r="GD562" s="42"/>
      <c r="GE562" s="42"/>
      <c r="GF562" s="42"/>
      <c r="GG562" s="42"/>
      <c r="GH562" s="42"/>
      <c r="GI562" s="42"/>
      <c r="GJ562" s="42"/>
      <c r="GK562" s="42"/>
      <c r="GL562" s="42"/>
      <c r="GM562" s="42"/>
      <c r="GN562" s="42"/>
      <c r="GO562" s="42"/>
      <c r="GP562" s="42"/>
      <c r="GQ562" s="42"/>
      <c r="GR562" s="42"/>
      <c r="GS562" s="42"/>
      <c r="GT562" s="42"/>
      <c r="GU562" s="42"/>
      <c r="GV562" s="42"/>
      <c r="GW562" s="42"/>
      <c r="GX562" s="42"/>
      <c r="GY562" s="42"/>
      <c r="GZ562" s="42"/>
      <c r="HA562" s="42"/>
      <c r="HB562" s="42"/>
      <c r="HC562" s="42"/>
      <c r="HD562" s="42"/>
      <c r="HE562" s="42"/>
      <c r="HF562" s="42"/>
      <c r="HG562" s="42"/>
      <c r="HH562" s="42"/>
      <c r="HI562" s="42"/>
      <c r="HJ562" s="42"/>
      <c r="HK562" s="42"/>
      <c r="HL562" s="42"/>
      <c r="HM562" s="42"/>
      <c r="HN562" s="42"/>
      <c r="HO562" s="42"/>
      <c r="HP562" s="42"/>
      <c r="HQ562" s="42"/>
      <c r="HR562" s="42"/>
      <c r="HS562" s="42"/>
      <c r="HT562" s="42"/>
      <c r="HU562" s="42"/>
      <c r="HV562" s="42"/>
      <c r="HW562" s="42"/>
      <c r="HX562" s="42"/>
      <c r="HY562" s="42"/>
      <c r="HZ562" s="42"/>
      <c r="IA562" s="42"/>
      <c r="IB562" s="42"/>
      <c r="IC562" s="42"/>
      <c r="ID562" s="42"/>
      <c r="IE562" s="42"/>
      <c r="IF562" s="42"/>
      <c r="IG562" s="42"/>
      <c r="IH562" s="42"/>
      <c r="II562" s="42"/>
      <c r="IJ562" s="42"/>
      <c r="IK562" s="42"/>
      <c r="IL562" s="42"/>
      <c r="IM562" s="42"/>
      <c r="IN562" s="42"/>
      <c r="IO562" s="42"/>
      <c r="IP562" s="42"/>
      <c r="IQ562" s="42"/>
      <c r="IR562" s="42"/>
      <c r="IS562" s="42"/>
    </row>
    <row r="563" spans="1:253" s="1" customFormat="1" ht="11.25" customHeight="1" x14ac:dyDescent="0.2">
      <c r="A563" s="111">
        <v>9.1</v>
      </c>
      <c r="B563" s="175" t="s">
        <v>343</v>
      </c>
      <c r="C563" s="112">
        <v>150</v>
      </c>
      <c r="D563" s="113" t="s">
        <v>19</v>
      </c>
      <c r="E563" s="112">
        <v>259.60000000000002</v>
      </c>
      <c r="F563" s="108">
        <f t="shared" si="26"/>
        <v>38940</v>
      </c>
      <c r="G563" s="32"/>
      <c r="H563" s="33"/>
      <c r="I563" s="34"/>
      <c r="J563" s="33"/>
      <c r="K563" s="33"/>
      <c r="L563" s="33"/>
      <c r="M563" s="33"/>
      <c r="N563" s="33"/>
      <c r="O563" s="33"/>
      <c r="P563" s="41"/>
      <c r="Q563" s="41"/>
      <c r="R563" s="41"/>
      <c r="S563" s="41"/>
      <c r="T563" s="41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2"/>
      <c r="BL563" s="42"/>
      <c r="BM563" s="42"/>
      <c r="BN563" s="42"/>
      <c r="BO563" s="42"/>
      <c r="BP563" s="42"/>
      <c r="BQ563" s="42"/>
      <c r="BR563" s="42"/>
      <c r="BS563" s="42"/>
      <c r="BT563" s="42"/>
      <c r="BU563" s="42"/>
      <c r="BV563" s="42"/>
      <c r="BW563" s="42"/>
      <c r="BX563" s="42"/>
      <c r="BY563" s="42"/>
      <c r="BZ563" s="42"/>
      <c r="CA563" s="42"/>
      <c r="CB563" s="42"/>
      <c r="CC563" s="42"/>
      <c r="CD563" s="42"/>
      <c r="CE563" s="42"/>
      <c r="CF563" s="42"/>
      <c r="CG563" s="42"/>
      <c r="CH563" s="42"/>
      <c r="CI563" s="42"/>
      <c r="CJ563" s="42"/>
      <c r="CK563" s="42"/>
      <c r="CL563" s="42"/>
      <c r="CM563" s="42"/>
      <c r="CN563" s="42"/>
      <c r="CO563" s="42"/>
      <c r="CP563" s="42"/>
      <c r="CQ563" s="42"/>
      <c r="CR563" s="42"/>
      <c r="CS563" s="42"/>
      <c r="CT563" s="42"/>
      <c r="CU563" s="42"/>
      <c r="CV563" s="42"/>
      <c r="CW563" s="42"/>
      <c r="CX563" s="42"/>
      <c r="CY563" s="42"/>
      <c r="CZ563" s="42"/>
      <c r="DA563" s="42"/>
      <c r="DB563" s="42"/>
      <c r="DC563" s="42"/>
      <c r="DD563" s="42"/>
      <c r="DE563" s="42"/>
      <c r="DF563" s="42"/>
      <c r="DG563" s="42"/>
      <c r="DH563" s="42"/>
      <c r="DI563" s="42"/>
      <c r="DJ563" s="42"/>
      <c r="DK563" s="42"/>
      <c r="DL563" s="42"/>
      <c r="DM563" s="42"/>
      <c r="DN563" s="42"/>
      <c r="DO563" s="42"/>
      <c r="DP563" s="42"/>
      <c r="DQ563" s="42"/>
      <c r="DR563" s="42"/>
      <c r="DS563" s="42"/>
      <c r="DT563" s="42"/>
      <c r="DU563" s="42"/>
      <c r="DV563" s="42"/>
      <c r="DW563" s="42"/>
      <c r="DX563" s="42"/>
      <c r="DY563" s="42"/>
      <c r="DZ563" s="42"/>
      <c r="EA563" s="42"/>
      <c r="EB563" s="42"/>
      <c r="EC563" s="42"/>
      <c r="ED563" s="42"/>
      <c r="EE563" s="42"/>
      <c r="EF563" s="42"/>
      <c r="EG563" s="42"/>
      <c r="EH563" s="42"/>
      <c r="EI563" s="42"/>
      <c r="EJ563" s="42"/>
      <c r="EK563" s="42"/>
      <c r="EL563" s="42"/>
      <c r="EM563" s="42"/>
      <c r="EN563" s="42"/>
      <c r="EO563" s="42"/>
      <c r="EP563" s="42"/>
      <c r="EQ563" s="42"/>
      <c r="ER563" s="42"/>
      <c r="ES563" s="42"/>
      <c r="ET563" s="42"/>
      <c r="EU563" s="42"/>
      <c r="EV563" s="42"/>
      <c r="EW563" s="42"/>
      <c r="EX563" s="42"/>
      <c r="EY563" s="42"/>
      <c r="EZ563" s="42"/>
      <c r="FA563" s="42"/>
      <c r="FB563" s="42"/>
      <c r="FC563" s="42"/>
      <c r="FD563" s="42"/>
      <c r="FE563" s="42"/>
      <c r="FF563" s="42"/>
      <c r="FG563" s="42"/>
      <c r="FH563" s="42"/>
      <c r="FI563" s="42"/>
      <c r="FJ563" s="42"/>
      <c r="FK563" s="42"/>
      <c r="FL563" s="42"/>
      <c r="FM563" s="42"/>
      <c r="FN563" s="42"/>
      <c r="FO563" s="42"/>
      <c r="FP563" s="42"/>
      <c r="FQ563" s="42"/>
      <c r="FR563" s="42"/>
      <c r="FS563" s="42"/>
      <c r="FT563" s="42"/>
      <c r="FU563" s="42"/>
      <c r="FV563" s="42"/>
      <c r="FW563" s="42"/>
      <c r="FX563" s="42"/>
      <c r="FY563" s="42"/>
      <c r="FZ563" s="42"/>
      <c r="GA563" s="42"/>
      <c r="GB563" s="42"/>
      <c r="GC563" s="42"/>
      <c r="GD563" s="42"/>
      <c r="GE563" s="42"/>
      <c r="GF563" s="42"/>
      <c r="GG563" s="42"/>
      <c r="GH563" s="42"/>
      <c r="GI563" s="42"/>
      <c r="GJ563" s="42"/>
      <c r="GK563" s="42"/>
      <c r="GL563" s="42"/>
      <c r="GM563" s="42"/>
      <c r="GN563" s="42"/>
      <c r="GO563" s="42"/>
      <c r="GP563" s="42"/>
      <c r="GQ563" s="42"/>
      <c r="GR563" s="42"/>
      <c r="GS563" s="42"/>
      <c r="GT563" s="42"/>
      <c r="GU563" s="42"/>
      <c r="GV563" s="42"/>
      <c r="GW563" s="42"/>
      <c r="GX563" s="42"/>
      <c r="GY563" s="42"/>
      <c r="GZ563" s="42"/>
      <c r="HA563" s="42"/>
      <c r="HB563" s="42"/>
      <c r="HC563" s="42"/>
      <c r="HD563" s="42"/>
      <c r="HE563" s="42"/>
      <c r="HF563" s="42"/>
      <c r="HG563" s="42"/>
      <c r="HH563" s="42"/>
      <c r="HI563" s="42"/>
      <c r="HJ563" s="42"/>
      <c r="HK563" s="42"/>
      <c r="HL563" s="42"/>
      <c r="HM563" s="42"/>
      <c r="HN563" s="42"/>
      <c r="HO563" s="42"/>
      <c r="HP563" s="42"/>
      <c r="HQ563" s="42"/>
      <c r="HR563" s="42"/>
      <c r="HS563" s="42"/>
      <c r="HT563" s="42"/>
      <c r="HU563" s="42"/>
      <c r="HV563" s="42"/>
      <c r="HW563" s="42"/>
      <c r="HX563" s="42"/>
      <c r="HY563" s="42"/>
      <c r="HZ563" s="42"/>
      <c r="IA563" s="42"/>
      <c r="IB563" s="42"/>
      <c r="IC563" s="42"/>
      <c r="ID563" s="42"/>
      <c r="IE563" s="42"/>
      <c r="IF563" s="42"/>
      <c r="IG563" s="42"/>
      <c r="IH563" s="42"/>
      <c r="II563" s="42"/>
      <c r="IJ563" s="42"/>
      <c r="IK563" s="42"/>
      <c r="IL563" s="42"/>
      <c r="IM563" s="42"/>
      <c r="IN563" s="42"/>
      <c r="IO563" s="42"/>
      <c r="IP563" s="42"/>
      <c r="IQ563" s="42"/>
      <c r="IR563" s="42"/>
      <c r="IS563" s="42"/>
    </row>
    <row r="564" spans="1:253" s="1" customFormat="1" ht="11.25" customHeight="1" x14ac:dyDescent="0.2">
      <c r="A564" s="111">
        <v>9.1999999999999993</v>
      </c>
      <c r="B564" s="183" t="s">
        <v>326</v>
      </c>
      <c r="C564" s="112">
        <v>1800</v>
      </c>
      <c r="D564" s="114" t="s">
        <v>12</v>
      </c>
      <c r="E564" s="112">
        <v>35.4</v>
      </c>
      <c r="F564" s="108">
        <f t="shared" si="26"/>
        <v>63720</v>
      </c>
      <c r="G564" s="32"/>
      <c r="H564" s="33"/>
      <c r="I564" s="34"/>
      <c r="J564" s="33"/>
      <c r="K564" s="33"/>
      <c r="L564" s="33"/>
      <c r="M564" s="33"/>
      <c r="N564" s="33"/>
      <c r="O564" s="33"/>
      <c r="P564" s="41"/>
      <c r="Q564" s="41"/>
      <c r="R564" s="41"/>
      <c r="S564" s="41"/>
      <c r="T564" s="41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  <c r="BQ564" s="42"/>
      <c r="BR564" s="42"/>
      <c r="BS564" s="42"/>
      <c r="BT564" s="42"/>
      <c r="BU564" s="42"/>
      <c r="BV564" s="42"/>
      <c r="BW564" s="42"/>
      <c r="BX564" s="42"/>
      <c r="BY564" s="42"/>
      <c r="BZ564" s="42"/>
      <c r="CA564" s="42"/>
      <c r="CB564" s="42"/>
      <c r="CC564" s="42"/>
      <c r="CD564" s="42"/>
      <c r="CE564" s="42"/>
      <c r="CF564" s="42"/>
      <c r="CG564" s="42"/>
      <c r="CH564" s="42"/>
      <c r="CI564" s="42"/>
      <c r="CJ564" s="42"/>
      <c r="CK564" s="42"/>
      <c r="CL564" s="42"/>
      <c r="CM564" s="42"/>
      <c r="CN564" s="42"/>
      <c r="CO564" s="42"/>
      <c r="CP564" s="42"/>
      <c r="CQ564" s="42"/>
      <c r="CR564" s="42"/>
      <c r="CS564" s="42"/>
      <c r="CT564" s="42"/>
      <c r="CU564" s="42"/>
      <c r="CV564" s="42"/>
      <c r="CW564" s="42"/>
      <c r="CX564" s="42"/>
      <c r="CY564" s="42"/>
      <c r="CZ564" s="42"/>
      <c r="DA564" s="42"/>
      <c r="DB564" s="42"/>
      <c r="DC564" s="42"/>
      <c r="DD564" s="42"/>
      <c r="DE564" s="42"/>
      <c r="DF564" s="42"/>
      <c r="DG564" s="42"/>
      <c r="DH564" s="42"/>
      <c r="DI564" s="42"/>
      <c r="DJ564" s="42"/>
      <c r="DK564" s="42"/>
      <c r="DL564" s="42"/>
      <c r="DM564" s="42"/>
      <c r="DN564" s="42"/>
      <c r="DO564" s="42"/>
      <c r="DP564" s="42"/>
      <c r="DQ564" s="42"/>
      <c r="DR564" s="42"/>
      <c r="DS564" s="42"/>
      <c r="DT564" s="42"/>
      <c r="DU564" s="42"/>
      <c r="DV564" s="42"/>
      <c r="DW564" s="42"/>
      <c r="DX564" s="42"/>
      <c r="DY564" s="42"/>
      <c r="DZ564" s="42"/>
      <c r="EA564" s="42"/>
      <c r="EB564" s="42"/>
      <c r="EC564" s="42"/>
      <c r="ED564" s="42"/>
      <c r="EE564" s="42"/>
      <c r="EF564" s="42"/>
      <c r="EG564" s="42"/>
      <c r="EH564" s="42"/>
      <c r="EI564" s="42"/>
      <c r="EJ564" s="42"/>
      <c r="EK564" s="42"/>
      <c r="EL564" s="42"/>
      <c r="EM564" s="42"/>
      <c r="EN564" s="42"/>
      <c r="EO564" s="42"/>
      <c r="EP564" s="42"/>
      <c r="EQ564" s="42"/>
      <c r="ER564" s="42"/>
      <c r="ES564" s="42"/>
      <c r="ET564" s="42"/>
      <c r="EU564" s="42"/>
      <c r="EV564" s="42"/>
      <c r="EW564" s="42"/>
      <c r="EX564" s="42"/>
      <c r="EY564" s="42"/>
      <c r="EZ564" s="42"/>
      <c r="FA564" s="42"/>
      <c r="FB564" s="42"/>
      <c r="FC564" s="42"/>
      <c r="FD564" s="42"/>
      <c r="FE564" s="42"/>
      <c r="FF564" s="42"/>
      <c r="FG564" s="42"/>
      <c r="FH564" s="42"/>
      <c r="FI564" s="42"/>
      <c r="FJ564" s="42"/>
      <c r="FK564" s="42"/>
      <c r="FL564" s="42"/>
      <c r="FM564" s="42"/>
      <c r="FN564" s="42"/>
      <c r="FO564" s="42"/>
      <c r="FP564" s="42"/>
      <c r="FQ564" s="42"/>
      <c r="FR564" s="42"/>
      <c r="FS564" s="42"/>
      <c r="FT564" s="42"/>
      <c r="FU564" s="42"/>
      <c r="FV564" s="42"/>
      <c r="FW564" s="42"/>
      <c r="FX564" s="42"/>
      <c r="FY564" s="42"/>
      <c r="FZ564" s="42"/>
      <c r="GA564" s="42"/>
      <c r="GB564" s="42"/>
      <c r="GC564" s="42"/>
      <c r="GD564" s="42"/>
      <c r="GE564" s="42"/>
      <c r="GF564" s="42"/>
      <c r="GG564" s="42"/>
      <c r="GH564" s="42"/>
      <c r="GI564" s="42"/>
      <c r="GJ564" s="42"/>
      <c r="GK564" s="42"/>
      <c r="GL564" s="42"/>
      <c r="GM564" s="42"/>
      <c r="GN564" s="42"/>
      <c r="GO564" s="42"/>
      <c r="GP564" s="42"/>
      <c r="GQ564" s="42"/>
      <c r="GR564" s="42"/>
      <c r="GS564" s="42"/>
      <c r="GT564" s="42"/>
      <c r="GU564" s="42"/>
      <c r="GV564" s="42"/>
      <c r="GW564" s="42"/>
      <c r="GX564" s="42"/>
      <c r="GY564" s="42"/>
      <c r="GZ564" s="42"/>
      <c r="HA564" s="42"/>
      <c r="HB564" s="42"/>
      <c r="HC564" s="42"/>
      <c r="HD564" s="42"/>
      <c r="HE564" s="42"/>
      <c r="HF564" s="42"/>
      <c r="HG564" s="42"/>
      <c r="HH564" s="42"/>
      <c r="HI564" s="42"/>
      <c r="HJ564" s="42"/>
      <c r="HK564" s="42"/>
      <c r="HL564" s="42"/>
      <c r="HM564" s="42"/>
      <c r="HN564" s="42"/>
      <c r="HO564" s="42"/>
      <c r="HP564" s="42"/>
      <c r="HQ564" s="42"/>
      <c r="HR564" s="42"/>
      <c r="HS564" s="42"/>
      <c r="HT564" s="42"/>
      <c r="HU564" s="42"/>
      <c r="HV564" s="42"/>
      <c r="HW564" s="42"/>
      <c r="HX564" s="42"/>
      <c r="HY564" s="42"/>
      <c r="HZ564" s="42"/>
      <c r="IA564" s="42"/>
      <c r="IB564" s="42"/>
      <c r="IC564" s="42"/>
      <c r="ID564" s="42"/>
      <c r="IE564" s="42"/>
      <c r="IF564" s="42"/>
      <c r="IG564" s="42"/>
      <c r="IH564" s="42"/>
      <c r="II564" s="42"/>
      <c r="IJ564" s="42"/>
      <c r="IK564" s="42"/>
      <c r="IL564" s="42"/>
      <c r="IM564" s="42"/>
      <c r="IN564" s="42"/>
      <c r="IO564" s="42"/>
      <c r="IP564" s="42"/>
      <c r="IQ564" s="42"/>
      <c r="IR564" s="42"/>
      <c r="IS564" s="42"/>
    </row>
    <row r="565" spans="1:253" s="1" customFormat="1" ht="11.25" customHeight="1" x14ac:dyDescent="0.2">
      <c r="A565" s="111">
        <v>9.2999999999999989</v>
      </c>
      <c r="B565" s="175" t="s">
        <v>327</v>
      </c>
      <c r="C565" s="112">
        <v>300</v>
      </c>
      <c r="D565" s="113" t="s">
        <v>19</v>
      </c>
      <c r="E565" s="112">
        <v>53.1</v>
      </c>
      <c r="F565" s="108">
        <f t="shared" si="26"/>
        <v>15930</v>
      </c>
      <c r="G565" s="32"/>
      <c r="H565" s="33"/>
      <c r="I565" s="34"/>
      <c r="J565" s="33"/>
      <c r="K565" s="33"/>
      <c r="L565" s="33"/>
      <c r="M565" s="33"/>
      <c r="N565" s="33"/>
      <c r="O565" s="33"/>
      <c r="P565" s="41"/>
      <c r="Q565" s="41"/>
      <c r="R565" s="41"/>
      <c r="S565" s="41"/>
      <c r="T565" s="41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2"/>
      <c r="BL565" s="42"/>
      <c r="BM565" s="42"/>
      <c r="BN565" s="42"/>
      <c r="BO565" s="42"/>
      <c r="BP565" s="42"/>
      <c r="BQ565" s="42"/>
      <c r="BR565" s="42"/>
      <c r="BS565" s="42"/>
      <c r="BT565" s="42"/>
      <c r="BU565" s="42"/>
      <c r="BV565" s="42"/>
      <c r="BW565" s="42"/>
      <c r="BX565" s="42"/>
      <c r="BY565" s="42"/>
      <c r="BZ565" s="42"/>
      <c r="CA565" s="42"/>
      <c r="CB565" s="42"/>
      <c r="CC565" s="42"/>
      <c r="CD565" s="42"/>
      <c r="CE565" s="42"/>
      <c r="CF565" s="42"/>
      <c r="CG565" s="42"/>
      <c r="CH565" s="42"/>
      <c r="CI565" s="42"/>
      <c r="CJ565" s="42"/>
      <c r="CK565" s="42"/>
      <c r="CL565" s="42"/>
      <c r="CM565" s="42"/>
      <c r="CN565" s="42"/>
      <c r="CO565" s="42"/>
      <c r="CP565" s="42"/>
      <c r="CQ565" s="42"/>
      <c r="CR565" s="42"/>
      <c r="CS565" s="42"/>
      <c r="CT565" s="42"/>
      <c r="CU565" s="42"/>
      <c r="CV565" s="42"/>
      <c r="CW565" s="42"/>
      <c r="CX565" s="42"/>
      <c r="CY565" s="42"/>
      <c r="CZ565" s="42"/>
      <c r="DA565" s="42"/>
      <c r="DB565" s="42"/>
      <c r="DC565" s="42"/>
      <c r="DD565" s="42"/>
      <c r="DE565" s="42"/>
      <c r="DF565" s="42"/>
      <c r="DG565" s="42"/>
      <c r="DH565" s="42"/>
      <c r="DI565" s="42"/>
      <c r="DJ565" s="42"/>
      <c r="DK565" s="42"/>
      <c r="DL565" s="42"/>
      <c r="DM565" s="42"/>
      <c r="DN565" s="42"/>
      <c r="DO565" s="42"/>
      <c r="DP565" s="42"/>
      <c r="DQ565" s="42"/>
      <c r="DR565" s="42"/>
      <c r="DS565" s="42"/>
      <c r="DT565" s="42"/>
      <c r="DU565" s="42"/>
      <c r="DV565" s="42"/>
      <c r="DW565" s="42"/>
      <c r="DX565" s="42"/>
      <c r="DY565" s="42"/>
      <c r="DZ565" s="42"/>
      <c r="EA565" s="42"/>
      <c r="EB565" s="42"/>
      <c r="EC565" s="42"/>
      <c r="ED565" s="42"/>
      <c r="EE565" s="42"/>
      <c r="EF565" s="42"/>
      <c r="EG565" s="42"/>
      <c r="EH565" s="42"/>
      <c r="EI565" s="42"/>
      <c r="EJ565" s="42"/>
      <c r="EK565" s="42"/>
      <c r="EL565" s="42"/>
      <c r="EM565" s="42"/>
      <c r="EN565" s="42"/>
      <c r="EO565" s="42"/>
      <c r="EP565" s="42"/>
      <c r="EQ565" s="42"/>
      <c r="ER565" s="42"/>
      <c r="ES565" s="42"/>
      <c r="ET565" s="42"/>
      <c r="EU565" s="42"/>
      <c r="EV565" s="42"/>
      <c r="EW565" s="42"/>
      <c r="EX565" s="42"/>
      <c r="EY565" s="42"/>
      <c r="EZ565" s="42"/>
      <c r="FA565" s="42"/>
      <c r="FB565" s="42"/>
      <c r="FC565" s="42"/>
      <c r="FD565" s="42"/>
      <c r="FE565" s="42"/>
      <c r="FF565" s="42"/>
      <c r="FG565" s="42"/>
      <c r="FH565" s="42"/>
      <c r="FI565" s="42"/>
      <c r="FJ565" s="42"/>
      <c r="FK565" s="42"/>
      <c r="FL565" s="42"/>
      <c r="FM565" s="42"/>
      <c r="FN565" s="42"/>
      <c r="FO565" s="42"/>
      <c r="FP565" s="42"/>
      <c r="FQ565" s="42"/>
      <c r="FR565" s="42"/>
      <c r="FS565" s="42"/>
      <c r="FT565" s="42"/>
      <c r="FU565" s="42"/>
      <c r="FV565" s="42"/>
      <c r="FW565" s="42"/>
      <c r="FX565" s="42"/>
      <c r="FY565" s="42"/>
      <c r="FZ565" s="42"/>
      <c r="GA565" s="42"/>
      <c r="GB565" s="42"/>
      <c r="GC565" s="42"/>
      <c r="GD565" s="42"/>
      <c r="GE565" s="42"/>
      <c r="GF565" s="42"/>
      <c r="GG565" s="42"/>
      <c r="GH565" s="42"/>
      <c r="GI565" s="42"/>
      <c r="GJ565" s="42"/>
      <c r="GK565" s="42"/>
      <c r="GL565" s="42"/>
      <c r="GM565" s="42"/>
      <c r="GN565" s="42"/>
      <c r="GO565" s="42"/>
      <c r="GP565" s="42"/>
      <c r="GQ565" s="42"/>
      <c r="GR565" s="42"/>
      <c r="GS565" s="42"/>
      <c r="GT565" s="42"/>
      <c r="GU565" s="42"/>
      <c r="GV565" s="42"/>
      <c r="GW565" s="42"/>
      <c r="GX565" s="42"/>
      <c r="GY565" s="42"/>
      <c r="GZ565" s="42"/>
      <c r="HA565" s="42"/>
      <c r="HB565" s="42"/>
      <c r="HC565" s="42"/>
      <c r="HD565" s="42"/>
      <c r="HE565" s="42"/>
      <c r="HF565" s="42"/>
      <c r="HG565" s="42"/>
      <c r="HH565" s="42"/>
      <c r="HI565" s="42"/>
      <c r="HJ565" s="42"/>
      <c r="HK565" s="42"/>
      <c r="HL565" s="42"/>
      <c r="HM565" s="42"/>
      <c r="HN565" s="42"/>
      <c r="HO565" s="42"/>
      <c r="HP565" s="42"/>
      <c r="HQ565" s="42"/>
      <c r="HR565" s="42"/>
      <c r="HS565" s="42"/>
      <c r="HT565" s="42"/>
      <c r="HU565" s="42"/>
      <c r="HV565" s="42"/>
      <c r="HW565" s="42"/>
      <c r="HX565" s="42"/>
      <c r="HY565" s="42"/>
      <c r="HZ565" s="42"/>
      <c r="IA565" s="42"/>
      <c r="IB565" s="42"/>
      <c r="IC565" s="42"/>
      <c r="ID565" s="42"/>
      <c r="IE565" s="42"/>
      <c r="IF565" s="42"/>
      <c r="IG565" s="42"/>
      <c r="IH565" s="42"/>
      <c r="II565" s="42"/>
      <c r="IJ565" s="42"/>
      <c r="IK565" s="42"/>
      <c r="IL565" s="42"/>
      <c r="IM565" s="42"/>
      <c r="IN565" s="42"/>
      <c r="IO565" s="42"/>
      <c r="IP565" s="42"/>
      <c r="IQ565" s="42"/>
      <c r="IR565" s="42"/>
      <c r="IS565" s="42"/>
    </row>
    <row r="566" spans="1:253" s="1" customFormat="1" ht="11.25" customHeight="1" x14ac:dyDescent="0.2">
      <c r="A566" s="111">
        <v>9.3999999999999986</v>
      </c>
      <c r="B566" s="175" t="s">
        <v>328</v>
      </c>
      <c r="C566" s="112">
        <v>300</v>
      </c>
      <c r="D566" s="113" t="s">
        <v>19</v>
      </c>
      <c r="E566" s="112">
        <v>27.95</v>
      </c>
      <c r="F566" s="108">
        <f t="shared" si="26"/>
        <v>8385</v>
      </c>
      <c r="G566" s="32"/>
      <c r="H566" s="33"/>
      <c r="I566" s="34"/>
      <c r="J566" s="33"/>
      <c r="K566" s="33"/>
      <c r="L566" s="33"/>
      <c r="M566" s="33"/>
      <c r="N566" s="33"/>
      <c r="O566" s="33"/>
      <c r="P566" s="41"/>
      <c r="Q566" s="41"/>
      <c r="R566" s="41"/>
      <c r="S566" s="41"/>
      <c r="T566" s="41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42"/>
      <c r="AZ566" s="42"/>
      <c r="BA566" s="42"/>
      <c r="BB566" s="42"/>
      <c r="BC566" s="42"/>
      <c r="BD566" s="42"/>
      <c r="BE566" s="42"/>
      <c r="BF566" s="42"/>
      <c r="BG566" s="42"/>
      <c r="BH566" s="42"/>
      <c r="BI566" s="42"/>
      <c r="BJ566" s="42"/>
      <c r="BK566" s="42"/>
      <c r="BL566" s="42"/>
      <c r="BM566" s="42"/>
      <c r="BN566" s="42"/>
      <c r="BO566" s="42"/>
      <c r="BP566" s="42"/>
      <c r="BQ566" s="42"/>
      <c r="BR566" s="42"/>
      <c r="BS566" s="42"/>
      <c r="BT566" s="42"/>
      <c r="BU566" s="42"/>
      <c r="BV566" s="42"/>
      <c r="BW566" s="42"/>
      <c r="BX566" s="42"/>
      <c r="BY566" s="42"/>
      <c r="BZ566" s="42"/>
      <c r="CA566" s="42"/>
      <c r="CB566" s="42"/>
      <c r="CC566" s="42"/>
      <c r="CD566" s="42"/>
      <c r="CE566" s="42"/>
      <c r="CF566" s="42"/>
      <c r="CG566" s="42"/>
      <c r="CH566" s="42"/>
      <c r="CI566" s="42"/>
      <c r="CJ566" s="42"/>
      <c r="CK566" s="42"/>
      <c r="CL566" s="42"/>
      <c r="CM566" s="42"/>
      <c r="CN566" s="42"/>
      <c r="CO566" s="42"/>
      <c r="CP566" s="42"/>
      <c r="CQ566" s="42"/>
      <c r="CR566" s="42"/>
      <c r="CS566" s="42"/>
      <c r="CT566" s="42"/>
      <c r="CU566" s="42"/>
      <c r="CV566" s="42"/>
      <c r="CW566" s="42"/>
      <c r="CX566" s="42"/>
      <c r="CY566" s="42"/>
      <c r="CZ566" s="42"/>
      <c r="DA566" s="42"/>
      <c r="DB566" s="42"/>
      <c r="DC566" s="42"/>
      <c r="DD566" s="42"/>
      <c r="DE566" s="42"/>
      <c r="DF566" s="42"/>
      <c r="DG566" s="42"/>
      <c r="DH566" s="42"/>
      <c r="DI566" s="42"/>
      <c r="DJ566" s="42"/>
      <c r="DK566" s="42"/>
      <c r="DL566" s="42"/>
      <c r="DM566" s="42"/>
      <c r="DN566" s="42"/>
      <c r="DO566" s="42"/>
      <c r="DP566" s="42"/>
      <c r="DQ566" s="42"/>
      <c r="DR566" s="42"/>
      <c r="DS566" s="42"/>
      <c r="DT566" s="42"/>
      <c r="DU566" s="42"/>
      <c r="DV566" s="42"/>
      <c r="DW566" s="42"/>
      <c r="DX566" s="42"/>
      <c r="DY566" s="42"/>
      <c r="DZ566" s="42"/>
      <c r="EA566" s="42"/>
      <c r="EB566" s="42"/>
      <c r="EC566" s="42"/>
      <c r="ED566" s="42"/>
      <c r="EE566" s="42"/>
      <c r="EF566" s="42"/>
      <c r="EG566" s="42"/>
      <c r="EH566" s="42"/>
      <c r="EI566" s="42"/>
      <c r="EJ566" s="42"/>
      <c r="EK566" s="42"/>
      <c r="EL566" s="42"/>
      <c r="EM566" s="42"/>
      <c r="EN566" s="42"/>
      <c r="EO566" s="42"/>
      <c r="EP566" s="42"/>
      <c r="EQ566" s="42"/>
      <c r="ER566" s="42"/>
      <c r="ES566" s="42"/>
      <c r="ET566" s="42"/>
      <c r="EU566" s="42"/>
      <c r="EV566" s="42"/>
      <c r="EW566" s="42"/>
      <c r="EX566" s="42"/>
      <c r="EY566" s="42"/>
      <c r="EZ566" s="42"/>
      <c r="FA566" s="42"/>
      <c r="FB566" s="42"/>
      <c r="FC566" s="42"/>
      <c r="FD566" s="42"/>
      <c r="FE566" s="42"/>
      <c r="FF566" s="42"/>
      <c r="FG566" s="42"/>
      <c r="FH566" s="42"/>
      <c r="FI566" s="42"/>
      <c r="FJ566" s="42"/>
      <c r="FK566" s="42"/>
      <c r="FL566" s="42"/>
      <c r="FM566" s="42"/>
      <c r="FN566" s="42"/>
      <c r="FO566" s="42"/>
      <c r="FP566" s="42"/>
      <c r="FQ566" s="42"/>
      <c r="FR566" s="42"/>
      <c r="FS566" s="42"/>
      <c r="FT566" s="42"/>
      <c r="FU566" s="42"/>
      <c r="FV566" s="42"/>
      <c r="FW566" s="42"/>
      <c r="FX566" s="42"/>
      <c r="FY566" s="42"/>
      <c r="FZ566" s="42"/>
      <c r="GA566" s="42"/>
      <c r="GB566" s="42"/>
      <c r="GC566" s="42"/>
      <c r="GD566" s="42"/>
      <c r="GE566" s="42"/>
      <c r="GF566" s="42"/>
      <c r="GG566" s="42"/>
      <c r="GH566" s="42"/>
      <c r="GI566" s="42"/>
      <c r="GJ566" s="42"/>
      <c r="GK566" s="42"/>
      <c r="GL566" s="42"/>
      <c r="GM566" s="42"/>
      <c r="GN566" s="42"/>
      <c r="GO566" s="42"/>
      <c r="GP566" s="42"/>
      <c r="GQ566" s="42"/>
      <c r="GR566" s="42"/>
      <c r="GS566" s="42"/>
      <c r="GT566" s="42"/>
      <c r="GU566" s="42"/>
      <c r="GV566" s="42"/>
      <c r="GW566" s="42"/>
      <c r="GX566" s="42"/>
      <c r="GY566" s="42"/>
      <c r="GZ566" s="42"/>
      <c r="HA566" s="42"/>
      <c r="HB566" s="42"/>
      <c r="HC566" s="42"/>
      <c r="HD566" s="42"/>
      <c r="HE566" s="42"/>
      <c r="HF566" s="42"/>
      <c r="HG566" s="42"/>
      <c r="HH566" s="42"/>
      <c r="HI566" s="42"/>
      <c r="HJ566" s="42"/>
      <c r="HK566" s="42"/>
      <c r="HL566" s="42"/>
      <c r="HM566" s="42"/>
      <c r="HN566" s="42"/>
      <c r="HO566" s="42"/>
      <c r="HP566" s="42"/>
      <c r="HQ566" s="42"/>
      <c r="HR566" s="42"/>
      <c r="HS566" s="42"/>
      <c r="HT566" s="42"/>
      <c r="HU566" s="42"/>
      <c r="HV566" s="42"/>
      <c r="HW566" s="42"/>
      <c r="HX566" s="42"/>
      <c r="HY566" s="42"/>
      <c r="HZ566" s="42"/>
      <c r="IA566" s="42"/>
      <c r="IB566" s="42"/>
      <c r="IC566" s="42"/>
      <c r="ID566" s="42"/>
      <c r="IE566" s="42"/>
      <c r="IF566" s="42"/>
      <c r="IG566" s="42"/>
      <c r="IH566" s="42"/>
      <c r="II566" s="42"/>
      <c r="IJ566" s="42"/>
      <c r="IK566" s="42"/>
      <c r="IL566" s="42"/>
      <c r="IM566" s="42"/>
      <c r="IN566" s="42"/>
      <c r="IO566" s="42"/>
      <c r="IP566" s="42"/>
      <c r="IQ566" s="42"/>
      <c r="IR566" s="42"/>
      <c r="IS566" s="42"/>
    </row>
    <row r="567" spans="1:253" s="1" customFormat="1" ht="11.25" customHeight="1" x14ac:dyDescent="0.2">
      <c r="A567" s="111">
        <v>9.4999999999999982</v>
      </c>
      <c r="B567" s="175" t="s">
        <v>329</v>
      </c>
      <c r="C567" s="112">
        <v>225</v>
      </c>
      <c r="D567" s="113" t="s">
        <v>12</v>
      </c>
      <c r="E567" s="112">
        <v>236</v>
      </c>
      <c r="F567" s="108">
        <f t="shared" si="26"/>
        <v>53100</v>
      </c>
      <c r="G567" s="32"/>
      <c r="H567" s="33"/>
      <c r="I567" s="34"/>
      <c r="J567" s="33"/>
      <c r="K567" s="33"/>
      <c r="L567" s="33"/>
      <c r="M567" s="33"/>
      <c r="N567" s="33"/>
      <c r="O567" s="33"/>
      <c r="P567" s="41"/>
      <c r="Q567" s="41"/>
      <c r="R567" s="41"/>
      <c r="S567" s="41"/>
      <c r="T567" s="41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42"/>
      <c r="BI567" s="42"/>
      <c r="BJ567" s="42"/>
      <c r="BK567" s="42"/>
      <c r="BL567" s="42"/>
      <c r="BM567" s="42"/>
      <c r="BN567" s="42"/>
      <c r="BO567" s="42"/>
      <c r="BP567" s="42"/>
      <c r="BQ567" s="42"/>
      <c r="BR567" s="42"/>
      <c r="BS567" s="42"/>
      <c r="BT567" s="42"/>
      <c r="BU567" s="42"/>
      <c r="BV567" s="42"/>
      <c r="BW567" s="42"/>
      <c r="BX567" s="42"/>
      <c r="BY567" s="42"/>
      <c r="BZ567" s="42"/>
      <c r="CA567" s="42"/>
      <c r="CB567" s="42"/>
      <c r="CC567" s="42"/>
      <c r="CD567" s="42"/>
      <c r="CE567" s="42"/>
      <c r="CF567" s="42"/>
      <c r="CG567" s="42"/>
      <c r="CH567" s="42"/>
      <c r="CI567" s="42"/>
      <c r="CJ567" s="42"/>
      <c r="CK567" s="42"/>
      <c r="CL567" s="42"/>
      <c r="CM567" s="42"/>
      <c r="CN567" s="42"/>
      <c r="CO567" s="42"/>
      <c r="CP567" s="42"/>
      <c r="CQ567" s="42"/>
      <c r="CR567" s="42"/>
      <c r="CS567" s="42"/>
      <c r="CT567" s="42"/>
      <c r="CU567" s="42"/>
      <c r="CV567" s="42"/>
      <c r="CW567" s="42"/>
      <c r="CX567" s="42"/>
      <c r="CY567" s="42"/>
      <c r="CZ567" s="42"/>
      <c r="DA567" s="42"/>
      <c r="DB567" s="42"/>
      <c r="DC567" s="42"/>
      <c r="DD567" s="42"/>
      <c r="DE567" s="42"/>
      <c r="DF567" s="42"/>
      <c r="DG567" s="42"/>
      <c r="DH567" s="42"/>
      <c r="DI567" s="42"/>
      <c r="DJ567" s="42"/>
      <c r="DK567" s="42"/>
      <c r="DL567" s="42"/>
      <c r="DM567" s="42"/>
      <c r="DN567" s="42"/>
      <c r="DO567" s="42"/>
      <c r="DP567" s="42"/>
      <c r="DQ567" s="42"/>
      <c r="DR567" s="42"/>
      <c r="DS567" s="42"/>
      <c r="DT567" s="42"/>
      <c r="DU567" s="42"/>
      <c r="DV567" s="42"/>
      <c r="DW567" s="42"/>
      <c r="DX567" s="42"/>
      <c r="DY567" s="42"/>
      <c r="DZ567" s="42"/>
      <c r="EA567" s="42"/>
      <c r="EB567" s="42"/>
      <c r="EC567" s="42"/>
      <c r="ED567" s="42"/>
      <c r="EE567" s="42"/>
      <c r="EF567" s="42"/>
      <c r="EG567" s="42"/>
      <c r="EH567" s="42"/>
      <c r="EI567" s="42"/>
      <c r="EJ567" s="42"/>
      <c r="EK567" s="42"/>
      <c r="EL567" s="42"/>
      <c r="EM567" s="42"/>
      <c r="EN567" s="42"/>
      <c r="EO567" s="42"/>
      <c r="EP567" s="42"/>
      <c r="EQ567" s="42"/>
      <c r="ER567" s="42"/>
      <c r="ES567" s="42"/>
      <c r="ET567" s="42"/>
      <c r="EU567" s="42"/>
      <c r="EV567" s="42"/>
      <c r="EW567" s="42"/>
      <c r="EX567" s="42"/>
      <c r="EY567" s="42"/>
      <c r="EZ567" s="42"/>
      <c r="FA567" s="42"/>
      <c r="FB567" s="42"/>
      <c r="FC567" s="42"/>
      <c r="FD567" s="42"/>
      <c r="FE567" s="42"/>
      <c r="FF567" s="42"/>
      <c r="FG567" s="42"/>
      <c r="FH567" s="42"/>
      <c r="FI567" s="42"/>
      <c r="FJ567" s="42"/>
      <c r="FK567" s="42"/>
      <c r="FL567" s="42"/>
      <c r="FM567" s="42"/>
      <c r="FN567" s="42"/>
      <c r="FO567" s="42"/>
      <c r="FP567" s="42"/>
      <c r="FQ567" s="42"/>
      <c r="FR567" s="42"/>
      <c r="FS567" s="42"/>
      <c r="FT567" s="42"/>
      <c r="FU567" s="42"/>
      <c r="FV567" s="42"/>
      <c r="FW567" s="42"/>
      <c r="FX567" s="42"/>
      <c r="FY567" s="42"/>
      <c r="FZ567" s="42"/>
      <c r="GA567" s="42"/>
      <c r="GB567" s="42"/>
      <c r="GC567" s="42"/>
      <c r="GD567" s="42"/>
      <c r="GE567" s="42"/>
      <c r="GF567" s="42"/>
      <c r="GG567" s="42"/>
      <c r="GH567" s="42"/>
      <c r="GI567" s="42"/>
      <c r="GJ567" s="42"/>
      <c r="GK567" s="42"/>
      <c r="GL567" s="42"/>
      <c r="GM567" s="42"/>
      <c r="GN567" s="42"/>
      <c r="GO567" s="42"/>
      <c r="GP567" s="42"/>
      <c r="GQ567" s="42"/>
      <c r="GR567" s="42"/>
      <c r="GS567" s="42"/>
      <c r="GT567" s="42"/>
      <c r="GU567" s="42"/>
      <c r="GV567" s="42"/>
      <c r="GW567" s="42"/>
      <c r="GX567" s="42"/>
      <c r="GY567" s="42"/>
      <c r="GZ567" s="42"/>
      <c r="HA567" s="42"/>
      <c r="HB567" s="42"/>
      <c r="HC567" s="42"/>
      <c r="HD567" s="42"/>
      <c r="HE567" s="42"/>
      <c r="HF567" s="42"/>
      <c r="HG567" s="42"/>
      <c r="HH567" s="42"/>
      <c r="HI567" s="42"/>
      <c r="HJ567" s="42"/>
      <c r="HK567" s="42"/>
      <c r="HL567" s="42"/>
      <c r="HM567" s="42"/>
      <c r="HN567" s="42"/>
      <c r="HO567" s="42"/>
      <c r="HP567" s="42"/>
      <c r="HQ567" s="42"/>
      <c r="HR567" s="42"/>
      <c r="HS567" s="42"/>
      <c r="HT567" s="42"/>
      <c r="HU567" s="42"/>
      <c r="HV567" s="42"/>
      <c r="HW567" s="42"/>
      <c r="HX567" s="42"/>
      <c r="HY567" s="42"/>
      <c r="HZ567" s="42"/>
      <c r="IA567" s="42"/>
      <c r="IB567" s="42"/>
      <c r="IC567" s="42"/>
      <c r="ID567" s="42"/>
      <c r="IE567" s="42"/>
      <c r="IF567" s="42"/>
      <c r="IG567" s="42"/>
      <c r="IH567" s="42"/>
      <c r="II567" s="42"/>
      <c r="IJ567" s="42"/>
      <c r="IK567" s="42"/>
      <c r="IL567" s="42"/>
      <c r="IM567" s="42"/>
      <c r="IN567" s="42"/>
      <c r="IO567" s="42"/>
      <c r="IP567" s="42"/>
      <c r="IQ567" s="42"/>
      <c r="IR567" s="42"/>
      <c r="IS567" s="42"/>
    </row>
    <row r="568" spans="1:253" s="1" customFormat="1" ht="11.25" customHeight="1" x14ac:dyDescent="0.2">
      <c r="A568" s="111">
        <v>9.5999999999999979</v>
      </c>
      <c r="B568" s="175" t="s">
        <v>330</v>
      </c>
      <c r="C568" s="112">
        <v>150</v>
      </c>
      <c r="D568" s="113" t="s">
        <v>19</v>
      </c>
      <c r="E568" s="112">
        <v>41.3</v>
      </c>
      <c r="F568" s="108">
        <f t="shared" si="26"/>
        <v>6195</v>
      </c>
      <c r="G568" s="32"/>
      <c r="H568" s="33"/>
      <c r="I568" s="34"/>
      <c r="J568" s="33"/>
      <c r="K568" s="33"/>
      <c r="L568" s="33"/>
      <c r="M568" s="33"/>
      <c r="N568" s="33"/>
      <c r="O568" s="33"/>
      <c r="P568" s="41"/>
      <c r="Q568" s="41"/>
      <c r="R568" s="41"/>
      <c r="S568" s="41"/>
      <c r="T568" s="41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42"/>
      <c r="AZ568" s="42"/>
      <c r="BA568" s="42"/>
      <c r="BB568" s="42"/>
      <c r="BC568" s="42"/>
      <c r="BD568" s="42"/>
      <c r="BE568" s="42"/>
      <c r="BF568" s="42"/>
      <c r="BG568" s="42"/>
      <c r="BH568" s="42"/>
      <c r="BI568" s="42"/>
      <c r="BJ568" s="42"/>
      <c r="BK568" s="42"/>
      <c r="BL568" s="42"/>
      <c r="BM568" s="42"/>
      <c r="BN568" s="42"/>
      <c r="BO568" s="42"/>
      <c r="BP568" s="42"/>
      <c r="BQ568" s="42"/>
      <c r="BR568" s="42"/>
      <c r="BS568" s="42"/>
      <c r="BT568" s="42"/>
      <c r="BU568" s="42"/>
      <c r="BV568" s="42"/>
      <c r="BW568" s="42"/>
      <c r="BX568" s="42"/>
      <c r="BY568" s="42"/>
      <c r="BZ568" s="42"/>
      <c r="CA568" s="42"/>
      <c r="CB568" s="42"/>
      <c r="CC568" s="42"/>
      <c r="CD568" s="42"/>
      <c r="CE568" s="42"/>
      <c r="CF568" s="42"/>
      <c r="CG568" s="42"/>
      <c r="CH568" s="42"/>
      <c r="CI568" s="42"/>
      <c r="CJ568" s="42"/>
      <c r="CK568" s="42"/>
      <c r="CL568" s="42"/>
      <c r="CM568" s="42"/>
      <c r="CN568" s="42"/>
      <c r="CO568" s="42"/>
      <c r="CP568" s="42"/>
      <c r="CQ568" s="42"/>
      <c r="CR568" s="42"/>
      <c r="CS568" s="42"/>
      <c r="CT568" s="42"/>
      <c r="CU568" s="42"/>
      <c r="CV568" s="42"/>
      <c r="CW568" s="42"/>
      <c r="CX568" s="42"/>
      <c r="CY568" s="42"/>
      <c r="CZ568" s="42"/>
      <c r="DA568" s="42"/>
      <c r="DB568" s="42"/>
      <c r="DC568" s="42"/>
      <c r="DD568" s="42"/>
      <c r="DE568" s="42"/>
      <c r="DF568" s="42"/>
      <c r="DG568" s="42"/>
      <c r="DH568" s="42"/>
      <c r="DI568" s="42"/>
      <c r="DJ568" s="42"/>
      <c r="DK568" s="42"/>
      <c r="DL568" s="42"/>
      <c r="DM568" s="42"/>
      <c r="DN568" s="42"/>
      <c r="DO568" s="42"/>
      <c r="DP568" s="42"/>
      <c r="DQ568" s="42"/>
      <c r="DR568" s="42"/>
      <c r="DS568" s="42"/>
      <c r="DT568" s="42"/>
      <c r="DU568" s="42"/>
      <c r="DV568" s="42"/>
      <c r="DW568" s="42"/>
      <c r="DX568" s="42"/>
      <c r="DY568" s="42"/>
      <c r="DZ568" s="42"/>
      <c r="EA568" s="42"/>
      <c r="EB568" s="42"/>
      <c r="EC568" s="42"/>
      <c r="ED568" s="42"/>
      <c r="EE568" s="42"/>
      <c r="EF568" s="42"/>
      <c r="EG568" s="42"/>
      <c r="EH568" s="42"/>
      <c r="EI568" s="42"/>
      <c r="EJ568" s="42"/>
      <c r="EK568" s="42"/>
      <c r="EL568" s="42"/>
      <c r="EM568" s="42"/>
      <c r="EN568" s="42"/>
      <c r="EO568" s="42"/>
      <c r="EP568" s="42"/>
      <c r="EQ568" s="42"/>
      <c r="ER568" s="42"/>
      <c r="ES568" s="42"/>
      <c r="ET568" s="42"/>
      <c r="EU568" s="42"/>
      <c r="EV568" s="42"/>
      <c r="EW568" s="42"/>
      <c r="EX568" s="42"/>
      <c r="EY568" s="42"/>
      <c r="EZ568" s="42"/>
      <c r="FA568" s="42"/>
      <c r="FB568" s="42"/>
      <c r="FC568" s="42"/>
      <c r="FD568" s="42"/>
      <c r="FE568" s="42"/>
      <c r="FF568" s="42"/>
      <c r="FG568" s="42"/>
      <c r="FH568" s="42"/>
      <c r="FI568" s="42"/>
      <c r="FJ568" s="42"/>
      <c r="FK568" s="42"/>
      <c r="FL568" s="42"/>
      <c r="FM568" s="42"/>
      <c r="FN568" s="42"/>
      <c r="FO568" s="42"/>
      <c r="FP568" s="42"/>
      <c r="FQ568" s="42"/>
      <c r="FR568" s="42"/>
      <c r="FS568" s="42"/>
      <c r="FT568" s="42"/>
      <c r="FU568" s="42"/>
      <c r="FV568" s="42"/>
      <c r="FW568" s="42"/>
      <c r="FX568" s="42"/>
      <c r="FY568" s="42"/>
      <c r="FZ568" s="42"/>
      <c r="GA568" s="42"/>
      <c r="GB568" s="42"/>
      <c r="GC568" s="42"/>
      <c r="GD568" s="42"/>
      <c r="GE568" s="42"/>
      <c r="GF568" s="42"/>
      <c r="GG568" s="42"/>
      <c r="GH568" s="42"/>
      <c r="GI568" s="42"/>
      <c r="GJ568" s="42"/>
      <c r="GK568" s="42"/>
      <c r="GL568" s="42"/>
      <c r="GM568" s="42"/>
      <c r="GN568" s="42"/>
      <c r="GO568" s="42"/>
      <c r="GP568" s="42"/>
      <c r="GQ568" s="42"/>
      <c r="GR568" s="42"/>
      <c r="GS568" s="42"/>
      <c r="GT568" s="42"/>
      <c r="GU568" s="42"/>
      <c r="GV568" s="42"/>
      <c r="GW568" s="42"/>
      <c r="GX568" s="42"/>
      <c r="GY568" s="42"/>
      <c r="GZ568" s="42"/>
      <c r="HA568" s="42"/>
      <c r="HB568" s="42"/>
      <c r="HC568" s="42"/>
      <c r="HD568" s="42"/>
      <c r="HE568" s="42"/>
      <c r="HF568" s="42"/>
      <c r="HG568" s="42"/>
      <c r="HH568" s="42"/>
      <c r="HI568" s="42"/>
      <c r="HJ568" s="42"/>
      <c r="HK568" s="42"/>
      <c r="HL568" s="42"/>
      <c r="HM568" s="42"/>
      <c r="HN568" s="42"/>
      <c r="HO568" s="42"/>
      <c r="HP568" s="42"/>
      <c r="HQ568" s="42"/>
      <c r="HR568" s="42"/>
      <c r="HS568" s="42"/>
      <c r="HT568" s="42"/>
      <c r="HU568" s="42"/>
      <c r="HV568" s="42"/>
      <c r="HW568" s="42"/>
      <c r="HX568" s="42"/>
      <c r="HY568" s="42"/>
      <c r="HZ568" s="42"/>
      <c r="IA568" s="42"/>
      <c r="IB568" s="42"/>
      <c r="IC568" s="42"/>
      <c r="ID568" s="42"/>
      <c r="IE568" s="42"/>
      <c r="IF568" s="42"/>
      <c r="IG568" s="42"/>
      <c r="IH568" s="42"/>
      <c r="II568" s="42"/>
      <c r="IJ568" s="42"/>
      <c r="IK568" s="42"/>
      <c r="IL568" s="42"/>
      <c r="IM568" s="42"/>
      <c r="IN568" s="42"/>
      <c r="IO568" s="42"/>
      <c r="IP568" s="42"/>
      <c r="IQ568" s="42"/>
      <c r="IR568" s="42"/>
      <c r="IS568" s="42"/>
    </row>
    <row r="569" spans="1:253" s="1" customFormat="1" ht="11.25" customHeight="1" x14ac:dyDescent="0.2">
      <c r="A569" s="111">
        <v>9.6999999999999975</v>
      </c>
      <c r="B569" s="175" t="s">
        <v>331</v>
      </c>
      <c r="C569" s="112">
        <v>150</v>
      </c>
      <c r="D569" s="113" t="s">
        <v>19</v>
      </c>
      <c r="E569" s="112">
        <v>23.599999999999998</v>
      </c>
      <c r="F569" s="108">
        <f t="shared" si="26"/>
        <v>3540</v>
      </c>
      <c r="G569" s="32"/>
      <c r="H569" s="33"/>
      <c r="I569" s="34"/>
      <c r="J569" s="33"/>
      <c r="K569" s="33"/>
      <c r="L569" s="33"/>
      <c r="M569" s="33"/>
      <c r="N569" s="33"/>
      <c r="O569" s="33"/>
      <c r="P569" s="41"/>
      <c r="Q569" s="41"/>
      <c r="R569" s="41"/>
      <c r="S569" s="41"/>
      <c r="T569" s="41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42"/>
      <c r="AZ569" s="42"/>
      <c r="BA569" s="42"/>
      <c r="BB569" s="42"/>
      <c r="BC569" s="42"/>
      <c r="BD569" s="42"/>
      <c r="BE569" s="42"/>
      <c r="BF569" s="42"/>
      <c r="BG569" s="42"/>
      <c r="BH569" s="42"/>
      <c r="BI569" s="42"/>
      <c r="BJ569" s="42"/>
      <c r="BK569" s="42"/>
      <c r="BL569" s="42"/>
      <c r="BM569" s="42"/>
      <c r="BN569" s="42"/>
      <c r="BO569" s="42"/>
      <c r="BP569" s="42"/>
      <c r="BQ569" s="42"/>
      <c r="BR569" s="42"/>
      <c r="BS569" s="42"/>
      <c r="BT569" s="42"/>
      <c r="BU569" s="42"/>
      <c r="BV569" s="42"/>
      <c r="BW569" s="42"/>
      <c r="BX569" s="42"/>
      <c r="BY569" s="42"/>
      <c r="BZ569" s="42"/>
      <c r="CA569" s="42"/>
      <c r="CB569" s="42"/>
      <c r="CC569" s="42"/>
      <c r="CD569" s="42"/>
      <c r="CE569" s="42"/>
      <c r="CF569" s="42"/>
      <c r="CG569" s="42"/>
      <c r="CH569" s="42"/>
      <c r="CI569" s="42"/>
      <c r="CJ569" s="42"/>
      <c r="CK569" s="42"/>
      <c r="CL569" s="42"/>
      <c r="CM569" s="42"/>
      <c r="CN569" s="42"/>
      <c r="CO569" s="42"/>
      <c r="CP569" s="42"/>
      <c r="CQ569" s="42"/>
      <c r="CR569" s="42"/>
      <c r="CS569" s="42"/>
      <c r="CT569" s="42"/>
      <c r="CU569" s="42"/>
      <c r="CV569" s="42"/>
      <c r="CW569" s="42"/>
      <c r="CX569" s="42"/>
      <c r="CY569" s="42"/>
      <c r="CZ569" s="42"/>
      <c r="DA569" s="42"/>
      <c r="DB569" s="42"/>
      <c r="DC569" s="42"/>
      <c r="DD569" s="42"/>
      <c r="DE569" s="42"/>
      <c r="DF569" s="42"/>
      <c r="DG569" s="42"/>
      <c r="DH569" s="42"/>
      <c r="DI569" s="42"/>
      <c r="DJ569" s="42"/>
      <c r="DK569" s="42"/>
      <c r="DL569" s="42"/>
      <c r="DM569" s="42"/>
      <c r="DN569" s="42"/>
      <c r="DO569" s="42"/>
      <c r="DP569" s="42"/>
      <c r="DQ569" s="42"/>
      <c r="DR569" s="42"/>
      <c r="DS569" s="42"/>
      <c r="DT569" s="42"/>
      <c r="DU569" s="42"/>
      <c r="DV569" s="42"/>
      <c r="DW569" s="42"/>
      <c r="DX569" s="42"/>
      <c r="DY569" s="42"/>
      <c r="DZ569" s="42"/>
      <c r="EA569" s="42"/>
      <c r="EB569" s="42"/>
      <c r="EC569" s="42"/>
      <c r="ED569" s="42"/>
      <c r="EE569" s="42"/>
      <c r="EF569" s="42"/>
      <c r="EG569" s="42"/>
      <c r="EH569" s="42"/>
      <c r="EI569" s="42"/>
      <c r="EJ569" s="42"/>
      <c r="EK569" s="42"/>
      <c r="EL569" s="42"/>
      <c r="EM569" s="42"/>
      <c r="EN569" s="42"/>
      <c r="EO569" s="42"/>
      <c r="EP569" s="42"/>
      <c r="EQ569" s="42"/>
      <c r="ER569" s="42"/>
      <c r="ES569" s="42"/>
      <c r="ET569" s="42"/>
      <c r="EU569" s="42"/>
      <c r="EV569" s="42"/>
      <c r="EW569" s="42"/>
      <c r="EX569" s="42"/>
      <c r="EY569" s="42"/>
      <c r="EZ569" s="42"/>
      <c r="FA569" s="42"/>
      <c r="FB569" s="42"/>
      <c r="FC569" s="42"/>
      <c r="FD569" s="42"/>
      <c r="FE569" s="42"/>
      <c r="FF569" s="42"/>
      <c r="FG569" s="42"/>
      <c r="FH569" s="42"/>
      <c r="FI569" s="42"/>
      <c r="FJ569" s="42"/>
      <c r="FK569" s="42"/>
      <c r="FL569" s="42"/>
      <c r="FM569" s="42"/>
      <c r="FN569" s="42"/>
      <c r="FO569" s="42"/>
      <c r="FP569" s="42"/>
      <c r="FQ569" s="42"/>
      <c r="FR569" s="42"/>
      <c r="FS569" s="42"/>
      <c r="FT569" s="42"/>
      <c r="FU569" s="42"/>
      <c r="FV569" s="42"/>
      <c r="FW569" s="42"/>
      <c r="FX569" s="42"/>
      <c r="FY569" s="42"/>
      <c r="FZ569" s="42"/>
      <c r="GA569" s="42"/>
      <c r="GB569" s="42"/>
      <c r="GC569" s="42"/>
      <c r="GD569" s="42"/>
      <c r="GE569" s="42"/>
      <c r="GF569" s="42"/>
      <c r="GG569" s="42"/>
      <c r="GH569" s="42"/>
      <c r="GI569" s="42"/>
      <c r="GJ569" s="42"/>
      <c r="GK569" s="42"/>
      <c r="GL569" s="42"/>
      <c r="GM569" s="42"/>
      <c r="GN569" s="42"/>
      <c r="GO569" s="42"/>
      <c r="GP569" s="42"/>
      <c r="GQ569" s="42"/>
      <c r="GR569" s="42"/>
      <c r="GS569" s="42"/>
      <c r="GT569" s="42"/>
      <c r="GU569" s="42"/>
      <c r="GV569" s="42"/>
      <c r="GW569" s="42"/>
      <c r="GX569" s="42"/>
      <c r="GY569" s="42"/>
      <c r="GZ569" s="42"/>
      <c r="HA569" s="42"/>
      <c r="HB569" s="42"/>
      <c r="HC569" s="42"/>
      <c r="HD569" s="42"/>
      <c r="HE569" s="42"/>
      <c r="HF569" s="42"/>
      <c r="HG569" s="42"/>
      <c r="HH569" s="42"/>
      <c r="HI569" s="42"/>
      <c r="HJ569" s="42"/>
      <c r="HK569" s="42"/>
      <c r="HL569" s="42"/>
      <c r="HM569" s="42"/>
      <c r="HN569" s="42"/>
      <c r="HO569" s="42"/>
      <c r="HP569" s="42"/>
      <c r="HQ569" s="42"/>
      <c r="HR569" s="42"/>
      <c r="HS569" s="42"/>
      <c r="HT569" s="42"/>
      <c r="HU569" s="42"/>
      <c r="HV569" s="42"/>
      <c r="HW569" s="42"/>
      <c r="HX569" s="42"/>
      <c r="HY569" s="42"/>
      <c r="HZ569" s="42"/>
      <c r="IA569" s="42"/>
      <c r="IB569" s="42"/>
      <c r="IC569" s="42"/>
      <c r="ID569" s="42"/>
      <c r="IE569" s="42"/>
      <c r="IF569" s="42"/>
      <c r="IG569" s="42"/>
      <c r="IH569" s="42"/>
      <c r="II569" s="42"/>
      <c r="IJ569" s="42"/>
      <c r="IK569" s="42"/>
      <c r="IL569" s="42"/>
      <c r="IM569" s="42"/>
      <c r="IN569" s="42"/>
      <c r="IO569" s="42"/>
      <c r="IP569" s="42"/>
      <c r="IQ569" s="42"/>
      <c r="IR569" s="42"/>
      <c r="IS569" s="42"/>
    </row>
    <row r="570" spans="1:253" s="24" customFormat="1" ht="11.25" customHeight="1" x14ac:dyDescent="0.2">
      <c r="A570" s="111">
        <v>9.7999999999999972</v>
      </c>
      <c r="B570" s="175" t="s">
        <v>332</v>
      </c>
      <c r="C570" s="112">
        <v>150</v>
      </c>
      <c r="D570" s="113" t="s">
        <v>19</v>
      </c>
      <c r="E570" s="112">
        <v>348.1</v>
      </c>
      <c r="F570" s="108">
        <f t="shared" si="26"/>
        <v>52215</v>
      </c>
      <c r="G570" s="32"/>
      <c r="H570" s="35"/>
      <c r="I570" s="36"/>
      <c r="J570" s="35"/>
      <c r="K570" s="35"/>
      <c r="L570" s="35"/>
      <c r="M570" s="35"/>
      <c r="N570" s="35"/>
      <c r="O570" s="35"/>
      <c r="P570" s="43"/>
      <c r="Q570" s="43"/>
      <c r="R570" s="43"/>
      <c r="S570" s="43"/>
      <c r="T570" s="43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  <c r="BN570" s="44"/>
      <c r="BO570" s="44"/>
      <c r="BP570" s="44"/>
      <c r="BQ570" s="44"/>
      <c r="BR570" s="44"/>
      <c r="BS570" s="44"/>
      <c r="BT570" s="44"/>
      <c r="BU570" s="44"/>
      <c r="BV570" s="44"/>
      <c r="BW570" s="44"/>
      <c r="BX570" s="44"/>
      <c r="BY570" s="44"/>
      <c r="BZ570" s="44"/>
      <c r="CA570" s="44"/>
      <c r="CB570" s="44"/>
      <c r="CC570" s="44"/>
      <c r="CD570" s="44"/>
      <c r="CE570" s="44"/>
      <c r="CF570" s="44"/>
      <c r="CG570" s="44"/>
      <c r="CH570" s="44"/>
      <c r="CI570" s="44"/>
      <c r="CJ570" s="44"/>
      <c r="CK570" s="44"/>
      <c r="CL570" s="44"/>
      <c r="CM570" s="44"/>
      <c r="CN570" s="44"/>
      <c r="CO570" s="44"/>
      <c r="CP570" s="44"/>
      <c r="CQ570" s="44"/>
      <c r="CR570" s="44"/>
      <c r="CS570" s="44"/>
      <c r="CT570" s="44"/>
      <c r="CU570" s="44"/>
      <c r="CV570" s="44"/>
      <c r="CW570" s="44"/>
      <c r="CX570" s="44"/>
      <c r="CY570" s="44"/>
      <c r="CZ570" s="44"/>
      <c r="DA570" s="44"/>
      <c r="DB570" s="44"/>
      <c r="DC570" s="44"/>
      <c r="DD570" s="44"/>
      <c r="DE570" s="44"/>
      <c r="DF570" s="44"/>
      <c r="DG570" s="44"/>
      <c r="DH570" s="44"/>
      <c r="DI570" s="44"/>
      <c r="DJ570" s="44"/>
      <c r="DK570" s="44"/>
      <c r="DL570" s="44"/>
      <c r="DM570" s="44"/>
      <c r="DN570" s="44"/>
      <c r="DO570" s="44"/>
      <c r="DP570" s="44"/>
      <c r="DQ570" s="44"/>
      <c r="DR570" s="44"/>
      <c r="DS570" s="44"/>
      <c r="DT570" s="44"/>
      <c r="DU570" s="44"/>
      <c r="DV570" s="44"/>
      <c r="DW570" s="44"/>
      <c r="DX570" s="44"/>
      <c r="DY570" s="44"/>
      <c r="DZ570" s="44"/>
      <c r="EA570" s="44"/>
      <c r="EB570" s="44"/>
      <c r="EC570" s="44"/>
      <c r="ED570" s="44"/>
      <c r="EE570" s="44"/>
      <c r="EF570" s="44"/>
      <c r="EG570" s="44"/>
      <c r="EH570" s="44"/>
      <c r="EI570" s="44"/>
      <c r="EJ570" s="44"/>
      <c r="EK570" s="44"/>
      <c r="EL570" s="44"/>
      <c r="EM570" s="44"/>
      <c r="EN570" s="44"/>
      <c r="EO570" s="44"/>
      <c r="EP570" s="44"/>
      <c r="EQ570" s="44"/>
      <c r="ER570" s="44"/>
      <c r="ES570" s="44"/>
      <c r="ET570" s="44"/>
      <c r="EU570" s="44"/>
      <c r="EV570" s="44"/>
      <c r="EW570" s="44"/>
      <c r="EX570" s="44"/>
      <c r="EY570" s="44"/>
      <c r="EZ570" s="44"/>
      <c r="FA570" s="44"/>
      <c r="FB570" s="44"/>
      <c r="FC570" s="44"/>
      <c r="FD570" s="44"/>
      <c r="FE570" s="44"/>
      <c r="FF570" s="44"/>
      <c r="FG570" s="44"/>
      <c r="FH570" s="44"/>
      <c r="FI570" s="44"/>
      <c r="FJ570" s="44"/>
      <c r="FK570" s="44"/>
      <c r="FL570" s="44"/>
      <c r="FM570" s="44"/>
      <c r="FN570" s="44"/>
      <c r="FO570" s="44"/>
      <c r="FP570" s="44"/>
      <c r="FQ570" s="44"/>
      <c r="FR570" s="44"/>
      <c r="FS570" s="44"/>
      <c r="FT570" s="44"/>
      <c r="FU570" s="44"/>
      <c r="FV570" s="44"/>
      <c r="FW570" s="44"/>
      <c r="FX570" s="44"/>
      <c r="FY570" s="44"/>
      <c r="FZ570" s="44"/>
      <c r="GA570" s="44"/>
      <c r="GB570" s="44"/>
      <c r="GC570" s="44"/>
      <c r="GD570" s="44"/>
      <c r="GE570" s="44"/>
      <c r="GF570" s="44"/>
      <c r="GG570" s="44"/>
      <c r="GH570" s="44"/>
      <c r="GI570" s="44"/>
      <c r="GJ570" s="44"/>
      <c r="GK570" s="44"/>
      <c r="GL570" s="44"/>
      <c r="GM570" s="44"/>
      <c r="GN570" s="44"/>
      <c r="GO570" s="44"/>
      <c r="GP570" s="44"/>
      <c r="GQ570" s="44"/>
      <c r="GR570" s="44"/>
      <c r="GS570" s="44"/>
      <c r="GT570" s="44"/>
      <c r="GU570" s="44"/>
      <c r="GV570" s="44"/>
      <c r="GW570" s="44"/>
      <c r="GX570" s="44"/>
      <c r="GY570" s="44"/>
      <c r="GZ570" s="44"/>
      <c r="HA570" s="44"/>
      <c r="HB570" s="44"/>
      <c r="HC570" s="44"/>
      <c r="HD570" s="44"/>
      <c r="HE570" s="44"/>
      <c r="HF570" s="44"/>
      <c r="HG570" s="44"/>
      <c r="HH570" s="44"/>
      <c r="HI570" s="44"/>
      <c r="HJ570" s="44"/>
      <c r="HK570" s="44"/>
      <c r="HL570" s="44"/>
      <c r="HM570" s="44"/>
      <c r="HN570" s="44"/>
      <c r="HO570" s="44"/>
      <c r="HP570" s="44"/>
      <c r="HQ570" s="44"/>
      <c r="HR570" s="44"/>
      <c r="HS570" s="44"/>
      <c r="HT570" s="44"/>
      <c r="HU570" s="44"/>
      <c r="HV570" s="44"/>
      <c r="HW570" s="44"/>
      <c r="HX570" s="44"/>
      <c r="HY570" s="44"/>
      <c r="HZ570" s="44"/>
      <c r="IA570" s="44"/>
      <c r="IB570" s="44"/>
      <c r="IC570" s="44"/>
      <c r="ID570" s="44"/>
      <c r="IE570" s="44"/>
      <c r="IF570" s="44"/>
      <c r="IG570" s="44"/>
      <c r="IH570" s="44"/>
      <c r="II570" s="44"/>
      <c r="IJ570" s="44"/>
      <c r="IK570" s="44"/>
      <c r="IL570" s="44"/>
      <c r="IM570" s="44"/>
      <c r="IN570" s="44"/>
      <c r="IO570" s="44"/>
      <c r="IP570" s="44"/>
      <c r="IQ570" s="44"/>
      <c r="IR570" s="44"/>
      <c r="IS570" s="44"/>
    </row>
    <row r="571" spans="1:253" s="24" customFormat="1" ht="11.25" customHeight="1" x14ac:dyDescent="0.2">
      <c r="A571" s="111">
        <v>9.8999999999999968</v>
      </c>
      <c r="B571" s="175" t="s">
        <v>333</v>
      </c>
      <c r="C571" s="112">
        <v>150</v>
      </c>
      <c r="D571" s="113" t="s">
        <v>344</v>
      </c>
      <c r="E571" s="112">
        <v>13.334</v>
      </c>
      <c r="F571" s="108">
        <f t="shared" si="26"/>
        <v>2000.1</v>
      </c>
      <c r="G571" s="32"/>
      <c r="H571" s="35"/>
      <c r="I571" s="36"/>
      <c r="J571" s="35"/>
      <c r="K571" s="35"/>
      <c r="L571" s="35"/>
      <c r="M571" s="35"/>
      <c r="N571" s="35"/>
      <c r="O571" s="35"/>
      <c r="P571" s="43"/>
      <c r="Q571" s="43"/>
      <c r="R571" s="43"/>
      <c r="S571" s="43"/>
      <c r="T571" s="43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  <c r="BN571" s="44"/>
      <c r="BO571" s="44"/>
      <c r="BP571" s="44"/>
      <c r="BQ571" s="44"/>
      <c r="BR571" s="44"/>
      <c r="BS571" s="44"/>
      <c r="BT571" s="44"/>
      <c r="BU571" s="44"/>
      <c r="BV571" s="44"/>
      <c r="BW571" s="44"/>
      <c r="BX571" s="44"/>
      <c r="BY571" s="44"/>
      <c r="BZ571" s="44"/>
      <c r="CA571" s="44"/>
      <c r="CB571" s="44"/>
      <c r="CC571" s="44"/>
      <c r="CD571" s="44"/>
      <c r="CE571" s="44"/>
      <c r="CF571" s="44"/>
      <c r="CG571" s="44"/>
      <c r="CH571" s="44"/>
      <c r="CI571" s="44"/>
      <c r="CJ571" s="44"/>
      <c r="CK571" s="44"/>
      <c r="CL571" s="44"/>
      <c r="CM571" s="44"/>
      <c r="CN571" s="44"/>
      <c r="CO571" s="44"/>
      <c r="CP571" s="44"/>
      <c r="CQ571" s="44"/>
      <c r="CR571" s="44"/>
      <c r="CS571" s="44"/>
      <c r="CT571" s="44"/>
      <c r="CU571" s="44"/>
      <c r="CV571" s="44"/>
      <c r="CW571" s="44"/>
      <c r="CX571" s="44"/>
      <c r="CY571" s="44"/>
      <c r="CZ571" s="44"/>
      <c r="DA571" s="44"/>
      <c r="DB571" s="44"/>
      <c r="DC571" s="44"/>
      <c r="DD571" s="44"/>
      <c r="DE571" s="44"/>
      <c r="DF571" s="44"/>
      <c r="DG571" s="44"/>
      <c r="DH571" s="44"/>
      <c r="DI571" s="44"/>
      <c r="DJ571" s="44"/>
      <c r="DK571" s="44"/>
      <c r="DL571" s="44"/>
      <c r="DM571" s="44"/>
      <c r="DN571" s="44"/>
      <c r="DO571" s="44"/>
      <c r="DP571" s="44"/>
      <c r="DQ571" s="44"/>
      <c r="DR571" s="44"/>
      <c r="DS571" s="44"/>
      <c r="DT571" s="44"/>
      <c r="DU571" s="44"/>
      <c r="DV571" s="44"/>
      <c r="DW571" s="44"/>
      <c r="DX571" s="44"/>
      <c r="DY571" s="44"/>
      <c r="DZ571" s="44"/>
      <c r="EA571" s="44"/>
      <c r="EB571" s="44"/>
      <c r="EC571" s="44"/>
      <c r="ED571" s="44"/>
      <c r="EE571" s="44"/>
      <c r="EF571" s="44"/>
      <c r="EG571" s="44"/>
      <c r="EH571" s="44"/>
      <c r="EI571" s="44"/>
      <c r="EJ571" s="44"/>
      <c r="EK571" s="44"/>
      <c r="EL571" s="44"/>
      <c r="EM571" s="44"/>
      <c r="EN571" s="44"/>
      <c r="EO571" s="44"/>
      <c r="EP571" s="44"/>
      <c r="EQ571" s="44"/>
      <c r="ER571" s="44"/>
      <c r="ES571" s="44"/>
      <c r="ET571" s="44"/>
      <c r="EU571" s="44"/>
      <c r="EV571" s="44"/>
      <c r="EW571" s="44"/>
      <c r="EX571" s="44"/>
      <c r="EY571" s="44"/>
      <c r="EZ571" s="44"/>
      <c r="FA571" s="44"/>
      <c r="FB571" s="44"/>
      <c r="FC571" s="44"/>
      <c r="FD571" s="44"/>
      <c r="FE571" s="44"/>
      <c r="FF571" s="44"/>
      <c r="FG571" s="44"/>
      <c r="FH571" s="44"/>
      <c r="FI571" s="44"/>
      <c r="FJ571" s="44"/>
      <c r="FK571" s="44"/>
      <c r="FL571" s="44"/>
      <c r="FM571" s="44"/>
      <c r="FN571" s="44"/>
      <c r="FO571" s="44"/>
      <c r="FP571" s="44"/>
      <c r="FQ571" s="44"/>
      <c r="FR571" s="44"/>
      <c r="FS571" s="44"/>
      <c r="FT571" s="44"/>
      <c r="FU571" s="44"/>
      <c r="FV571" s="44"/>
      <c r="FW571" s="44"/>
      <c r="FX571" s="44"/>
      <c r="FY571" s="44"/>
      <c r="FZ571" s="44"/>
      <c r="GA571" s="44"/>
      <c r="GB571" s="44"/>
      <c r="GC571" s="44"/>
      <c r="GD571" s="44"/>
      <c r="GE571" s="44"/>
      <c r="GF571" s="44"/>
      <c r="GG571" s="44"/>
      <c r="GH571" s="44"/>
      <c r="GI571" s="44"/>
      <c r="GJ571" s="44"/>
      <c r="GK571" s="44"/>
      <c r="GL571" s="44"/>
      <c r="GM571" s="44"/>
      <c r="GN571" s="44"/>
      <c r="GO571" s="44"/>
      <c r="GP571" s="44"/>
      <c r="GQ571" s="44"/>
      <c r="GR571" s="44"/>
      <c r="GS571" s="44"/>
      <c r="GT571" s="44"/>
      <c r="GU571" s="44"/>
      <c r="GV571" s="44"/>
      <c r="GW571" s="44"/>
      <c r="GX571" s="44"/>
      <c r="GY571" s="44"/>
      <c r="GZ571" s="44"/>
      <c r="HA571" s="44"/>
      <c r="HB571" s="44"/>
      <c r="HC571" s="44"/>
      <c r="HD571" s="44"/>
      <c r="HE571" s="44"/>
      <c r="HF571" s="44"/>
      <c r="HG571" s="44"/>
      <c r="HH571" s="44"/>
      <c r="HI571" s="44"/>
      <c r="HJ571" s="44"/>
      <c r="HK571" s="44"/>
      <c r="HL571" s="44"/>
      <c r="HM571" s="44"/>
      <c r="HN571" s="44"/>
      <c r="HO571" s="44"/>
      <c r="HP571" s="44"/>
      <c r="HQ571" s="44"/>
      <c r="HR571" s="44"/>
      <c r="HS571" s="44"/>
      <c r="HT571" s="44"/>
      <c r="HU571" s="44"/>
      <c r="HV571" s="44"/>
      <c r="HW571" s="44"/>
      <c r="HX571" s="44"/>
      <c r="HY571" s="44"/>
      <c r="HZ571" s="44"/>
      <c r="IA571" s="44"/>
      <c r="IB571" s="44"/>
      <c r="IC571" s="44"/>
      <c r="ID571" s="44"/>
      <c r="IE571" s="44"/>
      <c r="IF571" s="44"/>
      <c r="IG571" s="44"/>
      <c r="IH571" s="44"/>
      <c r="II571" s="44"/>
      <c r="IJ571" s="44"/>
      <c r="IK571" s="44"/>
      <c r="IL571" s="44"/>
      <c r="IM571" s="44"/>
      <c r="IN571" s="44"/>
      <c r="IO571" s="44"/>
      <c r="IP571" s="44"/>
      <c r="IQ571" s="44"/>
      <c r="IR571" s="44"/>
      <c r="IS571" s="44"/>
    </row>
    <row r="572" spans="1:253" s="24" customFormat="1" ht="11.25" customHeight="1" x14ac:dyDescent="0.2">
      <c r="A572" s="111" t="s">
        <v>339</v>
      </c>
      <c r="B572" s="175" t="s">
        <v>334</v>
      </c>
      <c r="C572" s="112">
        <v>150</v>
      </c>
      <c r="D572" s="113" t="s">
        <v>19</v>
      </c>
      <c r="E572" s="112">
        <v>200</v>
      </c>
      <c r="F572" s="108">
        <f t="shared" si="26"/>
        <v>30000</v>
      </c>
      <c r="G572" s="32"/>
      <c r="H572" s="35"/>
      <c r="I572" s="36"/>
      <c r="J572" s="35"/>
      <c r="K572" s="35"/>
      <c r="L572" s="35"/>
      <c r="M572" s="35"/>
      <c r="N572" s="35"/>
      <c r="O572" s="35"/>
      <c r="P572" s="43"/>
      <c r="Q572" s="43"/>
      <c r="R572" s="43"/>
      <c r="S572" s="43"/>
      <c r="T572" s="43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  <c r="BN572" s="44"/>
      <c r="BO572" s="44"/>
      <c r="BP572" s="44"/>
      <c r="BQ572" s="44"/>
      <c r="BR572" s="44"/>
      <c r="BS572" s="44"/>
      <c r="BT572" s="44"/>
      <c r="BU572" s="44"/>
      <c r="BV572" s="44"/>
      <c r="BW572" s="44"/>
      <c r="BX572" s="44"/>
      <c r="BY572" s="44"/>
      <c r="BZ572" s="44"/>
      <c r="CA572" s="44"/>
      <c r="CB572" s="44"/>
      <c r="CC572" s="44"/>
      <c r="CD572" s="44"/>
      <c r="CE572" s="44"/>
      <c r="CF572" s="44"/>
      <c r="CG572" s="44"/>
      <c r="CH572" s="44"/>
      <c r="CI572" s="44"/>
      <c r="CJ572" s="44"/>
      <c r="CK572" s="44"/>
      <c r="CL572" s="44"/>
      <c r="CM572" s="44"/>
      <c r="CN572" s="44"/>
      <c r="CO572" s="44"/>
      <c r="CP572" s="44"/>
      <c r="CQ572" s="44"/>
      <c r="CR572" s="44"/>
      <c r="CS572" s="44"/>
      <c r="CT572" s="44"/>
      <c r="CU572" s="44"/>
      <c r="CV572" s="44"/>
      <c r="CW572" s="44"/>
      <c r="CX572" s="44"/>
      <c r="CY572" s="44"/>
      <c r="CZ572" s="44"/>
      <c r="DA572" s="44"/>
      <c r="DB572" s="44"/>
      <c r="DC572" s="44"/>
      <c r="DD572" s="44"/>
      <c r="DE572" s="44"/>
      <c r="DF572" s="44"/>
      <c r="DG572" s="44"/>
      <c r="DH572" s="44"/>
      <c r="DI572" s="44"/>
      <c r="DJ572" s="44"/>
      <c r="DK572" s="44"/>
      <c r="DL572" s="44"/>
      <c r="DM572" s="44"/>
      <c r="DN572" s="44"/>
      <c r="DO572" s="44"/>
      <c r="DP572" s="44"/>
      <c r="DQ572" s="44"/>
      <c r="DR572" s="44"/>
      <c r="DS572" s="44"/>
      <c r="DT572" s="44"/>
      <c r="DU572" s="44"/>
      <c r="DV572" s="44"/>
      <c r="DW572" s="44"/>
      <c r="DX572" s="44"/>
      <c r="DY572" s="44"/>
      <c r="DZ572" s="44"/>
      <c r="EA572" s="44"/>
      <c r="EB572" s="44"/>
      <c r="EC572" s="44"/>
      <c r="ED572" s="44"/>
      <c r="EE572" s="44"/>
      <c r="EF572" s="44"/>
      <c r="EG572" s="44"/>
      <c r="EH572" s="44"/>
      <c r="EI572" s="44"/>
      <c r="EJ572" s="44"/>
      <c r="EK572" s="44"/>
      <c r="EL572" s="44"/>
      <c r="EM572" s="44"/>
      <c r="EN572" s="44"/>
      <c r="EO572" s="44"/>
      <c r="EP572" s="44"/>
      <c r="EQ572" s="44"/>
      <c r="ER572" s="44"/>
      <c r="ES572" s="44"/>
      <c r="ET572" s="44"/>
      <c r="EU572" s="44"/>
      <c r="EV572" s="44"/>
      <c r="EW572" s="44"/>
      <c r="EX572" s="44"/>
      <c r="EY572" s="44"/>
      <c r="EZ572" s="44"/>
      <c r="FA572" s="44"/>
      <c r="FB572" s="44"/>
      <c r="FC572" s="44"/>
      <c r="FD572" s="44"/>
      <c r="FE572" s="44"/>
      <c r="FF572" s="44"/>
      <c r="FG572" s="44"/>
      <c r="FH572" s="44"/>
      <c r="FI572" s="44"/>
      <c r="FJ572" s="44"/>
      <c r="FK572" s="44"/>
      <c r="FL572" s="44"/>
      <c r="FM572" s="44"/>
      <c r="FN572" s="44"/>
      <c r="FO572" s="44"/>
      <c r="FP572" s="44"/>
      <c r="FQ572" s="44"/>
      <c r="FR572" s="44"/>
      <c r="FS572" s="44"/>
      <c r="FT572" s="44"/>
      <c r="FU572" s="44"/>
      <c r="FV572" s="44"/>
      <c r="FW572" s="44"/>
      <c r="FX572" s="44"/>
      <c r="FY572" s="44"/>
      <c r="FZ572" s="44"/>
      <c r="GA572" s="44"/>
      <c r="GB572" s="44"/>
      <c r="GC572" s="44"/>
      <c r="GD572" s="44"/>
      <c r="GE572" s="44"/>
      <c r="GF572" s="44"/>
      <c r="GG572" s="44"/>
      <c r="GH572" s="44"/>
      <c r="GI572" s="44"/>
      <c r="GJ572" s="44"/>
      <c r="GK572" s="44"/>
      <c r="GL572" s="44"/>
      <c r="GM572" s="44"/>
      <c r="GN572" s="44"/>
      <c r="GO572" s="44"/>
      <c r="GP572" s="44"/>
      <c r="GQ572" s="44"/>
      <c r="GR572" s="44"/>
      <c r="GS572" s="44"/>
      <c r="GT572" s="44"/>
      <c r="GU572" s="44"/>
      <c r="GV572" s="44"/>
      <c r="GW572" s="44"/>
      <c r="GX572" s="44"/>
      <c r="GY572" s="44"/>
      <c r="GZ572" s="44"/>
      <c r="HA572" s="44"/>
      <c r="HB572" s="44"/>
      <c r="HC572" s="44"/>
      <c r="HD572" s="44"/>
      <c r="HE572" s="44"/>
      <c r="HF572" s="44"/>
      <c r="HG572" s="44"/>
      <c r="HH572" s="44"/>
      <c r="HI572" s="44"/>
      <c r="HJ572" s="44"/>
      <c r="HK572" s="44"/>
      <c r="HL572" s="44"/>
      <c r="HM572" s="44"/>
      <c r="HN572" s="44"/>
      <c r="HO572" s="44"/>
      <c r="HP572" s="44"/>
      <c r="HQ572" s="44"/>
      <c r="HR572" s="44"/>
      <c r="HS572" s="44"/>
      <c r="HT572" s="44"/>
      <c r="HU572" s="44"/>
      <c r="HV572" s="44"/>
      <c r="HW572" s="44"/>
      <c r="HX572" s="44"/>
      <c r="HY572" s="44"/>
      <c r="HZ572" s="44"/>
      <c r="IA572" s="44"/>
      <c r="IB572" s="44"/>
      <c r="IC572" s="44"/>
      <c r="ID572" s="44"/>
      <c r="IE572" s="44"/>
      <c r="IF572" s="44"/>
      <c r="IG572" s="44"/>
      <c r="IH572" s="44"/>
      <c r="II572" s="44"/>
      <c r="IJ572" s="44"/>
      <c r="IK572" s="44"/>
      <c r="IL572" s="44"/>
      <c r="IM572" s="44"/>
      <c r="IN572" s="44"/>
      <c r="IO572" s="44"/>
      <c r="IP572" s="44"/>
      <c r="IQ572" s="44"/>
      <c r="IR572" s="44"/>
      <c r="IS572" s="44"/>
    </row>
    <row r="573" spans="1:253" s="24" customFormat="1" ht="11.25" customHeight="1" x14ac:dyDescent="0.2">
      <c r="A573" s="111" t="s">
        <v>340</v>
      </c>
      <c r="B573" s="175" t="s">
        <v>324</v>
      </c>
      <c r="C573" s="115">
        <v>297</v>
      </c>
      <c r="D573" s="113" t="s">
        <v>15</v>
      </c>
      <c r="E573" s="112">
        <v>400.62400000000002</v>
      </c>
      <c r="F573" s="108">
        <f t="shared" si="26"/>
        <v>118985.33</v>
      </c>
      <c r="G573" s="32"/>
      <c r="H573" s="35"/>
      <c r="I573" s="36"/>
      <c r="J573" s="35"/>
      <c r="K573" s="35"/>
      <c r="L573" s="35"/>
      <c r="M573" s="35"/>
      <c r="N573" s="35"/>
      <c r="O573" s="35"/>
      <c r="P573" s="43"/>
      <c r="Q573" s="43"/>
      <c r="R573" s="43"/>
      <c r="S573" s="43"/>
      <c r="T573" s="43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4"/>
      <c r="BQ573" s="44"/>
      <c r="BR573" s="44"/>
      <c r="BS573" s="44"/>
      <c r="BT573" s="44"/>
      <c r="BU573" s="44"/>
      <c r="BV573" s="44"/>
      <c r="BW573" s="44"/>
      <c r="BX573" s="44"/>
      <c r="BY573" s="44"/>
      <c r="BZ573" s="44"/>
      <c r="CA573" s="44"/>
      <c r="CB573" s="44"/>
      <c r="CC573" s="44"/>
      <c r="CD573" s="44"/>
      <c r="CE573" s="44"/>
      <c r="CF573" s="44"/>
      <c r="CG573" s="44"/>
      <c r="CH573" s="44"/>
      <c r="CI573" s="44"/>
      <c r="CJ573" s="44"/>
      <c r="CK573" s="44"/>
      <c r="CL573" s="44"/>
      <c r="CM573" s="44"/>
      <c r="CN573" s="44"/>
      <c r="CO573" s="44"/>
      <c r="CP573" s="44"/>
      <c r="CQ573" s="44"/>
      <c r="CR573" s="44"/>
      <c r="CS573" s="44"/>
      <c r="CT573" s="44"/>
      <c r="CU573" s="44"/>
      <c r="CV573" s="44"/>
      <c r="CW573" s="44"/>
      <c r="CX573" s="44"/>
      <c r="CY573" s="44"/>
      <c r="CZ573" s="44"/>
      <c r="DA573" s="44"/>
      <c r="DB573" s="44"/>
      <c r="DC573" s="44"/>
      <c r="DD573" s="44"/>
      <c r="DE573" s="44"/>
      <c r="DF573" s="44"/>
      <c r="DG573" s="44"/>
      <c r="DH573" s="44"/>
      <c r="DI573" s="44"/>
      <c r="DJ573" s="44"/>
      <c r="DK573" s="44"/>
      <c r="DL573" s="44"/>
      <c r="DM573" s="44"/>
      <c r="DN573" s="44"/>
      <c r="DO573" s="44"/>
      <c r="DP573" s="44"/>
      <c r="DQ573" s="44"/>
      <c r="DR573" s="44"/>
      <c r="DS573" s="44"/>
      <c r="DT573" s="44"/>
      <c r="DU573" s="44"/>
      <c r="DV573" s="44"/>
      <c r="DW573" s="44"/>
      <c r="DX573" s="44"/>
      <c r="DY573" s="44"/>
      <c r="DZ573" s="44"/>
      <c r="EA573" s="44"/>
      <c r="EB573" s="44"/>
      <c r="EC573" s="44"/>
      <c r="ED573" s="44"/>
      <c r="EE573" s="44"/>
      <c r="EF573" s="44"/>
      <c r="EG573" s="44"/>
      <c r="EH573" s="44"/>
      <c r="EI573" s="44"/>
      <c r="EJ573" s="44"/>
      <c r="EK573" s="44"/>
      <c r="EL573" s="44"/>
      <c r="EM573" s="44"/>
      <c r="EN573" s="44"/>
      <c r="EO573" s="44"/>
      <c r="EP573" s="44"/>
      <c r="EQ573" s="44"/>
      <c r="ER573" s="44"/>
      <c r="ES573" s="44"/>
      <c r="ET573" s="44"/>
      <c r="EU573" s="44"/>
      <c r="EV573" s="44"/>
      <c r="EW573" s="44"/>
      <c r="EX573" s="44"/>
      <c r="EY573" s="44"/>
      <c r="EZ573" s="44"/>
      <c r="FA573" s="44"/>
      <c r="FB573" s="44"/>
      <c r="FC573" s="44"/>
      <c r="FD573" s="44"/>
      <c r="FE573" s="44"/>
      <c r="FF573" s="44"/>
      <c r="FG573" s="44"/>
      <c r="FH573" s="44"/>
      <c r="FI573" s="44"/>
      <c r="FJ573" s="44"/>
      <c r="FK573" s="44"/>
      <c r="FL573" s="44"/>
      <c r="FM573" s="44"/>
      <c r="FN573" s="44"/>
      <c r="FO573" s="44"/>
      <c r="FP573" s="44"/>
      <c r="FQ573" s="44"/>
      <c r="FR573" s="44"/>
      <c r="FS573" s="44"/>
      <c r="FT573" s="44"/>
      <c r="FU573" s="44"/>
      <c r="FV573" s="44"/>
      <c r="FW573" s="44"/>
      <c r="FX573" s="44"/>
      <c r="FY573" s="44"/>
      <c r="FZ573" s="44"/>
      <c r="GA573" s="44"/>
      <c r="GB573" s="44"/>
      <c r="GC573" s="44"/>
      <c r="GD573" s="44"/>
      <c r="GE573" s="44"/>
      <c r="GF573" s="44"/>
      <c r="GG573" s="44"/>
      <c r="GH573" s="44"/>
      <c r="GI573" s="44"/>
      <c r="GJ573" s="44"/>
      <c r="GK573" s="44"/>
      <c r="GL573" s="44"/>
      <c r="GM573" s="44"/>
      <c r="GN573" s="44"/>
      <c r="GO573" s="44"/>
      <c r="GP573" s="44"/>
      <c r="GQ573" s="44"/>
      <c r="GR573" s="44"/>
      <c r="GS573" s="44"/>
      <c r="GT573" s="44"/>
      <c r="GU573" s="44"/>
      <c r="GV573" s="44"/>
      <c r="GW573" s="44"/>
      <c r="GX573" s="44"/>
      <c r="GY573" s="44"/>
      <c r="GZ573" s="44"/>
      <c r="HA573" s="44"/>
      <c r="HB573" s="44"/>
      <c r="HC573" s="44"/>
      <c r="HD573" s="44"/>
      <c r="HE573" s="44"/>
      <c r="HF573" s="44"/>
      <c r="HG573" s="44"/>
      <c r="HH573" s="44"/>
      <c r="HI573" s="44"/>
      <c r="HJ573" s="44"/>
      <c r="HK573" s="44"/>
      <c r="HL573" s="44"/>
      <c r="HM573" s="44"/>
      <c r="HN573" s="44"/>
      <c r="HO573" s="44"/>
      <c r="HP573" s="44"/>
      <c r="HQ573" s="44"/>
      <c r="HR573" s="44"/>
      <c r="HS573" s="44"/>
      <c r="HT573" s="44"/>
      <c r="HU573" s="44"/>
      <c r="HV573" s="44"/>
      <c r="HW573" s="44"/>
      <c r="HX573" s="44"/>
      <c r="HY573" s="44"/>
      <c r="HZ573" s="44"/>
      <c r="IA573" s="44"/>
      <c r="IB573" s="44"/>
      <c r="IC573" s="44"/>
      <c r="ID573" s="44"/>
      <c r="IE573" s="44"/>
      <c r="IF573" s="44"/>
      <c r="IG573" s="44"/>
      <c r="IH573" s="44"/>
      <c r="II573" s="44"/>
      <c r="IJ573" s="44"/>
      <c r="IK573" s="44"/>
      <c r="IL573" s="44"/>
      <c r="IM573" s="44"/>
      <c r="IN573" s="44"/>
      <c r="IO573" s="44"/>
      <c r="IP573" s="44"/>
      <c r="IQ573" s="44"/>
      <c r="IR573" s="44"/>
      <c r="IS573" s="44"/>
    </row>
    <row r="574" spans="1:253" s="24" customFormat="1" ht="11.25" customHeight="1" x14ac:dyDescent="0.2">
      <c r="A574" s="111" t="s">
        <v>341</v>
      </c>
      <c r="B574" s="185" t="s">
        <v>335</v>
      </c>
      <c r="C574" s="115">
        <v>150</v>
      </c>
      <c r="D574" s="113" t="s">
        <v>19</v>
      </c>
      <c r="E574" s="112">
        <v>265.5</v>
      </c>
      <c r="F574" s="108">
        <f t="shared" si="26"/>
        <v>39825</v>
      </c>
      <c r="G574" s="32"/>
      <c r="H574" s="35"/>
      <c r="I574" s="36"/>
      <c r="J574" s="35"/>
      <c r="K574" s="35"/>
      <c r="L574" s="35"/>
      <c r="M574" s="35"/>
      <c r="N574" s="35"/>
      <c r="O574" s="35"/>
      <c r="P574" s="43"/>
      <c r="Q574" s="43"/>
      <c r="R574" s="43"/>
      <c r="S574" s="43"/>
      <c r="T574" s="43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4"/>
      <c r="BN574" s="44"/>
      <c r="BO574" s="44"/>
      <c r="BP574" s="44"/>
      <c r="BQ574" s="44"/>
      <c r="BR574" s="44"/>
      <c r="BS574" s="44"/>
      <c r="BT574" s="44"/>
      <c r="BU574" s="44"/>
      <c r="BV574" s="44"/>
      <c r="BW574" s="44"/>
      <c r="BX574" s="44"/>
      <c r="BY574" s="44"/>
      <c r="BZ574" s="44"/>
      <c r="CA574" s="44"/>
      <c r="CB574" s="44"/>
      <c r="CC574" s="44"/>
      <c r="CD574" s="44"/>
      <c r="CE574" s="44"/>
      <c r="CF574" s="44"/>
      <c r="CG574" s="44"/>
      <c r="CH574" s="44"/>
      <c r="CI574" s="44"/>
      <c r="CJ574" s="44"/>
      <c r="CK574" s="44"/>
      <c r="CL574" s="44"/>
      <c r="CM574" s="44"/>
      <c r="CN574" s="44"/>
      <c r="CO574" s="44"/>
      <c r="CP574" s="44"/>
      <c r="CQ574" s="44"/>
      <c r="CR574" s="44"/>
      <c r="CS574" s="44"/>
      <c r="CT574" s="44"/>
      <c r="CU574" s="44"/>
      <c r="CV574" s="44"/>
      <c r="CW574" s="44"/>
      <c r="CX574" s="44"/>
      <c r="CY574" s="44"/>
      <c r="CZ574" s="44"/>
      <c r="DA574" s="44"/>
      <c r="DB574" s="44"/>
      <c r="DC574" s="44"/>
      <c r="DD574" s="44"/>
      <c r="DE574" s="44"/>
      <c r="DF574" s="44"/>
      <c r="DG574" s="44"/>
      <c r="DH574" s="44"/>
      <c r="DI574" s="44"/>
      <c r="DJ574" s="44"/>
      <c r="DK574" s="44"/>
      <c r="DL574" s="44"/>
      <c r="DM574" s="44"/>
      <c r="DN574" s="44"/>
      <c r="DO574" s="44"/>
      <c r="DP574" s="44"/>
      <c r="DQ574" s="44"/>
      <c r="DR574" s="44"/>
      <c r="DS574" s="44"/>
      <c r="DT574" s="44"/>
      <c r="DU574" s="44"/>
      <c r="DV574" s="44"/>
      <c r="DW574" s="44"/>
      <c r="DX574" s="44"/>
      <c r="DY574" s="44"/>
      <c r="DZ574" s="44"/>
      <c r="EA574" s="44"/>
      <c r="EB574" s="44"/>
      <c r="EC574" s="44"/>
      <c r="ED574" s="44"/>
      <c r="EE574" s="44"/>
      <c r="EF574" s="44"/>
      <c r="EG574" s="44"/>
      <c r="EH574" s="44"/>
      <c r="EI574" s="44"/>
      <c r="EJ574" s="44"/>
      <c r="EK574" s="44"/>
      <c r="EL574" s="44"/>
      <c r="EM574" s="44"/>
      <c r="EN574" s="44"/>
      <c r="EO574" s="44"/>
      <c r="EP574" s="44"/>
      <c r="EQ574" s="44"/>
      <c r="ER574" s="44"/>
      <c r="ES574" s="44"/>
      <c r="ET574" s="44"/>
      <c r="EU574" s="44"/>
      <c r="EV574" s="44"/>
      <c r="EW574" s="44"/>
      <c r="EX574" s="44"/>
      <c r="EY574" s="44"/>
      <c r="EZ574" s="44"/>
      <c r="FA574" s="44"/>
      <c r="FB574" s="44"/>
      <c r="FC574" s="44"/>
      <c r="FD574" s="44"/>
      <c r="FE574" s="44"/>
      <c r="FF574" s="44"/>
      <c r="FG574" s="44"/>
      <c r="FH574" s="44"/>
      <c r="FI574" s="44"/>
      <c r="FJ574" s="44"/>
      <c r="FK574" s="44"/>
      <c r="FL574" s="44"/>
      <c r="FM574" s="44"/>
      <c r="FN574" s="44"/>
      <c r="FO574" s="44"/>
      <c r="FP574" s="44"/>
      <c r="FQ574" s="44"/>
      <c r="FR574" s="44"/>
      <c r="FS574" s="44"/>
      <c r="FT574" s="44"/>
      <c r="FU574" s="44"/>
      <c r="FV574" s="44"/>
      <c r="FW574" s="44"/>
      <c r="FX574" s="44"/>
      <c r="FY574" s="44"/>
      <c r="FZ574" s="44"/>
      <c r="GA574" s="44"/>
      <c r="GB574" s="44"/>
      <c r="GC574" s="44"/>
      <c r="GD574" s="44"/>
      <c r="GE574" s="44"/>
      <c r="GF574" s="44"/>
      <c r="GG574" s="44"/>
      <c r="GH574" s="44"/>
      <c r="GI574" s="44"/>
      <c r="GJ574" s="44"/>
      <c r="GK574" s="44"/>
      <c r="GL574" s="44"/>
      <c r="GM574" s="44"/>
      <c r="GN574" s="44"/>
      <c r="GO574" s="44"/>
      <c r="GP574" s="44"/>
      <c r="GQ574" s="44"/>
      <c r="GR574" s="44"/>
      <c r="GS574" s="44"/>
      <c r="GT574" s="44"/>
      <c r="GU574" s="44"/>
      <c r="GV574" s="44"/>
      <c r="GW574" s="44"/>
      <c r="GX574" s="44"/>
      <c r="GY574" s="44"/>
      <c r="GZ574" s="44"/>
      <c r="HA574" s="44"/>
      <c r="HB574" s="44"/>
      <c r="HC574" s="44"/>
      <c r="HD574" s="44"/>
      <c r="HE574" s="44"/>
      <c r="HF574" s="44"/>
      <c r="HG574" s="44"/>
      <c r="HH574" s="44"/>
      <c r="HI574" s="44"/>
      <c r="HJ574" s="44"/>
      <c r="HK574" s="44"/>
      <c r="HL574" s="44"/>
      <c r="HM574" s="44"/>
      <c r="HN574" s="44"/>
      <c r="HO574" s="44"/>
      <c r="HP574" s="44"/>
      <c r="HQ574" s="44"/>
      <c r="HR574" s="44"/>
      <c r="HS574" s="44"/>
      <c r="HT574" s="44"/>
      <c r="HU574" s="44"/>
      <c r="HV574" s="44"/>
      <c r="HW574" s="44"/>
      <c r="HX574" s="44"/>
      <c r="HY574" s="44"/>
      <c r="HZ574" s="44"/>
      <c r="IA574" s="44"/>
      <c r="IB574" s="44"/>
      <c r="IC574" s="44"/>
      <c r="ID574" s="44"/>
      <c r="IE574" s="44"/>
      <c r="IF574" s="44"/>
      <c r="IG574" s="44"/>
      <c r="IH574" s="44"/>
      <c r="II574" s="44"/>
      <c r="IJ574" s="44"/>
      <c r="IK574" s="44"/>
      <c r="IL574" s="44"/>
      <c r="IM574" s="44"/>
      <c r="IN574" s="44"/>
      <c r="IO574" s="44"/>
      <c r="IP574" s="44"/>
      <c r="IQ574" s="44"/>
      <c r="IR574" s="44"/>
      <c r="IS574" s="44"/>
    </row>
    <row r="575" spans="1:253" s="24" customFormat="1" ht="11.25" customHeight="1" x14ac:dyDescent="0.2">
      <c r="A575" s="111" t="s">
        <v>342</v>
      </c>
      <c r="B575" s="175" t="s">
        <v>336</v>
      </c>
      <c r="C575" s="115">
        <v>150</v>
      </c>
      <c r="D575" s="113" t="s">
        <v>337</v>
      </c>
      <c r="E575" s="112">
        <v>250</v>
      </c>
      <c r="F575" s="108">
        <f t="shared" si="26"/>
        <v>37500</v>
      </c>
      <c r="G575" s="32"/>
      <c r="H575" s="35"/>
      <c r="I575" s="36"/>
      <c r="J575" s="35"/>
      <c r="K575" s="35"/>
      <c r="L575" s="35"/>
      <c r="M575" s="35"/>
      <c r="N575" s="35"/>
      <c r="O575" s="35"/>
      <c r="P575" s="43"/>
      <c r="Q575" s="43"/>
      <c r="R575" s="43"/>
      <c r="S575" s="43"/>
      <c r="T575" s="43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  <c r="BN575" s="44"/>
      <c r="BO575" s="44"/>
      <c r="BP575" s="44"/>
      <c r="BQ575" s="44"/>
      <c r="BR575" s="44"/>
      <c r="BS575" s="44"/>
      <c r="BT575" s="44"/>
      <c r="BU575" s="44"/>
      <c r="BV575" s="44"/>
      <c r="BW575" s="44"/>
      <c r="BX575" s="44"/>
      <c r="BY575" s="44"/>
      <c r="BZ575" s="44"/>
      <c r="CA575" s="44"/>
      <c r="CB575" s="44"/>
      <c r="CC575" s="44"/>
      <c r="CD575" s="44"/>
      <c r="CE575" s="44"/>
      <c r="CF575" s="44"/>
      <c r="CG575" s="44"/>
      <c r="CH575" s="44"/>
      <c r="CI575" s="44"/>
      <c r="CJ575" s="44"/>
      <c r="CK575" s="44"/>
      <c r="CL575" s="44"/>
      <c r="CM575" s="44"/>
      <c r="CN575" s="44"/>
      <c r="CO575" s="44"/>
      <c r="CP575" s="44"/>
      <c r="CQ575" s="44"/>
      <c r="CR575" s="44"/>
      <c r="CS575" s="44"/>
      <c r="CT575" s="44"/>
      <c r="CU575" s="44"/>
      <c r="CV575" s="44"/>
      <c r="CW575" s="44"/>
      <c r="CX575" s="44"/>
      <c r="CY575" s="44"/>
      <c r="CZ575" s="44"/>
      <c r="DA575" s="44"/>
      <c r="DB575" s="44"/>
      <c r="DC575" s="44"/>
      <c r="DD575" s="44"/>
      <c r="DE575" s="44"/>
      <c r="DF575" s="44"/>
      <c r="DG575" s="44"/>
      <c r="DH575" s="44"/>
      <c r="DI575" s="44"/>
      <c r="DJ575" s="44"/>
      <c r="DK575" s="44"/>
      <c r="DL575" s="44"/>
      <c r="DM575" s="44"/>
      <c r="DN575" s="44"/>
      <c r="DO575" s="44"/>
      <c r="DP575" s="44"/>
      <c r="DQ575" s="44"/>
      <c r="DR575" s="44"/>
      <c r="DS575" s="44"/>
      <c r="DT575" s="44"/>
      <c r="DU575" s="44"/>
      <c r="DV575" s="44"/>
      <c r="DW575" s="44"/>
      <c r="DX575" s="44"/>
      <c r="DY575" s="44"/>
      <c r="DZ575" s="44"/>
      <c r="EA575" s="44"/>
      <c r="EB575" s="44"/>
      <c r="EC575" s="44"/>
      <c r="ED575" s="44"/>
      <c r="EE575" s="44"/>
      <c r="EF575" s="44"/>
      <c r="EG575" s="44"/>
      <c r="EH575" s="44"/>
      <c r="EI575" s="44"/>
      <c r="EJ575" s="44"/>
      <c r="EK575" s="44"/>
      <c r="EL575" s="44"/>
      <c r="EM575" s="44"/>
      <c r="EN575" s="44"/>
      <c r="EO575" s="44"/>
      <c r="EP575" s="44"/>
      <c r="EQ575" s="44"/>
      <c r="ER575" s="44"/>
      <c r="ES575" s="44"/>
      <c r="ET575" s="44"/>
      <c r="EU575" s="44"/>
      <c r="EV575" s="44"/>
      <c r="EW575" s="44"/>
      <c r="EX575" s="44"/>
      <c r="EY575" s="44"/>
      <c r="EZ575" s="44"/>
      <c r="FA575" s="44"/>
      <c r="FB575" s="44"/>
      <c r="FC575" s="44"/>
      <c r="FD575" s="44"/>
      <c r="FE575" s="44"/>
      <c r="FF575" s="44"/>
      <c r="FG575" s="44"/>
      <c r="FH575" s="44"/>
      <c r="FI575" s="44"/>
      <c r="FJ575" s="44"/>
      <c r="FK575" s="44"/>
      <c r="FL575" s="44"/>
      <c r="FM575" s="44"/>
      <c r="FN575" s="44"/>
      <c r="FO575" s="44"/>
      <c r="FP575" s="44"/>
      <c r="FQ575" s="44"/>
      <c r="FR575" s="44"/>
      <c r="FS575" s="44"/>
      <c r="FT575" s="44"/>
      <c r="FU575" s="44"/>
      <c r="FV575" s="44"/>
      <c r="FW575" s="44"/>
      <c r="FX575" s="44"/>
      <c r="FY575" s="44"/>
      <c r="FZ575" s="44"/>
      <c r="GA575" s="44"/>
      <c r="GB575" s="44"/>
      <c r="GC575" s="44"/>
      <c r="GD575" s="44"/>
      <c r="GE575" s="44"/>
      <c r="GF575" s="44"/>
      <c r="GG575" s="44"/>
      <c r="GH575" s="44"/>
      <c r="GI575" s="44"/>
      <c r="GJ575" s="44"/>
      <c r="GK575" s="44"/>
      <c r="GL575" s="44"/>
      <c r="GM575" s="44"/>
      <c r="GN575" s="44"/>
      <c r="GO575" s="44"/>
      <c r="GP575" s="44"/>
      <c r="GQ575" s="44"/>
      <c r="GR575" s="44"/>
      <c r="GS575" s="44"/>
      <c r="GT575" s="44"/>
      <c r="GU575" s="44"/>
      <c r="GV575" s="44"/>
      <c r="GW575" s="44"/>
      <c r="GX575" s="44"/>
      <c r="GY575" s="44"/>
      <c r="GZ575" s="44"/>
      <c r="HA575" s="44"/>
      <c r="HB575" s="44"/>
      <c r="HC575" s="44"/>
      <c r="HD575" s="44"/>
      <c r="HE575" s="44"/>
      <c r="HF575" s="44"/>
      <c r="HG575" s="44"/>
      <c r="HH575" s="44"/>
      <c r="HI575" s="44"/>
      <c r="HJ575" s="44"/>
      <c r="HK575" s="44"/>
      <c r="HL575" s="44"/>
      <c r="HM575" s="44"/>
      <c r="HN575" s="44"/>
      <c r="HO575" s="44"/>
      <c r="HP575" s="44"/>
      <c r="HQ575" s="44"/>
      <c r="HR575" s="44"/>
      <c r="HS575" s="44"/>
      <c r="HT575" s="44"/>
      <c r="HU575" s="44"/>
      <c r="HV575" s="44"/>
      <c r="HW575" s="44"/>
      <c r="HX575" s="44"/>
      <c r="HY575" s="44"/>
      <c r="HZ575" s="44"/>
      <c r="IA575" s="44"/>
      <c r="IB575" s="44"/>
      <c r="IC575" s="44"/>
      <c r="ID575" s="44"/>
      <c r="IE575" s="44"/>
      <c r="IF575" s="44"/>
      <c r="IG575" s="44"/>
      <c r="IH575" s="44"/>
      <c r="II575" s="44"/>
      <c r="IJ575" s="44"/>
      <c r="IK575" s="44"/>
      <c r="IL575" s="44"/>
      <c r="IM575" s="44"/>
      <c r="IN575" s="44"/>
      <c r="IO575" s="44"/>
      <c r="IP575" s="44"/>
      <c r="IQ575" s="44"/>
      <c r="IR575" s="44"/>
      <c r="IS575" s="44"/>
    </row>
    <row r="576" spans="1:253" s="19" customFormat="1" ht="11.25" customHeight="1" x14ac:dyDescent="0.2">
      <c r="A576" s="104"/>
      <c r="B576" s="179"/>
      <c r="C576" s="116"/>
      <c r="D576" s="50"/>
      <c r="E576" s="22"/>
      <c r="F576" s="58"/>
    </row>
    <row r="577" spans="1:20" s="1" customFormat="1" ht="11.25" customHeight="1" x14ac:dyDescent="0.2">
      <c r="A577" s="107" t="s">
        <v>351</v>
      </c>
      <c r="B577" s="186" t="s">
        <v>353</v>
      </c>
      <c r="C577" s="115"/>
      <c r="D577" s="117"/>
      <c r="E577" s="118"/>
      <c r="F577" s="118"/>
      <c r="G577" s="249"/>
      <c r="H577" s="249"/>
      <c r="I577" s="249"/>
      <c r="J577" s="249"/>
      <c r="K577" s="249"/>
      <c r="L577" s="249"/>
      <c r="M577" s="249"/>
      <c r="N577" s="249"/>
      <c r="O577" s="249"/>
      <c r="P577" s="249"/>
      <c r="Q577" s="249"/>
      <c r="R577" s="249"/>
      <c r="S577" s="249"/>
      <c r="T577" s="249"/>
    </row>
    <row r="578" spans="1:20" s="1" customFormat="1" ht="11.25" customHeight="1" x14ac:dyDescent="0.2">
      <c r="A578" s="111">
        <v>10.1</v>
      </c>
      <c r="B578" s="175" t="s">
        <v>343</v>
      </c>
      <c r="C578" s="115">
        <v>50</v>
      </c>
      <c r="D578" s="113" t="s">
        <v>19</v>
      </c>
      <c r="E578" s="119">
        <v>259.60000000000002</v>
      </c>
      <c r="F578" s="119">
        <f t="shared" ref="F578:F590" si="27">ROUND(E578*C578,2)</f>
        <v>12980</v>
      </c>
      <c r="G578" s="249"/>
      <c r="H578" s="249"/>
      <c r="I578" s="249"/>
      <c r="J578" s="249"/>
      <c r="K578" s="249"/>
      <c r="L578" s="249"/>
      <c r="M578" s="249"/>
      <c r="N578" s="249"/>
      <c r="O578" s="249"/>
      <c r="P578" s="249"/>
      <c r="Q578" s="249"/>
      <c r="R578" s="249"/>
      <c r="S578" s="249"/>
      <c r="T578" s="249"/>
    </row>
    <row r="579" spans="1:20" s="1" customFormat="1" ht="11.25" customHeight="1" x14ac:dyDescent="0.2">
      <c r="A579" s="111">
        <v>10.199999999999999</v>
      </c>
      <c r="B579" s="183" t="s">
        <v>345</v>
      </c>
      <c r="C579" s="115">
        <v>300</v>
      </c>
      <c r="D579" s="114" t="s">
        <v>12</v>
      </c>
      <c r="E579" s="120">
        <v>35.4</v>
      </c>
      <c r="F579" s="119">
        <f t="shared" si="27"/>
        <v>10620</v>
      </c>
      <c r="G579" s="249"/>
      <c r="H579" s="249"/>
      <c r="I579" s="249"/>
      <c r="J579" s="249"/>
      <c r="K579" s="249"/>
      <c r="L579" s="249"/>
      <c r="M579" s="249"/>
      <c r="N579" s="249"/>
      <c r="O579" s="249"/>
      <c r="P579" s="249"/>
      <c r="Q579" s="249"/>
      <c r="R579" s="249"/>
      <c r="S579" s="249"/>
      <c r="T579" s="249"/>
    </row>
    <row r="580" spans="1:20" s="1" customFormat="1" ht="11.25" customHeight="1" x14ac:dyDescent="0.2">
      <c r="A580" s="111">
        <v>10.299999999999999</v>
      </c>
      <c r="B580" s="175" t="s">
        <v>327</v>
      </c>
      <c r="C580" s="115">
        <v>50</v>
      </c>
      <c r="D580" s="113" t="s">
        <v>19</v>
      </c>
      <c r="E580" s="119">
        <v>53.1</v>
      </c>
      <c r="F580" s="119">
        <f t="shared" si="27"/>
        <v>2655</v>
      </c>
      <c r="G580" s="249"/>
      <c r="H580" s="249"/>
      <c r="I580" s="249"/>
      <c r="J580" s="249"/>
      <c r="K580" s="249"/>
      <c r="L580" s="249"/>
      <c r="M580" s="249"/>
      <c r="N580" s="249"/>
      <c r="O580" s="249"/>
      <c r="P580" s="249"/>
      <c r="Q580" s="249"/>
      <c r="R580" s="249"/>
      <c r="S580" s="249"/>
      <c r="T580" s="249"/>
    </row>
    <row r="581" spans="1:20" s="1" customFormat="1" ht="11.25" customHeight="1" x14ac:dyDescent="0.2">
      <c r="A581" s="111">
        <v>10.399999999999999</v>
      </c>
      <c r="B581" s="175" t="s">
        <v>346</v>
      </c>
      <c r="C581" s="115">
        <v>100</v>
      </c>
      <c r="D581" s="113" t="s">
        <v>19</v>
      </c>
      <c r="E581" s="119">
        <v>53.1</v>
      </c>
      <c r="F581" s="119">
        <f t="shared" si="27"/>
        <v>5310</v>
      </c>
      <c r="G581" s="249"/>
      <c r="H581" s="249"/>
      <c r="I581" s="249"/>
      <c r="J581" s="249"/>
      <c r="K581" s="249"/>
      <c r="L581" s="249"/>
      <c r="M581" s="249"/>
      <c r="N581" s="249"/>
      <c r="O581" s="249"/>
      <c r="P581" s="249"/>
      <c r="Q581" s="249"/>
      <c r="R581" s="249"/>
      <c r="S581" s="249"/>
      <c r="T581" s="249"/>
    </row>
    <row r="582" spans="1:20" s="1" customFormat="1" ht="11.25" customHeight="1" x14ac:dyDescent="0.2">
      <c r="A582" s="111">
        <v>10.499999999999998</v>
      </c>
      <c r="B582" s="175" t="s">
        <v>347</v>
      </c>
      <c r="C582" s="115">
        <v>50</v>
      </c>
      <c r="D582" s="113" t="s">
        <v>19</v>
      </c>
      <c r="E582" s="119">
        <v>268</v>
      </c>
      <c r="F582" s="119">
        <f t="shared" si="27"/>
        <v>13400</v>
      </c>
      <c r="G582" s="249"/>
      <c r="H582" s="249"/>
      <c r="I582" s="249"/>
      <c r="J582" s="249"/>
      <c r="K582" s="249"/>
      <c r="L582" s="249"/>
      <c r="M582" s="249"/>
      <c r="N582" s="249"/>
      <c r="O582" s="249"/>
      <c r="P582" s="249"/>
      <c r="Q582" s="249"/>
      <c r="R582" s="249"/>
      <c r="S582" s="249"/>
      <c r="T582" s="249"/>
    </row>
    <row r="583" spans="1:20" s="1" customFormat="1" ht="11.25" customHeight="1" x14ac:dyDescent="0.2">
      <c r="A583" s="111">
        <v>10.599999999999998</v>
      </c>
      <c r="B583" s="175" t="s">
        <v>354</v>
      </c>
      <c r="C583" s="115">
        <v>50</v>
      </c>
      <c r="D583" s="113" t="s">
        <v>19</v>
      </c>
      <c r="E583" s="119">
        <v>1239</v>
      </c>
      <c r="F583" s="119">
        <f t="shared" si="27"/>
        <v>61950</v>
      </c>
      <c r="G583" s="249"/>
      <c r="H583" s="249"/>
      <c r="I583" s="249"/>
      <c r="J583" s="249"/>
      <c r="K583" s="249"/>
      <c r="L583" s="249"/>
      <c r="M583" s="249"/>
      <c r="N583" s="249"/>
      <c r="O583" s="249"/>
      <c r="P583" s="249"/>
      <c r="Q583" s="249"/>
      <c r="R583" s="249"/>
      <c r="S583" s="249"/>
      <c r="T583" s="249"/>
    </row>
    <row r="584" spans="1:20" s="1" customFormat="1" ht="11.25" customHeight="1" x14ac:dyDescent="0.2">
      <c r="A584" s="111">
        <v>10.699999999999998</v>
      </c>
      <c r="B584" s="175" t="s">
        <v>348</v>
      </c>
      <c r="C584" s="115">
        <v>50</v>
      </c>
      <c r="D584" s="113" t="s">
        <v>12</v>
      </c>
      <c r="E584" s="119">
        <v>32.1</v>
      </c>
      <c r="F584" s="119">
        <f t="shared" si="27"/>
        <v>1605</v>
      </c>
      <c r="G584" s="249"/>
      <c r="H584" s="249"/>
      <c r="I584" s="249"/>
      <c r="J584" s="249"/>
      <c r="K584" s="249"/>
      <c r="L584" s="249"/>
      <c r="M584" s="249"/>
      <c r="N584" s="249"/>
      <c r="O584" s="249"/>
      <c r="P584" s="249"/>
      <c r="Q584" s="249"/>
      <c r="R584" s="249"/>
      <c r="S584" s="249"/>
      <c r="T584" s="249"/>
    </row>
    <row r="585" spans="1:20" s="1" customFormat="1" ht="11.25" customHeight="1" x14ac:dyDescent="0.2">
      <c r="A585" s="111">
        <v>10.799999999999997</v>
      </c>
      <c r="B585" s="175" t="s">
        <v>349</v>
      </c>
      <c r="C585" s="115">
        <v>50</v>
      </c>
      <c r="D585" s="113" t="s">
        <v>19</v>
      </c>
      <c r="E585" s="119">
        <v>200</v>
      </c>
      <c r="F585" s="119">
        <f t="shared" si="27"/>
        <v>10000</v>
      </c>
      <c r="G585" s="249"/>
      <c r="H585" s="249"/>
      <c r="I585" s="249"/>
      <c r="J585" s="249"/>
      <c r="K585" s="249"/>
      <c r="L585" s="249"/>
      <c r="M585" s="249"/>
      <c r="N585" s="249"/>
      <c r="O585" s="249"/>
      <c r="P585" s="249"/>
      <c r="Q585" s="249"/>
      <c r="R585" s="249"/>
      <c r="S585" s="249"/>
      <c r="T585" s="249"/>
    </row>
    <row r="586" spans="1:20" s="1" customFormat="1" ht="11.25" customHeight="1" x14ac:dyDescent="0.2">
      <c r="A586" s="111">
        <v>10.899999999999997</v>
      </c>
      <c r="B586" s="175" t="s">
        <v>333</v>
      </c>
      <c r="C586" s="115">
        <v>50</v>
      </c>
      <c r="D586" s="113" t="s">
        <v>344</v>
      </c>
      <c r="E586" s="119">
        <v>13.334</v>
      </c>
      <c r="F586" s="119">
        <f t="shared" si="27"/>
        <v>666.7</v>
      </c>
      <c r="G586" s="249"/>
      <c r="H586" s="249"/>
      <c r="I586" s="249"/>
      <c r="J586" s="249"/>
      <c r="K586" s="249"/>
      <c r="L586" s="249"/>
      <c r="M586" s="249"/>
      <c r="N586" s="249"/>
      <c r="O586" s="249"/>
      <c r="P586" s="249"/>
      <c r="Q586" s="249"/>
      <c r="R586" s="249"/>
      <c r="S586" s="249"/>
      <c r="T586" s="249"/>
    </row>
    <row r="587" spans="1:20" s="1" customFormat="1" ht="11.25" customHeight="1" x14ac:dyDescent="0.2">
      <c r="A587" s="111" t="s">
        <v>339</v>
      </c>
      <c r="B587" s="175" t="s">
        <v>350</v>
      </c>
      <c r="C587" s="115">
        <v>50</v>
      </c>
      <c r="D587" s="113" t="s">
        <v>19</v>
      </c>
      <c r="E587" s="119">
        <v>5.9</v>
      </c>
      <c r="F587" s="119">
        <f t="shared" si="27"/>
        <v>295</v>
      </c>
      <c r="G587" s="249"/>
      <c r="H587" s="249"/>
      <c r="I587" s="249"/>
      <c r="J587" s="249"/>
      <c r="K587" s="249"/>
      <c r="L587" s="249"/>
      <c r="M587" s="249"/>
      <c r="N587" s="249"/>
      <c r="O587" s="249"/>
      <c r="P587" s="249"/>
      <c r="Q587" s="249"/>
      <c r="R587" s="249"/>
      <c r="S587" s="249"/>
      <c r="T587" s="249"/>
    </row>
    <row r="588" spans="1:20" s="1" customFormat="1" ht="11.25" customHeight="1" x14ac:dyDescent="0.2">
      <c r="A588" s="111" t="s">
        <v>340</v>
      </c>
      <c r="B588" s="175" t="s">
        <v>352</v>
      </c>
      <c r="C588" s="115">
        <v>99</v>
      </c>
      <c r="D588" s="113" t="s">
        <v>15</v>
      </c>
      <c r="E588" s="119">
        <v>400.62400000000002</v>
      </c>
      <c r="F588" s="119">
        <f t="shared" si="27"/>
        <v>39661.78</v>
      </c>
      <c r="G588" s="249"/>
      <c r="H588" s="249"/>
      <c r="I588" s="249"/>
      <c r="J588" s="249"/>
      <c r="K588" s="249"/>
      <c r="L588" s="249"/>
      <c r="M588" s="249"/>
      <c r="N588" s="249"/>
      <c r="O588" s="249"/>
      <c r="P588" s="249"/>
      <c r="Q588" s="249"/>
      <c r="R588" s="249"/>
      <c r="S588" s="249"/>
      <c r="T588" s="249"/>
    </row>
    <row r="589" spans="1:20" s="1" customFormat="1" ht="11.25" customHeight="1" x14ac:dyDescent="0.2">
      <c r="A589" s="111" t="s">
        <v>341</v>
      </c>
      <c r="B589" s="187" t="s">
        <v>335</v>
      </c>
      <c r="C589" s="115">
        <v>50</v>
      </c>
      <c r="D589" s="113" t="s">
        <v>19</v>
      </c>
      <c r="E589" s="119">
        <v>265.5</v>
      </c>
      <c r="F589" s="121">
        <f>ROUND(C589*E589,2)</f>
        <v>13275</v>
      </c>
      <c r="G589" s="249"/>
      <c r="H589" s="249"/>
      <c r="I589" s="249"/>
      <c r="J589" s="249"/>
      <c r="K589" s="249"/>
      <c r="L589" s="249"/>
      <c r="M589" s="249"/>
      <c r="N589" s="249"/>
      <c r="O589" s="249"/>
      <c r="P589" s="249"/>
      <c r="Q589" s="249"/>
      <c r="R589" s="249"/>
      <c r="S589" s="249"/>
      <c r="T589" s="249"/>
    </row>
    <row r="590" spans="1:20" s="1" customFormat="1" ht="11.25" customHeight="1" x14ac:dyDescent="0.2">
      <c r="A590" s="111" t="s">
        <v>342</v>
      </c>
      <c r="B590" s="175" t="s">
        <v>336</v>
      </c>
      <c r="C590" s="115">
        <v>50</v>
      </c>
      <c r="D590" s="113" t="s">
        <v>337</v>
      </c>
      <c r="E590" s="119">
        <v>250</v>
      </c>
      <c r="F590" s="119">
        <f t="shared" si="27"/>
        <v>12500</v>
      </c>
      <c r="G590" s="249"/>
      <c r="H590" s="249"/>
      <c r="I590" s="249"/>
      <c r="J590" s="249"/>
      <c r="K590" s="249"/>
      <c r="L590" s="249"/>
      <c r="M590" s="249"/>
      <c r="N590" s="249"/>
      <c r="O590" s="249"/>
      <c r="P590" s="249"/>
      <c r="Q590" s="249"/>
      <c r="R590" s="249"/>
      <c r="S590" s="249"/>
      <c r="T590" s="249"/>
    </row>
    <row r="591" spans="1:20" s="1" customFormat="1" ht="11.25" customHeight="1" x14ac:dyDescent="0.2">
      <c r="A591" s="111"/>
      <c r="B591" s="175"/>
      <c r="C591" s="115"/>
      <c r="D591" s="113"/>
      <c r="E591" s="119"/>
      <c r="F591" s="119"/>
      <c r="G591" s="249"/>
      <c r="H591" s="249"/>
      <c r="I591" s="249"/>
      <c r="J591" s="249"/>
      <c r="K591" s="249"/>
      <c r="L591" s="249"/>
      <c r="M591" s="249"/>
      <c r="N591" s="249"/>
      <c r="O591" s="249"/>
      <c r="P591" s="249"/>
      <c r="Q591" s="249"/>
      <c r="R591" s="249"/>
      <c r="S591" s="249"/>
      <c r="T591" s="249"/>
    </row>
    <row r="592" spans="1:20" s="1" customFormat="1" ht="11.25" customHeight="1" x14ac:dyDescent="0.2">
      <c r="A592" s="107" t="s">
        <v>355</v>
      </c>
      <c r="B592" s="186" t="s">
        <v>353</v>
      </c>
      <c r="C592" s="115"/>
      <c r="D592" s="117"/>
      <c r="E592" s="118"/>
      <c r="F592" s="118"/>
      <c r="G592" s="249"/>
      <c r="H592" s="249"/>
      <c r="I592" s="249"/>
      <c r="J592" s="249"/>
      <c r="K592" s="249"/>
      <c r="L592" s="249"/>
      <c r="M592" s="249"/>
      <c r="N592" s="249"/>
      <c r="O592" s="249"/>
      <c r="P592" s="249"/>
      <c r="Q592" s="249"/>
      <c r="R592" s="249"/>
      <c r="S592" s="249"/>
      <c r="T592" s="249"/>
    </row>
    <row r="593" spans="1:20" s="1" customFormat="1" ht="11.25" customHeight="1" x14ac:dyDescent="0.2">
      <c r="A593" s="111">
        <v>11.1</v>
      </c>
      <c r="B593" s="175" t="s">
        <v>343</v>
      </c>
      <c r="C593" s="115">
        <v>1</v>
      </c>
      <c r="D593" s="113" t="s">
        <v>19</v>
      </c>
      <c r="E593" s="119">
        <v>35.4</v>
      </c>
      <c r="F593" s="119">
        <f t="shared" ref="F593:F603" si="28">ROUND(E593*C593,2)</f>
        <v>35.4</v>
      </c>
      <c r="G593" s="249"/>
      <c r="H593" s="249"/>
      <c r="I593" s="249"/>
      <c r="J593" s="249"/>
      <c r="K593" s="249"/>
      <c r="L593" s="249"/>
      <c r="M593" s="249"/>
      <c r="N593" s="249"/>
      <c r="O593" s="249"/>
      <c r="P593" s="249"/>
      <c r="Q593" s="249"/>
      <c r="R593" s="249"/>
      <c r="S593" s="249"/>
      <c r="T593" s="249"/>
    </row>
    <row r="594" spans="1:20" s="1" customFormat="1" ht="11.25" customHeight="1" x14ac:dyDescent="0.2">
      <c r="A594" s="111">
        <v>11.2</v>
      </c>
      <c r="B594" s="183" t="s">
        <v>360</v>
      </c>
      <c r="C594" s="115">
        <v>6</v>
      </c>
      <c r="D594" s="114" t="s">
        <v>12</v>
      </c>
      <c r="E594" s="120">
        <v>35.4</v>
      </c>
      <c r="F594" s="119">
        <f t="shared" si="28"/>
        <v>212.4</v>
      </c>
      <c r="G594" s="249"/>
      <c r="H594" s="249"/>
      <c r="I594" s="249"/>
      <c r="J594" s="249"/>
      <c r="K594" s="249"/>
      <c r="L594" s="249"/>
      <c r="M594" s="249"/>
      <c r="N594" s="249"/>
      <c r="O594" s="249"/>
      <c r="P594" s="249"/>
      <c r="Q594" s="249"/>
      <c r="R594" s="249"/>
      <c r="S594" s="249"/>
      <c r="T594" s="249"/>
    </row>
    <row r="595" spans="1:20" s="1" customFormat="1" ht="11.25" customHeight="1" x14ac:dyDescent="0.2">
      <c r="A595" s="111">
        <v>11.299999999999999</v>
      </c>
      <c r="B595" s="175" t="s">
        <v>361</v>
      </c>
      <c r="C595" s="115">
        <v>1</v>
      </c>
      <c r="D595" s="113" t="s">
        <v>19</v>
      </c>
      <c r="E595" s="119">
        <v>64.900000000000006</v>
      </c>
      <c r="F595" s="119">
        <f t="shared" si="28"/>
        <v>64.900000000000006</v>
      </c>
      <c r="G595" s="249"/>
      <c r="H595" s="249"/>
      <c r="I595" s="249"/>
      <c r="J595" s="249"/>
      <c r="K595" s="249"/>
      <c r="L595" s="249"/>
      <c r="M595" s="249"/>
      <c r="N595" s="249"/>
      <c r="O595" s="249"/>
      <c r="P595" s="249"/>
      <c r="Q595" s="249"/>
      <c r="R595" s="249"/>
      <c r="S595" s="249"/>
      <c r="T595" s="249"/>
    </row>
    <row r="596" spans="1:20" s="1" customFormat="1" ht="11.25" customHeight="1" x14ac:dyDescent="0.2">
      <c r="A596" s="111">
        <v>11.399999999999999</v>
      </c>
      <c r="B596" s="175" t="s">
        <v>362</v>
      </c>
      <c r="C596" s="115">
        <v>2</v>
      </c>
      <c r="D596" s="113" t="s">
        <v>19</v>
      </c>
      <c r="E596" s="119">
        <v>64.900000000000006</v>
      </c>
      <c r="F596" s="119">
        <f t="shared" si="28"/>
        <v>129.80000000000001</v>
      </c>
      <c r="G596" s="249"/>
      <c r="H596" s="249"/>
      <c r="I596" s="249"/>
      <c r="J596" s="249"/>
      <c r="K596" s="249"/>
      <c r="L596" s="249"/>
      <c r="M596" s="249"/>
      <c r="N596" s="249"/>
      <c r="O596" s="249"/>
      <c r="P596" s="249"/>
      <c r="Q596" s="249"/>
      <c r="R596" s="249"/>
      <c r="S596" s="249"/>
      <c r="T596" s="249"/>
    </row>
    <row r="597" spans="1:20" s="1" customFormat="1" ht="11.25" customHeight="1" x14ac:dyDescent="0.2">
      <c r="A597" s="111">
        <v>11.499999999999998</v>
      </c>
      <c r="B597" s="175" t="s">
        <v>363</v>
      </c>
      <c r="C597" s="115">
        <v>1</v>
      </c>
      <c r="D597" s="113" t="s">
        <v>19</v>
      </c>
      <c r="E597" s="119">
        <v>501.5</v>
      </c>
      <c r="F597" s="119">
        <f t="shared" si="28"/>
        <v>501.5</v>
      </c>
      <c r="G597" s="249"/>
      <c r="H597" s="249"/>
      <c r="I597" s="249"/>
      <c r="J597" s="249"/>
      <c r="K597" s="249"/>
      <c r="L597" s="249"/>
      <c r="M597" s="249"/>
      <c r="N597" s="249"/>
      <c r="O597" s="249"/>
      <c r="P597" s="249"/>
      <c r="Q597" s="249"/>
      <c r="R597" s="249"/>
      <c r="S597" s="249"/>
      <c r="T597" s="249"/>
    </row>
    <row r="598" spans="1:20" s="1" customFormat="1" ht="11.25" customHeight="1" x14ac:dyDescent="0.2">
      <c r="A598" s="111">
        <v>11.599999999999998</v>
      </c>
      <c r="B598" s="175" t="s">
        <v>354</v>
      </c>
      <c r="C598" s="115">
        <v>1</v>
      </c>
      <c r="D598" s="113" t="s">
        <v>19</v>
      </c>
      <c r="E598" s="119">
        <v>1239</v>
      </c>
      <c r="F598" s="119">
        <f t="shared" si="28"/>
        <v>1239</v>
      </c>
      <c r="G598" s="249"/>
      <c r="H598" s="249"/>
      <c r="I598" s="249"/>
      <c r="J598" s="249"/>
      <c r="K598" s="249"/>
      <c r="L598" s="249"/>
      <c r="M598" s="249"/>
      <c r="N598" s="249"/>
      <c r="O598" s="249"/>
      <c r="P598" s="249"/>
      <c r="Q598" s="249"/>
      <c r="R598" s="249"/>
      <c r="S598" s="249"/>
      <c r="T598" s="249"/>
    </row>
    <row r="599" spans="1:20" s="1" customFormat="1" ht="11.25" customHeight="1" x14ac:dyDescent="0.2">
      <c r="A599" s="111">
        <v>11.699999999999998</v>
      </c>
      <c r="B599" s="175" t="s">
        <v>364</v>
      </c>
      <c r="C599" s="115">
        <v>1</v>
      </c>
      <c r="D599" s="113" t="s">
        <v>12</v>
      </c>
      <c r="E599" s="119">
        <v>230.1</v>
      </c>
      <c r="F599" s="119">
        <f t="shared" si="28"/>
        <v>230.1</v>
      </c>
      <c r="G599" s="249"/>
      <c r="H599" s="249"/>
      <c r="I599" s="249"/>
      <c r="J599" s="249"/>
      <c r="K599" s="249"/>
      <c r="L599" s="249"/>
      <c r="M599" s="249"/>
      <c r="N599" s="249"/>
      <c r="O599" s="249"/>
      <c r="P599" s="249"/>
      <c r="Q599" s="249"/>
      <c r="R599" s="249"/>
      <c r="S599" s="249"/>
      <c r="T599" s="249"/>
    </row>
    <row r="600" spans="1:20" s="1" customFormat="1" ht="11.25" customHeight="1" x14ac:dyDescent="0.2">
      <c r="A600" s="111">
        <v>11.799999999999997</v>
      </c>
      <c r="B600" s="175" t="s">
        <v>349</v>
      </c>
      <c r="C600" s="115">
        <v>1</v>
      </c>
      <c r="D600" s="113" t="s">
        <v>19</v>
      </c>
      <c r="E600" s="119">
        <v>200</v>
      </c>
      <c r="F600" s="119">
        <f t="shared" si="28"/>
        <v>200</v>
      </c>
      <c r="G600" s="249"/>
      <c r="H600" s="249"/>
      <c r="I600" s="249"/>
      <c r="J600" s="249"/>
      <c r="K600" s="249"/>
      <c r="L600" s="249"/>
      <c r="M600" s="249"/>
      <c r="N600" s="249"/>
      <c r="O600" s="249"/>
      <c r="P600" s="249"/>
      <c r="Q600" s="249"/>
      <c r="R600" s="249"/>
      <c r="S600" s="249"/>
      <c r="T600" s="249"/>
    </row>
    <row r="601" spans="1:20" s="1" customFormat="1" ht="11.25" customHeight="1" x14ac:dyDescent="0.2">
      <c r="A601" s="111">
        <v>11.899999999999997</v>
      </c>
      <c r="B601" s="175" t="s">
        <v>333</v>
      </c>
      <c r="C601" s="115">
        <v>1</v>
      </c>
      <c r="D601" s="113" t="s">
        <v>344</v>
      </c>
      <c r="E601" s="119">
        <v>13.334</v>
      </c>
      <c r="F601" s="119">
        <f t="shared" si="28"/>
        <v>13.33</v>
      </c>
      <c r="G601" s="249"/>
      <c r="H601" s="249"/>
      <c r="I601" s="249"/>
      <c r="J601" s="249"/>
      <c r="K601" s="249"/>
      <c r="L601" s="249"/>
      <c r="M601" s="249"/>
      <c r="N601" s="249"/>
      <c r="O601" s="249"/>
      <c r="P601" s="249"/>
      <c r="Q601" s="249"/>
      <c r="R601" s="249"/>
      <c r="S601" s="249"/>
      <c r="T601" s="249"/>
    </row>
    <row r="602" spans="1:20" s="1" customFormat="1" ht="11.25" customHeight="1" x14ac:dyDescent="0.2">
      <c r="A602" s="111" t="s">
        <v>356</v>
      </c>
      <c r="B602" s="175" t="s">
        <v>350</v>
      </c>
      <c r="C602" s="115">
        <v>1</v>
      </c>
      <c r="D602" s="113" t="s">
        <v>19</v>
      </c>
      <c r="E602" s="119">
        <v>5.9</v>
      </c>
      <c r="F602" s="119">
        <f t="shared" si="28"/>
        <v>5.9</v>
      </c>
      <c r="G602" s="249"/>
      <c r="H602" s="249"/>
      <c r="I602" s="249"/>
      <c r="J602" s="249"/>
      <c r="K602" s="249"/>
      <c r="L602" s="249"/>
      <c r="M602" s="249"/>
      <c r="N602" s="249"/>
      <c r="O602" s="249"/>
      <c r="P602" s="249"/>
      <c r="Q602" s="249"/>
      <c r="R602" s="249"/>
      <c r="S602" s="249"/>
      <c r="T602" s="249"/>
    </row>
    <row r="603" spans="1:20" s="1" customFormat="1" ht="11.25" customHeight="1" x14ac:dyDescent="0.2">
      <c r="A603" s="111" t="s">
        <v>357</v>
      </c>
      <c r="B603" s="175" t="s">
        <v>352</v>
      </c>
      <c r="C603" s="115">
        <v>1.98</v>
      </c>
      <c r="D603" s="113" t="s">
        <v>15</v>
      </c>
      <c r="E603" s="119">
        <v>400.62400000000002</v>
      </c>
      <c r="F603" s="119">
        <f t="shared" si="28"/>
        <v>793.24</v>
      </c>
      <c r="G603" s="249"/>
      <c r="H603" s="249"/>
      <c r="I603" s="249"/>
      <c r="J603" s="249"/>
      <c r="K603" s="249"/>
      <c r="L603" s="249"/>
      <c r="M603" s="249"/>
      <c r="N603" s="249"/>
      <c r="O603" s="249"/>
      <c r="P603" s="249"/>
      <c r="Q603" s="249"/>
      <c r="R603" s="249"/>
      <c r="S603" s="249"/>
      <c r="T603" s="249"/>
    </row>
    <row r="604" spans="1:20" s="1" customFormat="1" ht="11.25" customHeight="1" x14ac:dyDescent="0.2">
      <c r="A604" s="111" t="s">
        <v>358</v>
      </c>
      <c r="B604" s="187" t="s">
        <v>335</v>
      </c>
      <c r="C604" s="115">
        <v>1</v>
      </c>
      <c r="D604" s="113" t="s">
        <v>19</v>
      </c>
      <c r="E604" s="119">
        <v>265.5</v>
      </c>
      <c r="F604" s="121">
        <f>ROUND(C604*E604,2)</f>
        <v>265.5</v>
      </c>
      <c r="G604" s="249"/>
      <c r="H604" s="249"/>
      <c r="I604" s="249"/>
      <c r="J604" s="249"/>
      <c r="K604" s="249"/>
      <c r="L604" s="249"/>
      <c r="M604" s="249"/>
      <c r="N604" s="249"/>
      <c r="O604" s="249"/>
      <c r="P604" s="249"/>
      <c r="Q604" s="249"/>
      <c r="R604" s="249"/>
      <c r="S604" s="249"/>
      <c r="T604" s="249"/>
    </row>
    <row r="605" spans="1:20" s="1" customFormat="1" ht="11.25" customHeight="1" x14ac:dyDescent="0.2">
      <c r="A605" s="111" t="s">
        <v>359</v>
      </c>
      <c r="B605" s="175" t="s">
        <v>336</v>
      </c>
      <c r="C605" s="115">
        <v>1</v>
      </c>
      <c r="D605" s="113" t="s">
        <v>337</v>
      </c>
      <c r="E605" s="119">
        <v>250</v>
      </c>
      <c r="F605" s="119">
        <f t="shared" ref="F605" si="29">ROUND(E605*C605,2)</f>
        <v>250</v>
      </c>
      <c r="G605" s="249"/>
      <c r="H605" s="249"/>
      <c r="I605" s="249"/>
      <c r="J605" s="249"/>
      <c r="K605" s="249"/>
      <c r="L605" s="249"/>
      <c r="M605" s="249"/>
      <c r="N605" s="249"/>
      <c r="O605" s="249"/>
      <c r="P605" s="249"/>
      <c r="Q605" s="249"/>
      <c r="R605" s="249"/>
      <c r="S605" s="249"/>
      <c r="T605" s="249"/>
    </row>
    <row r="606" spans="1:20" s="1" customFormat="1" ht="11.25" customHeight="1" x14ac:dyDescent="0.2">
      <c r="A606" s="111"/>
      <c r="B606" s="175"/>
      <c r="C606" s="115"/>
      <c r="D606" s="113"/>
      <c r="E606" s="119"/>
      <c r="F606" s="119"/>
      <c r="G606" s="249"/>
      <c r="H606" s="249"/>
      <c r="I606" s="249"/>
      <c r="J606" s="249"/>
      <c r="K606" s="249"/>
      <c r="L606" s="249"/>
      <c r="M606" s="249"/>
      <c r="N606" s="249"/>
      <c r="O606" s="249"/>
      <c r="P606" s="249"/>
      <c r="Q606" s="249"/>
      <c r="R606" s="249"/>
      <c r="S606" s="249"/>
      <c r="T606" s="249"/>
    </row>
    <row r="607" spans="1:20" s="19" customFormat="1" ht="11.25" customHeight="1" x14ac:dyDescent="0.2">
      <c r="A607" s="106">
        <v>12</v>
      </c>
      <c r="B607" s="183" t="s">
        <v>231</v>
      </c>
      <c r="C607" s="22">
        <v>6869.46</v>
      </c>
      <c r="D607" s="50" t="s">
        <v>12</v>
      </c>
      <c r="E607" s="22">
        <v>18.024000000000001</v>
      </c>
      <c r="F607" s="68">
        <f>ROUND(C607*E607,2)</f>
        <v>123815.15</v>
      </c>
    </row>
    <row r="608" spans="1:20" s="19" customFormat="1" ht="11.25" customHeight="1" x14ac:dyDescent="0.2">
      <c r="A608" s="106">
        <v>13</v>
      </c>
      <c r="B608" s="183" t="s">
        <v>232</v>
      </c>
      <c r="C608" s="22">
        <v>6869.46</v>
      </c>
      <c r="D608" s="50" t="s">
        <v>12</v>
      </c>
      <c r="E608" s="22">
        <v>30.008400000000002</v>
      </c>
      <c r="F608" s="68">
        <f>ROUND(C608*E608,2)</f>
        <v>206141.5</v>
      </c>
    </row>
    <row r="609" spans="1:27" s="19" customFormat="1" ht="11.25" customHeight="1" x14ac:dyDescent="0.2">
      <c r="A609" s="100">
        <v>14</v>
      </c>
      <c r="B609" s="184" t="s">
        <v>233</v>
      </c>
      <c r="C609" s="22">
        <v>6869.46</v>
      </c>
      <c r="D609" s="50" t="s">
        <v>12</v>
      </c>
      <c r="E609" s="22">
        <v>28.145239999999998</v>
      </c>
      <c r="F609" s="68">
        <f>ROUND(C609*E609,2)</f>
        <v>193342.6</v>
      </c>
    </row>
    <row r="610" spans="1:27" s="19" customFormat="1" ht="11.25" customHeight="1" x14ac:dyDescent="0.2">
      <c r="A610" s="216"/>
      <c r="B610" s="203" t="s">
        <v>202</v>
      </c>
      <c r="C610" s="204"/>
      <c r="D610" s="205"/>
      <c r="E610" s="206"/>
      <c r="F610" s="207">
        <f>SUM(F502:F609)</f>
        <v>8398697.4700000025</v>
      </c>
    </row>
    <row r="611" spans="1:27" s="24" customFormat="1" ht="11.25" customHeight="1" x14ac:dyDescent="0.2">
      <c r="A611" s="15"/>
      <c r="B611" s="162"/>
      <c r="C611" s="13"/>
      <c r="D611" s="21"/>
      <c r="E611" s="22"/>
      <c r="F611" s="88"/>
      <c r="G611" s="373"/>
      <c r="H611" s="373"/>
      <c r="I611" s="373"/>
      <c r="J611" s="373"/>
      <c r="K611" s="373"/>
      <c r="L611" s="373"/>
      <c r="M611" s="373"/>
      <c r="N611" s="373"/>
      <c r="O611" s="373"/>
      <c r="P611" s="373"/>
      <c r="Q611" s="373"/>
      <c r="R611" s="373"/>
      <c r="S611" s="373"/>
      <c r="T611" s="373"/>
      <c r="U611" s="3"/>
      <c r="V611" s="3"/>
      <c r="W611" s="3"/>
      <c r="X611" s="3"/>
      <c r="Y611" s="3"/>
      <c r="Z611" s="3"/>
      <c r="AA611" s="3"/>
    </row>
    <row r="612" spans="1:27" s="19" customFormat="1" ht="11.25" customHeight="1" x14ac:dyDescent="0.2">
      <c r="A612" s="122" t="s">
        <v>203</v>
      </c>
      <c r="B612" s="188" t="s">
        <v>204</v>
      </c>
      <c r="C612" s="13"/>
      <c r="D612" s="21"/>
      <c r="E612" s="97"/>
      <c r="F612" s="123"/>
    </row>
    <row r="613" spans="1:27" s="19" customFormat="1" ht="11.25" customHeight="1" x14ac:dyDescent="0.2">
      <c r="A613" s="14">
        <v>1</v>
      </c>
      <c r="B613" s="189" t="s">
        <v>255</v>
      </c>
      <c r="C613" s="22">
        <v>8</v>
      </c>
      <c r="D613" s="21" t="s">
        <v>256</v>
      </c>
      <c r="E613" s="22">
        <v>25000</v>
      </c>
      <c r="F613" s="124">
        <f>ROUND(C613*E613,2)</f>
        <v>200000</v>
      </c>
    </row>
    <row r="614" spans="1:27" s="19" customFormat="1" ht="11.25" customHeight="1" x14ac:dyDescent="0.2">
      <c r="A614" s="14">
        <v>2</v>
      </c>
      <c r="B614" s="190" t="s">
        <v>257</v>
      </c>
      <c r="C614" s="13">
        <v>1</v>
      </c>
      <c r="D614" s="21" t="s">
        <v>19</v>
      </c>
      <c r="E614" s="22">
        <v>43200</v>
      </c>
      <c r="F614" s="124">
        <f>ROUND(C614*E614,2)</f>
        <v>43200</v>
      </c>
    </row>
    <row r="615" spans="1:27" s="19" customFormat="1" ht="11.25" customHeight="1" x14ac:dyDescent="0.2">
      <c r="A615" s="217"/>
      <c r="B615" s="218" t="s">
        <v>258</v>
      </c>
      <c r="C615" s="204"/>
      <c r="D615" s="205"/>
      <c r="E615" s="219"/>
      <c r="F615" s="220">
        <f>SUM(F613:F614)</f>
        <v>243200</v>
      </c>
    </row>
    <row r="616" spans="1:27" s="19" customFormat="1" ht="11.25" customHeight="1" x14ac:dyDescent="0.2">
      <c r="A616" s="15"/>
      <c r="B616" s="162"/>
      <c r="C616" s="13"/>
      <c r="D616" s="125"/>
      <c r="E616" s="59"/>
      <c r="F616" s="59"/>
    </row>
    <row r="617" spans="1:27" s="19" customFormat="1" ht="11.25" customHeight="1" x14ac:dyDescent="0.2">
      <c r="A617" s="221"/>
      <c r="B617" s="222" t="s">
        <v>312</v>
      </c>
      <c r="C617" s="223"/>
      <c r="D617" s="224"/>
      <c r="E617" s="225"/>
      <c r="F617" s="226">
        <f>F615+F610+F498+F465+F401+F56+F334+F195</f>
        <v>25196852.729999997</v>
      </c>
    </row>
    <row r="618" spans="1:27" s="19" customFormat="1" ht="11.25" customHeight="1" x14ac:dyDescent="0.2">
      <c r="A618" s="381"/>
      <c r="B618" s="382"/>
      <c r="C618" s="383"/>
      <c r="D618" s="384"/>
      <c r="E618" s="385"/>
      <c r="F618" s="386"/>
    </row>
    <row r="619" spans="1:27" s="19" customFormat="1" ht="11.25" customHeight="1" x14ac:dyDescent="0.2">
      <c r="A619" s="387"/>
      <c r="B619" s="388"/>
      <c r="C619" s="389"/>
      <c r="D619" s="376"/>
      <c r="E619" s="390"/>
      <c r="F619" s="391"/>
    </row>
    <row r="620" spans="1:27" s="19" customFormat="1" ht="11.25" customHeight="1" x14ac:dyDescent="0.2">
      <c r="A620" s="387"/>
      <c r="B620" s="388"/>
      <c r="C620" s="389"/>
      <c r="D620" s="376"/>
      <c r="E620" s="390"/>
      <c r="F620" s="391"/>
    </row>
    <row r="621" spans="1:27" s="19" customFormat="1" ht="11.25" customHeight="1" x14ac:dyDescent="0.2">
      <c r="A621" s="387"/>
      <c r="B621" s="388"/>
      <c r="C621" s="389"/>
      <c r="D621" s="376"/>
      <c r="E621" s="390"/>
      <c r="F621" s="391"/>
    </row>
    <row r="622" spans="1:27" s="19" customFormat="1" ht="11.25" customHeight="1" x14ac:dyDescent="0.2">
      <c r="A622" s="367"/>
      <c r="B622" s="250" t="s">
        <v>366</v>
      </c>
      <c r="C622" s="367"/>
      <c r="D622" s="367"/>
      <c r="E622" s="367"/>
      <c r="F622" s="367"/>
    </row>
    <row r="623" spans="1:27" s="19" customFormat="1" ht="11.25" customHeight="1" x14ac:dyDescent="0.2">
      <c r="A623" s="367"/>
      <c r="B623" s="251"/>
      <c r="C623" s="367"/>
      <c r="D623" s="367"/>
      <c r="E623" s="367"/>
      <c r="F623" s="367"/>
    </row>
    <row r="624" spans="1:27" s="19" customFormat="1" ht="11.25" customHeight="1" x14ac:dyDescent="0.2">
      <c r="A624" s="2" t="s">
        <v>0</v>
      </c>
      <c r="B624" s="393" t="s">
        <v>289</v>
      </c>
      <c r="C624" s="393"/>
      <c r="D624" s="393"/>
      <c r="E624" s="393"/>
      <c r="F624" s="393"/>
    </row>
    <row r="625" spans="1:27" s="19" customFormat="1" ht="11.25" customHeight="1" x14ac:dyDescent="0.2">
      <c r="A625" s="366" t="s">
        <v>1</v>
      </c>
      <c r="B625" s="152"/>
      <c r="C625" s="252"/>
      <c r="D625" s="253" t="s">
        <v>2</v>
      </c>
      <c r="E625" s="366" t="s">
        <v>3</v>
      </c>
      <c r="F625" s="254"/>
    </row>
    <row r="626" spans="1:27" s="19" customFormat="1" ht="11.25" customHeight="1" x14ac:dyDescent="0.2">
      <c r="A626" s="255"/>
      <c r="B626" s="256"/>
      <c r="C626" s="257"/>
      <c r="D626" s="255"/>
      <c r="E626" s="9"/>
      <c r="F626" s="9"/>
    </row>
    <row r="627" spans="1:27" s="19" customFormat="1" ht="11.25" customHeight="1" x14ac:dyDescent="0.2">
      <c r="A627" s="198" t="s">
        <v>4</v>
      </c>
      <c r="B627" s="199" t="s">
        <v>5</v>
      </c>
      <c r="C627" s="258" t="s">
        <v>6</v>
      </c>
      <c r="D627" s="201" t="s">
        <v>7</v>
      </c>
      <c r="E627" s="201" t="s">
        <v>8</v>
      </c>
      <c r="F627" s="198" t="s">
        <v>9</v>
      </c>
    </row>
    <row r="628" spans="1:27" s="19" customFormat="1" ht="11.25" customHeight="1" x14ac:dyDescent="0.2">
      <c r="A628" s="259"/>
      <c r="B628" s="154"/>
      <c r="C628" s="260"/>
      <c r="D628" s="261"/>
      <c r="E628" s="262"/>
      <c r="F628" s="55"/>
    </row>
    <row r="629" spans="1:27" s="19" customFormat="1" ht="11.25" customHeight="1" x14ac:dyDescent="0.2">
      <c r="A629" s="323" t="s">
        <v>10</v>
      </c>
      <c r="B629" s="155" t="s">
        <v>273</v>
      </c>
      <c r="C629" s="324"/>
      <c r="D629" s="64"/>
      <c r="E629" s="65"/>
      <c r="F629" s="325"/>
    </row>
    <row r="630" spans="1:27" s="19" customFormat="1" ht="11.25" customHeight="1" x14ac:dyDescent="0.2">
      <c r="A630" s="326"/>
      <c r="B630" s="155"/>
      <c r="C630" s="324"/>
      <c r="D630" s="64"/>
      <c r="E630" s="65"/>
      <c r="F630" s="325"/>
    </row>
    <row r="631" spans="1:27" s="19" customFormat="1" ht="11.25" customHeight="1" x14ac:dyDescent="0.2">
      <c r="A631" s="327">
        <v>1</v>
      </c>
      <c r="B631" s="263" t="s">
        <v>11</v>
      </c>
      <c r="C631" s="328"/>
      <c r="D631" s="329"/>
      <c r="E631" s="330"/>
      <c r="F631" s="331"/>
    </row>
    <row r="632" spans="1:27" s="19" customFormat="1" ht="11.25" customHeight="1" x14ac:dyDescent="0.2">
      <c r="A632" s="327"/>
      <c r="B632" s="268"/>
      <c r="C632" s="328"/>
      <c r="D632" s="329"/>
      <c r="E632" s="330"/>
      <c r="F632" s="331"/>
    </row>
    <row r="633" spans="1:27" s="19" customFormat="1" ht="11.25" customHeight="1" x14ac:dyDescent="0.2">
      <c r="A633" s="327">
        <v>2</v>
      </c>
      <c r="B633" s="269" t="s">
        <v>13</v>
      </c>
      <c r="C633" s="328"/>
      <c r="D633" s="329"/>
      <c r="E633" s="330"/>
      <c r="F633" s="331"/>
    </row>
    <row r="634" spans="1:27" s="19" customFormat="1" ht="11.25" customHeight="1" x14ac:dyDescent="0.2">
      <c r="A634" s="327"/>
      <c r="B634" s="269"/>
      <c r="C634" s="328"/>
      <c r="D634" s="329"/>
      <c r="E634" s="330"/>
      <c r="F634" s="331"/>
    </row>
    <row r="635" spans="1:27" s="19" customFormat="1" ht="11.25" customHeight="1" x14ac:dyDescent="0.2">
      <c r="A635" s="327">
        <v>2.1</v>
      </c>
      <c r="B635" s="268" t="s">
        <v>269</v>
      </c>
      <c r="C635" s="328"/>
      <c r="D635" s="329"/>
      <c r="E635" s="330"/>
      <c r="F635" s="331"/>
    </row>
    <row r="636" spans="1:27" s="19" customFormat="1" ht="11.25" customHeight="1" x14ac:dyDescent="0.2">
      <c r="A636" s="332" t="s">
        <v>217</v>
      </c>
      <c r="B636" s="263" t="s">
        <v>214</v>
      </c>
      <c r="C636" s="328"/>
      <c r="D636" s="329"/>
      <c r="E636" s="330"/>
      <c r="F636" s="331"/>
    </row>
    <row r="637" spans="1:27" s="28" customFormat="1" ht="11.25" customHeight="1" x14ac:dyDescent="0.2">
      <c r="A637" s="332" t="s">
        <v>218</v>
      </c>
      <c r="B637" s="263" t="s">
        <v>215</v>
      </c>
      <c r="C637" s="328"/>
      <c r="D637" s="329"/>
      <c r="E637" s="330"/>
      <c r="F637" s="331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s="19" customFormat="1" ht="11.25" customHeight="1" x14ac:dyDescent="0.2">
      <c r="A638" s="333"/>
      <c r="B638" s="156"/>
      <c r="C638" s="334"/>
      <c r="D638" s="335"/>
      <c r="E638" s="336"/>
      <c r="F638" s="337"/>
    </row>
    <row r="639" spans="1:27" s="19" customFormat="1" x14ac:dyDescent="0.2">
      <c r="A639" s="333">
        <v>2.2000000000000002</v>
      </c>
      <c r="B639" s="156" t="s">
        <v>216</v>
      </c>
      <c r="C639" s="270">
        <v>141.38</v>
      </c>
      <c r="D639" s="61" t="s">
        <v>42</v>
      </c>
      <c r="E639" s="39">
        <v>2.0499999999999998</v>
      </c>
      <c r="F639" s="58">
        <f>+E639*C639</f>
        <v>289.82899999999995</v>
      </c>
    </row>
    <row r="640" spans="1:27" ht="11.25" customHeight="1" x14ac:dyDescent="0.2">
      <c r="A640" s="332">
        <v>2.2999999999999998</v>
      </c>
      <c r="B640" s="263" t="s">
        <v>221</v>
      </c>
      <c r="C640" s="264"/>
      <c r="D640" s="265"/>
      <c r="E640" s="266"/>
      <c r="F640" s="267">
        <f>+E640*C640</f>
        <v>0</v>
      </c>
    </row>
    <row r="641" spans="1:27" ht="13.5" customHeight="1" x14ac:dyDescent="0.2">
      <c r="A641" s="333">
        <v>2.4</v>
      </c>
      <c r="B641" s="156" t="s">
        <v>219</v>
      </c>
      <c r="C641" s="270">
        <v>55.129999999999995</v>
      </c>
      <c r="D641" s="61" t="s">
        <v>15</v>
      </c>
      <c r="E641" s="39">
        <v>111.46</v>
      </c>
      <c r="F641" s="58">
        <f>+E641*C641</f>
        <v>6144.7897999999996</v>
      </c>
    </row>
    <row r="642" spans="1:27" s="3" customFormat="1" ht="25.5" customHeight="1" x14ac:dyDescent="0.2">
      <c r="A642" s="332">
        <v>2.5</v>
      </c>
      <c r="B642" s="263" t="s">
        <v>220</v>
      </c>
      <c r="C642" s="264"/>
      <c r="D642" s="265"/>
      <c r="E642" s="266"/>
      <c r="F642" s="267"/>
      <c r="G642" s="373"/>
      <c r="H642" s="373"/>
      <c r="I642" s="373"/>
      <c r="J642" s="373"/>
      <c r="K642" s="373"/>
      <c r="L642" s="373"/>
      <c r="M642" s="373"/>
      <c r="N642" s="373"/>
      <c r="O642" s="373"/>
      <c r="P642" s="373"/>
      <c r="Q642" s="373"/>
      <c r="R642" s="373"/>
      <c r="S642" s="373"/>
      <c r="T642" s="373"/>
    </row>
    <row r="643" spans="1:27" s="3" customFormat="1" ht="21.95" customHeight="1" x14ac:dyDescent="0.2">
      <c r="A643" s="332">
        <v>2.6</v>
      </c>
      <c r="B643" s="263" t="s">
        <v>274</v>
      </c>
      <c r="C643" s="264"/>
      <c r="D643" s="265"/>
      <c r="E643" s="266"/>
      <c r="F643" s="267"/>
      <c r="G643" s="373"/>
      <c r="H643" s="373"/>
      <c r="I643" s="373"/>
      <c r="J643" s="373"/>
      <c r="K643" s="373"/>
      <c r="L643" s="373"/>
      <c r="M643" s="373"/>
      <c r="N643" s="373"/>
      <c r="O643" s="373"/>
      <c r="P643" s="373"/>
      <c r="Q643" s="373"/>
      <c r="R643" s="373"/>
      <c r="S643" s="373"/>
      <c r="T643" s="373"/>
    </row>
    <row r="644" spans="1:27" ht="11.25" customHeight="1" x14ac:dyDescent="0.2">
      <c r="A644" s="327"/>
      <c r="B644" s="263"/>
      <c r="C644" s="264"/>
      <c r="D644" s="265"/>
      <c r="E644" s="266"/>
      <c r="F644" s="267"/>
    </row>
    <row r="645" spans="1:27" ht="11.25" customHeight="1" x14ac:dyDescent="0.2">
      <c r="A645" s="327">
        <v>3</v>
      </c>
      <c r="B645" s="271" t="s">
        <v>16</v>
      </c>
      <c r="C645" s="264"/>
      <c r="D645" s="265"/>
      <c r="E645" s="266"/>
      <c r="F645" s="267"/>
    </row>
    <row r="646" spans="1:27" s="24" customFormat="1" ht="11.25" customHeight="1" x14ac:dyDescent="0.2">
      <c r="A646" s="332">
        <v>3.1</v>
      </c>
      <c r="B646" s="272" t="s">
        <v>275</v>
      </c>
      <c r="C646" s="264"/>
      <c r="D646" s="265"/>
      <c r="E646" s="266"/>
      <c r="F646" s="267"/>
      <c r="G646" s="373"/>
      <c r="H646" s="373"/>
      <c r="I646" s="373"/>
      <c r="J646" s="373"/>
      <c r="K646" s="373"/>
      <c r="L646" s="373"/>
      <c r="M646" s="373"/>
      <c r="N646" s="373"/>
      <c r="O646" s="373"/>
      <c r="P646" s="373"/>
      <c r="Q646" s="373"/>
      <c r="R646" s="373"/>
      <c r="S646" s="373"/>
      <c r="T646" s="373"/>
      <c r="U646" s="3"/>
      <c r="V646" s="3"/>
      <c r="W646" s="3"/>
      <c r="X646" s="3"/>
      <c r="Y646" s="3"/>
      <c r="Z646" s="3"/>
      <c r="AA646" s="3"/>
    </row>
    <row r="647" spans="1:27" s="3" customFormat="1" ht="11.25" customHeight="1" x14ac:dyDescent="0.2">
      <c r="A647" s="327"/>
      <c r="B647" s="272"/>
      <c r="C647" s="264"/>
      <c r="D647" s="265"/>
      <c r="E647" s="266"/>
      <c r="F647" s="267"/>
      <c r="G647" s="373"/>
      <c r="H647" s="373"/>
      <c r="I647" s="373"/>
      <c r="J647" s="373"/>
      <c r="K647" s="373"/>
      <c r="L647" s="373"/>
      <c r="M647" s="373"/>
      <c r="N647" s="373"/>
      <c r="O647" s="373"/>
      <c r="P647" s="373"/>
      <c r="Q647" s="373"/>
      <c r="R647" s="373"/>
      <c r="S647" s="373"/>
      <c r="T647" s="373"/>
    </row>
    <row r="648" spans="1:27" s="3" customFormat="1" ht="11.25" customHeight="1" x14ac:dyDescent="0.2">
      <c r="A648" s="327">
        <v>4</v>
      </c>
      <c r="B648" s="271" t="s">
        <v>17</v>
      </c>
      <c r="C648" s="264"/>
      <c r="D648" s="265"/>
      <c r="E648" s="266"/>
      <c r="F648" s="267"/>
      <c r="G648" s="373"/>
      <c r="H648" s="373"/>
      <c r="I648" s="373"/>
      <c r="J648" s="373"/>
      <c r="K648" s="373"/>
      <c r="L648" s="373"/>
      <c r="M648" s="373"/>
      <c r="N648" s="373"/>
      <c r="O648" s="373"/>
      <c r="P648" s="373"/>
      <c r="Q648" s="373"/>
      <c r="R648" s="373"/>
      <c r="S648" s="373"/>
      <c r="T648" s="373"/>
    </row>
    <row r="649" spans="1:27" s="3" customFormat="1" ht="11.25" customHeight="1" x14ac:dyDescent="0.2">
      <c r="A649" s="332">
        <v>4.0999999999999996</v>
      </c>
      <c r="B649" s="272" t="s">
        <v>275</v>
      </c>
      <c r="C649" s="264"/>
      <c r="D649" s="265"/>
      <c r="E649" s="266"/>
      <c r="F649" s="267"/>
      <c r="G649" s="373"/>
      <c r="H649" s="373"/>
      <c r="I649" s="373"/>
      <c r="J649" s="373"/>
      <c r="K649" s="373"/>
      <c r="L649" s="373"/>
      <c r="M649" s="373"/>
      <c r="N649" s="373"/>
      <c r="O649" s="373"/>
      <c r="P649" s="373"/>
      <c r="Q649" s="373"/>
      <c r="R649" s="373"/>
      <c r="S649" s="373"/>
      <c r="T649" s="373"/>
    </row>
    <row r="650" spans="1:27" s="3" customFormat="1" ht="11.25" customHeight="1" x14ac:dyDescent="0.2">
      <c r="A650" s="327"/>
      <c r="B650" s="272"/>
      <c r="C650" s="264"/>
      <c r="D650" s="265"/>
      <c r="E650" s="266"/>
      <c r="F650" s="267"/>
      <c r="G650" s="373"/>
      <c r="H650" s="373"/>
      <c r="I650" s="373"/>
      <c r="J650" s="373"/>
      <c r="K650" s="373"/>
      <c r="L650" s="373"/>
      <c r="M650" s="373"/>
      <c r="N650" s="373"/>
      <c r="O650" s="373"/>
      <c r="P650" s="373"/>
      <c r="Q650" s="373"/>
      <c r="R650" s="373"/>
      <c r="S650" s="373"/>
      <c r="T650" s="373"/>
    </row>
    <row r="651" spans="1:27" s="3" customFormat="1" ht="11.25" customHeight="1" x14ac:dyDescent="0.2">
      <c r="A651" s="327">
        <v>5</v>
      </c>
      <c r="B651" s="271" t="s">
        <v>18</v>
      </c>
      <c r="C651" s="264"/>
      <c r="D651" s="265"/>
      <c r="E651" s="266"/>
      <c r="F651" s="267"/>
      <c r="G651" s="373"/>
      <c r="H651" s="373"/>
      <c r="I651" s="373"/>
      <c r="J651" s="373"/>
      <c r="K651" s="373"/>
      <c r="L651" s="373"/>
      <c r="M651" s="373"/>
      <c r="N651" s="373"/>
      <c r="O651" s="373"/>
      <c r="P651" s="373"/>
      <c r="Q651" s="373"/>
      <c r="R651" s="373"/>
      <c r="S651" s="373"/>
      <c r="T651" s="373"/>
    </row>
    <row r="652" spans="1:27" s="24" customFormat="1" ht="24" x14ac:dyDescent="0.2">
      <c r="A652" s="332">
        <v>5.0999999999999996</v>
      </c>
      <c r="B652" s="272" t="s">
        <v>222</v>
      </c>
      <c r="C652" s="264"/>
      <c r="D652" s="265"/>
      <c r="E652" s="266"/>
      <c r="F652" s="267"/>
      <c r="G652" s="373"/>
      <c r="H652" s="373"/>
      <c r="I652" s="373"/>
      <c r="J652" s="373"/>
      <c r="K652" s="373"/>
      <c r="L652" s="373"/>
      <c r="M652" s="373"/>
      <c r="N652" s="373"/>
      <c r="O652" s="373"/>
      <c r="P652" s="373"/>
      <c r="Q652" s="373"/>
      <c r="R652" s="373"/>
      <c r="S652" s="373"/>
      <c r="T652" s="373"/>
      <c r="U652" s="3"/>
      <c r="V652" s="3"/>
      <c r="W652" s="3"/>
      <c r="X652" s="3"/>
      <c r="Y652" s="3"/>
      <c r="Z652" s="3"/>
      <c r="AA652" s="3"/>
    </row>
    <row r="653" spans="1:27" s="24" customFormat="1" ht="12" customHeight="1" x14ac:dyDescent="0.2">
      <c r="A653" s="332">
        <v>5.2</v>
      </c>
      <c r="B653" s="272" t="s">
        <v>223</v>
      </c>
      <c r="C653" s="264"/>
      <c r="D653" s="265"/>
      <c r="E653" s="266"/>
      <c r="F653" s="267"/>
      <c r="G653" s="373"/>
      <c r="H653" s="373"/>
      <c r="I653" s="373"/>
      <c r="J653" s="373"/>
      <c r="K653" s="373"/>
      <c r="L653" s="373"/>
      <c r="M653" s="373"/>
      <c r="N653" s="373"/>
      <c r="O653" s="373"/>
      <c r="P653" s="373"/>
      <c r="Q653" s="373"/>
      <c r="R653" s="373"/>
      <c r="S653" s="373"/>
      <c r="T653" s="373"/>
      <c r="U653" s="3"/>
      <c r="V653" s="3"/>
      <c r="W653" s="3"/>
      <c r="X653" s="3"/>
      <c r="Y653" s="3"/>
      <c r="Z653" s="3"/>
      <c r="AA653" s="3"/>
    </row>
    <row r="654" spans="1:27" ht="24" x14ac:dyDescent="0.2">
      <c r="A654" s="332">
        <v>5.3</v>
      </c>
      <c r="B654" s="272" t="s">
        <v>224</v>
      </c>
      <c r="C654" s="264"/>
      <c r="D654" s="265"/>
      <c r="E654" s="266"/>
      <c r="F654" s="267"/>
    </row>
    <row r="655" spans="1:27" ht="11.25" customHeight="1" x14ac:dyDescent="0.2">
      <c r="A655" s="332">
        <v>5.4</v>
      </c>
      <c r="B655" s="272" t="s">
        <v>225</v>
      </c>
      <c r="C655" s="264"/>
      <c r="D655" s="265"/>
      <c r="E655" s="266"/>
      <c r="F655" s="267"/>
    </row>
    <row r="656" spans="1:27" x14ac:dyDescent="0.2">
      <c r="A656" s="332">
        <v>5.5</v>
      </c>
      <c r="B656" s="272" t="s">
        <v>226</v>
      </c>
      <c r="C656" s="264"/>
      <c r="D656" s="265"/>
      <c r="E656" s="266"/>
      <c r="F656" s="267"/>
    </row>
    <row r="657" spans="1:6" x14ac:dyDescent="0.2">
      <c r="A657" s="333">
        <v>5.6</v>
      </c>
      <c r="B657" s="161" t="s">
        <v>22</v>
      </c>
      <c r="C657" s="270">
        <v>3</v>
      </c>
      <c r="D657" s="61" t="s">
        <v>19</v>
      </c>
      <c r="E657" s="39">
        <v>449.84</v>
      </c>
      <c r="F657" s="58">
        <f>ROUND(C657*E657,2)</f>
        <v>1349.52</v>
      </c>
    </row>
    <row r="658" spans="1:6" ht="24" x14ac:dyDescent="0.2">
      <c r="A658" s="333">
        <v>5.7</v>
      </c>
      <c r="B658" s="161" t="s">
        <v>23</v>
      </c>
      <c r="C658" s="270">
        <v>1</v>
      </c>
      <c r="D658" s="61" t="s">
        <v>19</v>
      </c>
      <c r="E658" s="39">
        <v>1631.53</v>
      </c>
      <c r="F658" s="58">
        <f>ROUND(C658*E658,2)</f>
        <v>1631.53</v>
      </c>
    </row>
    <row r="659" spans="1:6" x14ac:dyDescent="0.2">
      <c r="A659" s="333"/>
      <c r="B659" s="161"/>
      <c r="C659" s="270"/>
      <c r="D659" s="61"/>
      <c r="E659" s="39"/>
      <c r="F659" s="58">
        <f>ROUND(C659*E659,2)</f>
        <v>0</v>
      </c>
    </row>
    <row r="660" spans="1:6" ht="24" x14ac:dyDescent="0.2">
      <c r="A660" s="327">
        <v>6</v>
      </c>
      <c r="B660" s="268" t="s">
        <v>24</v>
      </c>
      <c r="C660" s="264"/>
      <c r="D660" s="265"/>
      <c r="E660" s="266"/>
      <c r="F660" s="267">
        <f>ROUND(C660*E660,2)</f>
        <v>0</v>
      </c>
    </row>
    <row r="661" spans="1:6" x14ac:dyDescent="0.2">
      <c r="A661" s="332">
        <v>6.1</v>
      </c>
      <c r="B661" s="272" t="s">
        <v>11</v>
      </c>
      <c r="C661" s="264"/>
      <c r="D661" s="265"/>
      <c r="E661" s="266"/>
      <c r="F661" s="267"/>
    </row>
    <row r="662" spans="1:6" ht="24" x14ac:dyDescent="0.2">
      <c r="A662" s="332">
        <v>6.2</v>
      </c>
      <c r="B662" s="272" t="s">
        <v>227</v>
      </c>
      <c r="C662" s="264"/>
      <c r="D662" s="265"/>
      <c r="E662" s="266"/>
      <c r="F662" s="267"/>
    </row>
    <row r="663" spans="1:6" ht="24" x14ac:dyDescent="0.2">
      <c r="A663" s="332">
        <v>6.3</v>
      </c>
      <c r="B663" s="272" t="s">
        <v>228</v>
      </c>
      <c r="C663" s="264"/>
      <c r="D663" s="265"/>
      <c r="E663" s="266"/>
      <c r="F663" s="267"/>
    </row>
    <row r="664" spans="1:6" x14ac:dyDescent="0.2">
      <c r="A664" s="332">
        <v>6.4</v>
      </c>
      <c r="B664" s="272" t="s">
        <v>225</v>
      </c>
      <c r="C664" s="264"/>
      <c r="D664" s="265"/>
      <c r="E664" s="266"/>
      <c r="F664" s="267"/>
    </row>
    <row r="665" spans="1:6" x14ac:dyDescent="0.2">
      <c r="A665" s="333">
        <v>6.5</v>
      </c>
      <c r="B665" s="156" t="s">
        <v>276</v>
      </c>
      <c r="C665" s="270">
        <v>2</v>
      </c>
      <c r="D665" s="61" t="s">
        <v>19</v>
      </c>
      <c r="E665" s="39">
        <v>274.7</v>
      </c>
      <c r="F665" s="58">
        <f>ROUND(C665*E665,2)</f>
        <v>549.4</v>
      </c>
    </row>
    <row r="666" spans="1:6" x14ac:dyDescent="0.2">
      <c r="A666" s="333">
        <v>6.6</v>
      </c>
      <c r="B666" s="156" t="s">
        <v>28</v>
      </c>
      <c r="C666" s="270">
        <v>3.96</v>
      </c>
      <c r="D666" s="61" t="s">
        <v>15</v>
      </c>
      <c r="E666" s="39">
        <v>65.55</v>
      </c>
      <c r="F666" s="58">
        <f>ROUND(C666*E666,2)</f>
        <v>259.58</v>
      </c>
    </row>
    <row r="667" spans="1:6" x14ac:dyDescent="0.2">
      <c r="A667" s="333">
        <v>6.7</v>
      </c>
      <c r="B667" s="156" t="s">
        <v>230</v>
      </c>
      <c r="C667" s="270">
        <v>3.37</v>
      </c>
      <c r="D667" s="61" t="s">
        <v>15</v>
      </c>
      <c r="E667" s="39">
        <v>43.78</v>
      </c>
      <c r="F667" s="58">
        <f>ROUND(C667*E667,2)</f>
        <v>147.54</v>
      </c>
    </row>
    <row r="668" spans="1:6" x14ac:dyDescent="0.2">
      <c r="A668" s="333">
        <v>6.8</v>
      </c>
      <c r="B668" s="156" t="s">
        <v>229</v>
      </c>
      <c r="C668" s="270">
        <v>0.7</v>
      </c>
      <c r="D668" s="61" t="s">
        <v>15</v>
      </c>
      <c r="E668" s="39">
        <v>30.08</v>
      </c>
      <c r="F668" s="58">
        <f>ROUND(C668*E668,2)</f>
        <v>21.06</v>
      </c>
    </row>
    <row r="669" spans="1:6" x14ac:dyDescent="0.2">
      <c r="A669" s="333">
        <v>6.9</v>
      </c>
      <c r="B669" s="156" t="s">
        <v>29</v>
      </c>
      <c r="C669" s="270">
        <v>1</v>
      </c>
      <c r="D669" s="61" t="s">
        <v>19</v>
      </c>
      <c r="E669" s="39">
        <v>3382.15</v>
      </c>
      <c r="F669" s="58">
        <f>ROUND(C669*E669,2)</f>
        <v>3382.15</v>
      </c>
    </row>
    <row r="670" spans="1:6" x14ac:dyDescent="0.2">
      <c r="A670" s="333"/>
      <c r="B670" s="156"/>
      <c r="C670" s="270"/>
      <c r="D670" s="61"/>
      <c r="E670" s="39"/>
      <c r="F670" s="58"/>
    </row>
    <row r="671" spans="1:6" x14ac:dyDescent="0.2">
      <c r="A671" s="326">
        <v>7</v>
      </c>
      <c r="B671" s="155" t="s">
        <v>286</v>
      </c>
      <c r="C671" s="270"/>
      <c r="D671" s="61"/>
      <c r="E671" s="39"/>
      <c r="F671" s="58">
        <f>ROUND(C671*E671,2)</f>
        <v>0</v>
      </c>
    </row>
    <row r="672" spans="1:6" x14ac:dyDescent="0.2">
      <c r="A672" s="333">
        <v>7.1</v>
      </c>
      <c r="B672" s="156" t="s">
        <v>285</v>
      </c>
      <c r="C672" s="270">
        <v>576.71</v>
      </c>
      <c r="D672" s="61" t="s">
        <v>12</v>
      </c>
      <c r="E672" s="39">
        <v>17.559999999999999</v>
      </c>
      <c r="F672" s="58">
        <f>ROUND(C672*E672,2)</f>
        <v>10127.030000000001</v>
      </c>
    </row>
    <row r="673" spans="1:6" x14ac:dyDescent="0.2">
      <c r="A673" s="333"/>
      <c r="B673" s="156"/>
      <c r="C673" s="270"/>
      <c r="D673" s="61"/>
      <c r="E673" s="39"/>
      <c r="F673" s="58"/>
    </row>
    <row r="674" spans="1:6" ht="36" x14ac:dyDescent="0.2">
      <c r="A674" s="338">
        <v>8</v>
      </c>
      <c r="B674" s="162" t="s">
        <v>231</v>
      </c>
      <c r="C674" s="270">
        <v>621.94000000000005</v>
      </c>
      <c r="D674" s="61" t="s">
        <v>12</v>
      </c>
      <c r="E674" s="39">
        <v>12.17</v>
      </c>
      <c r="F674" s="68">
        <f>ROUND(C674*E674,2)</f>
        <v>7569.01</v>
      </c>
    </row>
    <row r="675" spans="1:6" ht="48" x14ac:dyDescent="0.2">
      <c r="A675" s="338">
        <v>9</v>
      </c>
      <c r="B675" s="162" t="s">
        <v>232</v>
      </c>
      <c r="C675" s="270">
        <v>621.94000000000005</v>
      </c>
      <c r="D675" s="61" t="s">
        <v>12</v>
      </c>
      <c r="E675" s="39">
        <v>5.35</v>
      </c>
      <c r="F675" s="68">
        <f>ROUND(C675*E675,2)</f>
        <v>3327.38</v>
      </c>
    </row>
    <row r="676" spans="1:6" ht="24" x14ac:dyDescent="0.2">
      <c r="A676" s="339">
        <v>10</v>
      </c>
      <c r="B676" s="163" t="s">
        <v>233</v>
      </c>
      <c r="C676" s="270">
        <v>621.94000000000005</v>
      </c>
      <c r="D676" s="61" t="s">
        <v>12</v>
      </c>
      <c r="E676" s="39">
        <v>8.02</v>
      </c>
      <c r="F676" s="68">
        <f>ROUND(C676*E676,2)</f>
        <v>4987.96</v>
      </c>
    </row>
    <row r="677" spans="1:6" x14ac:dyDescent="0.2">
      <c r="A677" s="340"/>
      <c r="B677" s="203" t="s">
        <v>30</v>
      </c>
      <c r="C677" s="273"/>
      <c r="D677" s="210"/>
      <c r="E677" s="211"/>
      <c r="F677" s="207">
        <f>SUM(F631:F676)</f>
        <v>39786.7788</v>
      </c>
    </row>
    <row r="678" spans="1:6" x14ac:dyDescent="0.2">
      <c r="A678" s="341"/>
      <c r="B678" s="161"/>
      <c r="C678" s="270"/>
      <c r="D678" s="61"/>
      <c r="E678" s="39"/>
      <c r="F678" s="58"/>
    </row>
    <row r="679" spans="1:6" x14ac:dyDescent="0.2">
      <c r="A679" s="37" t="s">
        <v>31</v>
      </c>
      <c r="B679" s="314" t="s">
        <v>313</v>
      </c>
      <c r="C679" s="270"/>
      <c r="D679" s="61"/>
      <c r="E679" s="39"/>
      <c r="F679" s="56"/>
    </row>
    <row r="680" spans="1:6" x14ac:dyDescent="0.2">
      <c r="A680" s="37"/>
      <c r="B680" s="314"/>
      <c r="C680" s="270"/>
      <c r="D680" s="61"/>
      <c r="E680" s="39"/>
      <c r="F680" s="56"/>
    </row>
    <row r="681" spans="1:6" x14ac:dyDescent="0.2">
      <c r="A681" s="37" t="s">
        <v>78</v>
      </c>
      <c r="B681" s="314" t="s">
        <v>314</v>
      </c>
      <c r="C681" s="270"/>
      <c r="D681" s="61"/>
      <c r="E681" s="39"/>
      <c r="F681" s="56"/>
    </row>
    <row r="682" spans="1:6" x14ac:dyDescent="0.2">
      <c r="A682" s="37"/>
      <c r="B682" s="314"/>
      <c r="C682" s="270"/>
      <c r="D682" s="61"/>
      <c r="E682" s="39"/>
      <c r="F682" s="56"/>
    </row>
    <row r="683" spans="1:6" x14ac:dyDescent="0.2">
      <c r="A683" s="71">
        <v>1</v>
      </c>
      <c r="B683" s="315" t="s">
        <v>290</v>
      </c>
      <c r="C683" s="270">
        <v>1</v>
      </c>
      <c r="D683" s="61" t="s">
        <v>19</v>
      </c>
      <c r="E683" s="39">
        <v>5769.81</v>
      </c>
      <c r="F683" s="56">
        <f t="shared" ref="F683:F708" si="30">ROUND(C683*E683,2)</f>
        <v>5769.81</v>
      </c>
    </row>
    <row r="684" spans="1:6" x14ac:dyDescent="0.2">
      <c r="A684" s="72"/>
      <c r="B684" s="315"/>
      <c r="C684" s="270"/>
      <c r="D684" s="61"/>
      <c r="E684" s="39"/>
      <c r="F684" s="56">
        <f t="shared" si="30"/>
        <v>0</v>
      </c>
    </row>
    <row r="685" spans="1:6" x14ac:dyDescent="0.2">
      <c r="A685" s="73">
        <v>2</v>
      </c>
      <c r="B685" s="314" t="s">
        <v>13</v>
      </c>
      <c r="C685" s="270"/>
      <c r="D685" s="61"/>
      <c r="E685" s="39"/>
      <c r="F685" s="56">
        <f t="shared" si="30"/>
        <v>0</v>
      </c>
    </row>
    <row r="686" spans="1:6" x14ac:dyDescent="0.2">
      <c r="A686" s="74">
        <v>2.2000000000000002</v>
      </c>
      <c r="B686" s="156" t="s">
        <v>14</v>
      </c>
      <c r="C686" s="270">
        <v>144.08000000000001</v>
      </c>
      <c r="D686" s="61" t="s">
        <v>15</v>
      </c>
      <c r="E686" s="39">
        <v>65.56</v>
      </c>
      <c r="F686" s="56">
        <f t="shared" si="30"/>
        <v>9445.8799999999992</v>
      </c>
    </row>
    <row r="687" spans="1:6" ht="24" x14ac:dyDescent="0.2">
      <c r="A687" s="74">
        <v>2.2999999999999998</v>
      </c>
      <c r="B687" s="163" t="s">
        <v>234</v>
      </c>
      <c r="C687" s="270">
        <v>33.9</v>
      </c>
      <c r="D687" s="61" t="s">
        <v>15</v>
      </c>
      <c r="E687" s="39">
        <v>68.58</v>
      </c>
      <c r="F687" s="56">
        <f t="shared" si="30"/>
        <v>2324.86</v>
      </c>
    </row>
    <row r="688" spans="1:6" ht="24" x14ac:dyDescent="0.2">
      <c r="A688" s="74">
        <v>2.4</v>
      </c>
      <c r="B688" s="156" t="s">
        <v>274</v>
      </c>
      <c r="C688" s="270">
        <v>66.23</v>
      </c>
      <c r="D688" s="61" t="s">
        <v>15</v>
      </c>
      <c r="E688" s="39">
        <v>86.36</v>
      </c>
      <c r="F688" s="56">
        <f t="shared" si="30"/>
        <v>5719.62</v>
      </c>
    </row>
    <row r="689" spans="1:6" x14ac:dyDescent="0.2">
      <c r="A689" s="72"/>
      <c r="B689" s="315"/>
      <c r="C689" s="270"/>
      <c r="D689" s="61"/>
      <c r="E689" s="39"/>
      <c r="F689" s="56">
        <f t="shared" si="30"/>
        <v>0</v>
      </c>
    </row>
    <row r="690" spans="1:6" x14ac:dyDescent="0.2">
      <c r="A690" s="73">
        <v>3</v>
      </c>
      <c r="B690" s="314" t="s">
        <v>32</v>
      </c>
      <c r="C690" s="270"/>
      <c r="D690" s="61"/>
      <c r="E690" s="39"/>
      <c r="F690" s="56">
        <f t="shared" si="30"/>
        <v>0</v>
      </c>
    </row>
    <row r="691" spans="1:6" x14ac:dyDescent="0.2">
      <c r="A691" s="74">
        <v>3.1</v>
      </c>
      <c r="B691" s="315" t="s">
        <v>33</v>
      </c>
      <c r="C691" s="270">
        <v>2.4</v>
      </c>
      <c r="D691" s="61" t="s">
        <v>15</v>
      </c>
      <c r="E691" s="39">
        <v>6271.46</v>
      </c>
      <c r="F691" s="56">
        <f t="shared" si="30"/>
        <v>15051.5</v>
      </c>
    </row>
    <row r="692" spans="1:6" x14ac:dyDescent="0.2">
      <c r="A692" s="74">
        <v>3.2</v>
      </c>
      <c r="B692" s="315" t="s">
        <v>34</v>
      </c>
      <c r="C692" s="270">
        <v>15.6</v>
      </c>
      <c r="D692" s="61" t="s">
        <v>15</v>
      </c>
      <c r="E692" s="39">
        <v>10121.58</v>
      </c>
      <c r="F692" s="56">
        <f t="shared" si="30"/>
        <v>157896.65</v>
      </c>
    </row>
    <row r="693" spans="1:6" x14ac:dyDescent="0.2">
      <c r="A693" s="74">
        <v>3.3</v>
      </c>
      <c r="B693" s="315" t="s">
        <v>35</v>
      </c>
      <c r="C693" s="270">
        <v>4.54</v>
      </c>
      <c r="D693" s="61" t="s">
        <v>15</v>
      </c>
      <c r="E693" s="39">
        <v>5773.16</v>
      </c>
      <c r="F693" s="56">
        <f t="shared" si="30"/>
        <v>26210.15</v>
      </c>
    </row>
    <row r="694" spans="1:6" x14ac:dyDescent="0.2">
      <c r="A694" s="74">
        <v>3.4</v>
      </c>
      <c r="B694" s="162" t="s">
        <v>287</v>
      </c>
      <c r="C694" s="270">
        <v>7.28</v>
      </c>
      <c r="D694" s="61" t="s">
        <v>15</v>
      </c>
      <c r="E694" s="39">
        <v>4560.3900000000003</v>
      </c>
      <c r="F694" s="56">
        <f t="shared" si="30"/>
        <v>33199.64</v>
      </c>
    </row>
    <row r="695" spans="1:6" x14ac:dyDescent="0.2">
      <c r="A695" s="74">
        <v>3.5</v>
      </c>
      <c r="B695" s="315" t="s">
        <v>36</v>
      </c>
      <c r="C695" s="270">
        <v>2.08</v>
      </c>
      <c r="D695" s="61" t="s">
        <v>15</v>
      </c>
      <c r="E695" s="39">
        <v>10574.01</v>
      </c>
      <c r="F695" s="56">
        <f t="shared" si="30"/>
        <v>21993.94</v>
      </c>
    </row>
    <row r="696" spans="1:6" x14ac:dyDescent="0.2">
      <c r="A696" s="26">
        <v>3.6</v>
      </c>
      <c r="B696" s="162" t="s">
        <v>37</v>
      </c>
      <c r="C696" s="270">
        <v>0.97</v>
      </c>
      <c r="D696" s="61" t="s">
        <v>15</v>
      </c>
      <c r="E696" s="39">
        <v>15547.78</v>
      </c>
      <c r="F696" s="56">
        <f t="shared" si="30"/>
        <v>15081.35</v>
      </c>
    </row>
    <row r="697" spans="1:6" x14ac:dyDescent="0.2">
      <c r="A697" s="72"/>
      <c r="B697" s="315"/>
      <c r="C697" s="270"/>
      <c r="D697" s="61"/>
      <c r="E697" s="39"/>
      <c r="F697" s="56">
        <f t="shared" si="30"/>
        <v>0</v>
      </c>
    </row>
    <row r="698" spans="1:6" x14ac:dyDescent="0.2">
      <c r="A698" s="73">
        <v>4</v>
      </c>
      <c r="B698" s="314" t="s">
        <v>38</v>
      </c>
      <c r="C698" s="270"/>
      <c r="D698" s="61"/>
      <c r="E698" s="39"/>
      <c r="F698" s="56">
        <f t="shared" si="30"/>
        <v>0</v>
      </c>
    </row>
    <row r="699" spans="1:6" x14ac:dyDescent="0.2">
      <c r="A699" s="74">
        <v>4.0999999999999996</v>
      </c>
      <c r="B699" s="315" t="s">
        <v>235</v>
      </c>
      <c r="C699" s="270">
        <v>24</v>
      </c>
      <c r="D699" s="61" t="s">
        <v>12</v>
      </c>
      <c r="E699" s="39">
        <v>123.5</v>
      </c>
      <c r="F699" s="56">
        <f t="shared" si="30"/>
        <v>2964</v>
      </c>
    </row>
    <row r="700" spans="1:6" x14ac:dyDescent="0.2">
      <c r="A700" s="72"/>
      <c r="B700" s="315"/>
      <c r="C700" s="270"/>
      <c r="D700" s="61"/>
      <c r="E700" s="39"/>
      <c r="F700" s="56">
        <f t="shared" si="30"/>
        <v>0</v>
      </c>
    </row>
    <row r="701" spans="1:6" x14ac:dyDescent="0.2">
      <c r="A701" s="73">
        <v>5</v>
      </c>
      <c r="B701" s="314" t="s">
        <v>40</v>
      </c>
      <c r="C701" s="270"/>
      <c r="D701" s="61"/>
      <c r="E701" s="39"/>
      <c r="F701" s="56">
        <f t="shared" si="30"/>
        <v>0</v>
      </c>
    </row>
    <row r="702" spans="1:6" x14ac:dyDescent="0.2">
      <c r="A702" s="74">
        <v>5.0999999999999996</v>
      </c>
      <c r="B702" s="315" t="s">
        <v>41</v>
      </c>
      <c r="C702" s="270">
        <v>49</v>
      </c>
      <c r="D702" s="61" t="s">
        <v>42</v>
      </c>
      <c r="E702" s="39">
        <v>211.89</v>
      </c>
      <c r="F702" s="56">
        <f t="shared" si="30"/>
        <v>10382.61</v>
      </c>
    </row>
    <row r="703" spans="1:6" x14ac:dyDescent="0.2">
      <c r="A703" s="74">
        <v>5.2</v>
      </c>
      <c r="B703" s="315" t="s">
        <v>43</v>
      </c>
      <c r="C703" s="270">
        <v>24.01</v>
      </c>
      <c r="D703" s="61" t="s">
        <v>42</v>
      </c>
      <c r="E703" s="39">
        <v>310.18</v>
      </c>
      <c r="F703" s="56">
        <f t="shared" si="30"/>
        <v>7447.42</v>
      </c>
    </row>
    <row r="704" spans="1:6" x14ac:dyDescent="0.2">
      <c r="A704" s="74">
        <v>5.3</v>
      </c>
      <c r="B704" s="315" t="s">
        <v>44</v>
      </c>
      <c r="C704" s="270">
        <v>36</v>
      </c>
      <c r="D704" s="61" t="s">
        <v>42</v>
      </c>
      <c r="E704" s="39">
        <v>346.62</v>
      </c>
      <c r="F704" s="56">
        <f t="shared" si="30"/>
        <v>12478.32</v>
      </c>
    </row>
    <row r="705" spans="1:6" x14ac:dyDescent="0.2">
      <c r="A705" s="72"/>
      <c r="B705" s="315"/>
      <c r="C705" s="270"/>
      <c r="D705" s="61"/>
      <c r="E705" s="39"/>
      <c r="F705" s="56">
        <f t="shared" si="30"/>
        <v>0</v>
      </c>
    </row>
    <row r="706" spans="1:6" x14ac:dyDescent="0.2">
      <c r="A706" s="73">
        <v>6</v>
      </c>
      <c r="B706" s="314" t="s">
        <v>45</v>
      </c>
      <c r="C706" s="270"/>
      <c r="D706" s="61"/>
      <c r="E706" s="39"/>
      <c r="F706" s="56">
        <f t="shared" si="30"/>
        <v>0</v>
      </c>
    </row>
    <row r="707" spans="1:6" x14ac:dyDescent="0.2">
      <c r="A707" s="74">
        <v>6.1</v>
      </c>
      <c r="B707" s="315" t="s">
        <v>46</v>
      </c>
      <c r="C707" s="270">
        <v>1</v>
      </c>
      <c r="D707" s="61" t="s">
        <v>19</v>
      </c>
      <c r="E707" s="39">
        <v>2048.7600000000002</v>
      </c>
      <c r="F707" s="56">
        <f t="shared" si="30"/>
        <v>2048.7600000000002</v>
      </c>
    </row>
    <row r="708" spans="1:6" x14ac:dyDescent="0.2">
      <c r="A708" s="74">
        <v>6.2</v>
      </c>
      <c r="B708" s="315" t="s">
        <v>47</v>
      </c>
      <c r="C708" s="270">
        <v>1</v>
      </c>
      <c r="D708" s="61" t="s">
        <v>19</v>
      </c>
      <c r="E708" s="39">
        <v>1309</v>
      </c>
      <c r="F708" s="56">
        <f t="shared" si="30"/>
        <v>1309</v>
      </c>
    </row>
    <row r="709" spans="1:6" x14ac:dyDescent="0.2">
      <c r="A709" s="74"/>
      <c r="B709" s="315"/>
      <c r="C709" s="270"/>
      <c r="D709" s="61"/>
      <c r="E709" s="39"/>
      <c r="F709" s="56"/>
    </row>
    <row r="710" spans="1:6" x14ac:dyDescent="0.2">
      <c r="A710" s="91" t="s">
        <v>315</v>
      </c>
      <c r="B710" s="157" t="s">
        <v>316</v>
      </c>
      <c r="C710" s="270"/>
      <c r="D710" s="61"/>
      <c r="E710" s="39"/>
      <c r="F710" s="56">
        <f t="shared" ref="F710:F754" si="31">ROUND(C710*E710,2)</f>
        <v>0</v>
      </c>
    </row>
    <row r="711" spans="1:6" x14ac:dyDescent="0.2">
      <c r="A711" s="92"/>
      <c r="B711" s="157"/>
      <c r="C711" s="270"/>
      <c r="D711" s="61"/>
      <c r="E711" s="39"/>
      <c r="F711" s="56">
        <f t="shared" si="31"/>
        <v>0</v>
      </c>
    </row>
    <row r="712" spans="1:6" x14ac:dyDescent="0.2">
      <c r="A712" s="92">
        <v>1</v>
      </c>
      <c r="B712" s="157" t="s">
        <v>267</v>
      </c>
      <c r="C712" s="270"/>
      <c r="D712" s="61"/>
      <c r="E712" s="39"/>
      <c r="F712" s="56">
        <f t="shared" si="31"/>
        <v>0</v>
      </c>
    </row>
    <row r="713" spans="1:6" x14ac:dyDescent="0.2">
      <c r="A713" s="26">
        <v>1.1000000000000001</v>
      </c>
      <c r="B713" s="162" t="s">
        <v>48</v>
      </c>
      <c r="C713" s="270">
        <v>4.62</v>
      </c>
      <c r="D713" s="61" t="s">
        <v>15</v>
      </c>
      <c r="E713" s="39">
        <v>8501.11</v>
      </c>
      <c r="F713" s="56">
        <f t="shared" si="31"/>
        <v>39275.129999999997</v>
      </c>
    </row>
    <row r="714" spans="1:6" x14ac:dyDescent="0.2">
      <c r="A714" s="26">
        <v>1.2000000000000002</v>
      </c>
      <c r="B714" s="162" t="s">
        <v>35</v>
      </c>
      <c r="C714" s="270">
        <v>9.5</v>
      </c>
      <c r="D714" s="61" t="s">
        <v>15</v>
      </c>
      <c r="E714" s="39">
        <v>6450.03</v>
      </c>
      <c r="F714" s="56">
        <f t="shared" si="31"/>
        <v>61275.29</v>
      </c>
    </row>
    <row r="715" spans="1:6" x14ac:dyDescent="0.2">
      <c r="A715" s="26">
        <v>1.3</v>
      </c>
      <c r="B715" s="162" t="s">
        <v>49</v>
      </c>
      <c r="C715" s="270">
        <v>0.56999999999999995</v>
      </c>
      <c r="D715" s="61" t="s">
        <v>15</v>
      </c>
      <c r="E715" s="39">
        <v>9947.2000000000007</v>
      </c>
      <c r="F715" s="56">
        <f t="shared" si="31"/>
        <v>5669.9</v>
      </c>
    </row>
    <row r="716" spans="1:6" x14ac:dyDescent="0.2">
      <c r="A716" s="26">
        <v>1.4</v>
      </c>
      <c r="B716" s="162" t="s">
        <v>50</v>
      </c>
      <c r="C716" s="270">
        <v>0.15</v>
      </c>
      <c r="D716" s="61" t="s">
        <v>15</v>
      </c>
      <c r="E716" s="39">
        <v>9947.2000000000007</v>
      </c>
      <c r="F716" s="56">
        <f t="shared" si="31"/>
        <v>1492.08</v>
      </c>
    </row>
    <row r="717" spans="1:6" x14ac:dyDescent="0.2">
      <c r="A717" s="26"/>
      <c r="B717" s="162"/>
      <c r="C717" s="270"/>
      <c r="D717" s="61"/>
      <c r="E717" s="39"/>
      <c r="F717" s="56">
        <f t="shared" si="31"/>
        <v>0</v>
      </c>
    </row>
    <row r="718" spans="1:6" x14ac:dyDescent="0.2">
      <c r="A718" s="92">
        <v>2</v>
      </c>
      <c r="B718" s="157" t="s">
        <v>51</v>
      </c>
      <c r="C718" s="270"/>
      <c r="D718" s="61"/>
      <c r="E718" s="39"/>
      <c r="F718" s="56">
        <f t="shared" si="31"/>
        <v>0</v>
      </c>
    </row>
    <row r="719" spans="1:6" x14ac:dyDescent="0.2">
      <c r="A719" s="26">
        <v>2.1</v>
      </c>
      <c r="B719" s="162" t="s">
        <v>52</v>
      </c>
      <c r="C719" s="270">
        <v>82.74</v>
      </c>
      <c r="D719" s="61" t="s">
        <v>42</v>
      </c>
      <c r="E719" s="39">
        <v>1011.35</v>
      </c>
      <c r="F719" s="56">
        <f t="shared" si="31"/>
        <v>83679.100000000006</v>
      </c>
    </row>
    <row r="720" spans="1:6" x14ac:dyDescent="0.2">
      <c r="A720" s="26"/>
      <c r="B720" s="162"/>
      <c r="C720" s="270"/>
      <c r="D720" s="61"/>
      <c r="E720" s="39"/>
      <c r="F720" s="56">
        <f t="shared" si="31"/>
        <v>0</v>
      </c>
    </row>
    <row r="721" spans="1:6" x14ac:dyDescent="0.2">
      <c r="A721" s="92">
        <v>3</v>
      </c>
      <c r="B721" s="157" t="s">
        <v>40</v>
      </c>
      <c r="C721" s="270"/>
      <c r="D721" s="61"/>
      <c r="E721" s="39"/>
      <c r="F721" s="56">
        <f t="shared" si="31"/>
        <v>0</v>
      </c>
    </row>
    <row r="722" spans="1:6" x14ac:dyDescent="0.2">
      <c r="A722" s="26">
        <v>3.1</v>
      </c>
      <c r="B722" s="162" t="s">
        <v>53</v>
      </c>
      <c r="C722" s="270">
        <v>55</v>
      </c>
      <c r="D722" s="61" t="s">
        <v>42</v>
      </c>
      <c r="E722" s="39">
        <v>303.72000000000003</v>
      </c>
      <c r="F722" s="56">
        <f t="shared" si="31"/>
        <v>16704.599999999999</v>
      </c>
    </row>
    <row r="723" spans="1:6" x14ac:dyDescent="0.2">
      <c r="A723" s="26">
        <v>3.2</v>
      </c>
      <c r="B723" s="162" t="s">
        <v>54</v>
      </c>
      <c r="C723" s="270">
        <v>103.09</v>
      </c>
      <c r="D723" s="61" t="s">
        <v>42</v>
      </c>
      <c r="E723" s="39">
        <v>205.43</v>
      </c>
      <c r="F723" s="56">
        <f t="shared" si="31"/>
        <v>21177.78</v>
      </c>
    </row>
    <row r="724" spans="1:6" x14ac:dyDescent="0.2">
      <c r="A724" s="26">
        <v>3.3000000000000003</v>
      </c>
      <c r="B724" s="162" t="s">
        <v>55</v>
      </c>
      <c r="C724" s="270">
        <v>103.69</v>
      </c>
      <c r="D724" s="61" t="s">
        <v>42</v>
      </c>
      <c r="E724" s="39">
        <v>247.43</v>
      </c>
      <c r="F724" s="56">
        <f t="shared" si="31"/>
        <v>25656.02</v>
      </c>
    </row>
    <row r="725" spans="1:6" x14ac:dyDescent="0.2">
      <c r="A725" s="26">
        <v>3.4000000000000004</v>
      </c>
      <c r="B725" s="162" t="s">
        <v>56</v>
      </c>
      <c r="C725" s="270">
        <v>243.76</v>
      </c>
      <c r="D725" s="61" t="s">
        <v>42</v>
      </c>
      <c r="E725" s="39">
        <v>75.52</v>
      </c>
      <c r="F725" s="56">
        <f t="shared" si="31"/>
        <v>18408.759999999998</v>
      </c>
    </row>
    <row r="726" spans="1:6" x14ac:dyDescent="0.2">
      <c r="A726" s="26">
        <v>3.5000000000000004</v>
      </c>
      <c r="B726" s="162" t="s">
        <v>57</v>
      </c>
      <c r="C726" s="270">
        <v>124.96</v>
      </c>
      <c r="D726" s="61" t="s">
        <v>26</v>
      </c>
      <c r="E726" s="39">
        <v>83.76</v>
      </c>
      <c r="F726" s="56">
        <f t="shared" si="31"/>
        <v>10466.65</v>
      </c>
    </row>
    <row r="727" spans="1:6" x14ac:dyDescent="0.2">
      <c r="A727" s="26">
        <v>3.6000000000000005</v>
      </c>
      <c r="B727" s="162" t="s">
        <v>58</v>
      </c>
      <c r="C727" s="270">
        <v>79.2</v>
      </c>
      <c r="D727" s="61" t="s">
        <v>42</v>
      </c>
      <c r="E727" s="39">
        <v>346.62</v>
      </c>
      <c r="F727" s="56">
        <f t="shared" si="31"/>
        <v>27452.3</v>
      </c>
    </row>
    <row r="728" spans="1:6" x14ac:dyDescent="0.2">
      <c r="A728" s="26">
        <v>3.7000000000000006</v>
      </c>
      <c r="B728" s="162" t="s">
        <v>59</v>
      </c>
      <c r="C728" s="270">
        <v>70.400000000000006</v>
      </c>
      <c r="D728" s="61" t="s">
        <v>26</v>
      </c>
      <c r="E728" s="39">
        <v>488.5</v>
      </c>
      <c r="F728" s="56">
        <f t="shared" si="31"/>
        <v>34390.400000000001</v>
      </c>
    </row>
    <row r="729" spans="1:6" x14ac:dyDescent="0.2">
      <c r="A729" s="26"/>
      <c r="B729" s="162"/>
      <c r="C729" s="270"/>
      <c r="D729" s="61"/>
      <c r="E729" s="39"/>
      <c r="F729" s="56">
        <f t="shared" si="31"/>
        <v>0</v>
      </c>
    </row>
    <row r="730" spans="1:6" x14ac:dyDescent="0.2">
      <c r="A730" s="92">
        <v>4</v>
      </c>
      <c r="B730" s="157" t="s">
        <v>60</v>
      </c>
      <c r="C730" s="274"/>
      <c r="D730" s="78"/>
      <c r="E730" s="79"/>
      <c r="F730" s="56">
        <f t="shared" si="31"/>
        <v>0</v>
      </c>
    </row>
    <row r="731" spans="1:6" x14ac:dyDescent="0.2">
      <c r="A731" s="26">
        <v>4.0999999999999996</v>
      </c>
      <c r="B731" s="162" t="s">
        <v>61</v>
      </c>
      <c r="C731" s="270">
        <v>3.47</v>
      </c>
      <c r="D731" s="61" t="s">
        <v>42</v>
      </c>
      <c r="E731" s="39">
        <v>3149.24</v>
      </c>
      <c r="F731" s="56">
        <f t="shared" si="31"/>
        <v>10927.86</v>
      </c>
    </row>
    <row r="732" spans="1:6" x14ac:dyDescent="0.2">
      <c r="A732" s="26">
        <v>4.2</v>
      </c>
      <c r="B732" s="162" t="s">
        <v>317</v>
      </c>
      <c r="C732" s="270">
        <v>31.54</v>
      </c>
      <c r="D732" s="61" t="s">
        <v>42</v>
      </c>
      <c r="E732" s="39">
        <v>1230.6099999999999</v>
      </c>
      <c r="F732" s="56">
        <f t="shared" si="31"/>
        <v>38813.440000000002</v>
      </c>
    </row>
    <row r="733" spans="1:6" x14ac:dyDescent="0.2">
      <c r="A733" s="26"/>
      <c r="B733" s="162"/>
      <c r="C733" s="270"/>
      <c r="D733" s="61"/>
      <c r="E733" s="39"/>
      <c r="F733" s="56">
        <f t="shared" si="31"/>
        <v>0</v>
      </c>
    </row>
    <row r="734" spans="1:6" x14ac:dyDescent="0.2">
      <c r="A734" s="92">
        <v>5</v>
      </c>
      <c r="B734" s="157" t="s">
        <v>38</v>
      </c>
      <c r="C734" s="274"/>
      <c r="D734" s="78"/>
      <c r="E734" s="79"/>
      <c r="F734" s="56">
        <f t="shared" si="31"/>
        <v>0</v>
      </c>
    </row>
    <row r="735" spans="1:6" x14ac:dyDescent="0.2">
      <c r="A735" s="26">
        <v>5.0999999999999996</v>
      </c>
      <c r="B735" s="162" t="s">
        <v>236</v>
      </c>
      <c r="C735" s="270">
        <v>66.22</v>
      </c>
      <c r="D735" s="61" t="s">
        <v>26</v>
      </c>
      <c r="E735" s="39">
        <v>123.5</v>
      </c>
      <c r="F735" s="56">
        <f t="shared" si="31"/>
        <v>8178.17</v>
      </c>
    </row>
    <row r="736" spans="1:6" x14ac:dyDescent="0.2">
      <c r="A736" s="26">
        <v>5.2</v>
      </c>
      <c r="B736" s="162" t="s">
        <v>63</v>
      </c>
      <c r="C736" s="270">
        <v>2.2000000000000002</v>
      </c>
      <c r="D736" s="61" t="s">
        <v>64</v>
      </c>
      <c r="E736" s="39">
        <v>1475.35</v>
      </c>
      <c r="F736" s="56">
        <f t="shared" si="31"/>
        <v>3245.77</v>
      </c>
    </row>
    <row r="737" spans="1:6" x14ac:dyDescent="0.2">
      <c r="A737" s="26"/>
      <c r="B737" s="162"/>
      <c r="C737" s="270"/>
      <c r="D737" s="61"/>
      <c r="E737" s="39"/>
      <c r="F737" s="56">
        <f t="shared" si="31"/>
        <v>0</v>
      </c>
    </row>
    <row r="738" spans="1:6" x14ac:dyDescent="0.2">
      <c r="A738" s="92">
        <v>6</v>
      </c>
      <c r="B738" s="157" t="s">
        <v>65</v>
      </c>
      <c r="C738" s="270"/>
      <c r="D738" s="61"/>
      <c r="E738" s="39"/>
      <c r="F738" s="56">
        <f t="shared" si="31"/>
        <v>0</v>
      </c>
    </row>
    <row r="739" spans="1:6" x14ac:dyDescent="0.2">
      <c r="A739" s="26">
        <v>6.1</v>
      </c>
      <c r="B739" s="162" t="s">
        <v>66</v>
      </c>
      <c r="C739" s="270">
        <v>1</v>
      </c>
      <c r="D739" s="61" t="s">
        <v>19</v>
      </c>
      <c r="E739" s="39">
        <v>12860.63</v>
      </c>
      <c r="F739" s="56">
        <f t="shared" si="31"/>
        <v>12860.63</v>
      </c>
    </row>
    <row r="740" spans="1:6" x14ac:dyDescent="0.2">
      <c r="A740" s="26">
        <v>6.2</v>
      </c>
      <c r="B740" s="162" t="s">
        <v>67</v>
      </c>
      <c r="C740" s="270">
        <v>1</v>
      </c>
      <c r="D740" s="61" t="s">
        <v>19</v>
      </c>
      <c r="E740" s="39">
        <v>10500</v>
      </c>
      <c r="F740" s="56">
        <f t="shared" si="31"/>
        <v>10500</v>
      </c>
    </row>
    <row r="741" spans="1:6" x14ac:dyDescent="0.2">
      <c r="A741" s="26"/>
      <c r="B741" s="162"/>
      <c r="C741" s="270"/>
      <c r="D741" s="61"/>
      <c r="E741" s="39"/>
      <c r="F741" s="56">
        <f t="shared" si="31"/>
        <v>0</v>
      </c>
    </row>
    <row r="742" spans="1:6" x14ac:dyDescent="0.2">
      <c r="A742" s="92">
        <v>7</v>
      </c>
      <c r="B742" s="157" t="s">
        <v>68</v>
      </c>
      <c r="C742" s="270"/>
      <c r="D742" s="61"/>
      <c r="E742" s="39"/>
      <c r="F742" s="56">
        <f t="shared" si="31"/>
        <v>0</v>
      </c>
    </row>
    <row r="743" spans="1:6" x14ac:dyDescent="0.2">
      <c r="A743" s="26">
        <v>7.1</v>
      </c>
      <c r="B743" s="162" t="s">
        <v>69</v>
      </c>
      <c r="C743" s="270">
        <v>1</v>
      </c>
      <c r="D743" s="61" t="s">
        <v>19</v>
      </c>
      <c r="E743" s="39">
        <v>4963.75</v>
      </c>
      <c r="F743" s="56">
        <f t="shared" si="31"/>
        <v>4963.75</v>
      </c>
    </row>
    <row r="744" spans="1:6" x14ac:dyDescent="0.2">
      <c r="A744" s="26">
        <v>7.2</v>
      </c>
      <c r="B744" s="162" t="s">
        <v>70</v>
      </c>
      <c r="C744" s="270">
        <v>2</v>
      </c>
      <c r="D744" s="61" t="s">
        <v>19</v>
      </c>
      <c r="E744" s="39">
        <v>1070.27</v>
      </c>
      <c r="F744" s="56">
        <f t="shared" si="31"/>
        <v>2140.54</v>
      </c>
    </row>
    <row r="745" spans="1:6" x14ac:dyDescent="0.2">
      <c r="A745" s="26">
        <v>7.3</v>
      </c>
      <c r="B745" s="162" t="s">
        <v>71</v>
      </c>
      <c r="C745" s="270">
        <v>1</v>
      </c>
      <c r="D745" s="61" t="s">
        <v>19</v>
      </c>
      <c r="E745" s="39">
        <v>1004.01</v>
      </c>
      <c r="F745" s="56">
        <f t="shared" si="31"/>
        <v>1004.01</v>
      </c>
    </row>
    <row r="746" spans="1:6" x14ac:dyDescent="0.2">
      <c r="A746" s="26">
        <v>7.4</v>
      </c>
      <c r="B746" s="162" t="s">
        <v>72</v>
      </c>
      <c r="C746" s="270">
        <v>2</v>
      </c>
      <c r="D746" s="61" t="s">
        <v>19</v>
      </c>
      <c r="E746" s="39">
        <v>881.29</v>
      </c>
      <c r="F746" s="56">
        <f t="shared" si="31"/>
        <v>1762.58</v>
      </c>
    </row>
    <row r="747" spans="1:6" x14ac:dyDescent="0.2">
      <c r="A747" s="26"/>
      <c r="B747" s="162"/>
      <c r="C747" s="270"/>
      <c r="D747" s="61"/>
      <c r="E747" s="39"/>
      <c r="F747" s="56">
        <f t="shared" si="31"/>
        <v>0</v>
      </c>
    </row>
    <row r="748" spans="1:6" x14ac:dyDescent="0.2">
      <c r="A748" s="92">
        <v>8</v>
      </c>
      <c r="B748" s="157" t="s">
        <v>309</v>
      </c>
      <c r="C748" s="270"/>
      <c r="D748" s="61"/>
      <c r="E748" s="39"/>
      <c r="F748" s="56">
        <f t="shared" si="31"/>
        <v>0</v>
      </c>
    </row>
    <row r="749" spans="1:6" x14ac:dyDescent="0.2">
      <c r="A749" s="26">
        <v>8.1</v>
      </c>
      <c r="B749" s="162" t="s">
        <v>73</v>
      </c>
      <c r="C749" s="270">
        <v>44.4</v>
      </c>
      <c r="D749" s="61" t="s">
        <v>26</v>
      </c>
      <c r="E749" s="39">
        <v>1283.03</v>
      </c>
      <c r="F749" s="56">
        <f t="shared" si="31"/>
        <v>56966.53</v>
      </c>
    </row>
    <row r="750" spans="1:6" x14ac:dyDescent="0.2">
      <c r="A750" s="26">
        <v>8.1999999999999993</v>
      </c>
      <c r="B750" s="156" t="s">
        <v>310</v>
      </c>
      <c r="C750" s="270">
        <v>20</v>
      </c>
      <c r="D750" s="61" t="s">
        <v>19</v>
      </c>
      <c r="E750" s="39">
        <v>399.53</v>
      </c>
      <c r="F750" s="56">
        <f t="shared" si="31"/>
        <v>7990.6</v>
      </c>
    </row>
    <row r="751" spans="1:6" ht="24" x14ac:dyDescent="0.2">
      <c r="A751" s="26">
        <v>8.3000000000000007</v>
      </c>
      <c r="B751" s="156" t="s">
        <v>311</v>
      </c>
      <c r="C751" s="270">
        <v>6</v>
      </c>
      <c r="D751" s="61" t="s">
        <v>19</v>
      </c>
      <c r="E751" s="39">
        <v>4148</v>
      </c>
      <c r="F751" s="56">
        <f t="shared" si="31"/>
        <v>24888</v>
      </c>
    </row>
    <row r="752" spans="1:6" x14ac:dyDescent="0.2">
      <c r="A752" s="26">
        <v>8.4</v>
      </c>
      <c r="B752" s="162" t="s">
        <v>74</v>
      </c>
      <c r="C752" s="270">
        <v>1</v>
      </c>
      <c r="D752" s="61" t="s">
        <v>19</v>
      </c>
      <c r="E752" s="39">
        <v>3723.17</v>
      </c>
      <c r="F752" s="56">
        <f t="shared" si="31"/>
        <v>3723.17</v>
      </c>
    </row>
    <row r="753" spans="1:6" x14ac:dyDescent="0.2">
      <c r="A753" s="26"/>
      <c r="B753" s="162"/>
      <c r="C753" s="270"/>
      <c r="D753" s="61"/>
      <c r="E753" s="39"/>
      <c r="F753" s="56">
        <f t="shared" si="31"/>
        <v>0</v>
      </c>
    </row>
    <row r="754" spans="1:6" x14ac:dyDescent="0.2">
      <c r="A754" s="26">
        <v>9</v>
      </c>
      <c r="B754" s="162" t="s">
        <v>75</v>
      </c>
      <c r="C754" s="270">
        <v>17.28</v>
      </c>
      <c r="D754" s="61" t="s">
        <v>42</v>
      </c>
      <c r="E754" s="39">
        <v>382.71</v>
      </c>
      <c r="F754" s="56">
        <f t="shared" si="31"/>
        <v>6613.23</v>
      </c>
    </row>
    <row r="755" spans="1:6" x14ac:dyDescent="0.2">
      <c r="A755" s="26"/>
      <c r="B755" s="167"/>
      <c r="C755" s="270"/>
      <c r="D755" s="61"/>
      <c r="E755" s="39"/>
      <c r="F755" s="80"/>
    </row>
    <row r="756" spans="1:6" x14ac:dyDescent="0.2">
      <c r="A756" s="342" t="s">
        <v>3</v>
      </c>
      <c r="B756" s="316" t="s">
        <v>365</v>
      </c>
      <c r="C756" s="275"/>
      <c r="D756" s="82"/>
      <c r="E756" s="83"/>
      <c r="F756" s="84"/>
    </row>
    <row r="757" spans="1:6" x14ac:dyDescent="0.2">
      <c r="A757" s="343"/>
      <c r="B757" s="317"/>
      <c r="C757" s="275"/>
      <c r="D757" s="82"/>
      <c r="E757" s="83"/>
      <c r="F757" s="84"/>
    </row>
    <row r="758" spans="1:6" x14ac:dyDescent="0.2">
      <c r="A758" s="86">
        <v>1</v>
      </c>
      <c r="B758" s="316" t="s">
        <v>79</v>
      </c>
      <c r="C758" s="275"/>
      <c r="D758" s="82"/>
      <c r="E758" s="83"/>
      <c r="F758" s="84"/>
    </row>
    <row r="759" spans="1:6" x14ac:dyDescent="0.2">
      <c r="A759" s="87">
        <v>1.1000000000000001</v>
      </c>
      <c r="B759" s="171" t="s">
        <v>80</v>
      </c>
      <c r="C759" s="270">
        <v>2</v>
      </c>
      <c r="D759" s="61" t="s">
        <v>19</v>
      </c>
      <c r="E759" s="39">
        <v>8444.82</v>
      </c>
      <c r="F759" s="88">
        <f t="shared" ref="F759:F772" si="32">ROUND(C759*E759,2)</f>
        <v>16889.64</v>
      </c>
    </row>
    <row r="760" spans="1:6" x14ac:dyDescent="0.2">
      <c r="A760" s="87">
        <v>1.2000000000000002</v>
      </c>
      <c r="B760" s="171" t="s">
        <v>81</v>
      </c>
      <c r="C760" s="270">
        <v>231</v>
      </c>
      <c r="D760" s="61" t="s">
        <v>82</v>
      </c>
      <c r="E760" s="39">
        <v>17.25</v>
      </c>
      <c r="F760" s="88">
        <f t="shared" si="32"/>
        <v>3984.75</v>
      </c>
    </row>
    <row r="761" spans="1:6" x14ac:dyDescent="0.2">
      <c r="A761" s="87">
        <v>1.3000000000000003</v>
      </c>
      <c r="B761" s="171" t="s">
        <v>83</v>
      </c>
      <c r="C761" s="270">
        <v>2</v>
      </c>
      <c r="D761" s="61" t="s">
        <v>19</v>
      </c>
      <c r="E761" s="39">
        <v>1624.5</v>
      </c>
      <c r="F761" s="88">
        <f t="shared" si="32"/>
        <v>3249</v>
      </c>
    </row>
    <row r="762" spans="1:6" x14ac:dyDescent="0.2">
      <c r="A762" s="87">
        <v>1.4000000000000004</v>
      </c>
      <c r="B762" s="171" t="s">
        <v>84</v>
      </c>
      <c r="C762" s="270">
        <v>2</v>
      </c>
      <c r="D762" s="61" t="s">
        <v>19</v>
      </c>
      <c r="E762" s="39">
        <v>2969.23</v>
      </c>
      <c r="F762" s="88">
        <f t="shared" si="32"/>
        <v>5938.46</v>
      </c>
    </row>
    <row r="763" spans="1:6" x14ac:dyDescent="0.2">
      <c r="A763" s="87">
        <v>1.5000000000000004</v>
      </c>
      <c r="B763" s="171" t="s">
        <v>85</v>
      </c>
      <c r="C763" s="270">
        <v>1</v>
      </c>
      <c r="D763" s="61" t="s">
        <v>19</v>
      </c>
      <c r="E763" s="39">
        <v>4512.5</v>
      </c>
      <c r="F763" s="88">
        <f t="shared" si="32"/>
        <v>4512.5</v>
      </c>
    </row>
    <row r="764" spans="1:6" x14ac:dyDescent="0.2">
      <c r="A764" s="87">
        <v>1.6000000000000005</v>
      </c>
      <c r="B764" s="171" t="s">
        <v>86</v>
      </c>
      <c r="C764" s="270">
        <v>1</v>
      </c>
      <c r="D764" s="61" t="s">
        <v>19</v>
      </c>
      <c r="E764" s="39">
        <v>8122.5</v>
      </c>
      <c r="F764" s="88">
        <f t="shared" si="32"/>
        <v>8122.5</v>
      </c>
    </row>
    <row r="765" spans="1:6" ht="24" x14ac:dyDescent="0.2">
      <c r="A765" s="87">
        <v>1.7000000000000006</v>
      </c>
      <c r="B765" s="171" t="s">
        <v>87</v>
      </c>
      <c r="C765" s="270">
        <v>1</v>
      </c>
      <c r="D765" s="61" t="s">
        <v>19</v>
      </c>
      <c r="E765" s="39">
        <v>38453.269999999997</v>
      </c>
      <c r="F765" s="88">
        <f t="shared" si="32"/>
        <v>38453.269999999997</v>
      </c>
    </row>
    <row r="766" spans="1:6" x14ac:dyDescent="0.2">
      <c r="A766" s="87">
        <v>1.8000000000000007</v>
      </c>
      <c r="B766" s="171" t="s">
        <v>88</v>
      </c>
      <c r="C766" s="270">
        <v>1</v>
      </c>
      <c r="D766" s="61" t="s">
        <v>19</v>
      </c>
      <c r="E766" s="39">
        <v>1998.4</v>
      </c>
      <c r="F766" s="88">
        <f t="shared" si="32"/>
        <v>1998.4</v>
      </c>
    </row>
    <row r="767" spans="1:6" x14ac:dyDescent="0.2">
      <c r="A767" s="87">
        <v>1.9000000000000008</v>
      </c>
      <c r="B767" s="171" t="s">
        <v>89</v>
      </c>
      <c r="C767" s="270">
        <v>1</v>
      </c>
      <c r="D767" s="61" t="s">
        <v>19</v>
      </c>
      <c r="E767" s="39">
        <v>1285.8499999999999</v>
      </c>
      <c r="F767" s="88">
        <f t="shared" si="32"/>
        <v>1285.8499999999999</v>
      </c>
    </row>
    <row r="768" spans="1:6" x14ac:dyDescent="0.2">
      <c r="A768" s="89">
        <v>1.1000000000000001</v>
      </c>
      <c r="B768" s="171" t="s">
        <v>90</v>
      </c>
      <c r="C768" s="270">
        <v>1</v>
      </c>
      <c r="D768" s="61" t="s">
        <v>91</v>
      </c>
      <c r="E768" s="39">
        <v>4512.5</v>
      </c>
      <c r="F768" s="88">
        <f t="shared" si="32"/>
        <v>4512.5</v>
      </c>
    </row>
    <row r="769" spans="1:6" x14ac:dyDescent="0.2">
      <c r="A769" s="89">
        <v>1.1100000000000001</v>
      </c>
      <c r="B769" s="171" t="s">
        <v>92</v>
      </c>
      <c r="C769" s="270">
        <v>2</v>
      </c>
      <c r="D769" s="61" t="s">
        <v>19</v>
      </c>
      <c r="E769" s="39">
        <v>1172.6500000000001</v>
      </c>
      <c r="F769" s="88">
        <f t="shared" si="32"/>
        <v>2345.3000000000002</v>
      </c>
    </row>
    <row r="770" spans="1:6" x14ac:dyDescent="0.2">
      <c r="A770" s="89">
        <v>1.1200000000000001</v>
      </c>
      <c r="B770" s="171" t="s">
        <v>93</v>
      </c>
      <c r="C770" s="270">
        <v>2</v>
      </c>
      <c r="D770" s="61" t="s">
        <v>19</v>
      </c>
      <c r="E770" s="39">
        <v>1172.6500000000001</v>
      </c>
      <c r="F770" s="88">
        <f t="shared" si="32"/>
        <v>2345.3000000000002</v>
      </c>
    </row>
    <row r="771" spans="1:6" x14ac:dyDescent="0.2">
      <c r="A771" s="89">
        <v>1.1300000000000001</v>
      </c>
      <c r="B771" s="171" t="s">
        <v>318</v>
      </c>
      <c r="C771" s="270">
        <v>1</v>
      </c>
      <c r="D771" s="61" t="s">
        <v>19</v>
      </c>
      <c r="E771" s="39">
        <v>37454.03</v>
      </c>
      <c r="F771" s="88">
        <f t="shared" si="32"/>
        <v>37454.03</v>
      </c>
    </row>
    <row r="772" spans="1:6" x14ac:dyDescent="0.2">
      <c r="A772" s="89">
        <v>1.1400000000000001</v>
      </c>
      <c r="B772" s="171" t="s">
        <v>94</v>
      </c>
      <c r="C772" s="270">
        <v>2</v>
      </c>
      <c r="D772" s="61" t="s">
        <v>19</v>
      </c>
      <c r="E772" s="39">
        <v>1805</v>
      </c>
      <c r="F772" s="88">
        <f t="shared" si="32"/>
        <v>3610</v>
      </c>
    </row>
    <row r="773" spans="1:6" x14ac:dyDescent="0.2">
      <c r="A773" s="38"/>
      <c r="B773" s="318"/>
      <c r="C773" s="275"/>
      <c r="D773" s="61"/>
      <c r="E773" s="39"/>
      <c r="F773" s="40"/>
    </row>
    <row r="774" spans="1:6" x14ac:dyDescent="0.2">
      <c r="A774" s="86">
        <v>2</v>
      </c>
      <c r="B774" s="316" t="s">
        <v>95</v>
      </c>
      <c r="C774" s="275"/>
      <c r="D774" s="61"/>
      <c r="E774" s="39"/>
      <c r="F774" s="40"/>
    </row>
    <row r="775" spans="1:6" x14ac:dyDescent="0.2">
      <c r="A775" s="87">
        <v>2.1</v>
      </c>
      <c r="B775" s="171" t="s">
        <v>96</v>
      </c>
      <c r="C775" s="270">
        <v>1</v>
      </c>
      <c r="D775" s="61" t="s">
        <v>19</v>
      </c>
      <c r="E775" s="39">
        <v>127.86</v>
      </c>
      <c r="F775" s="88">
        <f t="shared" ref="F775:F791" si="33">ROUND(C775*E775,2)</f>
        <v>127.86</v>
      </c>
    </row>
    <row r="776" spans="1:6" x14ac:dyDescent="0.2">
      <c r="A776" s="87">
        <v>2.2000000000000002</v>
      </c>
      <c r="B776" s="171" t="s">
        <v>97</v>
      </c>
      <c r="C776" s="270">
        <v>2</v>
      </c>
      <c r="D776" s="61" t="s">
        <v>19</v>
      </c>
      <c r="E776" s="39">
        <v>715.56</v>
      </c>
      <c r="F776" s="88">
        <f t="shared" si="33"/>
        <v>1431.12</v>
      </c>
    </row>
    <row r="777" spans="1:6" x14ac:dyDescent="0.2">
      <c r="A777" s="87">
        <v>2.3000000000000003</v>
      </c>
      <c r="B777" s="171" t="s">
        <v>98</v>
      </c>
      <c r="C777" s="270">
        <v>2</v>
      </c>
      <c r="D777" s="61" t="s">
        <v>19</v>
      </c>
      <c r="E777" s="39">
        <v>57.78</v>
      </c>
      <c r="F777" s="88">
        <f t="shared" si="33"/>
        <v>115.56</v>
      </c>
    </row>
    <row r="778" spans="1:6" x14ac:dyDescent="0.2">
      <c r="A778" s="87">
        <v>2.4000000000000004</v>
      </c>
      <c r="B778" s="171" t="s">
        <v>99</v>
      </c>
      <c r="C778" s="270">
        <v>1</v>
      </c>
      <c r="D778" s="61" t="s">
        <v>19</v>
      </c>
      <c r="E778" s="39">
        <v>156.49</v>
      </c>
      <c r="F778" s="88">
        <f t="shared" si="33"/>
        <v>156.49</v>
      </c>
    </row>
    <row r="779" spans="1:6" x14ac:dyDescent="0.2">
      <c r="A779" s="87">
        <v>2.5000000000000004</v>
      </c>
      <c r="B779" s="171" t="s">
        <v>100</v>
      </c>
      <c r="C779" s="270">
        <v>2</v>
      </c>
      <c r="D779" s="61" t="s">
        <v>19</v>
      </c>
      <c r="E779" s="39">
        <v>226.06</v>
      </c>
      <c r="F779" s="88">
        <f t="shared" si="33"/>
        <v>452.12</v>
      </c>
    </row>
    <row r="780" spans="1:6" x14ac:dyDescent="0.2">
      <c r="A780" s="87">
        <v>2.6000000000000005</v>
      </c>
      <c r="B780" s="171" t="s">
        <v>101</v>
      </c>
      <c r="C780" s="270">
        <v>4</v>
      </c>
      <c r="D780" s="61" t="s">
        <v>19</v>
      </c>
      <c r="E780" s="39">
        <v>376.04</v>
      </c>
      <c r="F780" s="88">
        <f t="shared" si="33"/>
        <v>1504.16</v>
      </c>
    </row>
    <row r="781" spans="1:6" x14ac:dyDescent="0.2">
      <c r="A781" s="87">
        <v>2.7000000000000006</v>
      </c>
      <c r="B781" s="171" t="s">
        <v>102</v>
      </c>
      <c r="C781" s="270">
        <v>2</v>
      </c>
      <c r="D781" s="61" t="s">
        <v>19</v>
      </c>
      <c r="E781" s="39">
        <v>28.15</v>
      </c>
      <c r="F781" s="88">
        <f t="shared" si="33"/>
        <v>56.3</v>
      </c>
    </row>
    <row r="782" spans="1:6" x14ac:dyDescent="0.2">
      <c r="A782" s="87">
        <v>2.8000000000000007</v>
      </c>
      <c r="B782" s="171" t="s">
        <v>103</v>
      </c>
      <c r="C782" s="270">
        <v>220</v>
      </c>
      <c r="D782" s="61" t="s">
        <v>82</v>
      </c>
      <c r="E782" s="39">
        <v>40.96</v>
      </c>
      <c r="F782" s="88">
        <f t="shared" si="33"/>
        <v>9011.2000000000007</v>
      </c>
    </row>
    <row r="783" spans="1:6" x14ac:dyDescent="0.2">
      <c r="A783" s="87">
        <v>2.9000000000000008</v>
      </c>
      <c r="B783" s="171" t="s">
        <v>104</v>
      </c>
      <c r="C783" s="270">
        <v>4</v>
      </c>
      <c r="D783" s="61" t="s">
        <v>19</v>
      </c>
      <c r="E783" s="39">
        <v>27.08</v>
      </c>
      <c r="F783" s="88">
        <f t="shared" si="33"/>
        <v>108.32</v>
      </c>
    </row>
    <row r="784" spans="1:6" x14ac:dyDescent="0.2">
      <c r="A784" s="89">
        <v>2.1</v>
      </c>
      <c r="B784" s="171" t="s">
        <v>105</v>
      </c>
      <c r="C784" s="270">
        <v>4</v>
      </c>
      <c r="D784" s="61" t="s">
        <v>19</v>
      </c>
      <c r="E784" s="39">
        <v>108.3</v>
      </c>
      <c r="F784" s="88">
        <f t="shared" si="33"/>
        <v>433.2</v>
      </c>
    </row>
    <row r="785" spans="1:6" x14ac:dyDescent="0.2">
      <c r="A785" s="89">
        <v>2.11</v>
      </c>
      <c r="B785" s="171" t="s">
        <v>106</v>
      </c>
      <c r="C785" s="270">
        <v>132</v>
      </c>
      <c r="D785" s="61" t="s">
        <v>82</v>
      </c>
      <c r="E785" s="39">
        <v>96.91</v>
      </c>
      <c r="F785" s="88">
        <f t="shared" si="33"/>
        <v>12792.12</v>
      </c>
    </row>
    <row r="786" spans="1:6" x14ac:dyDescent="0.2">
      <c r="A786" s="89">
        <v>2.1199999999999997</v>
      </c>
      <c r="B786" s="171" t="s">
        <v>107</v>
      </c>
      <c r="C786" s="270">
        <v>66</v>
      </c>
      <c r="D786" s="61" t="s">
        <v>82</v>
      </c>
      <c r="E786" s="39">
        <v>59.52</v>
      </c>
      <c r="F786" s="88">
        <f t="shared" si="33"/>
        <v>3928.32</v>
      </c>
    </row>
    <row r="787" spans="1:6" x14ac:dyDescent="0.2">
      <c r="A787" s="89">
        <v>2.1299999999999994</v>
      </c>
      <c r="B787" s="171" t="s">
        <v>108</v>
      </c>
      <c r="C787" s="270">
        <v>121</v>
      </c>
      <c r="D787" s="61" t="s">
        <v>82</v>
      </c>
      <c r="E787" s="39">
        <v>51.06</v>
      </c>
      <c r="F787" s="88">
        <f t="shared" si="33"/>
        <v>6178.26</v>
      </c>
    </row>
    <row r="788" spans="1:6" ht="36" x14ac:dyDescent="0.2">
      <c r="A788" s="89">
        <v>2.1399999999999992</v>
      </c>
      <c r="B788" s="171" t="s">
        <v>109</v>
      </c>
      <c r="C788" s="270">
        <v>1</v>
      </c>
      <c r="D788" s="61" t="s">
        <v>19</v>
      </c>
      <c r="E788" s="39">
        <v>37896.410000000003</v>
      </c>
      <c r="F788" s="88">
        <f t="shared" si="33"/>
        <v>37896.410000000003</v>
      </c>
    </row>
    <row r="789" spans="1:6" x14ac:dyDescent="0.2">
      <c r="A789" s="89">
        <v>2.149999999999999</v>
      </c>
      <c r="B789" s="171" t="s">
        <v>110</v>
      </c>
      <c r="C789" s="270">
        <v>1</v>
      </c>
      <c r="D789" s="61" t="s">
        <v>19</v>
      </c>
      <c r="E789" s="39">
        <v>271.36</v>
      </c>
      <c r="F789" s="88">
        <f t="shared" si="33"/>
        <v>271.36</v>
      </c>
    </row>
    <row r="790" spans="1:6" x14ac:dyDescent="0.2">
      <c r="A790" s="89">
        <v>2.1599999999999988</v>
      </c>
      <c r="B790" s="171" t="s">
        <v>111</v>
      </c>
      <c r="C790" s="270">
        <v>2</v>
      </c>
      <c r="D790" s="61" t="s">
        <v>19</v>
      </c>
      <c r="E790" s="39">
        <v>285</v>
      </c>
      <c r="F790" s="88">
        <f t="shared" si="33"/>
        <v>570</v>
      </c>
    </row>
    <row r="791" spans="1:6" x14ac:dyDescent="0.2">
      <c r="A791" s="89">
        <v>2.1699999999999986</v>
      </c>
      <c r="B791" s="171" t="s">
        <v>319</v>
      </c>
      <c r="C791" s="270">
        <v>1</v>
      </c>
      <c r="D791" s="61" t="s">
        <v>19</v>
      </c>
      <c r="E791" s="39">
        <v>21472.32</v>
      </c>
      <c r="F791" s="88">
        <f t="shared" si="33"/>
        <v>21472.32</v>
      </c>
    </row>
    <row r="792" spans="1:6" x14ac:dyDescent="0.2">
      <c r="A792" s="90"/>
      <c r="B792" s="318"/>
      <c r="C792" s="270"/>
      <c r="D792" s="61"/>
      <c r="E792" s="39"/>
      <c r="F792" s="40"/>
    </row>
    <row r="793" spans="1:6" x14ac:dyDescent="0.2">
      <c r="A793" s="86">
        <v>3</v>
      </c>
      <c r="B793" s="316" t="s">
        <v>112</v>
      </c>
      <c r="C793" s="270"/>
      <c r="D793" s="61"/>
      <c r="E793" s="39"/>
      <c r="F793" s="40"/>
    </row>
    <row r="794" spans="1:6" ht="24" x14ac:dyDescent="0.2">
      <c r="A794" s="87">
        <v>3.1</v>
      </c>
      <c r="B794" s="173" t="s">
        <v>113</v>
      </c>
      <c r="C794" s="270">
        <v>3</v>
      </c>
      <c r="D794" s="61" t="s">
        <v>19</v>
      </c>
      <c r="E794" s="39">
        <v>25292.560000000001</v>
      </c>
      <c r="F794" s="40">
        <f>ROUND(C794*E794,2)</f>
        <v>75877.679999999993</v>
      </c>
    </row>
    <row r="795" spans="1:6" x14ac:dyDescent="0.2">
      <c r="A795" s="87">
        <v>3.2</v>
      </c>
      <c r="B795" s="171" t="s">
        <v>114</v>
      </c>
      <c r="C795" s="270">
        <v>3</v>
      </c>
      <c r="D795" s="61" t="s">
        <v>19</v>
      </c>
      <c r="E795" s="39">
        <v>6965.68</v>
      </c>
      <c r="F795" s="40">
        <f>ROUND(C795*E795,2)</f>
        <v>20897.04</v>
      </c>
    </row>
    <row r="796" spans="1:6" x14ac:dyDescent="0.2">
      <c r="A796" s="276">
        <v>3.3000000000000003</v>
      </c>
      <c r="B796" s="278" t="s">
        <v>115</v>
      </c>
      <c r="C796" s="264"/>
      <c r="D796" s="265"/>
      <c r="E796" s="266"/>
      <c r="F796" s="277"/>
    </row>
    <row r="797" spans="1:6" x14ac:dyDescent="0.2">
      <c r="A797" s="276">
        <v>3.4000000000000004</v>
      </c>
      <c r="B797" s="278" t="s">
        <v>116</v>
      </c>
      <c r="C797" s="264"/>
      <c r="D797" s="265"/>
      <c r="E797" s="266"/>
      <c r="F797" s="277"/>
    </row>
    <row r="798" spans="1:6" x14ac:dyDescent="0.2">
      <c r="A798" s="276">
        <v>3.5000000000000004</v>
      </c>
      <c r="B798" s="278" t="s">
        <v>117</v>
      </c>
      <c r="C798" s="264"/>
      <c r="D798" s="265"/>
      <c r="E798" s="266"/>
      <c r="F798" s="277"/>
    </row>
    <row r="799" spans="1:6" x14ac:dyDescent="0.2">
      <c r="A799" s="276">
        <v>3.6000000000000005</v>
      </c>
      <c r="B799" s="278" t="s">
        <v>118</v>
      </c>
      <c r="C799" s="264"/>
      <c r="D799" s="265"/>
      <c r="E799" s="266"/>
      <c r="F799" s="277"/>
    </row>
    <row r="800" spans="1:6" ht="24" x14ac:dyDescent="0.2">
      <c r="A800" s="276">
        <v>3.7000000000000006</v>
      </c>
      <c r="B800" s="278" t="s">
        <v>119</v>
      </c>
      <c r="C800" s="264"/>
      <c r="D800" s="265"/>
      <c r="E800" s="266"/>
      <c r="F800" s="277"/>
    </row>
    <row r="801" spans="1:6" x14ac:dyDescent="0.2">
      <c r="A801" s="87">
        <v>3.8000000000000007</v>
      </c>
      <c r="B801" s="171" t="s">
        <v>120</v>
      </c>
      <c r="C801" s="270">
        <v>3</v>
      </c>
      <c r="D801" s="61" t="s">
        <v>19</v>
      </c>
      <c r="E801" s="39">
        <v>10727.97</v>
      </c>
      <c r="F801" s="40">
        <f t="shared" ref="F801:F808" si="34">ROUND(C801*E801,2)</f>
        <v>32183.91</v>
      </c>
    </row>
    <row r="802" spans="1:6" ht="24" x14ac:dyDescent="0.2">
      <c r="A802" s="87">
        <v>3.9000000000000008</v>
      </c>
      <c r="B802" s="171" t="s">
        <v>121</v>
      </c>
      <c r="C802" s="270">
        <v>1</v>
      </c>
      <c r="D802" s="61" t="s">
        <v>19</v>
      </c>
      <c r="E802" s="39">
        <v>49267.95</v>
      </c>
      <c r="F802" s="40">
        <f t="shared" si="34"/>
        <v>49267.95</v>
      </c>
    </row>
    <row r="803" spans="1:6" ht="24" x14ac:dyDescent="0.2">
      <c r="A803" s="89">
        <v>3.1</v>
      </c>
      <c r="B803" s="171" t="s">
        <v>122</v>
      </c>
      <c r="C803" s="270">
        <v>3</v>
      </c>
      <c r="D803" s="61" t="s">
        <v>19</v>
      </c>
      <c r="E803" s="39">
        <v>633.37</v>
      </c>
      <c r="F803" s="40">
        <f t="shared" si="34"/>
        <v>1900.11</v>
      </c>
    </row>
    <row r="804" spans="1:6" x14ac:dyDescent="0.2">
      <c r="A804" s="89">
        <v>3.11</v>
      </c>
      <c r="B804" s="171" t="s">
        <v>123</v>
      </c>
      <c r="C804" s="270">
        <v>9</v>
      </c>
      <c r="D804" s="61" t="s">
        <v>19</v>
      </c>
      <c r="E804" s="39">
        <v>983.25</v>
      </c>
      <c r="F804" s="40">
        <f t="shared" si="34"/>
        <v>8849.25</v>
      </c>
    </row>
    <row r="805" spans="1:6" x14ac:dyDescent="0.2">
      <c r="A805" s="89">
        <v>3.1199999999999997</v>
      </c>
      <c r="B805" s="171" t="s">
        <v>124</v>
      </c>
      <c r="C805" s="270">
        <v>6</v>
      </c>
      <c r="D805" s="61" t="s">
        <v>19</v>
      </c>
      <c r="E805" s="39">
        <v>2027.72</v>
      </c>
      <c r="F805" s="40">
        <f t="shared" si="34"/>
        <v>12166.32</v>
      </c>
    </row>
    <row r="806" spans="1:6" x14ac:dyDescent="0.2">
      <c r="A806" s="89">
        <v>3.1299999999999994</v>
      </c>
      <c r="B806" s="171" t="s">
        <v>125</v>
      </c>
      <c r="C806" s="270">
        <v>6</v>
      </c>
      <c r="D806" s="61" t="s">
        <v>19</v>
      </c>
      <c r="E806" s="39">
        <v>481.49</v>
      </c>
      <c r="F806" s="40">
        <f t="shared" si="34"/>
        <v>2888.94</v>
      </c>
    </row>
    <row r="807" spans="1:6" x14ac:dyDescent="0.2">
      <c r="A807" s="89">
        <v>3.1399999999999992</v>
      </c>
      <c r="B807" s="171" t="s">
        <v>126</v>
      </c>
      <c r="C807" s="270">
        <v>1</v>
      </c>
      <c r="D807" s="61" t="s">
        <v>19</v>
      </c>
      <c r="E807" s="39">
        <v>3325</v>
      </c>
      <c r="F807" s="40">
        <f t="shared" si="34"/>
        <v>3325</v>
      </c>
    </row>
    <row r="808" spans="1:6" x14ac:dyDescent="0.2">
      <c r="A808" s="89">
        <v>3.149999999999999</v>
      </c>
      <c r="B808" s="171" t="s">
        <v>127</v>
      </c>
      <c r="C808" s="270">
        <v>1</v>
      </c>
      <c r="D808" s="61" t="s">
        <v>19</v>
      </c>
      <c r="E808" s="39">
        <v>1425</v>
      </c>
      <c r="F808" s="40">
        <f t="shared" si="34"/>
        <v>1425</v>
      </c>
    </row>
    <row r="809" spans="1:6" x14ac:dyDescent="0.2">
      <c r="A809" s="279">
        <v>3.1599999999999988</v>
      </c>
      <c r="B809" s="278" t="s">
        <v>128</v>
      </c>
      <c r="C809" s="264"/>
      <c r="D809" s="265"/>
      <c r="E809" s="266"/>
      <c r="F809" s="277"/>
    </row>
    <row r="810" spans="1:6" x14ac:dyDescent="0.2">
      <c r="A810" s="87">
        <v>3.2599999999999989</v>
      </c>
      <c r="B810" s="171" t="s">
        <v>129</v>
      </c>
      <c r="C810" s="270">
        <v>3</v>
      </c>
      <c r="D810" s="61" t="s">
        <v>19</v>
      </c>
      <c r="E810" s="39">
        <v>4750</v>
      </c>
      <c r="F810" s="40">
        <f>ROUND(C810*E810,2)</f>
        <v>14250</v>
      </c>
    </row>
    <row r="811" spans="1:6" x14ac:dyDescent="0.2">
      <c r="A811" s="276">
        <v>3.359999999999999</v>
      </c>
      <c r="B811" s="278" t="s">
        <v>130</v>
      </c>
      <c r="C811" s="264"/>
      <c r="D811" s="265"/>
      <c r="E811" s="266"/>
      <c r="F811" s="277"/>
    </row>
    <row r="812" spans="1:6" x14ac:dyDescent="0.2">
      <c r="A812" s="87">
        <v>3.4599999999999991</v>
      </c>
      <c r="B812" s="171" t="s">
        <v>131</v>
      </c>
      <c r="C812" s="270">
        <v>3</v>
      </c>
      <c r="D812" s="61" t="s">
        <v>19</v>
      </c>
      <c r="E812" s="39">
        <v>1555.95</v>
      </c>
      <c r="F812" s="40">
        <f>ROUND(C812*E812,2)</f>
        <v>4667.8500000000004</v>
      </c>
    </row>
    <row r="813" spans="1:6" x14ac:dyDescent="0.2">
      <c r="A813" s="87">
        <v>3.5599999999999992</v>
      </c>
      <c r="B813" s="171" t="s">
        <v>132</v>
      </c>
      <c r="C813" s="270">
        <v>1</v>
      </c>
      <c r="D813" s="61" t="s">
        <v>19</v>
      </c>
      <c r="E813" s="39">
        <v>237.5</v>
      </c>
      <c r="F813" s="40">
        <f>ROUND(C813*E813,2)</f>
        <v>237.5</v>
      </c>
    </row>
    <row r="814" spans="1:6" x14ac:dyDescent="0.2">
      <c r="A814" s="87">
        <v>3.6599999999999993</v>
      </c>
      <c r="B814" s="171" t="s">
        <v>133</v>
      </c>
      <c r="C814" s="270">
        <v>3</v>
      </c>
      <c r="D814" s="61" t="s">
        <v>19</v>
      </c>
      <c r="E814" s="39">
        <v>1900</v>
      </c>
      <c r="F814" s="40">
        <f>ROUND(C814*E814,2)</f>
        <v>5700</v>
      </c>
    </row>
    <row r="815" spans="1:6" x14ac:dyDescent="0.2">
      <c r="A815" s="87">
        <v>3.7599999999999993</v>
      </c>
      <c r="B815" s="171" t="s">
        <v>134</v>
      </c>
      <c r="C815" s="270">
        <v>1</v>
      </c>
      <c r="D815" s="61" t="s">
        <v>288</v>
      </c>
      <c r="E815" s="39">
        <v>9500</v>
      </c>
      <c r="F815" s="40">
        <f>ROUND(C815*E815,2)</f>
        <v>9500</v>
      </c>
    </row>
    <row r="816" spans="1:6" x14ac:dyDescent="0.2">
      <c r="A816" s="344"/>
      <c r="B816" s="209" t="s">
        <v>76</v>
      </c>
      <c r="C816" s="273"/>
      <c r="D816" s="210"/>
      <c r="E816" s="211"/>
      <c r="F816" s="212">
        <f>SUM(F682:F815)</f>
        <v>1343892.9700000004</v>
      </c>
    </row>
    <row r="817" spans="1:6" x14ac:dyDescent="0.2">
      <c r="A817" s="37"/>
      <c r="B817" s="314"/>
      <c r="C817" s="270"/>
      <c r="D817" s="61"/>
      <c r="E817" s="39"/>
      <c r="F817" s="56"/>
    </row>
    <row r="818" spans="1:6" x14ac:dyDescent="0.2">
      <c r="A818" s="37" t="s">
        <v>77</v>
      </c>
      <c r="B818" s="314" t="s">
        <v>320</v>
      </c>
      <c r="C818" s="270"/>
      <c r="D818" s="61"/>
      <c r="E818" s="39"/>
      <c r="F818" s="56"/>
    </row>
    <row r="819" spans="1:6" x14ac:dyDescent="0.2">
      <c r="A819" s="37"/>
      <c r="B819" s="314"/>
      <c r="C819" s="270"/>
      <c r="D819" s="61"/>
      <c r="E819" s="39"/>
      <c r="F819" s="56"/>
    </row>
    <row r="820" spans="1:6" x14ac:dyDescent="0.2">
      <c r="A820" s="37" t="s">
        <v>78</v>
      </c>
      <c r="B820" s="314" t="s">
        <v>321</v>
      </c>
      <c r="C820" s="270"/>
      <c r="D820" s="61"/>
      <c r="E820" s="39"/>
      <c r="F820" s="56"/>
    </row>
    <row r="821" spans="1:6" x14ac:dyDescent="0.2">
      <c r="A821" s="37"/>
      <c r="B821" s="314"/>
      <c r="C821" s="270"/>
      <c r="D821" s="61"/>
      <c r="E821" s="39"/>
      <c r="F821" s="56"/>
    </row>
    <row r="822" spans="1:6" x14ac:dyDescent="0.2">
      <c r="A822" s="71">
        <v>1</v>
      </c>
      <c r="B822" s="315" t="s">
        <v>290</v>
      </c>
      <c r="C822" s="270">
        <v>1</v>
      </c>
      <c r="D822" s="61" t="s">
        <v>19</v>
      </c>
      <c r="E822" s="39">
        <v>5769.81</v>
      </c>
      <c r="F822" s="56">
        <f t="shared" ref="F822:F847" si="35">ROUND(C822*E822,2)</f>
        <v>5769.81</v>
      </c>
    </row>
    <row r="823" spans="1:6" x14ac:dyDescent="0.2">
      <c r="A823" s="72"/>
      <c r="B823" s="315"/>
      <c r="C823" s="270"/>
      <c r="D823" s="61"/>
      <c r="E823" s="39"/>
      <c r="F823" s="56">
        <f t="shared" si="35"/>
        <v>0</v>
      </c>
    </row>
    <row r="824" spans="1:6" x14ac:dyDescent="0.2">
      <c r="A824" s="73">
        <v>2</v>
      </c>
      <c r="B824" s="314" t="s">
        <v>13</v>
      </c>
      <c r="C824" s="270"/>
      <c r="D824" s="61"/>
      <c r="E824" s="39"/>
      <c r="F824" s="56">
        <f t="shared" si="35"/>
        <v>0</v>
      </c>
    </row>
    <row r="825" spans="1:6" x14ac:dyDescent="0.2">
      <c r="A825" s="74">
        <v>2.2000000000000002</v>
      </c>
      <c r="B825" s="156" t="s">
        <v>14</v>
      </c>
      <c r="C825" s="270">
        <v>144.08000000000001</v>
      </c>
      <c r="D825" s="61" t="s">
        <v>15</v>
      </c>
      <c r="E825" s="39">
        <v>65.56</v>
      </c>
      <c r="F825" s="56">
        <f t="shared" si="35"/>
        <v>9445.8799999999992</v>
      </c>
    </row>
    <row r="826" spans="1:6" ht="24" x14ac:dyDescent="0.2">
      <c r="A826" s="74">
        <v>2.2999999999999998</v>
      </c>
      <c r="B826" s="163" t="s">
        <v>234</v>
      </c>
      <c r="C826" s="270">
        <v>33.9</v>
      </c>
      <c r="D826" s="61" t="s">
        <v>15</v>
      </c>
      <c r="E826" s="39">
        <v>68.58</v>
      </c>
      <c r="F826" s="56">
        <f t="shared" si="35"/>
        <v>2324.86</v>
      </c>
    </row>
    <row r="827" spans="1:6" ht="24" x14ac:dyDescent="0.2">
      <c r="A827" s="74">
        <v>2.4</v>
      </c>
      <c r="B827" s="156" t="s">
        <v>274</v>
      </c>
      <c r="C827" s="270">
        <v>66.23</v>
      </c>
      <c r="D827" s="61" t="s">
        <v>15</v>
      </c>
      <c r="E827" s="39">
        <v>86.36</v>
      </c>
      <c r="F827" s="56">
        <f t="shared" si="35"/>
        <v>5719.62</v>
      </c>
    </row>
    <row r="828" spans="1:6" x14ac:dyDescent="0.2">
      <c r="A828" s="72"/>
      <c r="B828" s="315"/>
      <c r="C828" s="270"/>
      <c r="D828" s="61"/>
      <c r="E828" s="39"/>
      <c r="F828" s="56">
        <f t="shared" si="35"/>
        <v>0</v>
      </c>
    </row>
    <row r="829" spans="1:6" x14ac:dyDescent="0.2">
      <c r="A829" s="73">
        <v>3</v>
      </c>
      <c r="B829" s="314" t="s">
        <v>32</v>
      </c>
      <c r="C829" s="270"/>
      <c r="D829" s="61"/>
      <c r="E829" s="39"/>
      <c r="F829" s="56">
        <f t="shared" si="35"/>
        <v>0</v>
      </c>
    </row>
    <row r="830" spans="1:6" x14ac:dyDescent="0.2">
      <c r="A830" s="74">
        <v>3.1</v>
      </c>
      <c r="B830" s="315" t="s">
        <v>33</v>
      </c>
      <c r="C830" s="270">
        <v>2.4</v>
      </c>
      <c r="D830" s="61" t="s">
        <v>15</v>
      </c>
      <c r="E830" s="39">
        <v>6601.54</v>
      </c>
      <c r="F830" s="56">
        <f t="shared" si="35"/>
        <v>15843.7</v>
      </c>
    </row>
    <row r="831" spans="1:6" x14ac:dyDescent="0.2">
      <c r="A831" s="74">
        <v>3.2</v>
      </c>
      <c r="B831" s="315" t="s">
        <v>34</v>
      </c>
      <c r="C831" s="270">
        <v>15.6</v>
      </c>
      <c r="D831" s="61" t="s">
        <v>15</v>
      </c>
      <c r="E831" s="39">
        <v>10654.3</v>
      </c>
      <c r="F831" s="56">
        <f t="shared" si="35"/>
        <v>166207.07999999999</v>
      </c>
    </row>
    <row r="832" spans="1:6" x14ac:dyDescent="0.2">
      <c r="A832" s="74">
        <v>3.3</v>
      </c>
      <c r="B832" s="315" t="s">
        <v>35</v>
      </c>
      <c r="C832" s="270">
        <v>4.54</v>
      </c>
      <c r="D832" s="61" t="s">
        <v>15</v>
      </c>
      <c r="E832" s="39">
        <v>6077.01</v>
      </c>
      <c r="F832" s="56">
        <f t="shared" si="35"/>
        <v>27589.63</v>
      </c>
    </row>
    <row r="833" spans="1:6" x14ac:dyDescent="0.2">
      <c r="A833" s="74">
        <v>3.4</v>
      </c>
      <c r="B833" s="162" t="s">
        <v>287</v>
      </c>
      <c r="C833" s="270">
        <v>7.28</v>
      </c>
      <c r="D833" s="61" t="s">
        <v>15</v>
      </c>
      <c r="E833" s="39">
        <v>4800.41</v>
      </c>
      <c r="F833" s="56">
        <f t="shared" si="35"/>
        <v>34946.980000000003</v>
      </c>
    </row>
    <row r="834" spans="1:6" x14ac:dyDescent="0.2">
      <c r="A834" s="74">
        <v>3.5</v>
      </c>
      <c r="B834" s="315" t="s">
        <v>36</v>
      </c>
      <c r="C834" s="270">
        <v>2.08</v>
      </c>
      <c r="D834" s="61" t="s">
        <v>15</v>
      </c>
      <c r="E834" s="39">
        <v>11130.54</v>
      </c>
      <c r="F834" s="56">
        <f t="shared" si="35"/>
        <v>23151.52</v>
      </c>
    </row>
    <row r="835" spans="1:6" x14ac:dyDescent="0.2">
      <c r="A835" s="26">
        <v>3.6</v>
      </c>
      <c r="B835" s="162" t="s">
        <v>37</v>
      </c>
      <c r="C835" s="270">
        <v>0.97</v>
      </c>
      <c r="D835" s="61" t="s">
        <v>15</v>
      </c>
      <c r="E835" s="39">
        <v>16366.09</v>
      </c>
      <c r="F835" s="56">
        <f t="shared" si="35"/>
        <v>15875.11</v>
      </c>
    </row>
    <row r="836" spans="1:6" x14ac:dyDescent="0.2">
      <c r="A836" s="72"/>
      <c r="B836" s="315"/>
      <c r="C836" s="270"/>
      <c r="D836" s="61"/>
      <c r="E836" s="39"/>
      <c r="F836" s="56">
        <f t="shared" si="35"/>
        <v>0</v>
      </c>
    </row>
    <row r="837" spans="1:6" x14ac:dyDescent="0.2">
      <c r="A837" s="73">
        <v>4</v>
      </c>
      <c r="B837" s="314" t="s">
        <v>38</v>
      </c>
      <c r="C837" s="270"/>
      <c r="D837" s="61"/>
      <c r="E837" s="39"/>
      <c r="F837" s="56">
        <f t="shared" si="35"/>
        <v>0</v>
      </c>
    </row>
    <row r="838" spans="1:6" x14ac:dyDescent="0.2">
      <c r="A838" s="74">
        <v>4.0999999999999996</v>
      </c>
      <c r="B838" s="315" t="s">
        <v>235</v>
      </c>
      <c r="C838" s="270">
        <v>24</v>
      </c>
      <c r="D838" s="61" t="s">
        <v>12</v>
      </c>
      <c r="E838" s="39">
        <v>130</v>
      </c>
      <c r="F838" s="56">
        <f t="shared" si="35"/>
        <v>3120</v>
      </c>
    </row>
    <row r="839" spans="1:6" x14ac:dyDescent="0.2">
      <c r="A839" s="72"/>
      <c r="B839" s="315"/>
      <c r="C839" s="270"/>
      <c r="D839" s="61"/>
      <c r="E839" s="39"/>
      <c r="F839" s="56">
        <f t="shared" si="35"/>
        <v>0</v>
      </c>
    </row>
    <row r="840" spans="1:6" x14ac:dyDescent="0.2">
      <c r="A840" s="73">
        <v>5</v>
      </c>
      <c r="B840" s="314" t="s">
        <v>40</v>
      </c>
      <c r="C840" s="270"/>
      <c r="D840" s="61"/>
      <c r="E840" s="39"/>
      <c r="F840" s="56">
        <f t="shared" si="35"/>
        <v>0</v>
      </c>
    </row>
    <row r="841" spans="1:6" x14ac:dyDescent="0.2">
      <c r="A841" s="74">
        <v>5.0999999999999996</v>
      </c>
      <c r="B841" s="315" t="s">
        <v>41</v>
      </c>
      <c r="C841" s="270">
        <v>49</v>
      </c>
      <c r="D841" s="61" t="s">
        <v>42</v>
      </c>
      <c r="E841" s="39">
        <v>211.89</v>
      </c>
      <c r="F841" s="56">
        <f t="shared" si="35"/>
        <v>10382.61</v>
      </c>
    </row>
    <row r="842" spans="1:6" x14ac:dyDescent="0.2">
      <c r="A842" s="74">
        <v>5.2</v>
      </c>
      <c r="B842" s="315" t="s">
        <v>43</v>
      </c>
      <c r="C842" s="270">
        <v>24.01</v>
      </c>
      <c r="D842" s="61" t="s">
        <v>42</v>
      </c>
      <c r="E842" s="39">
        <v>310.18</v>
      </c>
      <c r="F842" s="56">
        <f t="shared" si="35"/>
        <v>7447.42</v>
      </c>
    </row>
    <row r="843" spans="1:6" x14ac:dyDescent="0.2">
      <c r="A843" s="74">
        <v>5.3</v>
      </c>
      <c r="B843" s="315" t="s">
        <v>44</v>
      </c>
      <c r="C843" s="270">
        <v>36</v>
      </c>
      <c r="D843" s="61" t="s">
        <v>42</v>
      </c>
      <c r="E843" s="39">
        <v>346.62</v>
      </c>
      <c r="F843" s="56">
        <f t="shared" si="35"/>
        <v>12478.32</v>
      </c>
    </row>
    <row r="844" spans="1:6" x14ac:dyDescent="0.2">
      <c r="A844" s="72"/>
      <c r="B844" s="315"/>
      <c r="C844" s="270"/>
      <c r="D844" s="61"/>
      <c r="E844" s="39"/>
      <c r="F844" s="56">
        <f t="shared" si="35"/>
        <v>0</v>
      </c>
    </row>
    <row r="845" spans="1:6" x14ac:dyDescent="0.2">
      <c r="A845" s="73">
        <v>6</v>
      </c>
      <c r="B845" s="314" t="s">
        <v>45</v>
      </c>
      <c r="C845" s="270"/>
      <c r="D845" s="61"/>
      <c r="E845" s="39"/>
      <c r="F845" s="56">
        <f t="shared" si="35"/>
        <v>0</v>
      </c>
    </row>
    <row r="846" spans="1:6" x14ac:dyDescent="0.2">
      <c r="A846" s="74">
        <v>6.1</v>
      </c>
      <c r="B846" s="315" t="s">
        <v>46</v>
      </c>
      <c r="C846" s="270">
        <v>1</v>
      </c>
      <c r="D846" s="61" t="s">
        <v>19</v>
      </c>
      <c r="E846" s="39">
        <v>1946.32</v>
      </c>
      <c r="F846" s="56">
        <f t="shared" si="35"/>
        <v>1946.32</v>
      </c>
    </row>
    <row r="847" spans="1:6" x14ac:dyDescent="0.2">
      <c r="A847" s="74">
        <v>6.2</v>
      </c>
      <c r="B847" s="315" t="s">
        <v>47</v>
      </c>
      <c r="C847" s="270">
        <v>1</v>
      </c>
      <c r="D847" s="61" t="s">
        <v>19</v>
      </c>
      <c r="E847" s="39">
        <v>1243.55</v>
      </c>
      <c r="F847" s="56">
        <f t="shared" si="35"/>
        <v>1243.55</v>
      </c>
    </row>
    <row r="848" spans="1:6" x14ac:dyDescent="0.2">
      <c r="A848" s="74"/>
      <c r="B848" s="315"/>
      <c r="C848" s="270"/>
      <c r="D848" s="61"/>
      <c r="E848" s="39"/>
      <c r="F848" s="56"/>
    </row>
    <row r="849" spans="1:6" x14ac:dyDescent="0.2">
      <c r="A849" s="91" t="s">
        <v>315</v>
      </c>
      <c r="B849" s="157" t="s">
        <v>322</v>
      </c>
      <c r="C849" s="270"/>
      <c r="D849" s="61"/>
      <c r="E849" s="39"/>
      <c r="F849" s="56">
        <f t="shared" ref="F849:F893" si="36">ROUND(C849*E849,2)</f>
        <v>0</v>
      </c>
    </row>
    <row r="850" spans="1:6" x14ac:dyDescent="0.2">
      <c r="A850" s="92"/>
      <c r="B850" s="157"/>
      <c r="C850" s="270"/>
      <c r="D850" s="61"/>
      <c r="E850" s="39"/>
      <c r="F850" s="56">
        <f t="shared" si="36"/>
        <v>0</v>
      </c>
    </row>
    <row r="851" spans="1:6" x14ac:dyDescent="0.2">
      <c r="A851" s="92">
        <v>1</v>
      </c>
      <c r="B851" s="157" t="s">
        <v>267</v>
      </c>
      <c r="C851" s="270"/>
      <c r="D851" s="61"/>
      <c r="E851" s="39"/>
      <c r="F851" s="56">
        <f t="shared" si="36"/>
        <v>0</v>
      </c>
    </row>
    <row r="852" spans="1:6" x14ac:dyDescent="0.2">
      <c r="A852" s="26">
        <v>1.1000000000000001</v>
      </c>
      <c r="B852" s="162" t="s">
        <v>48</v>
      </c>
      <c r="C852" s="270">
        <v>4.62</v>
      </c>
      <c r="D852" s="61" t="s">
        <v>15</v>
      </c>
      <c r="E852" s="39">
        <v>8948.5300000000007</v>
      </c>
      <c r="F852" s="56">
        <f t="shared" si="36"/>
        <v>41342.21</v>
      </c>
    </row>
    <row r="853" spans="1:6" x14ac:dyDescent="0.2">
      <c r="A853" s="26">
        <v>1.2000000000000002</v>
      </c>
      <c r="B853" s="162" t="s">
        <v>35</v>
      </c>
      <c r="C853" s="270">
        <v>9.5</v>
      </c>
      <c r="D853" s="61" t="s">
        <v>15</v>
      </c>
      <c r="E853" s="39">
        <v>6789.51</v>
      </c>
      <c r="F853" s="56">
        <f t="shared" si="36"/>
        <v>64500.35</v>
      </c>
    </row>
    <row r="854" spans="1:6" x14ac:dyDescent="0.2">
      <c r="A854" s="26">
        <v>1.3</v>
      </c>
      <c r="B854" s="162" t="s">
        <v>49</v>
      </c>
      <c r="C854" s="270">
        <v>0.56999999999999995</v>
      </c>
      <c r="D854" s="61" t="s">
        <v>15</v>
      </c>
      <c r="E854" s="39">
        <v>10470.74</v>
      </c>
      <c r="F854" s="56">
        <f t="shared" si="36"/>
        <v>5968.32</v>
      </c>
    </row>
    <row r="855" spans="1:6" x14ac:dyDescent="0.2">
      <c r="A855" s="26">
        <v>1.4</v>
      </c>
      <c r="B855" s="162" t="s">
        <v>50</v>
      </c>
      <c r="C855" s="270">
        <v>0.15</v>
      </c>
      <c r="D855" s="61" t="s">
        <v>15</v>
      </c>
      <c r="E855" s="39">
        <v>10470.74</v>
      </c>
      <c r="F855" s="56">
        <f t="shared" si="36"/>
        <v>1570.61</v>
      </c>
    </row>
    <row r="856" spans="1:6" x14ac:dyDescent="0.2">
      <c r="A856" s="26"/>
      <c r="B856" s="162"/>
      <c r="C856" s="270"/>
      <c r="D856" s="61"/>
      <c r="E856" s="39"/>
      <c r="F856" s="56">
        <f t="shared" si="36"/>
        <v>0</v>
      </c>
    </row>
    <row r="857" spans="1:6" x14ac:dyDescent="0.2">
      <c r="A857" s="92">
        <v>2</v>
      </c>
      <c r="B857" s="157" t="s">
        <v>51</v>
      </c>
      <c r="C857" s="270"/>
      <c r="D857" s="61"/>
      <c r="E857" s="39"/>
      <c r="F857" s="56">
        <f t="shared" si="36"/>
        <v>0</v>
      </c>
    </row>
    <row r="858" spans="1:6" x14ac:dyDescent="0.2">
      <c r="A858" s="26">
        <v>2.1</v>
      </c>
      <c r="B858" s="162" t="s">
        <v>52</v>
      </c>
      <c r="C858" s="270">
        <v>82.74</v>
      </c>
      <c r="D858" s="61" t="s">
        <v>42</v>
      </c>
      <c r="E858" s="39">
        <v>1011.35</v>
      </c>
      <c r="F858" s="56">
        <f t="shared" si="36"/>
        <v>83679.100000000006</v>
      </c>
    </row>
    <row r="859" spans="1:6" x14ac:dyDescent="0.2">
      <c r="A859" s="26"/>
      <c r="B859" s="162"/>
      <c r="C859" s="270"/>
      <c r="D859" s="61"/>
      <c r="E859" s="39"/>
      <c r="F859" s="56">
        <f t="shared" si="36"/>
        <v>0</v>
      </c>
    </row>
    <row r="860" spans="1:6" x14ac:dyDescent="0.2">
      <c r="A860" s="92">
        <v>3</v>
      </c>
      <c r="B860" s="157" t="s">
        <v>40</v>
      </c>
      <c r="C860" s="270"/>
      <c r="D860" s="61"/>
      <c r="E860" s="39"/>
      <c r="F860" s="56">
        <f t="shared" si="36"/>
        <v>0</v>
      </c>
    </row>
    <row r="861" spans="1:6" x14ac:dyDescent="0.2">
      <c r="A861" s="26">
        <v>3.1</v>
      </c>
      <c r="B861" s="162" t="s">
        <v>53</v>
      </c>
      <c r="C861" s="270">
        <v>55</v>
      </c>
      <c r="D861" s="61" t="s">
        <v>42</v>
      </c>
      <c r="E861" s="39">
        <v>303.72000000000003</v>
      </c>
      <c r="F861" s="56">
        <f t="shared" si="36"/>
        <v>16704.599999999999</v>
      </c>
    </row>
    <row r="862" spans="1:6" x14ac:dyDescent="0.2">
      <c r="A862" s="26">
        <v>3.2</v>
      </c>
      <c r="B862" s="162" t="s">
        <v>54</v>
      </c>
      <c r="C862" s="270">
        <v>103.09</v>
      </c>
      <c r="D862" s="61" t="s">
        <v>42</v>
      </c>
      <c r="E862" s="39">
        <v>205.43</v>
      </c>
      <c r="F862" s="56">
        <f t="shared" si="36"/>
        <v>21177.78</v>
      </c>
    </row>
    <row r="863" spans="1:6" x14ac:dyDescent="0.2">
      <c r="A863" s="26">
        <v>3.3000000000000003</v>
      </c>
      <c r="B863" s="162" t="s">
        <v>55</v>
      </c>
      <c r="C863" s="270">
        <v>103.69</v>
      </c>
      <c r="D863" s="61" t="s">
        <v>42</v>
      </c>
      <c r="E863" s="39">
        <v>247.43</v>
      </c>
      <c r="F863" s="56">
        <f t="shared" si="36"/>
        <v>25656.02</v>
      </c>
    </row>
    <row r="864" spans="1:6" x14ac:dyDescent="0.2">
      <c r="A864" s="26">
        <v>3.4000000000000004</v>
      </c>
      <c r="B864" s="162" t="s">
        <v>56</v>
      </c>
      <c r="C864" s="270">
        <v>243.76</v>
      </c>
      <c r="D864" s="61" t="s">
        <v>42</v>
      </c>
      <c r="E864" s="39">
        <v>75.52</v>
      </c>
      <c r="F864" s="56">
        <f t="shared" si="36"/>
        <v>18408.759999999998</v>
      </c>
    </row>
    <row r="865" spans="1:6" x14ac:dyDescent="0.2">
      <c r="A865" s="26">
        <v>3.5000000000000004</v>
      </c>
      <c r="B865" s="162" t="s">
        <v>57</v>
      </c>
      <c r="C865" s="270">
        <v>124.96</v>
      </c>
      <c r="D865" s="61" t="s">
        <v>26</v>
      </c>
      <c r="E865" s="39">
        <v>83.76</v>
      </c>
      <c r="F865" s="56">
        <f t="shared" si="36"/>
        <v>10466.65</v>
      </c>
    </row>
    <row r="866" spans="1:6" x14ac:dyDescent="0.2">
      <c r="A866" s="26">
        <v>3.6000000000000005</v>
      </c>
      <c r="B866" s="162" t="s">
        <v>58</v>
      </c>
      <c r="C866" s="270">
        <v>79.2</v>
      </c>
      <c r="D866" s="61" t="s">
        <v>42</v>
      </c>
      <c r="E866" s="39">
        <v>346.62</v>
      </c>
      <c r="F866" s="56">
        <f t="shared" si="36"/>
        <v>27452.3</v>
      </c>
    </row>
    <row r="867" spans="1:6" x14ac:dyDescent="0.2">
      <c r="A867" s="26">
        <v>3.7000000000000006</v>
      </c>
      <c r="B867" s="162" t="s">
        <v>59</v>
      </c>
      <c r="C867" s="270">
        <v>70.400000000000006</v>
      </c>
      <c r="D867" s="61" t="s">
        <v>26</v>
      </c>
      <c r="E867" s="39">
        <v>488.5</v>
      </c>
      <c r="F867" s="56">
        <f t="shared" si="36"/>
        <v>34390.400000000001</v>
      </c>
    </row>
    <row r="868" spans="1:6" x14ac:dyDescent="0.2">
      <c r="A868" s="26"/>
      <c r="B868" s="162"/>
      <c r="C868" s="270"/>
      <c r="D868" s="61"/>
      <c r="E868" s="39"/>
      <c r="F868" s="56">
        <f t="shared" si="36"/>
        <v>0</v>
      </c>
    </row>
    <row r="869" spans="1:6" x14ac:dyDescent="0.2">
      <c r="A869" s="92">
        <v>4</v>
      </c>
      <c r="B869" s="157" t="s">
        <v>60</v>
      </c>
      <c r="C869" s="274"/>
      <c r="D869" s="78"/>
      <c r="E869" s="79"/>
      <c r="F869" s="56">
        <f t="shared" si="36"/>
        <v>0</v>
      </c>
    </row>
    <row r="870" spans="1:6" x14ac:dyDescent="0.2">
      <c r="A870" s="26">
        <v>4.0999999999999996</v>
      </c>
      <c r="B870" s="162" t="s">
        <v>61</v>
      </c>
      <c r="C870" s="270">
        <v>3.47</v>
      </c>
      <c r="D870" s="61" t="s">
        <v>42</v>
      </c>
      <c r="E870" s="39">
        <v>3149.24</v>
      </c>
      <c r="F870" s="56">
        <f t="shared" si="36"/>
        <v>10927.86</v>
      </c>
    </row>
    <row r="871" spans="1:6" x14ac:dyDescent="0.2">
      <c r="A871" s="26">
        <v>4.2</v>
      </c>
      <c r="B871" s="162" t="s">
        <v>317</v>
      </c>
      <c r="C871" s="270">
        <v>31.54</v>
      </c>
      <c r="D871" s="61" t="s">
        <v>42</v>
      </c>
      <c r="E871" s="39">
        <v>1230.6099999999999</v>
      </c>
      <c r="F871" s="56">
        <f t="shared" si="36"/>
        <v>38813.440000000002</v>
      </c>
    </row>
    <row r="872" spans="1:6" x14ac:dyDescent="0.2">
      <c r="A872" s="26"/>
      <c r="B872" s="162"/>
      <c r="C872" s="270"/>
      <c r="D872" s="61"/>
      <c r="E872" s="39"/>
      <c r="F872" s="56">
        <f t="shared" si="36"/>
        <v>0</v>
      </c>
    </row>
    <row r="873" spans="1:6" x14ac:dyDescent="0.2">
      <c r="A873" s="92">
        <v>5</v>
      </c>
      <c r="B873" s="157" t="s">
        <v>38</v>
      </c>
      <c r="C873" s="274"/>
      <c r="D873" s="78"/>
      <c r="E873" s="79"/>
      <c r="F873" s="56">
        <f t="shared" si="36"/>
        <v>0</v>
      </c>
    </row>
    <row r="874" spans="1:6" x14ac:dyDescent="0.2">
      <c r="A874" s="26">
        <v>5.0999999999999996</v>
      </c>
      <c r="B874" s="162" t="s">
        <v>236</v>
      </c>
      <c r="C874" s="270">
        <v>66.22</v>
      </c>
      <c r="D874" s="61" t="s">
        <v>26</v>
      </c>
      <c r="E874" s="39">
        <v>123.5</v>
      </c>
      <c r="F874" s="56">
        <f t="shared" si="36"/>
        <v>8178.17</v>
      </c>
    </row>
    <row r="875" spans="1:6" x14ac:dyDescent="0.2">
      <c r="A875" s="26">
        <v>5.2</v>
      </c>
      <c r="B875" s="162" t="s">
        <v>63</v>
      </c>
      <c r="C875" s="270">
        <v>2.2000000000000002</v>
      </c>
      <c r="D875" s="61" t="s">
        <v>64</v>
      </c>
      <c r="E875" s="39">
        <v>1475.35</v>
      </c>
      <c r="F875" s="56">
        <f t="shared" si="36"/>
        <v>3245.77</v>
      </c>
    </row>
    <row r="876" spans="1:6" x14ac:dyDescent="0.2">
      <c r="A876" s="26"/>
      <c r="B876" s="162"/>
      <c r="C876" s="270"/>
      <c r="D876" s="61"/>
      <c r="E876" s="39"/>
      <c r="F876" s="56">
        <f t="shared" si="36"/>
        <v>0</v>
      </c>
    </row>
    <row r="877" spans="1:6" x14ac:dyDescent="0.2">
      <c r="A877" s="92">
        <v>6</v>
      </c>
      <c r="B877" s="157" t="s">
        <v>65</v>
      </c>
      <c r="C877" s="270"/>
      <c r="D877" s="61"/>
      <c r="E877" s="39"/>
      <c r="F877" s="56">
        <f t="shared" si="36"/>
        <v>0</v>
      </c>
    </row>
    <row r="878" spans="1:6" x14ac:dyDescent="0.2">
      <c r="A878" s="26">
        <v>6.1</v>
      </c>
      <c r="B878" s="162" t="s">
        <v>66</v>
      </c>
      <c r="C878" s="270">
        <v>1</v>
      </c>
      <c r="D878" s="61" t="s">
        <v>19</v>
      </c>
      <c r="E878" s="39">
        <v>12860.63</v>
      </c>
      <c r="F878" s="56">
        <f t="shared" si="36"/>
        <v>12860.63</v>
      </c>
    </row>
    <row r="879" spans="1:6" x14ac:dyDescent="0.2">
      <c r="A879" s="26">
        <v>6.2</v>
      </c>
      <c r="B879" s="162" t="s">
        <v>67</v>
      </c>
      <c r="C879" s="270">
        <v>1</v>
      </c>
      <c r="D879" s="61" t="s">
        <v>19</v>
      </c>
      <c r="E879" s="39">
        <v>10500</v>
      </c>
      <c r="F879" s="56">
        <f t="shared" si="36"/>
        <v>10500</v>
      </c>
    </row>
    <row r="880" spans="1:6" x14ac:dyDescent="0.2">
      <c r="A880" s="26"/>
      <c r="B880" s="162"/>
      <c r="C880" s="270"/>
      <c r="D880" s="61"/>
      <c r="E880" s="280"/>
      <c r="F880" s="56">
        <f t="shared" si="36"/>
        <v>0</v>
      </c>
    </row>
    <row r="881" spans="1:6" x14ac:dyDescent="0.2">
      <c r="A881" s="92">
        <v>7</v>
      </c>
      <c r="B881" s="157" t="s">
        <v>68</v>
      </c>
      <c r="C881" s="270"/>
      <c r="D881" s="61"/>
      <c r="E881" s="39"/>
      <c r="F881" s="56">
        <f t="shared" si="36"/>
        <v>0</v>
      </c>
    </row>
    <row r="882" spans="1:6" x14ac:dyDescent="0.2">
      <c r="A882" s="26">
        <v>7.1</v>
      </c>
      <c r="B882" s="162" t="s">
        <v>69</v>
      </c>
      <c r="C882" s="270">
        <v>1</v>
      </c>
      <c r="D882" s="61" t="s">
        <v>19</v>
      </c>
      <c r="E882" s="39">
        <v>4963.75</v>
      </c>
      <c r="F882" s="56">
        <f t="shared" si="36"/>
        <v>4963.75</v>
      </c>
    </row>
    <row r="883" spans="1:6" x14ac:dyDescent="0.2">
      <c r="A883" s="26">
        <v>7.2</v>
      </c>
      <c r="B883" s="162" t="s">
        <v>70</v>
      </c>
      <c r="C883" s="270">
        <v>2</v>
      </c>
      <c r="D883" s="61" t="s">
        <v>19</v>
      </c>
      <c r="E883" s="39">
        <v>1070.27</v>
      </c>
      <c r="F883" s="56">
        <f t="shared" si="36"/>
        <v>2140.54</v>
      </c>
    </row>
    <row r="884" spans="1:6" x14ac:dyDescent="0.2">
      <c r="A884" s="26">
        <v>7.3</v>
      </c>
      <c r="B884" s="162" t="s">
        <v>71</v>
      </c>
      <c r="C884" s="270">
        <v>1</v>
      </c>
      <c r="D884" s="61" t="s">
        <v>19</v>
      </c>
      <c r="E884" s="39">
        <v>1004.01</v>
      </c>
      <c r="F884" s="56">
        <f t="shared" si="36"/>
        <v>1004.01</v>
      </c>
    </row>
    <row r="885" spans="1:6" x14ac:dyDescent="0.2">
      <c r="A885" s="26">
        <v>7.4</v>
      </c>
      <c r="B885" s="162" t="s">
        <v>72</v>
      </c>
      <c r="C885" s="270">
        <v>2</v>
      </c>
      <c r="D885" s="61" t="s">
        <v>19</v>
      </c>
      <c r="E885" s="39">
        <v>881.29</v>
      </c>
      <c r="F885" s="56">
        <f t="shared" si="36"/>
        <v>1762.58</v>
      </c>
    </row>
    <row r="886" spans="1:6" x14ac:dyDescent="0.2">
      <c r="A886" s="26"/>
      <c r="B886" s="162"/>
      <c r="C886" s="270"/>
      <c r="D886" s="61"/>
      <c r="E886" s="39"/>
      <c r="F886" s="56">
        <f t="shared" si="36"/>
        <v>0</v>
      </c>
    </row>
    <row r="887" spans="1:6" x14ac:dyDescent="0.2">
      <c r="A887" s="92">
        <v>8</v>
      </c>
      <c r="B887" s="157" t="s">
        <v>309</v>
      </c>
      <c r="C887" s="270"/>
      <c r="D887" s="61"/>
      <c r="E887" s="39"/>
      <c r="F887" s="56">
        <f t="shared" si="36"/>
        <v>0</v>
      </c>
    </row>
    <row r="888" spans="1:6" x14ac:dyDescent="0.2">
      <c r="A888" s="26">
        <v>8.1</v>
      </c>
      <c r="B888" s="162" t="s">
        <v>73</v>
      </c>
      <c r="C888" s="270">
        <v>44.4</v>
      </c>
      <c r="D888" s="61" t="s">
        <v>26</v>
      </c>
      <c r="E888" s="39">
        <v>1283.03</v>
      </c>
      <c r="F888" s="56">
        <f t="shared" si="36"/>
        <v>56966.53</v>
      </c>
    </row>
    <row r="889" spans="1:6" x14ac:dyDescent="0.2">
      <c r="A889" s="26">
        <v>8.1999999999999993</v>
      </c>
      <c r="B889" s="156" t="s">
        <v>310</v>
      </c>
      <c r="C889" s="270">
        <v>20</v>
      </c>
      <c r="D889" s="61" t="s">
        <v>19</v>
      </c>
      <c r="E889" s="39">
        <v>399.53</v>
      </c>
      <c r="F889" s="56">
        <f t="shared" si="36"/>
        <v>7990.6</v>
      </c>
    </row>
    <row r="890" spans="1:6" ht="24" x14ac:dyDescent="0.2">
      <c r="A890" s="26">
        <v>8.3000000000000007</v>
      </c>
      <c r="B890" s="156" t="s">
        <v>311</v>
      </c>
      <c r="C890" s="270">
        <v>6</v>
      </c>
      <c r="D890" s="61" t="s">
        <v>19</v>
      </c>
      <c r="E890" s="39">
        <v>4148</v>
      </c>
      <c r="F890" s="56">
        <f t="shared" si="36"/>
        <v>24888</v>
      </c>
    </row>
    <row r="891" spans="1:6" x14ac:dyDescent="0.2">
      <c r="A891" s="26">
        <v>8.4</v>
      </c>
      <c r="B891" s="162" t="s">
        <v>74</v>
      </c>
      <c r="C891" s="270">
        <v>1</v>
      </c>
      <c r="D891" s="61" t="s">
        <v>19</v>
      </c>
      <c r="E891" s="39">
        <v>3723.17</v>
      </c>
      <c r="F891" s="56">
        <f t="shared" si="36"/>
        <v>3723.17</v>
      </c>
    </row>
    <row r="892" spans="1:6" x14ac:dyDescent="0.2">
      <c r="A892" s="26"/>
      <c r="B892" s="162"/>
      <c r="C892" s="270"/>
      <c r="D892" s="61"/>
      <c r="E892" s="39"/>
      <c r="F892" s="56">
        <f t="shared" si="36"/>
        <v>0</v>
      </c>
    </row>
    <row r="893" spans="1:6" x14ac:dyDescent="0.2">
      <c r="A893" s="26">
        <v>9</v>
      </c>
      <c r="B893" s="162" t="s">
        <v>75</v>
      </c>
      <c r="C893" s="270">
        <v>17.28</v>
      </c>
      <c r="D893" s="61" t="s">
        <v>42</v>
      </c>
      <c r="E893" s="39">
        <v>382.71</v>
      </c>
      <c r="F893" s="56">
        <f t="shared" si="36"/>
        <v>6613.23</v>
      </c>
    </row>
    <row r="894" spans="1:6" x14ac:dyDescent="0.2">
      <c r="A894" s="26"/>
      <c r="B894" s="167"/>
      <c r="C894" s="270"/>
      <c r="D894" s="61"/>
      <c r="E894" s="39"/>
      <c r="F894" s="80"/>
    </row>
    <row r="895" spans="1:6" x14ac:dyDescent="0.2">
      <c r="A895" s="342" t="s">
        <v>3</v>
      </c>
      <c r="B895" s="316" t="s">
        <v>323</v>
      </c>
      <c r="C895" s="275"/>
      <c r="D895" s="82"/>
      <c r="E895" s="83"/>
      <c r="F895" s="84"/>
    </row>
    <row r="896" spans="1:6" x14ac:dyDescent="0.2">
      <c r="A896" s="343"/>
      <c r="B896" s="317"/>
      <c r="C896" s="275"/>
      <c r="D896" s="82"/>
      <c r="E896" s="83"/>
      <c r="F896" s="84"/>
    </row>
    <row r="897" spans="1:6" x14ac:dyDescent="0.2">
      <c r="A897" s="86">
        <v>1</v>
      </c>
      <c r="B897" s="316" t="s">
        <v>79</v>
      </c>
      <c r="C897" s="275"/>
      <c r="D897" s="82"/>
      <c r="E897" s="83"/>
      <c r="F897" s="84"/>
    </row>
    <row r="898" spans="1:6" x14ac:dyDescent="0.2">
      <c r="A898" s="87">
        <v>1.1000000000000001</v>
      </c>
      <c r="B898" s="171" t="s">
        <v>80</v>
      </c>
      <c r="C898" s="270">
        <v>2</v>
      </c>
      <c r="D898" s="61" t="s">
        <v>19</v>
      </c>
      <c r="E898" s="39">
        <v>8444.82</v>
      </c>
      <c r="F898" s="88">
        <f t="shared" ref="F898:F911" si="37">ROUND(C898*E898,2)</f>
        <v>16889.64</v>
      </c>
    </row>
    <row r="899" spans="1:6" x14ac:dyDescent="0.2">
      <c r="A899" s="87">
        <v>1.2000000000000002</v>
      </c>
      <c r="B899" s="171" t="s">
        <v>81</v>
      </c>
      <c r="C899" s="270">
        <v>231</v>
      </c>
      <c r="D899" s="61" t="s">
        <v>82</v>
      </c>
      <c r="E899" s="39">
        <v>17.25</v>
      </c>
      <c r="F899" s="88">
        <f t="shared" si="37"/>
        <v>3984.75</v>
      </c>
    </row>
    <row r="900" spans="1:6" x14ac:dyDescent="0.2">
      <c r="A900" s="87">
        <v>1.3000000000000003</v>
      </c>
      <c r="B900" s="171" t="s">
        <v>83</v>
      </c>
      <c r="C900" s="270">
        <v>2</v>
      </c>
      <c r="D900" s="61" t="s">
        <v>19</v>
      </c>
      <c r="E900" s="39">
        <v>1624.5</v>
      </c>
      <c r="F900" s="88">
        <f t="shared" si="37"/>
        <v>3249</v>
      </c>
    </row>
    <row r="901" spans="1:6" x14ac:dyDescent="0.2">
      <c r="A901" s="87">
        <v>1.4000000000000004</v>
      </c>
      <c r="B901" s="171" t="s">
        <v>84</v>
      </c>
      <c r="C901" s="270">
        <v>2</v>
      </c>
      <c r="D901" s="61" t="s">
        <v>19</v>
      </c>
      <c r="E901" s="39">
        <v>2969.23</v>
      </c>
      <c r="F901" s="88">
        <f t="shared" si="37"/>
        <v>5938.46</v>
      </c>
    </row>
    <row r="902" spans="1:6" x14ac:dyDescent="0.2">
      <c r="A902" s="87">
        <v>1.5000000000000004</v>
      </c>
      <c r="B902" s="171" t="s">
        <v>85</v>
      </c>
      <c r="C902" s="270">
        <v>1</v>
      </c>
      <c r="D902" s="61" t="s">
        <v>19</v>
      </c>
      <c r="E902" s="39">
        <v>4512.5</v>
      </c>
      <c r="F902" s="88">
        <f t="shared" si="37"/>
        <v>4512.5</v>
      </c>
    </row>
    <row r="903" spans="1:6" x14ac:dyDescent="0.2">
      <c r="A903" s="87">
        <v>1.6000000000000005</v>
      </c>
      <c r="B903" s="171" t="s">
        <v>86</v>
      </c>
      <c r="C903" s="270">
        <v>1</v>
      </c>
      <c r="D903" s="61" t="s">
        <v>19</v>
      </c>
      <c r="E903" s="39">
        <v>8122.5</v>
      </c>
      <c r="F903" s="88">
        <f t="shared" si="37"/>
        <v>8122.5</v>
      </c>
    </row>
    <row r="904" spans="1:6" ht="24" x14ac:dyDescent="0.2">
      <c r="A904" s="87">
        <v>1.7000000000000006</v>
      </c>
      <c r="B904" s="171" t="s">
        <v>87</v>
      </c>
      <c r="C904" s="270">
        <v>1</v>
      </c>
      <c r="D904" s="61" t="s">
        <v>19</v>
      </c>
      <c r="E904" s="39">
        <v>40477.129999999997</v>
      </c>
      <c r="F904" s="88">
        <f t="shared" si="37"/>
        <v>40477.129999999997</v>
      </c>
    </row>
    <row r="905" spans="1:6" x14ac:dyDescent="0.2">
      <c r="A905" s="87">
        <v>1.8000000000000007</v>
      </c>
      <c r="B905" s="171" t="s">
        <v>88</v>
      </c>
      <c r="C905" s="270">
        <v>1</v>
      </c>
      <c r="D905" s="61" t="s">
        <v>19</v>
      </c>
      <c r="E905" s="39">
        <v>1998.4</v>
      </c>
      <c r="F905" s="88">
        <f t="shared" si="37"/>
        <v>1998.4</v>
      </c>
    </row>
    <row r="906" spans="1:6" x14ac:dyDescent="0.2">
      <c r="A906" s="87">
        <v>1.9000000000000008</v>
      </c>
      <c r="B906" s="171" t="s">
        <v>89</v>
      </c>
      <c r="C906" s="270">
        <v>1</v>
      </c>
      <c r="D906" s="61" t="s">
        <v>19</v>
      </c>
      <c r="E906" s="39">
        <v>1285.8499999999999</v>
      </c>
      <c r="F906" s="88">
        <f t="shared" si="37"/>
        <v>1285.8499999999999</v>
      </c>
    </row>
    <row r="907" spans="1:6" x14ac:dyDescent="0.2">
      <c r="A907" s="89">
        <v>1.1000000000000001</v>
      </c>
      <c r="B907" s="171" t="s">
        <v>90</v>
      </c>
      <c r="C907" s="270">
        <v>1</v>
      </c>
      <c r="D907" s="61" t="s">
        <v>91</v>
      </c>
      <c r="E907" s="39">
        <v>5866.25</v>
      </c>
      <c r="F907" s="88">
        <f t="shared" si="37"/>
        <v>5866.25</v>
      </c>
    </row>
    <row r="908" spans="1:6" x14ac:dyDescent="0.2">
      <c r="A908" s="89">
        <v>1.1100000000000001</v>
      </c>
      <c r="B908" s="171" t="s">
        <v>92</v>
      </c>
      <c r="C908" s="270">
        <v>2</v>
      </c>
      <c r="D908" s="61" t="s">
        <v>19</v>
      </c>
      <c r="E908" s="39">
        <v>1172.6500000000001</v>
      </c>
      <c r="F908" s="88">
        <f t="shared" si="37"/>
        <v>2345.3000000000002</v>
      </c>
    </row>
    <row r="909" spans="1:6" x14ac:dyDescent="0.2">
      <c r="A909" s="89">
        <v>1.1200000000000001</v>
      </c>
      <c r="B909" s="171" t="s">
        <v>93</v>
      </c>
      <c r="C909" s="270">
        <v>2</v>
      </c>
      <c r="D909" s="61" t="s">
        <v>19</v>
      </c>
      <c r="E909" s="39">
        <v>1172.6500000000001</v>
      </c>
      <c r="F909" s="88">
        <f t="shared" si="37"/>
        <v>2345.3000000000002</v>
      </c>
    </row>
    <row r="910" spans="1:6" x14ac:dyDescent="0.2">
      <c r="A910" s="89">
        <v>1.1300000000000001</v>
      </c>
      <c r="B910" s="171" t="s">
        <v>318</v>
      </c>
      <c r="C910" s="270">
        <v>1</v>
      </c>
      <c r="D910" s="61" t="s">
        <v>19</v>
      </c>
      <c r="E910" s="39">
        <v>37454.03</v>
      </c>
      <c r="F910" s="88">
        <f t="shared" si="37"/>
        <v>37454.03</v>
      </c>
    </row>
    <row r="911" spans="1:6" x14ac:dyDescent="0.2">
      <c r="A911" s="89">
        <v>1.1400000000000001</v>
      </c>
      <c r="B911" s="171" t="s">
        <v>94</v>
      </c>
      <c r="C911" s="270">
        <v>2</v>
      </c>
      <c r="D911" s="61" t="s">
        <v>19</v>
      </c>
      <c r="E911" s="39">
        <v>1805</v>
      </c>
      <c r="F911" s="88">
        <f t="shared" si="37"/>
        <v>3610</v>
      </c>
    </row>
    <row r="912" spans="1:6" x14ac:dyDescent="0.2">
      <c r="A912" s="38"/>
      <c r="B912" s="318"/>
      <c r="C912" s="275"/>
      <c r="D912" s="61"/>
      <c r="E912" s="39"/>
      <c r="F912" s="40"/>
    </row>
    <row r="913" spans="1:6" x14ac:dyDescent="0.2">
      <c r="A913" s="86">
        <v>2</v>
      </c>
      <c r="B913" s="316" t="s">
        <v>95</v>
      </c>
      <c r="C913" s="275"/>
      <c r="D913" s="61"/>
      <c r="E913" s="39"/>
      <c r="F913" s="40"/>
    </row>
    <row r="914" spans="1:6" x14ac:dyDescent="0.2">
      <c r="A914" s="87">
        <v>2.1</v>
      </c>
      <c r="B914" s="171" t="s">
        <v>96</v>
      </c>
      <c r="C914" s="270">
        <v>1</v>
      </c>
      <c r="D914" s="61" t="s">
        <v>19</v>
      </c>
      <c r="E914" s="39">
        <v>127.86</v>
      </c>
      <c r="F914" s="88">
        <f t="shared" ref="F914:F930" si="38">ROUND(C914*E914,2)</f>
        <v>127.86</v>
      </c>
    </row>
    <row r="915" spans="1:6" x14ac:dyDescent="0.2">
      <c r="A915" s="87">
        <v>2.2000000000000002</v>
      </c>
      <c r="B915" s="171" t="s">
        <v>97</v>
      </c>
      <c r="C915" s="270">
        <v>2</v>
      </c>
      <c r="D915" s="61" t="s">
        <v>19</v>
      </c>
      <c r="E915" s="39">
        <v>715.56</v>
      </c>
      <c r="F915" s="88">
        <f t="shared" si="38"/>
        <v>1431.12</v>
      </c>
    </row>
    <row r="916" spans="1:6" x14ac:dyDescent="0.2">
      <c r="A916" s="87">
        <v>2.3000000000000003</v>
      </c>
      <c r="B916" s="171" t="s">
        <v>98</v>
      </c>
      <c r="C916" s="270">
        <v>2</v>
      </c>
      <c r="D916" s="61" t="s">
        <v>19</v>
      </c>
      <c r="E916" s="39">
        <v>57.78</v>
      </c>
      <c r="F916" s="88">
        <f t="shared" si="38"/>
        <v>115.56</v>
      </c>
    </row>
    <row r="917" spans="1:6" x14ac:dyDescent="0.2">
      <c r="A917" s="87">
        <v>2.4000000000000004</v>
      </c>
      <c r="B917" s="171" t="s">
        <v>99</v>
      </c>
      <c r="C917" s="270">
        <v>1</v>
      </c>
      <c r="D917" s="61" t="s">
        <v>19</v>
      </c>
      <c r="E917" s="39">
        <v>156.49</v>
      </c>
      <c r="F917" s="88">
        <f t="shared" si="38"/>
        <v>156.49</v>
      </c>
    </row>
    <row r="918" spans="1:6" x14ac:dyDescent="0.2">
      <c r="A918" s="87">
        <v>2.5000000000000004</v>
      </c>
      <c r="B918" s="171" t="s">
        <v>100</v>
      </c>
      <c r="C918" s="270">
        <v>2</v>
      </c>
      <c r="D918" s="61" t="s">
        <v>19</v>
      </c>
      <c r="E918" s="39">
        <v>89.39</v>
      </c>
      <c r="F918" s="88">
        <f t="shared" si="38"/>
        <v>178.78</v>
      </c>
    </row>
    <row r="919" spans="1:6" x14ac:dyDescent="0.2">
      <c r="A919" s="87">
        <v>2.6000000000000005</v>
      </c>
      <c r="B919" s="171" t="s">
        <v>101</v>
      </c>
      <c r="C919" s="270">
        <v>4</v>
      </c>
      <c r="D919" s="61" t="s">
        <v>19</v>
      </c>
      <c r="E919" s="39">
        <v>376.04</v>
      </c>
      <c r="F919" s="88">
        <f t="shared" si="38"/>
        <v>1504.16</v>
      </c>
    </row>
    <row r="920" spans="1:6" x14ac:dyDescent="0.2">
      <c r="A920" s="87">
        <v>2.7000000000000006</v>
      </c>
      <c r="B920" s="171" t="s">
        <v>102</v>
      </c>
      <c r="C920" s="270">
        <v>2</v>
      </c>
      <c r="D920" s="61" t="s">
        <v>19</v>
      </c>
      <c r="E920" s="39">
        <v>28.15</v>
      </c>
      <c r="F920" s="88">
        <f t="shared" si="38"/>
        <v>56.3</v>
      </c>
    </row>
    <row r="921" spans="1:6" x14ac:dyDescent="0.2">
      <c r="A921" s="87">
        <v>2.8000000000000007</v>
      </c>
      <c r="B921" s="171" t="s">
        <v>103</v>
      </c>
      <c r="C921" s="270">
        <v>220</v>
      </c>
      <c r="D921" s="61" t="s">
        <v>82</v>
      </c>
      <c r="E921" s="39">
        <v>40.96</v>
      </c>
      <c r="F921" s="88">
        <f t="shared" si="38"/>
        <v>9011.2000000000007</v>
      </c>
    </row>
    <row r="922" spans="1:6" x14ac:dyDescent="0.2">
      <c r="A922" s="87">
        <v>2.9000000000000008</v>
      </c>
      <c r="B922" s="171" t="s">
        <v>104</v>
      </c>
      <c r="C922" s="270">
        <v>4</v>
      </c>
      <c r="D922" s="61" t="s">
        <v>19</v>
      </c>
      <c r="E922" s="39">
        <v>27.08</v>
      </c>
      <c r="F922" s="88">
        <f t="shared" si="38"/>
        <v>108.32</v>
      </c>
    </row>
    <row r="923" spans="1:6" x14ac:dyDescent="0.2">
      <c r="A923" s="89">
        <v>2.1</v>
      </c>
      <c r="B923" s="171" t="s">
        <v>105</v>
      </c>
      <c r="C923" s="270">
        <v>4</v>
      </c>
      <c r="D923" s="61" t="s">
        <v>19</v>
      </c>
      <c r="E923" s="39">
        <v>108.3</v>
      </c>
      <c r="F923" s="88">
        <f t="shared" si="38"/>
        <v>433.2</v>
      </c>
    </row>
    <row r="924" spans="1:6" x14ac:dyDescent="0.2">
      <c r="A924" s="89">
        <v>2.11</v>
      </c>
      <c r="B924" s="171" t="s">
        <v>106</v>
      </c>
      <c r="C924" s="270">
        <v>132</v>
      </c>
      <c r="D924" s="61" t="s">
        <v>82</v>
      </c>
      <c r="E924" s="39">
        <v>96.91</v>
      </c>
      <c r="F924" s="88">
        <f t="shared" si="38"/>
        <v>12792.12</v>
      </c>
    </row>
    <row r="925" spans="1:6" x14ac:dyDescent="0.2">
      <c r="A925" s="89">
        <v>2.1199999999999997</v>
      </c>
      <c r="B925" s="171" t="s">
        <v>107</v>
      </c>
      <c r="C925" s="270">
        <v>66</v>
      </c>
      <c r="D925" s="61" t="s">
        <v>82</v>
      </c>
      <c r="E925" s="39">
        <v>59.52</v>
      </c>
      <c r="F925" s="88">
        <f t="shared" si="38"/>
        <v>3928.32</v>
      </c>
    </row>
    <row r="926" spans="1:6" x14ac:dyDescent="0.2">
      <c r="A926" s="89">
        <v>2.1299999999999994</v>
      </c>
      <c r="B926" s="171" t="s">
        <v>108</v>
      </c>
      <c r="C926" s="270">
        <v>121</v>
      </c>
      <c r="D926" s="61" t="s">
        <v>82</v>
      </c>
      <c r="E926" s="39">
        <v>107.53</v>
      </c>
      <c r="F926" s="88">
        <f t="shared" si="38"/>
        <v>13011.13</v>
      </c>
    </row>
    <row r="927" spans="1:6" ht="36" x14ac:dyDescent="0.2">
      <c r="A927" s="89">
        <v>2.1399999999999992</v>
      </c>
      <c r="B927" s="171" t="s">
        <v>109</v>
      </c>
      <c r="C927" s="270">
        <v>1</v>
      </c>
      <c r="D927" s="61" t="s">
        <v>19</v>
      </c>
      <c r="E927" s="39">
        <v>36001.589999999997</v>
      </c>
      <c r="F927" s="88">
        <f t="shared" si="38"/>
        <v>36001.589999999997</v>
      </c>
    </row>
    <row r="928" spans="1:6" x14ac:dyDescent="0.2">
      <c r="A928" s="89">
        <v>2.149999999999999</v>
      </c>
      <c r="B928" s="171" t="s">
        <v>110</v>
      </c>
      <c r="C928" s="270">
        <v>1</v>
      </c>
      <c r="D928" s="61" t="s">
        <v>19</v>
      </c>
      <c r="E928" s="39">
        <v>257.79000000000002</v>
      </c>
      <c r="F928" s="88">
        <f t="shared" si="38"/>
        <v>257.79000000000002</v>
      </c>
    </row>
    <row r="929" spans="1:6" x14ac:dyDescent="0.2">
      <c r="A929" s="89">
        <v>2.1599999999999988</v>
      </c>
      <c r="B929" s="171" t="s">
        <v>111</v>
      </c>
      <c r="C929" s="270">
        <v>2</v>
      </c>
      <c r="D929" s="61" t="s">
        <v>19</v>
      </c>
      <c r="E929" s="39">
        <v>270.75</v>
      </c>
      <c r="F929" s="88">
        <f t="shared" si="38"/>
        <v>541.5</v>
      </c>
    </row>
    <row r="930" spans="1:6" x14ac:dyDescent="0.2">
      <c r="A930" s="89">
        <v>2.1699999999999986</v>
      </c>
      <c r="B930" s="171" t="s">
        <v>319</v>
      </c>
      <c r="C930" s="270">
        <v>1</v>
      </c>
      <c r="D930" s="61" t="s">
        <v>19</v>
      </c>
      <c r="E930" s="39">
        <v>29210.43</v>
      </c>
      <c r="F930" s="88">
        <f t="shared" si="38"/>
        <v>29210.43</v>
      </c>
    </row>
    <row r="931" spans="1:6" x14ac:dyDescent="0.2">
      <c r="A931" s="90"/>
      <c r="B931" s="318"/>
      <c r="C931" s="270"/>
      <c r="D931" s="61"/>
      <c r="E931" s="39"/>
      <c r="F931" s="40"/>
    </row>
    <row r="932" spans="1:6" x14ac:dyDescent="0.2">
      <c r="A932" s="86">
        <v>3</v>
      </c>
      <c r="B932" s="316" t="s">
        <v>112</v>
      </c>
      <c r="C932" s="270"/>
      <c r="D932" s="61"/>
      <c r="E932" s="39"/>
      <c r="F932" s="40"/>
    </row>
    <row r="933" spans="1:6" ht="24" x14ac:dyDescent="0.2">
      <c r="A933" s="87">
        <v>3.1</v>
      </c>
      <c r="B933" s="173" t="s">
        <v>113</v>
      </c>
      <c r="C933" s="270">
        <v>3</v>
      </c>
      <c r="D933" s="61" t="s">
        <v>19</v>
      </c>
      <c r="E933" s="39">
        <v>25292.560000000001</v>
      </c>
      <c r="F933" s="40">
        <f>ROUND(C933*E933,2)</f>
        <v>75877.679999999993</v>
      </c>
    </row>
    <row r="934" spans="1:6" x14ac:dyDescent="0.2">
      <c r="A934" s="87">
        <v>3.2</v>
      </c>
      <c r="B934" s="171" t="s">
        <v>114</v>
      </c>
      <c r="C934" s="270">
        <v>3</v>
      </c>
      <c r="D934" s="61" t="s">
        <v>19</v>
      </c>
      <c r="E934" s="39">
        <v>6965.68</v>
      </c>
      <c r="F934" s="40">
        <f>ROUND(C934*E934,2)</f>
        <v>20897.04</v>
      </c>
    </row>
    <row r="935" spans="1:6" x14ac:dyDescent="0.2">
      <c r="A935" s="276">
        <v>3.3000000000000003</v>
      </c>
      <c r="B935" s="278" t="s">
        <v>115</v>
      </c>
      <c r="C935" s="264"/>
      <c r="D935" s="265"/>
      <c r="E935" s="266"/>
      <c r="F935" s="277"/>
    </row>
    <row r="936" spans="1:6" x14ac:dyDescent="0.2">
      <c r="A936" s="276">
        <v>3.4000000000000004</v>
      </c>
      <c r="B936" s="278" t="s">
        <v>116</v>
      </c>
      <c r="C936" s="264"/>
      <c r="D936" s="265"/>
      <c r="E936" s="266"/>
      <c r="F936" s="277"/>
    </row>
    <row r="937" spans="1:6" x14ac:dyDescent="0.2">
      <c r="A937" s="276">
        <v>3.5000000000000004</v>
      </c>
      <c r="B937" s="278" t="s">
        <v>117</v>
      </c>
      <c r="C937" s="264"/>
      <c r="D937" s="265"/>
      <c r="E937" s="266"/>
      <c r="F937" s="277"/>
    </row>
    <row r="938" spans="1:6" x14ac:dyDescent="0.2">
      <c r="A938" s="276">
        <v>3.6000000000000005</v>
      </c>
      <c r="B938" s="278" t="s">
        <v>118</v>
      </c>
      <c r="C938" s="264"/>
      <c r="D938" s="265"/>
      <c r="E938" s="266"/>
      <c r="F938" s="277"/>
    </row>
    <row r="939" spans="1:6" ht="24" x14ac:dyDescent="0.2">
      <c r="A939" s="276">
        <v>3.7000000000000006</v>
      </c>
      <c r="B939" s="278" t="s">
        <v>119</v>
      </c>
      <c r="C939" s="264"/>
      <c r="D939" s="265"/>
      <c r="E939" s="266"/>
      <c r="F939" s="277"/>
    </row>
    <row r="940" spans="1:6" x14ac:dyDescent="0.2">
      <c r="A940" s="87">
        <v>3.8000000000000007</v>
      </c>
      <c r="B940" s="171" t="s">
        <v>120</v>
      </c>
      <c r="C940" s="270">
        <v>3</v>
      </c>
      <c r="D940" s="61" t="s">
        <v>19</v>
      </c>
      <c r="E940" s="39">
        <v>10727.97</v>
      </c>
      <c r="F940" s="40">
        <f t="shared" ref="F940:F949" si="39">ROUND(C940*E940,2)</f>
        <v>32183.91</v>
      </c>
    </row>
    <row r="941" spans="1:6" ht="24" x14ac:dyDescent="0.2">
      <c r="A941" s="87">
        <v>3.9000000000000008</v>
      </c>
      <c r="B941" s="171" t="s">
        <v>121</v>
      </c>
      <c r="C941" s="270">
        <v>4</v>
      </c>
      <c r="D941" s="61" t="s">
        <v>19</v>
      </c>
      <c r="E941" s="39">
        <v>49267.95</v>
      </c>
      <c r="F941" s="40">
        <f t="shared" si="39"/>
        <v>197071.8</v>
      </c>
    </row>
    <row r="942" spans="1:6" ht="24" x14ac:dyDescent="0.2">
      <c r="A942" s="89">
        <v>3.1</v>
      </c>
      <c r="B942" s="171" t="s">
        <v>122</v>
      </c>
      <c r="C942" s="270">
        <v>3</v>
      </c>
      <c r="D942" s="61" t="s">
        <v>19</v>
      </c>
      <c r="E942" s="39">
        <v>633.37</v>
      </c>
      <c r="F942" s="40">
        <f t="shared" si="39"/>
        <v>1900.11</v>
      </c>
    </row>
    <row r="943" spans="1:6" x14ac:dyDescent="0.2">
      <c r="A943" s="89">
        <v>3.11</v>
      </c>
      <c r="B943" s="171" t="s">
        <v>123</v>
      </c>
      <c r="C943" s="270">
        <v>9</v>
      </c>
      <c r="D943" s="61" t="s">
        <v>19</v>
      </c>
      <c r="E943" s="39">
        <v>983.25</v>
      </c>
      <c r="F943" s="40">
        <f t="shared" si="39"/>
        <v>8849.25</v>
      </c>
    </row>
    <row r="944" spans="1:6" x14ac:dyDescent="0.2">
      <c r="A944" s="89">
        <v>3.1199999999999997</v>
      </c>
      <c r="B944" s="171" t="s">
        <v>124</v>
      </c>
      <c r="C944" s="270">
        <v>6</v>
      </c>
      <c r="D944" s="61" t="s">
        <v>19</v>
      </c>
      <c r="E944" s="39">
        <v>2027.72</v>
      </c>
      <c r="F944" s="40">
        <f t="shared" si="39"/>
        <v>12166.32</v>
      </c>
    </row>
    <row r="945" spans="1:6" x14ac:dyDescent="0.2">
      <c r="A945" s="89">
        <v>3.1299999999999994</v>
      </c>
      <c r="B945" s="171" t="s">
        <v>125</v>
      </c>
      <c r="C945" s="270">
        <v>6</v>
      </c>
      <c r="D945" s="61" t="s">
        <v>19</v>
      </c>
      <c r="E945" s="39">
        <v>481.49</v>
      </c>
      <c r="F945" s="40">
        <f t="shared" si="39"/>
        <v>2888.94</v>
      </c>
    </row>
    <row r="946" spans="1:6" x14ac:dyDescent="0.2">
      <c r="A946" s="89">
        <v>3.1399999999999992</v>
      </c>
      <c r="B946" s="171" t="s">
        <v>126</v>
      </c>
      <c r="C946" s="270">
        <v>1</v>
      </c>
      <c r="D946" s="61" t="s">
        <v>19</v>
      </c>
      <c r="E946" s="39">
        <v>3325</v>
      </c>
      <c r="F946" s="40">
        <f t="shared" si="39"/>
        <v>3325</v>
      </c>
    </row>
    <row r="947" spans="1:6" x14ac:dyDescent="0.2">
      <c r="A947" s="89">
        <v>3.149999999999999</v>
      </c>
      <c r="B947" s="171" t="s">
        <v>127</v>
      </c>
      <c r="C947" s="270">
        <v>1</v>
      </c>
      <c r="D947" s="61" t="s">
        <v>19</v>
      </c>
      <c r="E947" s="39">
        <v>1425</v>
      </c>
      <c r="F947" s="40">
        <f t="shared" si="39"/>
        <v>1425</v>
      </c>
    </row>
    <row r="948" spans="1:6" x14ac:dyDescent="0.2">
      <c r="A948" s="89">
        <v>3.1599999999999988</v>
      </c>
      <c r="B948" s="171" t="s">
        <v>128</v>
      </c>
      <c r="C948" s="270">
        <v>12.1</v>
      </c>
      <c r="D948" s="61" t="s">
        <v>12</v>
      </c>
      <c r="E948" s="39">
        <v>452.27</v>
      </c>
      <c r="F948" s="40">
        <f t="shared" si="39"/>
        <v>5472.47</v>
      </c>
    </row>
    <row r="949" spans="1:6" x14ac:dyDescent="0.2">
      <c r="A949" s="87">
        <v>3.2599999999999989</v>
      </c>
      <c r="B949" s="171" t="s">
        <v>129</v>
      </c>
      <c r="C949" s="270">
        <v>3</v>
      </c>
      <c r="D949" s="61" t="s">
        <v>19</v>
      </c>
      <c r="E949" s="39">
        <v>4750</v>
      </c>
      <c r="F949" s="40">
        <f t="shared" si="39"/>
        <v>14250</v>
      </c>
    </row>
    <row r="950" spans="1:6" x14ac:dyDescent="0.2">
      <c r="A950" s="276">
        <v>3.359999999999999</v>
      </c>
      <c r="B950" s="278" t="s">
        <v>130</v>
      </c>
      <c r="C950" s="264"/>
      <c r="D950" s="265"/>
      <c r="E950" s="266"/>
      <c r="F950" s="277"/>
    </row>
    <row r="951" spans="1:6" x14ac:dyDescent="0.2">
      <c r="A951" s="87">
        <v>3.4599999999999991</v>
      </c>
      <c r="B951" s="171" t="s">
        <v>131</v>
      </c>
      <c r="C951" s="270">
        <v>3</v>
      </c>
      <c r="D951" s="61" t="s">
        <v>19</v>
      </c>
      <c r="E951" s="39">
        <v>1555.95</v>
      </c>
      <c r="F951" s="40">
        <f>ROUND(C951*E951,2)</f>
        <v>4667.8500000000004</v>
      </c>
    </row>
    <row r="952" spans="1:6" x14ac:dyDescent="0.2">
      <c r="A952" s="87">
        <v>3.5599999999999992</v>
      </c>
      <c r="B952" s="171" t="s">
        <v>132</v>
      </c>
      <c r="C952" s="270">
        <v>1</v>
      </c>
      <c r="D952" s="61" t="s">
        <v>19</v>
      </c>
      <c r="E952" s="39">
        <v>237.5</v>
      </c>
      <c r="F952" s="40">
        <f>ROUND(C952*E952,2)</f>
        <v>237.5</v>
      </c>
    </row>
    <row r="953" spans="1:6" x14ac:dyDescent="0.2">
      <c r="A953" s="87">
        <v>3.6599999999999993</v>
      </c>
      <c r="B953" s="171" t="s">
        <v>133</v>
      </c>
      <c r="C953" s="270">
        <v>3</v>
      </c>
      <c r="D953" s="61" t="s">
        <v>19</v>
      </c>
      <c r="E953" s="39">
        <v>1900</v>
      </c>
      <c r="F953" s="40">
        <f>ROUND(C953*E953,2)</f>
        <v>5700</v>
      </c>
    </row>
    <row r="954" spans="1:6" x14ac:dyDescent="0.2">
      <c r="A954" s="87">
        <v>3.7599999999999993</v>
      </c>
      <c r="B954" s="171" t="s">
        <v>134</v>
      </c>
      <c r="C954" s="270">
        <v>1</v>
      </c>
      <c r="D954" s="61" t="s">
        <v>288</v>
      </c>
      <c r="E954" s="39">
        <v>9500</v>
      </c>
      <c r="F954" s="40">
        <f>ROUND(C954*E954,2)</f>
        <v>9500</v>
      </c>
    </row>
    <row r="955" spans="1:6" x14ac:dyDescent="0.2">
      <c r="A955" s="344"/>
      <c r="B955" s="209" t="s">
        <v>135</v>
      </c>
      <c r="C955" s="273"/>
      <c r="D955" s="210"/>
      <c r="E955" s="211"/>
      <c r="F955" s="212">
        <f>SUM(F821:F954)</f>
        <v>1532745.6400000004</v>
      </c>
    </row>
    <row r="956" spans="1:6" x14ac:dyDescent="0.2">
      <c r="A956" s="26"/>
      <c r="B956" s="167"/>
      <c r="C956" s="270"/>
      <c r="D956" s="61"/>
      <c r="E956" s="39"/>
      <c r="F956" s="80"/>
    </row>
    <row r="957" spans="1:6" x14ac:dyDescent="0.2">
      <c r="A957" s="323" t="s">
        <v>136</v>
      </c>
      <c r="B957" s="155" t="s">
        <v>137</v>
      </c>
      <c r="C957" s="270"/>
      <c r="D957" s="61"/>
      <c r="E957" s="39"/>
      <c r="F957" s="58"/>
    </row>
    <row r="958" spans="1:6" x14ac:dyDescent="0.2">
      <c r="A958" s="323"/>
      <c r="B958" s="155"/>
      <c r="C958" s="270"/>
      <c r="D958" s="61"/>
      <c r="E958" s="39"/>
      <c r="F958" s="58"/>
    </row>
    <row r="959" spans="1:6" x14ac:dyDescent="0.2">
      <c r="A959" s="333">
        <v>1</v>
      </c>
      <c r="B959" s="156" t="s">
        <v>11</v>
      </c>
      <c r="C959" s="270">
        <v>2865.65</v>
      </c>
      <c r="D959" s="61" t="s">
        <v>12</v>
      </c>
      <c r="E959" s="39">
        <v>5.97</v>
      </c>
      <c r="F959" s="58">
        <f>ROUND(C959*E959,2)</f>
        <v>17107.93</v>
      </c>
    </row>
    <row r="960" spans="1:6" x14ac:dyDescent="0.2">
      <c r="A960" s="326"/>
      <c r="B960" s="155"/>
      <c r="C960" s="270"/>
      <c r="D960" s="61"/>
      <c r="E960" s="39"/>
      <c r="F960" s="58">
        <f>ROUND(C960*E960,2)</f>
        <v>0</v>
      </c>
    </row>
    <row r="961" spans="1:6" x14ac:dyDescent="0.2">
      <c r="A961" s="327">
        <v>2</v>
      </c>
      <c r="B961" s="269" t="s">
        <v>13</v>
      </c>
      <c r="C961" s="264"/>
      <c r="D961" s="265"/>
      <c r="E961" s="266"/>
      <c r="F961" s="267">
        <f>ROUND(C961*E961,2)</f>
        <v>0</v>
      </c>
    </row>
    <row r="962" spans="1:6" x14ac:dyDescent="0.2">
      <c r="A962" s="332"/>
      <c r="B962" s="263"/>
      <c r="C962" s="264"/>
      <c r="D962" s="265"/>
      <c r="E962" s="266"/>
      <c r="F962" s="267"/>
    </row>
    <row r="963" spans="1:6" x14ac:dyDescent="0.2">
      <c r="A963" s="327">
        <v>2.1</v>
      </c>
      <c r="B963" s="268" t="s">
        <v>270</v>
      </c>
      <c r="C963" s="264"/>
      <c r="D963" s="265"/>
      <c r="E963" s="266"/>
      <c r="F963" s="267"/>
    </row>
    <row r="964" spans="1:6" x14ac:dyDescent="0.2">
      <c r="A964" s="332" t="s">
        <v>217</v>
      </c>
      <c r="B964" s="263" t="s">
        <v>214</v>
      </c>
      <c r="C964" s="264"/>
      <c r="D964" s="265"/>
      <c r="E964" s="266"/>
      <c r="F964" s="267"/>
    </row>
    <row r="965" spans="1:6" x14ac:dyDescent="0.2">
      <c r="A965" s="332" t="s">
        <v>218</v>
      </c>
      <c r="B965" s="263" t="s">
        <v>215</v>
      </c>
      <c r="C965" s="264"/>
      <c r="D965" s="265"/>
      <c r="E965" s="266"/>
      <c r="F965" s="267"/>
    </row>
    <row r="966" spans="1:6" x14ac:dyDescent="0.2">
      <c r="A966" s="332"/>
      <c r="B966" s="263"/>
      <c r="C966" s="264"/>
      <c r="D966" s="265"/>
      <c r="E966" s="266"/>
      <c r="F966" s="267"/>
    </row>
    <row r="967" spans="1:6" x14ac:dyDescent="0.2">
      <c r="A967" s="333">
        <v>2.2000000000000002</v>
      </c>
      <c r="B967" s="156" t="s">
        <v>216</v>
      </c>
      <c r="C967" s="270">
        <v>2752.2</v>
      </c>
      <c r="D967" s="61" t="s">
        <v>42</v>
      </c>
      <c r="E967" s="39">
        <v>2.0499999999999998</v>
      </c>
      <c r="F967" s="58">
        <f>ROUND(C967*E967,2)</f>
        <v>5642.01</v>
      </c>
    </row>
    <row r="968" spans="1:6" x14ac:dyDescent="0.2">
      <c r="A968" s="333">
        <v>2.2999999999999998</v>
      </c>
      <c r="B968" s="156" t="s">
        <v>221</v>
      </c>
      <c r="C968" s="270">
        <v>88.54</v>
      </c>
      <c r="D968" s="61" t="s">
        <v>15</v>
      </c>
      <c r="E968" s="39">
        <v>839.64</v>
      </c>
      <c r="F968" s="58">
        <f>ROUND(C968*E968,2)</f>
        <v>74341.73</v>
      </c>
    </row>
    <row r="969" spans="1:6" ht="15.95" customHeight="1" x14ac:dyDescent="0.2">
      <c r="A969" s="333">
        <v>2.4</v>
      </c>
      <c r="B969" s="156" t="s">
        <v>219</v>
      </c>
      <c r="C969" s="270">
        <v>314.74</v>
      </c>
      <c r="D969" s="61" t="s">
        <v>15</v>
      </c>
      <c r="E969" s="39">
        <v>111.46</v>
      </c>
      <c r="F969" s="58">
        <f>ROUND(C969*E969,2)</f>
        <v>35080.92</v>
      </c>
    </row>
    <row r="970" spans="1:6" ht="24" x14ac:dyDescent="0.2">
      <c r="A970" s="333">
        <v>2.5</v>
      </c>
      <c r="B970" s="156" t="s">
        <v>220</v>
      </c>
      <c r="C970" s="270">
        <v>1307.56</v>
      </c>
      <c r="D970" s="61" t="s">
        <v>15</v>
      </c>
      <c r="E970" s="39">
        <v>68.58</v>
      </c>
      <c r="F970" s="58">
        <f>ROUND(C970*E970,2)</f>
        <v>89672.46</v>
      </c>
    </row>
    <row r="971" spans="1:6" ht="24" x14ac:dyDescent="0.2">
      <c r="A971" s="332">
        <v>2.6</v>
      </c>
      <c r="B971" s="263" t="s">
        <v>274</v>
      </c>
      <c r="C971" s="264"/>
      <c r="D971" s="265"/>
      <c r="E971" s="266"/>
      <c r="F971" s="267"/>
    </row>
    <row r="972" spans="1:6" x14ac:dyDescent="0.2">
      <c r="A972" s="326"/>
      <c r="B972" s="155"/>
      <c r="C972" s="270"/>
      <c r="D972" s="61"/>
      <c r="E972" s="39"/>
      <c r="F972" s="58">
        <f>ROUND(C972*E972,2)</f>
        <v>0</v>
      </c>
    </row>
    <row r="973" spans="1:6" x14ac:dyDescent="0.2">
      <c r="A973" s="327">
        <v>3</v>
      </c>
      <c r="B973" s="271" t="s">
        <v>16</v>
      </c>
      <c r="C973" s="264"/>
      <c r="D973" s="265"/>
      <c r="E973" s="266"/>
      <c r="F973" s="267"/>
    </row>
    <row r="974" spans="1:6" ht="39" customHeight="1" x14ac:dyDescent="0.2">
      <c r="A974" s="332">
        <v>3.1</v>
      </c>
      <c r="B974" s="272" t="s">
        <v>277</v>
      </c>
      <c r="C974" s="264"/>
      <c r="D974" s="265"/>
      <c r="E974" s="266"/>
      <c r="F974" s="267"/>
    </row>
    <row r="975" spans="1:6" ht="24" x14ac:dyDescent="0.2">
      <c r="A975" s="333">
        <v>3.2</v>
      </c>
      <c r="B975" s="161" t="s">
        <v>138</v>
      </c>
      <c r="C975" s="270">
        <v>995.5</v>
      </c>
      <c r="D975" s="61" t="s">
        <v>12</v>
      </c>
      <c r="E975" s="39">
        <v>784.7</v>
      </c>
      <c r="F975" s="58">
        <f>ROUND(C975*E975,2)</f>
        <v>781168.85</v>
      </c>
    </row>
    <row r="976" spans="1:6" ht="36" x14ac:dyDescent="0.2">
      <c r="A976" s="332">
        <v>3.3</v>
      </c>
      <c r="B976" s="272" t="s">
        <v>278</v>
      </c>
      <c r="C976" s="264"/>
      <c r="D976" s="265"/>
      <c r="E976" s="266"/>
      <c r="F976" s="267"/>
    </row>
    <row r="977" spans="1:6" x14ac:dyDescent="0.2">
      <c r="A977" s="326"/>
      <c r="B977" s="161"/>
      <c r="C977" s="270"/>
      <c r="D977" s="61"/>
      <c r="E977" s="39"/>
      <c r="F977" s="58">
        <f t="shared" ref="F977:F983" si="40">ROUND(C977*E977,2)</f>
        <v>0</v>
      </c>
    </row>
    <row r="978" spans="1:6" x14ac:dyDescent="0.2">
      <c r="A978" s="326">
        <v>4</v>
      </c>
      <c r="B978" s="160" t="s">
        <v>139</v>
      </c>
      <c r="C978" s="270"/>
      <c r="D978" s="61"/>
      <c r="E978" s="39"/>
      <c r="F978" s="58">
        <f t="shared" si="40"/>
        <v>0</v>
      </c>
    </row>
    <row r="979" spans="1:6" ht="33.950000000000003" customHeight="1" x14ac:dyDescent="0.2">
      <c r="A979" s="333">
        <v>4.0999999999999996</v>
      </c>
      <c r="B979" s="161" t="s">
        <v>277</v>
      </c>
      <c r="C979" s="270">
        <v>515.67999999999995</v>
      </c>
      <c r="D979" s="61" t="s">
        <v>12</v>
      </c>
      <c r="E979" s="39">
        <v>6.62</v>
      </c>
      <c r="F979" s="58">
        <f t="shared" si="40"/>
        <v>3413.8</v>
      </c>
    </row>
    <row r="980" spans="1:6" ht="24" x14ac:dyDescent="0.2">
      <c r="A980" s="333">
        <v>4.2</v>
      </c>
      <c r="B980" s="161" t="s">
        <v>138</v>
      </c>
      <c r="C980" s="270">
        <v>995.5</v>
      </c>
      <c r="D980" s="61" t="s">
        <v>12</v>
      </c>
      <c r="E980" s="39">
        <v>163.6</v>
      </c>
      <c r="F980" s="58">
        <f t="shared" si="40"/>
        <v>162863.79999999999</v>
      </c>
    </row>
    <row r="981" spans="1:6" ht="36" x14ac:dyDescent="0.2">
      <c r="A981" s="333">
        <v>4.3</v>
      </c>
      <c r="B981" s="161" t="s">
        <v>278</v>
      </c>
      <c r="C981" s="270">
        <v>1407.25</v>
      </c>
      <c r="D981" s="61" t="s">
        <v>12</v>
      </c>
      <c r="E981" s="39">
        <v>6.62</v>
      </c>
      <c r="F981" s="58">
        <f t="shared" si="40"/>
        <v>9316</v>
      </c>
    </row>
    <row r="982" spans="1:6" x14ac:dyDescent="0.2">
      <c r="A982" s="326"/>
      <c r="B982" s="161"/>
      <c r="C982" s="270"/>
      <c r="D982" s="61"/>
      <c r="E982" s="39"/>
      <c r="F982" s="58">
        <f t="shared" si="40"/>
        <v>0</v>
      </c>
    </row>
    <row r="983" spans="1:6" x14ac:dyDescent="0.2">
      <c r="A983" s="327">
        <v>5</v>
      </c>
      <c r="B983" s="271" t="s">
        <v>18</v>
      </c>
      <c r="C983" s="264"/>
      <c r="D983" s="265"/>
      <c r="E983" s="266"/>
      <c r="F983" s="267">
        <f t="shared" si="40"/>
        <v>0</v>
      </c>
    </row>
    <row r="984" spans="1:6" ht="12.95" customHeight="1" x14ac:dyDescent="0.2">
      <c r="A984" s="332">
        <v>5.0999999999999996</v>
      </c>
      <c r="B984" s="272" t="s">
        <v>237</v>
      </c>
      <c r="C984" s="264"/>
      <c r="D984" s="265"/>
      <c r="E984" s="266"/>
      <c r="F984" s="267"/>
    </row>
    <row r="985" spans="1:6" ht="12.95" customHeight="1" x14ac:dyDescent="0.2">
      <c r="A985" s="332">
        <v>5.3</v>
      </c>
      <c r="B985" s="272" t="s">
        <v>238</v>
      </c>
      <c r="C985" s="264"/>
      <c r="D985" s="265"/>
      <c r="E985" s="266"/>
      <c r="F985" s="267"/>
    </row>
    <row r="986" spans="1:6" ht="24" x14ac:dyDescent="0.2">
      <c r="A986" s="332">
        <v>5.4</v>
      </c>
      <c r="B986" s="272" t="s">
        <v>239</v>
      </c>
      <c r="C986" s="264"/>
      <c r="D986" s="265"/>
      <c r="E986" s="266"/>
      <c r="F986" s="267"/>
    </row>
    <row r="987" spans="1:6" ht="24" x14ac:dyDescent="0.2">
      <c r="A987" s="332">
        <v>5.5</v>
      </c>
      <c r="B987" s="272" t="s">
        <v>240</v>
      </c>
      <c r="C987" s="264"/>
      <c r="D987" s="265"/>
      <c r="E987" s="266"/>
      <c r="F987" s="267"/>
    </row>
    <row r="988" spans="1:6" x14ac:dyDescent="0.2">
      <c r="A988" s="332">
        <v>5.6</v>
      </c>
      <c r="B988" s="272" t="s">
        <v>241</v>
      </c>
      <c r="C988" s="264"/>
      <c r="D988" s="265"/>
      <c r="E988" s="266"/>
      <c r="F988" s="267"/>
    </row>
    <row r="989" spans="1:6" ht="13.5" customHeight="1" x14ac:dyDescent="0.2">
      <c r="A989" s="333">
        <v>5.6</v>
      </c>
      <c r="B989" s="161" t="s">
        <v>279</v>
      </c>
      <c r="C989" s="270">
        <v>10</v>
      </c>
      <c r="D989" s="61" t="s">
        <v>19</v>
      </c>
      <c r="E989" s="39">
        <v>274.7</v>
      </c>
      <c r="F989" s="58">
        <f>ROUND(C989*E989,2)</f>
        <v>2747</v>
      </c>
    </row>
    <row r="990" spans="1:6" x14ac:dyDescent="0.2">
      <c r="A990" s="326"/>
      <c r="B990" s="161"/>
      <c r="C990" s="270"/>
      <c r="D990" s="61"/>
      <c r="E990" s="39"/>
      <c r="F990" s="58"/>
    </row>
    <row r="991" spans="1:6" ht="24" x14ac:dyDescent="0.2">
      <c r="A991" s="326">
        <v>6</v>
      </c>
      <c r="B991" s="160" t="s">
        <v>281</v>
      </c>
      <c r="C991" s="270"/>
      <c r="D991" s="61"/>
      <c r="E991" s="39"/>
      <c r="F991" s="58">
        <f t="shared" ref="F991:F997" si="41">ROUND(C991*E991,2)</f>
        <v>0</v>
      </c>
    </row>
    <row r="992" spans="1:6" x14ac:dyDescent="0.2">
      <c r="A992" s="333">
        <v>6.1</v>
      </c>
      <c r="B992" s="161" t="s">
        <v>140</v>
      </c>
      <c r="C992" s="270">
        <v>4</v>
      </c>
      <c r="D992" s="61" t="s">
        <v>19</v>
      </c>
      <c r="E992" s="39">
        <v>112493.24</v>
      </c>
      <c r="F992" s="58">
        <f t="shared" si="41"/>
        <v>449972.96</v>
      </c>
    </row>
    <row r="993" spans="1:6" x14ac:dyDescent="0.2">
      <c r="A993" s="333">
        <v>6.2</v>
      </c>
      <c r="B993" s="161" t="s">
        <v>141</v>
      </c>
      <c r="C993" s="270">
        <v>4</v>
      </c>
      <c r="D993" s="61" t="s">
        <v>19</v>
      </c>
      <c r="E993" s="39">
        <v>8110.88</v>
      </c>
      <c r="F993" s="58">
        <f t="shared" si="41"/>
        <v>32443.52</v>
      </c>
    </row>
    <row r="994" spans="1:6" x14ac:dyDescent="0.2">
      <c r="A994" s="333">
        <v>6.3</v>
      </c>
      <c r="B994" s="161" t="s">
        <v>142</v>
      </c>
      <c r="C994" s="270">
        <v>4</v>
      </c>
      <c r="D994" s="61" t="s">
        <v>19</v>
      </c>
      <c r="E994" s="39">
        <v>15302.1</v>
      </c>
      <c r="F994" s="58">
        <f t="shared" si="41"/>
        <v>61208.4</v>
      </c>
    </row>
    <row r="995" spans="1:6" x14ac:dyDescent="0.2">
      <c r="A995" s="333">
        <v>6.4</v>
      </c>
      <c r="B995" s="161" t="s">
        <v>143</v>
      </c>
      <c r="C995" s="270">
        <v>1</v>
      </c>
      <c r="D995" s="61" t="s">
        <v>19</v>
      </c>
      <c r="E995" s="39">
        <v>23221.96</v>
      </c>
      <c r="F995" s="58">
        <f t="shared" si="41"/>
        <v>23221.96</v>
      </c>
    </row>
    <row r="996" spans="1:6" x14ac:dyDescent="0.2">
      <c r="A996" s="333">
        <v>6.3</v>
      </c>
      <c r="B996" s="161" t="s">
        <v>144</v>
      </c>
      <c r="C996" s="270">
        <v>1</v>
      </c>
      <c r="D996" s="61" t="s">
        <v>19</v>
      </c>
      <c r="E996" s="39">
        <v>3677.24</v>
      </c>
      <c r="F996" s="58">
        <f t="shared" si="41"/>
        <v>3677.24</v>
      </c>
    </row>
    <row r="997" spans="1:6" x14ac:dyDescent="0.2">
      <c r="A997" s="333">
        <v>6.4</v>
      </c>
      <c r="B997" s="161" t="s">
        <v>145</v>
      </c>
      <c r="C997" s="270">
        <v>2</v>
      </c>
      <c r="D997" s="61" t="s">
        <v>19</v>
      </c>
      <c r="E997" s="39">
        <v>1698.68</v>
      </c>
      <c r="F997" s="58">
        <f t="shared" si="41"/>
        <v>3397.36</v>
      </c>
    </row>
    <row r="998" spans="1:6" ht="24" x14ac:dyDescent="0.2">
      <c r="A998" s="332">
        <v>6.5</v>
      </c>
      <c r="B998" s="272" t="s">
        <v>280</v>
      </c>
      <c r="C998" s="264"/>
      <c r="D998" s="265"/>
      <c r="E998" s="266"/>
      <c r="F998" s="267"/>
    </row>
    <row r="999" spans="1:6" ht="24" x14ac:dyDescent="0.2">
      <c r="A999" s="332">
        <v>6.6</v>
      </c>
      <c r="B999" s="272" t="s">
        <v>146</v>
      </c>
      <c r="C999" s="264"/>
      <c r="D999" s="265"/>
      <c r="E999" s="266"/>
      <c r="F999" s="267"/>
    </row>
    <row r="1000" spans="1:6" ht="24" x14ac:dyDescent="0.2">
      <c r="A1000" s="332">
        <v>6.7</v>
      </c>
      <c r="B1000" s="272" t="s">
        <v>147</v>
      </c>
      <c r="C1000" s="264"/>
      <c r="D1000" s="265"/>
      <c r="E1000" s="266"/>
      <c r="F1000" s="267"/>
    </row>
    <row r="1001" spans="1:6" x14ac:dyDescent="0.2">
      <c r="A1001" s="332">
        <v>6.8</v>
      </c>
      <c r="B1001" s="272" t="s">
        <v>148</v>
      </c>
      <c r="C1001" s="264"/>
      <c r="D1001" s="265"/>
      <c r="E1001" s="266"/>
      <c r="F1001" s="267"/>
    </row>
    <row r="1002" spans="1:6" x14ac:dyDescent="0.2">
      <c r="A1002" s="333">
        <v>6.9</v>
      </c>
      <c r="B1002" s="161" t="s">
        <v>149</v>
      </c>
      <c r="C1002" s="270">
        <v>8</v>
      </c>
      <c r="D1002" s="61" t="s">
        <v>19</v>
      </c>
      <c r="E1002" s="39">
        <v>14773.89</v>
      </c>
      <c r="F1002" s="58">
        <f>ROUND(C1002*E1002,2)</f>
        <v>118191.12</v>
      </c>
    </row>
    <row r="1003" spans="1:6" x14ac:dyDescent="0.2">
      <c r="A1003" s="326"/>
      <c r="B1003" s="161"/>
      <c r="C1003" s="270"/>
      <c r="D1003" s="61"/>
      <c r="E1003" s="39"/>
      <c r="F1003" s="58">
        <f>ROUND(C1003*E1003,2)</f>
        <v>0</v>
      </c>
    </row>
    <row r="1004" spans="1:6" ht="24" x14ac:dyDescent="0.2">
      <c r="A1004" s="326">
        <v>7</v>
      </c>
      <c r="B1004" s="155" t="s">
        <v>150</v>
      </c>
      <c r="C1004" s="270"/>
      <c r="D1004" s="61"/>
      <c r="E1004" s="39"/>
      <c r="F1004" s="58">
        <f>ROUND(C1004*E1004,2)</f>
        <v>0</v>
      </c>
    </row>
    <row r="1005" spans="1:6" x14ac:dyDescent="0.2">
      <c r="A1005" s="333">
        <v>7.1</v>
      </c>
      <c r="B1005" s="156" t="s">
        <v>151</v>
      </c>
      <c r="C1005" s="270">
        <v>30</v>
      </c>
      <c r="D1005" s="61" t="s">
        <v>26</v>
      </c>
      <c r="E1005" s="39">
        <v>5.97</v>
      </c>
      <c r="F1005" s="58">
        <f>ROUND(C1005*E1005,2)</f>
        <v>179.1</v>
      </c>
    </row>
    <row r="1006" spans="1:6" x14ac:dyDescent="0.2">
      <c r="A1006" s="332">
        <v>7.1</v>
      </c>
      <c r="B1006" s="263" t="s">
        <v>25</v>
      </c>
      <c r="C1006" s="264"/>
      <c r="D1006" s="265"/>
      <c r="E1006" s="266"/>
      <c r="F1006" s="267"/>
    </row>
    <row r="1007" spans="1:6" x14ac:dyDescent="0.2">
      <c r="A1007" s="332">
        <v>7.2</v>
      </c>
      <c r="B1007" s="263" t="s">
        <v>27</v>
      </c>
      <c r="C1007" s="264"/>
      <c r="D1007" s="265"/>
      <c r="E1007" s="266"/>
      <c r="F1007" s="267"/>
    </row>
    <row r="1008" spans="1:6" x14ac:dyDescent="0.2">
      <c r="A1008" s="333">
        <v>7.3</v>
      </c>
      <c r="B1008" s="156" t="s">
        <v>20</v>
      </c>
      <c r="C1008" s="270">
        <v>3</v>
      </c>
      <c r="D1008" s="61" t="s">
        <v>19</v>
      </c>
      <c r="E1008" s="39">
        <v>425.98</v>
      </c>
      <c r="F1008" s="58">
        <f t="shared" ref="F1008:F1013" si="42">ROUND(C1008*E1008,2)</f>
        <v>1277.94</v>
      </c>
    </row>
    <row r="1009" spans="1:6" x14ac:dyDescent="0.2">
      <c r="A1009" s="333">
        <v>7.4</v>
      </c>
      <c r="B1009" s="156" t="s">
        <v>276</v>
      </c>
      <c r="C1009" s="270">
        <v>10</v>
      </c>
      <c r="D1009" s="61" t="s">
        <v>19</v>
      </c>
      <c r="E1009" s="39">
        <v>274.7</v>
      </c>
      <c r="F1009" s="58">
        <f t="shared" si="42"/>
        <v>2747</v>
      </c>
    </row>
    <row r="1010" spans="1:6" x14ac:dyDescent="0.2">
      <c r="A1010" s="333">
        <v>7.5</v>
      </c>
      <c r="B1010" s="156" t="s">
        <v>28</v>
      </c>
      <c r="C1010" s="270">
        <v>19.8</v>
      </c>
      <c r="D1010" s="61" t="s">
        <v>15</v>
      </c>
      <c r="E1010" s="39">
        <v>62.28</v>
      </c>
      <c r="F1010" s="58">
        <f t="shared" si="42"/>
        <v>1233.1400000000001</v>
      </c>
    </row>
    <row r="1011" spans="1:6" x14ac:dyDescent="0.2">
      <c r="A1011" s="333">
        <v>7.6</v>
      </c>
      <c r="B1011" s="156" t="s">
        <v>230</v>
      </c>
      <c r="C1011" s="270">
        <v>16.850000000000001</v>
      </c>
      <c r="D1011" s="61" t="s">
        <v>15</v>
      </c>
      <c r="E1011" s="39">
        <v>41.6</v>
      </c>
      <c r="F1011" s="58">
        <f t="shared" si="42"/>
        <v>700.96</v>
      </c>
    </row>
    <row r="1012" spans="1:6" x14ac:dyDescent="0.2">
      <c r="A1012" s="333">
        <v>7.7</v>
      </c>
      <c r="B1012" s="156" t="s">
        <v>229</v>
      </c>
      <c r="C1012" s="270">
        <v>3.5</v>
      </c>
      <c r="D1012" s="61" t="s">
        <v>15</v>
      </c>
      <c r="E1012" s="39">
        <v>28.57</v>
      </c>
      <c r="F1012" s="58">
        <f t="shared" si="42"/>
        <v>100</v>
      </c>
    </row>
    <row r="1013" spans="1:6" x14ac:dyDescent="0.2">
      <c r="A1013" s="333">
        <v>7.8</v>
      </c>
      <c r="B1013" s="156" t="s">
        <v>29</v>
      </c>
      <c r="C1013" s="270">
        <v>5</v>
      </c>
      <c r="D1013" s="61" t="s">
        <v>19</v>
      </c>
      <c r="E1013" s="39">
        <v>3213.04</v>
      </c>
      <c r="F1013" s="58">
        <f t="shared" si="42"/>
        <v>16065.2</v>
      </c>
    </row>
    <row r="1014" spans="1:6" x14ac:dyDescent="0.2">
      <c r="A1014" s="333"/>
      <c r="B1014" s="156"/>
      <c r="C1014" s="270"/>
      <c r="D1014" s="61"/>
      <c r="E1014" s="39"/>
      <c r="F1014" s="58"/>
    </row>
    <row r="1015" spans="1:6" x14ac:dyDescent="0.2">
      <c r="A1015" s="326">
        <v>8</v>
      </c>
      <c r="B1015" s="155" t="s">
        <v>282</v>
      </c>
      <c r="C1015" s="270"/>
      <c r="D1015" s="61"/>
      <c r="E1015" s="39"/>
      <c r="F1015" s="58">
        <f>ROUND(C1015*E1015,2)</f>
        <v>0</v>
      </c>
    </row>
    <row r="1016" spans="1:6" x14ac:dyDescent="0.2">
      <c r="A1016" s="333">
        <v>8.1</v>
      </c>
      <c r="B1016" s="156" t="s">
        <v>283</v>
      </c>
      <c r="C1016" s="270">
        <v>4164.3999999999996</v>
      </c>
      <c r="D1016" s="61" t="s">
        <v>12</v>
      </c>
      <c r="E1016" s="39">
        <v>17.559999999999999</v>
      </c>
      <c r="F1016" s="58">
        <f>ROUND(C1016*E1016,2)</f>
        <v>73126.86</v>
      </c>
    </row>
    <row r="1017" spans="1:6" x14ac:dyDescent="0.2">
      <c r="A1017" s="333">
        <v>8.1999999999999993</v>
      </c>
      <c r="B1017" s="156" t="s">
        <v>284</v>
      </c>
      <c r="C1017" s="270">
        <v>995.5</v>
      </c>
      <c r="D1017" s="61" t="s">
        <v>12</v>
      </c>
      <c r="E1017" s="39">
        <v>17.559999999999999</v>
      </c>
      <c r="F1017" s="58">
        <f>ROUND(C1017*E1017,2)</f>
        <v>17480.98</v>
      </c>
    </row>
    <row r="1018" spans="1:6" x14ac:dyDescent="0.2">
      <c r="A1018" s="333"/>
      <c r="B1018" s="156"/>
      <c r="C1018" s="270"/>
      <c r="D1018" s="61"/>
      <c r="E1018" s="39"/>
      <c r="F1018" s="58"/>
    </row>
    <row r="1019" spans="1:6" ht="36" x14ac:dyDescent="0.2">
      <c r="A1019" s="338">
        <v>9</v>
      </c>
      <c r="B1019" s="162" t="s">
        <v>231</v>
      </c>
      <c r="C1019" s="270">
        <v>4836.08</v>
      </c>
      <c r="D1019" s="61" t="s">
        <v>12</v>
      </c>
      <c r="E1019" s="39">
        <v>12.17</v>
      </c>
      <c r="F1019" s="68">
        <f>ROUND(C1019*E1019,2)</f>
        <v>58855.09</v>
      </c>
    </row>
    <row r="1020" spans="1:6" ht="48" x14ac:dyDescent="0.2">
      <c r="A1020" s="338">
        <v>10</v>
      </c>
      <c r="B1020" s="162" t="s">
        <v>232</v>
      </c>
      <c r="C1020" s="270">
        <v>4836.08</v>
      </c>
      <c r="D1020" s="61" t="s">
        <v>12</v>
      </c>
      <c r="E1020" s="39">
        <v>5.35</v>
      </c>
      <c r="F1020" s="68">
        <f>ROUND(C1020*E1020,2)</f>
        <v>25873.03</v>
      </c>
    </row>
    <row r="1021" spans="1:6" ht="24" x14ac:dyDescent="0.2">
      <c r="A1021" s="339">
        <v>11</v>
      </c>
      <c r="B1021" s="163" t="s">
        <v>233</v>
      </c>
      <c r="C1021" s="270">
        <v>4836.08</v>
      </c>
      <c r="D1021" s="61" t="s">
        <v>12</v>
      </c>
      <c r="E1021" s="39">
        <v>8.02</v>
      </c>
      <c r="F1021" s="68">
        <f>ROUND(C1021*E1021,2)</f>
        <v>38785.360000000001</v>
      </c>
    </row>
    <row r="1022" spans="1:6" x14ac:dyDescent="0.2">
      <c r="A1022" s="340"/>
      <c r="B1022" s="203" t="s">
        <v>152</v>
      </c>
      <c r="C1022" s="273"/>
      <c r="D1022" s="210"/>
      <c r="E1022" s="211"/>
      <c r="F1022" s="207">
        <f>SUM(F959:F1021)</f>
        <v>2109891.7200000002</v>
      </c>
    </row>
    <row r="1023" spans="1:6" x14ac:dyDescent="0.2">
      <c r="A1023" s="345"/>
      <c r="B1023" s="160"/>
      <c r="C1023" s="270"/>
      <c r="D1023" s="61"/>
      <c r="E1023" s="39"/>
      <c r="F1023" s="58"/>
    </row>
    <row r="1024" spans="1:6" x14ac:dyDescent="0.2">
      <c r="A1024" s="91" t="s">
        <v>153</v>
      </c>
      <c r="B1024" s="157" t="s">
        <v>154</v>
      </c>
      <c r="C1024" s="270"/>
      <c r="D1024" s="61"/>
      <c r="E1024" s="39"/>
      <c r="F1024" s="59"/>
    </row>
    <row r="1025" spans="1:6" x14ac:dyDescent="0.2">
      <c r="A1025" s="26"/>
      <c r="B1025" s="162"/>
      <c r="C1025" s="270"/>
      <c r="D1025" s="61"/>
      <c r="E1025" s="39"/>
      <c r="F1025" s="59"/>
    </row>
    <row r="1026" spans="1:6" x14ac:dyDescent="0.2">
      <c r="A1026" s="26">
        <v>1</v>
      </c>
      <c r="B1026" s="162" t="s">
        <v>290</v>
      </c>
      <c r="C1026" s="270">
        <v>1</v>
      </c>
      <c r="D1026" s="61" t="s">
        <v>288</v>
      </c>
      <c r="E1026" s="39">
        <v>5769.81</v>
      </c>
      <c r="F1026" s="59">
        <f t="shared" ref="F1026:F1032" si="43">ROUND(C1026*E1026,2)</f>
        <v>5769.81</v>
      </c>
    </row>
    <row r="1027" spans="1:6" x14ac:dyDescent="0.2">
      <c r="A1027" s="26"/>
      <c r="B1027" s="162"/>
      <c r="C1027" s="270"/>
      <c r="D1027" s="61"/>
      <c r="E1027" s="39"/>
      <c r="F1027" s="59">
        <f t="shared" si="43"/>
        <v>0</v>
      </c>
    </row>
    <row r="1028" spans="1:6" x14ac:dyDescent="0.2">
      <c r="A1028" s="92">
        <v>2</v>
      </c>
      <c r="B1028" s="157" t="s">
        <v>13</v>
      </c>
      <c r="C1028" s="270"/>
      <c r="D1028" s="61"/>
      <c r="E1028" s="39"/>
      <c r="F1028" s="59">
        <f t="shared" si="43"/>
        <v>0</v>
      </c>
    </row>
    <row r="1029" spans="1:6" x14ac:dyDescent="0.2">
      <c r="A1029" s="26">
        <v>2.1</v>
      </c>
      <c r="B1029" s="156" t="s">
        <v>14</v>
      </c>
      <c r="C1029" s="270">
        <v>103.55</v>
      </c>
      <c r="D1029" s="61" t="s">
        <v>15</v>
      </c>
      <c r="E1029" s="39">
        <v>65.56</v>
      </c>
      <c r="F1029" s="59">
        <f t="shared" si="43"/>
        <v>6788.74</v>
      </c>
    </row>
    <row r="1030" spans="1:6" x14ac:dyDescent="0.2">
      <c r="A1030" s="26">
        <v>2.2000000000000002</v>
      </c>
      <c r="B1030" s="162" t="s">
        <v>155</v>
      </c>
      <c r="C1030" s="270">
        <v>427.67</v>
      </c>
      <c r="D1030" s="61" t="s">
        <v>15</v>
      </c>
      <c r="E1030" s="39">
        <v>96.27</v>
      </c>
      <c r="F1030" s="59">
        <f t="shared" si="43"/>
        <v>41171.79</v>
      </c>
    </row>
    <row r="1031" spans="1:6" ht="24" x14ac:dyDescent="0.2">
      <c r="A1031" s="26">
        <v>2.2999999999999998</v>
      </c>
      <c r="B1031" s="156" t="s">
        <v>242</v>
      </c>
      <c r="C1031" s="270">
        <v>60.8</v>
      </c>
      <c r="D1031" s="61" t="s">
        <v>15</v>
      </c>
      <c r="E1031" s="39">
        <v>68.58</v>
      </c>
      <c r="F1031" s="59">
        <f t="shared" si="43"/>
        <v>4169.66</v>
      </c>
    </row>
    <row r="1032" spans="1:6" ht="24" x14ac:dyDescent="0.2">
      <c r="A1032" s="26">
        <v>2.4</v>
      </c>
      <c r="B1032" s="156" t="s">
        <v>291</v>
      </c>
      <c r="C1032" s="270">
        <v>564.51</v>
      </c>
      <c r="D1032" s="61" t="s">
        <v>15</v>
      </c>
      <c r="E1032" s="39">
        <v>86.36</v>
      </c>
      <c r="F1032" s="59">
        <f t="shared" si="43"/>
        <v>48751.08</v>
      </c>
    </row>
    <row r="1033" spans="1:6" x14ac:dyDescent="0.2">
      <c r="A1033" s="26"/>
      <c r="B1033" s="162"/>
      <c r="C1033" s="270"/>
      <c r="D1033" s="61"/>
      <c r="E1033" s="39"/>
      <c r="F1033" s="59"/>
    </row>
    <row r="1034" spans="1:6" x14ac:dyDescent="0.2">
      <c r="A1034" s="92">
        <v>3</v>
      </c>
      <c r="B1034" s="157" t="s">
        <v>268</v>
      </c>
      <c r="C1034" s="270"/>
      <c r="D1034" s="61"/>
      <c r="E1034" s="39"/>
      <c r="F1034" s="59">
        <f t="shared" ref="F1034:F1050" si="44">ROUND(C1034*E1034,2)</f>
        <v>0</v>
      </c>
    </row>
    <row r="1035" spans="1:6" x14ac:dyDescent="0.2">
      <c r="A1035" s="26">
        <v>3.1</v>
      </c>
      <c r="B1035" s="162" t="s">
        <v>156</v>
      </c>
      <c r="C1035" s="270">
        <v>4.91</v>
      </c>
      <c r="D1035" s="61" t="s">
        <v>15</v>
      </c>
      <c r="E1035" s="39">
        <v>10203.64</v>
      </c>
      <c r="F1035" s="59">
        <f t="shared" si="44"/>
        <v>50099.87</v>
      </c>
    </row>
    <row r="1036" spans="1:6" x14ac:dyDescent="0.2">
      <c r="A1036" s="26">
        <v>3.2</v>
      </c>
      <c r="B1036" s="162" t="s">
        <v>157</v>
      </c>
      <c r="C1036" s="270">
        <v>5.24</v>
      </c>
      <c r="D1036" s="61" t="s">
        <v>15</v>
      </c>
      <c r="E1036" s="39">
        <v>10246.9</v>
      </c>
      <c r="F1036" s="59">
        <f t="shared" si="44"/>
        <v>53693.760000000002</v>
      </c>
    </row>
    <row r="1037" spans="1:6" x14ac:dyDescent="0.2">
      <c r="A1037" s="26">
        <v>3.3</v>
      </c>
      <c r="B1037" s="162" t="s">
        <v>158</v>
      </c>
      <c r="C1037" s="270">
        <v>20.79</v>
      </c>
      <c r="D1037" s="61" t="s">
        <v>15</v>
      </c>
      <c r="E1037" s="39">
        <v>13623.32</v>
      </c>
      <c r="F1037" s="59">
        <f t="shared" si="44"/>
        <v>283228.82</v>
      </c>
    </row>
    <row r="1038" spans="1:6" x14ac:dyDescent="0.2">
      <c r="A1038" s="26">
        <v>3.4</v>
      </c>
      <c r="B1038" s="162" t="s">
        <v>304</v>
      </c>
      <c r="C1038" s="270">
        <v>13.26</v>
      </c>
      <c r="D1038" s="61" t="s">
        <v>15</v>
      </c>
      <c r="E1038" s="39">
        <v>7975.4</v>
      </c>
      <c r="F1038" s="59">
        <f t="shared" si="44"/>
        <v>105753.8</v>
      </c>
    </row>
    <row r="1039" spans="1:6" ht="24" x14ac:dyDescent="0.2">
      <c r="A1039" s="26">
        <v>3.5</v>
      </c>
      <c r="B1039" s="156" t="s">
        <v>292</v>
      </c>
      <c r="C1039" s="270">
        <v>0.59</v>
      </c>
      <c r="D1039" s="61" t="s">
        <v>15</v>
      </c>
      <c r="E1039" s="39">
        <v>16349.98</v>
      </c>
      <c r="F1039" s="59">
        <f t="shared" si="44"/>
        <v>9646.49</v>
      </c>
    </row>
    <row r="1040" spans="1:6" x14ac:dyDescent="0.2">
      <c r="A1040" s="26">
        <v>3.6</v>
      </c>
      <c r="B1040" s="162" t="s">
        <v>159</v>
      </c>
      <c r="C1040" s="270">
        <v>0.3</v>
      </c>
      <c r="D1040" s="61" t="s">
        <v>15</v>
      </c>
      <c r="E1040" s="39">
        <v>19497.900000000001</v>
      </c>
      <c r="F1040" s="59">
        <f t="shared" si="44"/>
        <v>5849.37</v>
      </c>
    </row>
    <row r="1041" spans="1:6" x14ac:dyDescent="0.2">
      <c r="A1041" s="26">
        <v>3.7</v>
      </c>
      <c r="B1041" s="162" t="s">
        <v>160</v>
      </c>
      <c r="C1041" s="270">
        <v>1.23</v>
      </c>
      <c r="D1041" s="61" t="s">
        <v>15</v>
      </c>
      <c r="E1041" s="39">
        <v>15627.86</v>
      </c>
      <c r="F1041" s="59">
        <f t="shared" si="44"/>
        <v>19222.27</v>
      </c>
    </row>
    <row r="1042" spans="1:6" x14ac:dyDescent="0.2">
      <c r="A1042" s="26">
        <v>3.8</v>
      </c>
      <c r="B1042" s="162" t="s">
        <v>161</v>
      </c>
      <c r="C1042" s="270">
        <v>1.4</v>
      </c>
      <c r="D1042" s="61" t="s">
        <v>15</v>
      </c>
      <c r="E1042" s="39">
        <v>16166.6</v>
      </c>
      <c r="F1042" s="59">
        <f t="shared" si="44"/>
        <v>22633.24</v>
      </c>
    </row>
    <row r="1043" spans="1:6" x14ac:dyDescent="0.2">
      <c r="A1043" s="26"/>
      <c r="B1043" s="162"/>
      <c r="C1043" s="270"/>
      <c r="D1043" s="61"/>
      <c r="E1043" s="39"/>
      <c r="F1043" s="59">
        <f t="shared" si="44"/>
        <v>0</v>
      </c>
    </row>
    <row r="1044" spans="1:6" x14ac:dyDescent="0.2">
      <c r="A1044" s="92">
        <v>4</v>
      </c>
      <c r="B1044" s="157" t="s">
        <v>40</v>
      </c>
      <c r="C1044" s="270"/>
      <c r="D1044" s="61"/>
      <c r="E1044" s="39"/>
      <c r="F1044" s="59">
        <f t="shared" si="44"/>
        <v>0</v>
      </c>
    </row>
    <row r="1045" spans="1:6" x14ac:dyDescent="0.2">
      <c r="A1045" s="26">
        <v>4.0999999999999996</v>
      </c>
      <c r="B1045" s="162" t="s">
        <v>162</v>
      </c>
      <c r="C1045" s="270">
        <v>43.66</v>
      </c>
      <c r="D1045" s="61" t="s">
        <v>42</v>
      </c>
      <c r="E1045" s="39">
        <v>310.18</v>
      </c>
      <c r="F1045" s="59">
        <f t="shared" si="44"/>
        <v>13542.46</v>
      </c>
    </row>
    <row r="1046" spans="1:6" x14ac:dyDescent="0.2">
      <c r="A1046" s="26">
        <v>4.2</v>
      </c>
      <c r="B1046" s="162" t="s">
        <v>41</v>
      </c>
      <c r="C1046" s="270">
        <v>100.22</v>
      </c>
      <c r="D1046" s="61" t="s">
        <v>42</v>
      </c>
      <c r="E1046" s="39">
        <v>211.89</v>
      </c>
      <c r="F1046" s="59">
        <f t="shared" si="44"/>
        <v>21235.62</v>
      </c>
    </row>
    <row r="1047" spans="1:6" x14ac:dyDescent="0.2">
      <c r="A1047" s="26">
        <v>4.3</v>
      </c>
      <c r="B1047" s="162" t="s">
        <v>55</v>
      </c>
      <c r="C1047" s="270">
        <v>93.36</v>
      </c>
      <c r="D1047" s="61" t="s">
        <v>42</v>
      </c>
      <c r="E1047" s="39">
        <v>247.43</v>
      </c>
      <c r="F1047" s="59">
        <f t="shared" si="44"/>
        <v>23100.06</v>
      </c>
    </row>
    <row r="1048" spans="1:6" x14ac:dyDescent="0.2">
      <c r="A1048" s="26">
        <v>4.4000000000000004</v>
      </c>
      <c r="B1048" s="162" t="s">
        <v>58</v>
      </c>
      <c r="C1048" s="270">
        <v>50.86</v>
      </c>
      <c r="D1048" s="61" t="s">
        <v>42</v>
      </c>
      <c r="E1048" s="39">
        <v>346.62</v>
      </c>
      <c r="F1048" s="59">
        <f t="shared" si="44"/>
        <v>17629.09</v>
      </c>
    </row>
    <row r="1049" spans="1:6" x14ac:dyDescent="0.2">
      <c r="A1049" s="26">
        <v>4.5</v>
      </c>
      <c r="B1049" s="162" t="s">
        <v>57</v>
      </c>
      <c r="C1049" s="270">
        <v>148.28</v>
      </c>
      <c r="D1049" s="61" t="s">
        <v>12</v>
      </c>
      <c r="E1049" s="39">
        <v>83.76</v>
      </c>
      <c r="F1049" s="59">
        <f t="shared" si="44"/>
        <v>12419.93</v>
      </c>
    </row>
    <row r="1050" spans="1:6" x14ac:dyDescent="0.2">
      <c r="A1050" s="26">
        <v>4.5999999999999996</v>
      </c>
      <c r="B1050" s="162" t="s">
        <v>163</v>
      </c>
      <c r="C1050" s="270">
        <v>89.73</v>
      </c>
      <c r="D1050" s="61" t="s">
        <v>42</v>
      </c>
      <c r="E1050" s="39">
        <v>75.52</v>
      </c>
      <c r="F1050" s="59">
        <f t="shared" si="44"/>
        <v>6776.41</v>
      </c>
    </row>
    <row r="1051" spans="1:6" x14ac:dyDescent="0.2">
      <c r="A1051" s="26"/>
      <c r="B1051" s="162"/>
      <c r="C1051" s="270"/>
      <c r="D1051" s="61"/>
      <c r="E1051" s="39"/>
      <c r="F1051" s="59"/>
    </row>
    <row r="1052" spans="1:6" x14ac:dyDescent="0.2">
      <c r="A1052" s="26">
        <v>5</v>
      </c>
      <c r="B1052" s="162" t="s">
        <v>164</v>
      </c>
      <c r="C1052" s="270">
        <v>1</v>
      </c>
      <c r="D1052" s="61" t="s">
        <v>19</v>
      </c>
      <c r="E1052" s="39">
        <v>10000</v>
      </c>
      <c r="F1052" s="59">
        <f t="shared" ref="F1052:F1057" si="45">ROUND(C1052*E1052,2)</f>
        <v>10000</v>
      </c>
    </row>
    <row r="1053" spans="1:6" x14ac:dyDescent="0.2">
      <c r="A1053" s="26">
        <v>6</v>
      </c>
      <c r="B1053" s="162" t="s">
        <v>39</v>
      </c>
      <c r="C1053" s="270">
        <v>48.59</v>
      </c>
      <c r="D1053" s="61" t="s">
        <v>15</v>
      </c>
      <c r="E1053" s="39">
        <v>14.25</v>
      </c>
      <c r="F1053" s="59">
        <f t="shared" si="45"/>
        <v>692.41</v>
      </c>
    </row>
    <row r="1054" spans="1:6" x14ac:dyDescent="0.2">
      <c r="A1054" s="26">
        <v>7</v>
      </c>
      <c r="B1054" s="162" t="s">
        <v>62</v>
      </c>
      <c r="C1054" s="270">
        <v>48.59</v>
      </c>
      <c r="D1054" s="61" t="s">
        <v>15</v>
      </c>
      <c r="E1054" s="39">
        <v>19.399999999999999</v>
      </c>
      <c r="F1054" s="59">
        <f t="shared" si="45"/>
        <v>942.65</v>
      </c>
    </row>
    <row r="1055" spans="1:6" x14ac:dyDescent="0.2">
      <c r="A1055" s="26">
        <v>8</v>
      </c>
      <c r="B1055" s="162" t="s">
        <v>165</v>
      </c>
      <c r="C1055" s="270">
        <v>3.3</v>
      </c>
      <c r="D1055" s="61" t="s">
        <v>64</v>
      </c>
      <c r="E1055" s="39">
        <v>1475.35</v>
      </c>
      <c r="F1055" s="59">
        <f t="shared" si="45"/>
        <v>4868.66</v>
      </c>
    </row>
    <row r="1056" spans="1:6" x14ac:dyDescent="0.2">
      <c r="A1056" s="26"/>
      <c r="B1056" s="162"/>
      <c r="C1056" s="270"/>
      <c r="D1056" s="61"/>
      <c r="E1056" s="39"/>
      <c r="F1056" s="59">
        <f t="shared" si="45"/>
        <v>0</v>
      </c>
    </row>
    <row r="1057" spans="1:6" x14ac:dyDescent="0.2">
      <c r="A1057" s="281">
        <v>10</v>
      </c>
      <c r="B1057" s="269" t="s">
        <v>166</v>
      </c>
      <c r="C1057" s="264"/>
      <c r="D1057" s="265"/>
      <c r="E1057" s="266"/>
      <c r="F1057" s="282">
        <f t="shared" si="45"/>
        <v>0</v>
      </c>
    </row>
    <row r="1058" spans="1:6" ht="24" x14ac:dyDescent="0.2">
      <c r="A1058" s="283">
        <v>10.1</v>
      </c>
      <c r="B1058" s="272" t="s">
        <v>243</v>
      </c>
      <c r="C1058" s="264"/>
      <c r="D1058" s="265"/>
      <c r="E1058" s="266"/>
      <c r="F1058" s="282"/>
    </row>
    <row r="1059" spans="1:6" ht="24" x14ac:dyDescent="0.2">
      <c r="A1059" s="283">
        <v>10.199999999999999</v>
      </c>
      <c r="B1059" s="272" t="s">
        <v>244</v>
      </c>
      <c r="C1059" s="264"/>
      <c r="D1059" s="265"/>
      <c r="E1059" s="266"/>
      <c r="F1059" s="282"/>
    </row>
    <row r="1060" spans="1:6" ht="24" x14ac:dyDescent="0.2">
      <c r="A1060" s="283">
        <v>10.3</v>
      </c>
      <c r="B1060" s="272" t="s">
        <v>245</v>
      </c>
      <c r="C1060" s="264"/>
      <c r="D1060" s="265"/>
      <c r="E1060" s="266"/>
      <c r="F1060" s="282"/>
    </row>
    <row r="1061" spans="1:6" x14ac:dyDescent="0.2">
      <c r="A1061" s="283">
        <v>10.4</v>
      </c>
      <c r="B1061" s="319" t="s">
        <v>246</v>
      </c>
      <c r="C1061" s="264"/>
      <c r="D1061" s="265"/>
      <c r="E1061" s="266"/>
      <c r="F1061" s="282"/>
    </row>
    <row r="1062" spans="1:6" ht="24" x14ac:dyDescent="0.2">
      <c r="A1062" s="283">
        <v>10.5</v>
      </c>
      <c r="B1062" s="272" t="s">
        <v>293</v>
      </c>
      <c r="C1062" s="264"/>
      <c r="D1062" s="265"/>
      <c r="E1062" s="266"/>
      <c r="F1062" s="282"/>
    </row>
    <row r="1063" spans="1:6" x14ac:dyDescent="0.2">
      <c r="A1063" s="26">
        <v>10.6</v>
      </c>
      <c r="B1063" s="162" t="s">
        <v>294</v>
      </c>
      <c r="C1063" s="270">
        <v>4</v>
      </c>
      <c r="D1063" s="61" t="s">
        <v>19</v>
      </c>
      <c r="E1063" s="39">
        <v>14773.89</v>
      </c>
      <c r="F1063" s="59">
        <f t="shared" ref="F1063:F1071" si="46">ROUND(C1063*E1063,2)</f>
        <v>59095.56</v>
      </c>
    </row>
    <row r="1064" spans="1:6" x14ac:dyDescent="0.2">
      <c r="A1064" s="26">
        <v>10.7</v>
      </c>
      <c r="B1064" s="162" t="s">
        <v>247</v>
      </c>
      <c r="C1064" s="270">
        <v>30.75</v>
      </c>
      <c r="D1064" s="61" t="s">
        <v>15</v>
      </c>
      <c r="E1064" s="39">
        <v>284.27</v>
      </c>
      <c r="F1064" s="59">
        <f t="shared" si="46"/>
        <v>8741.2999999999993</v>
      </c>
    </row>
    <row r="1065" spans="1:6" x14ac:dyDescent="0.2">
      <c r="A1065" s="26">
        <v>10.8</v>
      </c>
      <c r="B1065" s="156" t="s">
        <v>221</v>
      </c>
      <c r="C1065" s="270">
        <v>1.41</v>
      </c>
      <c r="D1065" s="61" t="s">
        <v>15</v>
      </c>
      <c r="E1065" s="39">
        <v>839.64</v>
      </c>
      <c r="F1065" s="59">
        <f t="shared" si="46"/>
        <v>1183.8900000000001</v>
      </c>
    </row>
    <row r="1066" spans="1:6" ht="24" x14ac:dyDescent="0.2">
      <c r="A1066" s="26">
        <v>10.9</v>
      </c>
      <c r="B1066" s="156" t="s">
        <v>220</v>
      </c>
      <c r="C1066" s="270">
        <v>27.87</v>
      </c>
      <c r="D1066" s="61" t="s">
        <v>15</v>
      </c>
      <c r="E1066" s="39">
        <v>68.58</v>
      </c>
      <c r="F1066" s="59">
        <f t="shared" si="46"/>
        <v>1911.32</v>
      </c>
    </row>
    <row r="1067" spans="1:6" ht="24" x14ac:dyDescent="0.2">
      <c r="A1067" s="93">
        <v>10.1</v>
      </c>
      <c r="B1067" s="156" t="s">
        <v>274</v>
      </c>
      <c r="C1067" s="270">
        <v>3.44</v>
      </c>
      <c r="D1067" s="61" t="s">
        <v>15</v>
      </c>
      <c r="E1067" s="39">
        <v>86.36</v>
      </c>
      <c r="F1067" s="59">
        <f t="shared" si="46"/>
        <v>297.08</v>
      </c>
    </row>
    <row r="1068" spans="1:6" ht="24" x14ac:dyDescent="0.2">
      <c r="A1068" s="93">
        <v>10.11</v>
      </c>
      <c r="B1068" s="156" t="s">
        <v>295</v>
      </c>
      <c r="C1068" s="270">
        <v>24.97</v>
      </c>
      <c r="D1068" s="61" t="s">
        <v>12</v>
      </c>
      <c r="E1068" s="39">
        <v>2032.58</v>
      </c>
      <c r="F1068" s="59">
        <f t="shared" si="46"/>
        <v>50753.52</v>
      </c>
    </row>
    <row r="1069" spans="1:6" x14ac:dyDescent="0.2">
      <c r="A1069" s="93">
        <v>10.119999999999999</v>
      </c>
      <c r="B1069" s="162" t="s">
        <v>296</v>
      </c>
      <c r="C1069" s="270">
        <v>20.13</v>
      </c>
      <c r="D1069" s="61" t="s">
        <v>12</v>
      </c>
      <c r="E1069" s="39">
        <v>275.7</v>
      </c>
      <c r="F1069" s="59">
        <f t="shared" si="46"/>
        <v>5549.84</v>
      </c>
    </row>
    <row r="1070" spans="1:6" x14ac:dyDescent="0.2">
      <c r="A1070" s="93">
        <v>10.130000000000001</v>
      </c>
      <c r="B1070" s="162" t="s">
        <v>167</v>
      </c>
      <c r="C1070" s="270">
        <v>1</v>
      </c>
      <c r="D1070" s="61" t="s">
        <v>19</v>
      </c>
      <c r="E1070" s="39">
        <v>9500</v>
      </c>
      <c r="F1070" s="59">
        <f t="shared" si="46"/>
        <v>9500</v>
      </c>
    </row>
    <row r="1071" spans="1:6" x14ac:dyDescent="0.2">
      <c r="A1071" s="93">
        <v>10.14</v>
      </c>
      <c r="B1071" s="162" t="s">
        <v>168</v>
      </c>
      <c r="C1071" s="270">
        <v>2</v>
      </c>
      <c r="D1071" s="61" t="s">
        <v>19</v>
      </c>
      <c r="E1071" s="39">
        <v>3800</v>
      </c>
      <c r="F1071" s="59">
        <f t="shared" si="46"/>
        <v>7600</v>
      </c>
    </row>
    <row r="1072" spans="1:6" x14ac:dyDescent="0.2">
      <c r="A1072" s="93"/>
      <c r="B1072" s="162"/>
      <c r="C1072" s="270"/>
      <c r="D1072" s="61"/>
      <c r="E1072" s="39"/>
      <c r="F1072" s="59"/>
    </row>
    <row r="1073" spans="1:6" x14ac:dyDescent="0.2">
      <c r="A1073" s="94">
        <v>11</v>
      </c>
      <c r="B1073" s="162" t="s">
        <v>169</v>
      </c>
      <c r="C1073" s="270">
        <v>14.26</v>
      </c>
      <c r="D1073" s="61" t="s">
        <v>42</v>
      </c>
      <c r="E1073" s="39">
        <v>446.38</v>
      </c>
      <c r="F1073" s="59">
        <f t="shared" ref="F1073:F1079" si="47">ROUND(C1073*E1073,2)</f>
        <v>6365.38</v>
      </c>
    </row>
    <row r="1074" spans="1:6" x14ac:dyDescent="0.2">
      <c r="A1074" s="94"/>
      <c r="B1074" s="162"/>
      <c r="C1074" s="270"/>
      <c r="D1074" s="61"/>
      <c r="E1074" s="39"/>
      <c r="F1074" s="59">
        <f t="shared" si="47"/>
        <v>0</v>
      </c>
    </row>
    <row r="1075" spans="1:6" x14ac:dyDescent="0.2">
      <c r="A1075" s="95">
        <v>12</v>
      </c>
      <c r="B1075" s="157" t="s">
        <v>305</v>
      </c>
      <c r="C1075" s="274"/>
      <c r="D1075" s="78"/>
      <c r="E1075" s="79"/>
      <c r="F1075" s="59">
        <f t="shared" si="47"/>
        <v>0</v>
      </c>
    </row>
    <row r="1076" spans="1:6" x14ac:dyDescent="0.2">
      <c r="A1076" s="98">
        <v>12.1</v>
      </c>
      <c r="B1076" s="162" t="s">
        <v>170</v>
      </c>
      <c r="C1076" s="270">
        <v>60.72</v>
      </c>
      <c r="D1076" s="61" t="s">
        <v>12</v>
      </c>
      <c r="E1076" s="39">
        <v>1496.47</v>
      </c>
      <c r="F1076" s="59">
        <f t="shared" si="47"/>
        <v>90865.66</v>
      </c>
    </row>
    <row r="1077" spans="1:6" x14ac:dyDescent="0.2">
      <c r="A1077" s="98">
        <v>12.2</v>
      </c>
      <c r="B1077" s="156" t="s">
        <v>310</v>
      </c>
      <c r="C1077" s="270">
        <v>23</v>
      </c>
      <c r="D1077" s="61" t="s">
        <v>19</v>
      </c>
      <c r="E1077" s="39">
        <v>465.99</v>
      </c>
      <c r="F1077" s="59">
        <f t="shared" si="47"/>
        <v>10717.77</v>
      </c>
    </row>
    <row r="1078" spans="1:6" ht="24" x14ac:dyDescent="0.2">
      <c r="A1078" s="98">
        <v>12.3</v>
      </c>
      <c r="B1078" s="156" t="s">
        <v>311</v>
      </c>
      <c r="C1078" s="270">
        <v>5</v>
      </c>
      <c r="D1078" s="61" t="s">
        <v>19</v>
      </c>
      <c r="E1078" s="39">
        <v>4838.0200000000004</v>
      </c>
      <c r="F1078" s="59">
        <f t="shared" si="47"/>
        <v>24190.1</v>
      </c>
    </row>
    <row r="1079" spans="1:6" x14ac:dyDescent="0.2">
      <c r="A1079" s="98">
        <v>12.4</v>
      </c>
      <c r="B1079" s="162" t="s">
        <v>171</v>
      </c>
      <c r="C1079" s="270">
        <v>1</v>
      </c>
      <c r="D1079" s="61" t="s">
        <v>19</v>
      </c>
      <c r="E1079" s="39">
        <v>4342.53</v>
      </c>
      <c r="F1079" s="59">
        <f t="shared" si="47"/>
        <v>4342.53</v>
      </c>
    </row>
    <row r="1080" spans="1:6" x14ac:dyDescent="0.2">
      <c r="A1080" s="98"/>
      <c r="B1080" s="162"/>
      <c r="C1080" s="270"/>
      <c r="D1080" s="61"/>
      <c r="E1080" s="39"/>
      <c r="F1080" s="59"/>
    </row>
    <row r="1081" spans="1:6" x14ac:dyDescent="0.2">
      <c r="A1081" s="26">
        <v>13</v>
      </c>
      <c r="B1081" s="162" t="s">
        <v>236</v>
      </c>
      <c r="C1081" s="270">
        <v>67.319999999999993</v>
      </c>
      <c r="D1081" s="61" t="s">
        <v>12</v>
      </c>
      <c r="E1081" s="39">
        <v>123.5</v>
      </c>
      <c r="F1081" s="59">
        <f>ROUND(C1081*E1081,2)</f>
        <v>8314.02</v>
      </c>
    </row>
    <row r="1082" spans="1:6" x14ac:dyDescent="0.2">
      <c r="A1082" s="26"/>
      <c r="B1082" s="162"/>
      <c r="C1082" s="270"/>
      <c r="D1082" s="61"/>
      <c r="E1082" s="39"/>
      <c r="F1082" s="59">
        <f>ROUND(C1082*E1082,2)</f>
        <v>0</v>
      </c>
    </row>
    <row r="1083" spans="1:6" ht="60" x14ac:dyDescent="0.2">
      <c r="A1083" s="26">
        <v>14</v>
      </c>
      <c r="B1083" s="156" t="s">
        <v>297</v>
      </c>
      <c r="C1083" s="270">
        <v>16.39</v>
      </c>
      <c r="D1083" s="61" t="s">
        <v>12</v>
      </c>
      <c r="E1083" s="39">
        <v>516.08000000000004</v>
      </c>
      <c r="F1083" s="59">
        <f>ROUND(C1083*E1083,2)</f>
        <v>8458.5499999999993</v>
      </c>
    </row>
    <row r="1084" spans="1:6" x14ac:dyDescent="0.2">
      <c r="A1084" s="45"/>
      <c r="B1084" s="175"/>
      <c r="C1084" s="39"/>
      <c r="D1084" s="284"/>
      <c r="E1084" s="39"/>
      <c r="F1084" s="59"/>
    </row>
    <row r="1085" spans="1:6" x14ac:dyDescent="0.2">
      <c r="A1085" s="45">
        <v>14</v>
      </c>
      <c r="B1085" s="175" t="s">
        <v>248</v>
      </c>
      <c r="C1085" s="39">
        <v>1</v>
      </c>
      <c r="D1085" s="284" t="s">
        <v>19</v>
      </c>
      <c r="E1085" s="39">
        <v>5000</v>
      </c>
      <c r="F1085" s="59">
        <f>ROUND(C1085*E1085,2)</f>
        <v>5000</v>
      </c>
    </row>
    <row r="1086" spans="1:6" x14ac:dyDescent="0.2">
      <c r="A1086" s="347"/>
      <c r="B1086" s="214" t="s">
        <v>172</v>
      </c>
      <c r="C1086" s="211"/>
      <c r="D1086" s="285"/>
      <c r="E1086" s="211"/>
      <c r="F1086" s="207">
        <f>SUM(F1026:F1085)</f>
        <v>1070872.5100000002</v>
      </c>
    </row>
    <row r="1087" spans="1:6" x14ac:dyDescent="0.2">
      <c r="A1087" s="348"/>
      <c r="B1087" s="176"/>
      <c r="C1087" s="286"/>
      <c r="D1087" s="287"/>
      <c r="E1087" s="286"/>
      <c r="F1087" s="48"/>
    </row>
    <row r="1088" spans="1:6" x14ac:dyDescent="0.2">
      <c r="A1088" s="350" t="s">
        <v>173</v>
      </c>
      <c r="B1088" s="177" t="s">
        <v>174</v>
      </c>
      <c r="C1088" s="39"/>
      <c r="D1088" s="284"/>
      <c r="E1088" s="39"/>
      <c r="F1088" s="58"/>
    </row>
    <row r="1089" spans="1:6" x14ac:dyDescent="0.2">
      <c r="A1089" s="350"/>
      <c r="B1089" s="177"/>
      <c r="C1089" s="39"/>
      <c r="D1089" s="284"/>
      <c r="E1089" s="39"/>
      <c r="F1089" s="58"/>
    </row>
    <row r="1090" spans="1:6" x14ac:dyDescent="0.2">
      <c r="A1090" s="351">
        <v>1</v>
      </c>
      <c r="B1090" s="175" t="s">
        <v>11</v>
      </c>
      <c r="C1090" s="39">
        <v>17.600000000000001</v>
      </c>
      <c r="D1090" s="284" t="s">
        <v>12</v>
      </c>
      <c r="E1090" s="39">
        <v>5.97</v>
      </c>
      <c r="F1090" s="58">
        <f>ROUND(C1090*E1090,2)</f>
        <v>105.07</v>
      </c>
    </row>
    <row r="1091" spans="1:6" x14ac:dyDescent="0.2">
      <c r="A1091" s="350"/>
      <c r="B1091" s="177"/>
      <c r="C1091" s="39"/>
      <c r="D1091" s="284"/>
      <c r="E1091" s="39"/>
      <c r="F1091" s="58">
        <f>ROUND(C1091*E1091,2)</f>
        <v>0</v>
      </c>
    </row>
    <row r="1092" spans="1:6" x14ac:dyDescent="0.2">
      <c r="A1092" s="101">
        <v>2</v>
      </c>
      <c r="B1092" s="178" t="s">
        <v>13</v>
      </c>
      <c r="C1092" s="39"/>
      <c r="D1092" s="284"/>
      <c r="E1092" s="39"/>
      <c r="F1092" s="58">
        <f>ROUND(C1092*E1092,2)</f>
        <v>0</v>
      </c>
    </row>
    <row r="1093" spans="1:6" x14ac:dyDescent="0.2">
      <c r="A1093" s="352"/>
      <c r="B1093" s="175"/>
      <c r="C1093" s="39"/>
      <c r="D1093" s="284"/>
      <c r="E1093" s="39"/>
      <c r="F1093" s="58"/>
    </row>
    <row r="1094" spans="1:6" x14ac:dyDescent="0.2">
      <c r="A1094" s="349">
        <v>2.1</v>
      </c>
      <c r="B1094" s="177" t="s">
        <v>271</v>
      </c>
      <c r="C1094" s="39"/>
      <c r="D1094" s="284"/>
      <c r="E1094" s="39"/>
      <c r="F1094" s="58"/>
    </row>
    <row r="1095" spans="1:6" x14ac:dyDescent="0.2">
      <c r="A1095" s="353" t="s">
        <v>217</v>
      </c>
      <c r="B1095" s="175" t="s">
        <v>214</v>
      </c>
      <c r="C1095" s="39">
        <v>8.1300000000000008</v>
      </c>
      <c r="D1095" s="284" t="s">
        <v>15</v>
      </c>
      <c r="E1095" s="39">
        <v>65.56</v>
      </c>
      <c r="F1095" s="58">
        <f>ROUND(C1095*E1095,2)</f>
        <v>533</v>
      </c>
    </row>
    <row r="1096" spans="1:6" x14ac:dyDescent="0.2">
      <c r="A1096" s="353" t="s">
        <v>218</v>
      </c>
      <c r="B1096" s="175" t="s">
        <v>215</v>
      </c>
      <c r="C1096" s="39">
        <v>3.48</v>
      </c>
      <c r="D1096" s="284" t="s">
        <v>15</v>
      </c>
      <c r="E1096" s="39">
        <v>549.16</v>
      </c>
      <c r="F1096" s="58">
        <f>ROUND(C1096*E1096,2)</f>
        <v>1911.08</v>
      </c>
    </row>
    <row r="1097" spans="1:6" x14ac:dyDescent="0.2">
      <c r="A1097" s="352"/>
      <c r="B1097" s="175"/>
      <c r="C1097" s="39"/>
      <c r="D1097" s="284"/>
      <c r="E1097" s="39"/>
      <c r="F1097" s="58"/>
    </row>
    <row r="1098" spans="1:6" x14ac:dyDescent="0.2">
      <c r="A1098" s="353">
        <v>2.2000000000000002</v>
      </c>
      <c r="B1098" s="175" t="s">
        <v>216</v>
      </c>
      <c r="C1098" s="39">
        <v>14.96</v>
      </c>
      <c r="D1098" s="284" t="s">
        <v>42</v>
      </c>
      <c r="E1098" s="39">
        <v>2.0499999999999998</v>
      </c>
      <c r="F1098" s="58">
        <f t="shared" ref="F1098:F1103" si="48">ROUND(C1098*E1098,2)</f>
        <v>30.67</v>
      </c>
    </row>
    <row r="1099" spans="1:6" x14ac:dyDescent="0.2">
      <c r="A1099" s="352">
        <v>2.2000000000000002</v>
      </c>
      <c r="B1099" s="175" t="s">
        <v>221</v>
      </c>
      <c r="C1099" s="39">
        <v>1.06</v>
      </c>
      <c r="D1099" s="284" t="s">
        <v>15</v>
      </c>
      <c r="E1099" s="39">
        <v>839.64</v>
      </c>
      <c r="F1099" s="58">
        <f t="shared" si="48"/>
        <v>890.02</v>
      </c>
    </row>
    <row r="1100" spans="1:6" ht="24" x14ac:dyDescent="0.2">
      <c r="A1100" s="353">
        <v>2.4</v>
      </c>
      <c r="B1100" s="175" t="s">
        <v>219</v>
      </c>
      <c r="C1100" s="39">
        <v>4.3499999999999996</v>
      </c>
      <c r="D1100" s="284" t="s">
        <v>15</v>
      </c>
      <c r="E1100" s="39">
        <v>111.46</v>
      </c>
      <c r="F1100" s="58">
        <f t="shared" si="48"/>
        <v>484.85</v>
      </c>
    </row>
    <row r="1101" spans="1:6" ht="24" x14ac:dyDescent="0.2">
      <c r="A1101" s="352">
        <v>2.2999999999999998</v>
      </c>
      <c r="B1101" s="175" t="s">
        <v>220</v>
      </c>
      <c r="C1101" s="39">
        <v>9.9</v>
      </c>
      <c r="D1101" s="284" t="s">
        <v>15</v>
      </c>
      <c r="E1101" s="39">
        <v>68.58</v>
      </c>
      <c r="F1101" s="58">
        <f t="shared" si="48"/>
        <v>678.94</v>
      </c>
    </row>
    <row r="1102" spans="1:6" ht="24" x14ac:dyDescent="0.2">
      <c r="A1102" s="352">
        <v>2.4</v>
      </c>
      <c r="B1102" s="175" t="s">
        <v>274</v>
      </c>
      <c r="C1102" s="39">
        <v>1.88</v>
      </c>
      <c r="D1102" s="284" t="s">
        <v>15</v>
      </c>
      <c r="E1102" s="39">
        <v>86.36</v>
      </c>
      <c r="F1102" s="58">
        <f t="shared" si="48"/>
        <v>162.36000000000001</v>
      </c>
    </row>
    <row r="1103" spans="1:6" x14ac:dyDescent="0.2">
      <c r="A1103" s="101"/>
      <c r="B1103" s="177"/>
      <c r="C1103" s="39"/>
      <c r="D1103" s="284"/>
      <c r="E1103" s="39"/>
      <c r="F1103" s="58">
        <f t="shared" si="48"/>
        <v>0</v>
      </c>
    </row>
    <row r="1104" spans="1:6" x14ac:dyDescent="0.2">
      <c r="A1104" s="354">
        <v>3</v>
      </c>
      <c r="B1104" s="288" t="s">
        <v>16</v>
      </c>
      <c r="C1104" s="266"/>
      <c r="D1104" s="289"/>
      <c r="E1104" s="266"/>
      <c r="F1104" s="267"/>
    </row>
    <row r="1105" spans="1:6" x14ac:dyDescent="0.2">
      <c r="A1105" s="355">
        <v>3.1</v>
      </c>
      <c r="B1105" s="290" t="s">
        <v>298</v>
      </c>
      <c r="C1105" s="266"/>
      <c r="D1105" s="289"/>
      <c r="E1105" s="266"/>
      <c r="F1105" s="267"/>
    </row>
    <row r="1106" spans="1:6" x14ac:dyDescent="0.2">
      <c r="A1106" s="352"/>
      <c r="B1106" s="182"/>
      <c r="C1106" s="39"/>
      <c r="D1106" s="284"/>
      <c r="E1106" s="39"/>
      <c r="F1106" s="58">
        <f>ROUND(C1106*E1106,2)</f>
        <v>0</v>
      </c>
    </row>
    <row r="1107" spans="1:6" x14ac:dyDescent="0.2">
      <c r="A1107" s="356">
        <v>4</v>
      </c>
      <c r="B1107" s="181" t="s">
        <v>139</v>
      </c>
      <c r="C1107" s="39"/>
      <c r="D1107" s="284"/>
      <c r="E1107" s="39"/>
      <c r="F1107" s="58">
        <f>ROUND(C1107*E1107,2)</f>
        <v>0</v>
      </c>
    </row>
    <row r="1108" spans="1:6" x14ac:dyDescent="0.2">
      <c r="A1108" s="352">
        <v>4.0999999999999996</v>
      </c>
      <c r="B1108" s="182" t="s">
        <v>298</v>
      </c>
      <c r="C1108" s="39">
        <v>17.95</v>
      </c>
      <c r="D1108" s="284" t="s">
        <v>12</v>
      </c>
      <c r="E1108" s="39">
        <v>6.62</v>
      </c>
      <c r="F1108" s="58">
        <f>ROUND(C1108*E1108,2)</f>
        <v>118.83</v>
      </c>
    </row>
    <row r="1109" spans="1:6" x14ac:dyDescent="0.2">
      <c r="A1109" s="357"/>
      <c r="B1109" s="290"/>
      <c r="C1109" s="266"/>
      <c r="D1109" s="289"/>
      <c r="E1109" s="266"/>
      <c r="F1109" s="267">
        <f>ROUND(C1109*E1109,2)</f>
        <v>0</v>
      </c>
    </row>
    <row r="1110" spans="1:6" x14ac:dyDescent="0.2">
      <c r="A1110" s="354">
        <v>5</v>
      </c>
      <c r="B1110" s="288" t="s">
        <v>18</v>
      </c>
      <c r="C1110" s="266"/>
      <c r="D1110" s="289"/>
      <c r="E1110" s="266"/>
      <c r="F1110" s="267"/>
    </row>
    <row r="1111" spans="1:6" ht="24" x14ac:dyDescent="0.2">
      <c r="A1111" s="357">
        <v>5.0999999999999996</v>
      </c>
      <c r="B1111" s="290" t="s">
        <v>222</v>
      </c>
      <c r="C1111" s="266"/>
      <c r="D1111" s="289"/>
      <c r="E1111" s="266"/>
      <c r="F1111" s="267"/>
    </row>
    <row r="1112" spans="1:6" x14ac:dyDescent="0.2">
      <c r="A1112" s="358"/>
      <c r="B1112" s="182"/>
      <c r="C1112" s="39"/>
      <c r="D1112" s="284"/>
      <c r="E1112" s="39"/>
      <c r="F1112" s="58"/>
    </row>
    <row r="1113" spans="1:6" x14ac:dyDescent="0.2">
      <c r="A1113" s="349">
        <v>6</v>
      </c>
      <c r="B1113" s="177" t="s">
        <v>299</v>
      </c>
      <c r="C1113" s="39"/>
      <c r="D1113" s="284"/>
      <c r="E1113" s="39"/>
      <c r="F1113" s="58">
        <f>ROUND(C1113*E1113,2)</f>
        <v>0</v>
      </c>
    </row>
    <row r="1114" spans="1:6" x14ac:dyDescent="0.2">
      <c r="A1114" s="353">
        <v>6.1</v>
      </c>
      <c r="B1114" s="175" t="s">
        <v>285</v>
      </c>
      <c r="C1114" s="39">
        <v>17.95</v>
      </c>
      <c r="D1114" s="284" t="s">
        <v>12</v>
      </c>
      <c r="E1114" s="39">
        <v>17.559999999999999</v>
      </c>
      <c r="F1114" s="58">
        <f>ROUND(C1114*E1114,2)</f>
        <v>315.2</v>
      </c>
    </row>
    <row r="1115" spans="1:6" x14ac:dyDescent="0.2">
      <c r="A1115" s="353"/>
      <c r="B1115" s="175"/>
      <c r="C1115" s="39"/>
      <c r="D1115" s="284"/>
      <c r="E1115" s="39"/>
      <c r="F1115" s="58"/>
    </row>
    <row r="1116" spans="1:6" ht="36" x14ac:dyDescent="0.2">
      <c r="A1116" s="359">
        <v>7</v>
      </c>
      <c r="B1116" s="183" t="s">
        <v>231</v>
      </c>
      <c r="C1116" s="39">
        <v>17.600000000000001</v>
      </c>
      <c r="D1116" s="284" t="s">
        <v>12</v>
      </c>
      <c r="E1116" s="39">
        <v>12.17</v>
      </c>
      <c r="F1116" s="68">
        <f>ROUND(C1116*E1116,2)</f>
        <v>214.19</v>
      </c>
    </row>
    <row r="1117" spans="1:6" ht="48" x14ac:dyDescent="0.2">
      <c r="A1117" s="359">
        <v>8</v>
      </c>
      <c r="B1117" s="183" t="s">
        <v>232</v>
      </c>
      <c r="C1117" s="39">
        <v>17.600000000000001</v>
      </c>
      <c r="D1117" s="284" t="s">
        <v>12</v>
      </c>
      <c r="E1117" s="39">
        <v>5.35</v>
      </c>
      <c r="F1117" s="68">
        <f>ROUND(C1117*E1117,2)</f>
        <v>94.16</v>
      </c>
    </row>
    <row r="1118" spans="1:6" ht="24" x14ac:dyDescent="0.2">
      <c r="A1118" s="351">
        <v>9</v>
      </c>
      <c r="B1118" s="184" t="s">
        <v>233</v>
      </c>
      <c r="C1118" s="39">
        <v>17.600000000000001</v>
      </c>
      <c r="D1118" s="284" t="s">
        <v>12</v>
      </c>
      <c r="E1118" s="39">
        <v>8.02</v>
      </c>
      <c r="F1118" s="68">
        <f>ROUND(C1118*E1118,2)</f>
        <v>141.15</v>
      </c>
    </row>
    <row r="1119" spans="1:6" x14ac:dyDescent="0.2">
      <c r="A1119" s="347"/>
      <c r="B1119" s="214" t="s">
        <v>175</v>
      </c>
      <c r="C1119" s="211"/>
      <c r="D1119" s="285"/>
      <c r="E1119" s="211"/>
      <c r="F1119" s="207">
        <f>SUM(F1090:F1118)</f>
        <v>5679.5199999999977</v>
      </c>
    </row>
    <row r="1120" spans="1:6" x14ac:dyDescent="0.2">
      <c r="A1120" s="358"/>
      <c r="B1120" s="182"/>
      <c r="C1120" s="39"/>
      <c r="D1120" s="284"/>
      <c r="E1120" s="39"/>
      <c r="F1120" s="58"/>
    </row>
    <row r="1121" spans="1:6" x14ac:dyDescent="0.2">
      <c r="A1121" s="350" t="s">
        <v>176</v>
      </c>
      <c r="B1121" s="177" t="s">
        <v>177</v>
      </c>
      <c r="C1121" s="39"/>
      <c r="D1121" s="284"/>
      <c r="E1121" s="39"/>
      <c r="F1121" s="58"/>
    </row>
    <row r="1122" spans="1:6" x14ac:dyDescent="0.2">
      <c r="A1122" s="350"/>
      <c r="B1122" s="177"/>
      <c r="C1122" s="39"/>
      <c r="D1122" s="284"/>
      <c r="E1122" s="39"/>
      <c r="F1122" s="58"/>
    </row>
    <row r="1123" spans="1:6" x14ac:dyDescent="0.2">
      <c r="A1123" s="351">
        <v>1</v>
      </c>
      <c r="B1123" s="175" t="s">
        <v>11</v>
      </c>
      <c r="C1123" s="39">
        <v>3214.96</v>
      </c>
      <c r="D1123" s="284" t="s">
        <v>12</v>
      </c>
      <c r="E1123" s="39">
        <v>5.97</v>
      </c>
      <c r="F1123" s="58">
        <f>ROUND(C1123*E1123,2)</f>
        <v>19193.310000000001</v>
      </c>
    </row>
    <row r="1124" spans="1:6" x14ac:dyDescent="0.2">
      <c r="A1124" s="350"/>
      <c r="B1124" s="177"/>
      <c r="C1124" s="39"/>
      <c r="D1124" s="284"/>
      <c r="E1124" s="39"/>
      <c r="F1124" s="58">
        <f>ROUND(C1124*E1124,2)</f>
        <v>0</v>
      </c>
    </row>
    <row r="1125" spans="1:6" x14ac:dyDescent="0.2">
      <c r="A1125" s="101">
        <v>2</v>
      </c>
      <c r="B1125" s="178" t="s">
        <v>13</v>
      </c>
      <c r="C1125" s="39"/>
      <c r="D1125" s="284"/>
      <c r="E1125" s="39"/>
      <c r="F1125" s="58">
        <f>ROUND(C1125*E1125,2)</f>
        <v>0</v>
      </c>
    </row>
    <row r="1126" spans="1:6" x14ac:dyDescent="0.2">
      <c r="A1126" s="352"/>
      <c r="B1126" s="175"/>
      <c r="C1126" s="39"/>
      <c r="D1126" s="284"/>
      <c r="E1126" s="39"/>
      <c r="F1126" s="58"/>
    </row>
    <row r="1127" spans="1:6" x14ac:dyDescent="0.2">
      <c r="A1127" s="349">
        <v>2.1</v>
      </c>
      <c r="B1127" s="177" t="s">
        <v>272</v>
      </c>
      <c r="C1127" s="39"/>
      <c r="D1127" s="284"/>
      <c r="E1127" s="39"/>
      <c r="F1127" s="58"/>
    </row>
    <row r="1128" spans="1:6" x14ac:dyDescent="0.2">
      <c r="A1128" s="353" t="s">
        <v>217</v>
      </c>
      <c r="B1128" s="175" t="s">
        <v>214</v>
      </c>
      <c r="C1128" s="39">
        <v>1959.79</v>
      </c>
      <c r="D1128" s="284" t="s">
        <v>15</v>
      </c>
      <c r="E1128" s="39">
        <v>65.56</v>
      </c>
      <c r="F1128" s="58">
        <f>ROUND(C1128*E1128,2)</f>
        <v>128483.83</v>
      </c>
    </row>
    <row r="1129" spans="1:6" x14ac:dyDescent="0.2">
      <c r="A1129" s="360" t="s">
        <v>218</v>
      </c>
      <c r="B1129" s="296" t="s">
        <v>215</v>
      </c>
      <c r="C1129" s="266"/>
      <c r="D1129" s="289"/>
      <c r="E1129" s="266"/>
      <c r="F1129" s="267"/>
    </row>
    <row r="1130" spans="1:6" x14ac:dyDescent="0.2">
      <c r="A1130" s="352"/>
      <c r="B1130" s="175"/>
      <c r="C1130" s="39"/>
      <c r="D1130" s="284"/>
      <c r="E1130" s="39"/>
      <c r="F1130" s="58"/>
    </row>
    <row r="1131" spans="1:6" x14ac:dyDescent="0.2">
      <c r="A1131" s="353">
        <v>2.2000000000000002</v>
      </c>
      <c r="B1131" s="175" t="s">
        <v>216</v>
      </c>
      <c r="C1131" s="39">
        <v>3485.71</v>
      </c>
      <c r="D1131" s="284" t="s">
        <v>42</v>
      </c>
      <c r="E1131" s="39">
        <v>2.0499999999999998</v>
      </c>
      <c r="F1131" s="58">
        <f t="shared" ref="F1131:F1138" si="49">ROUND(C1131*E1131,2)</f>
        <v>7145.71</v>
      </c>
    </row>
    <row r="1132" spans="1:6" x14ac:dyDescent="0.2">
      <c r="A1132" s="352">
        <v>2.2000000000000002</v>
      </c>
      <c r="B1132" s="175" t="s">
        <v>221</v>
      </c>
      <c r="C1132" s="39">
        <v>226.19</v>
      </c>
      <c r="D1132" s="284" t="s">
        <v>15</v>
      </c>
      <c r="E1132" s="39">
        <v>839.64</v>
      </c>
      <c r="F1132" s="58">
        <f t="shared" si="49"/>
        <v>189918.17</v>
      </c>
    </row>
    <row r="1133" spans="1:6" ht="24" x14ac:dyDescent="0.2">
      <c r="A1133" s="353">
        <v>2.4</v>
      </c>
      <c r="B1133" s="175" t="s">
        <v>219</v>
      </c>
      <c r="C1133" s="39">
        <v>1289.7</v>
      </c>
      <c r="D1133" s="284" t="s">
        <v>15</v>
      </c>
      <c r="E1133" s="39">
        <v>111.46</v>
      </c>
      <c r="F1133" s="58">
        <f t="shared" si="49"/>
        <v>143749.96</v>
      </c>
    </row>
    <row r="1134" spans="1:6" ht="24" x14ac:dyDescent="0.2">
      <c r="A1134" s="352">
        <v>2.2999999999999998</v>
      </c>
      <c r="B1134" s="175" t="s">
        <v>220</v>
      </c>
      <c r="C1134" s="39">
        <v>2079.1</v>
      </c>
      <c r="D1134" s="284" t="s">
        <v>15</v>
      </c>
      <c r="E1134" s="39">
        <v>68.58</v>
      </c>
      <c r="F1134" s="58">
        <f t="shared" si="49"/>
        <v>142584.68</v>
      </c>
    </row>
    <row r="1135" spans="1:6" ht="24" x14ac:dyDescent="0.2">
      <c r="A1135" s="352">
        <v>2.4</v>
      </c>
      <c r="B1135" s="175" t="s">
        <v>274</v>
      </c>
      <c r="C1135" s="39">
        <v>1198.58</v>
      </c>
      <c r="D1135" s="284" t="s">
        <v>15</v>
      </c>
      <c r="E1135" s="39">
        <v>86.36</v>
      </c>
      <c r="F1135" s="58">
        <f t="shared" si="49"/>
        <v>103509.37</v>
      </c>
    </row>
    <row r="1136" spans="1:6" x14ac:dyDescent="0.2">
      <c r="A1136" s="101"/>
      <c r="B1136" s="177"/>
      <c r="C1136" s="39"/>
      <c r="D1136" s="284"/>
      <c r="E1136" s="39"/>
      <c r="F1136" s="58">
        <f t="shared" si="49"/>
        <v>0</v>
      </c>
    </row>
    <row r="1137" spans="1:6" x14ac:dyDescent="0.2">
      <c r="A1137" s="356">
        <v>3</v>
      </c>
      <c r="B1137" s="181" t="s">
        <v>16</v>
      </c>
      <c r="C1137" s="39"/>
      <c r="D1137" s="284"/>
      <c r="E1137" s="39"/>
      <c r="F1137" s="58">
        <f t="shared" si="49"/>
        <v>0</v>
      </c>
    </row>
    <row r="1138" spans="1:6" x14ac:dyDescent="0.2">
      <c r="A1138" s="352">
        <v>3.1</v>
      </c>
      <c r="B1138" s="182" t="s">
        <v>300</v>
      </c>
      <c r="C1138" s="39">
        <v>1000.56</v>
      </c>
      <c r="D1138" s="284" t="s">
        <v>12</v>
      </c>
      <c r="E1138" s="39">
        <v>132.62</v>
      </c>
      <c r="F1138" s="58">
        <f t="shared" si="49"/>
        <v>132694.26999999999</v>
      </c>
    </row>
    <row r="1139" spans="1:6" x14ac:dyDescent="0.2">
      <c r="A1139" s="355">
        <v>3.2</v>
      </c>
      <c r="B1139" s="290" t="s">
        <v>301</v>
      </c>
      <c r="C1139" s="266"/>
      <c r="D1139" s="289"/>
      <c r="E1139" s="266"/>
      <c r="F1139" s="267"/>
    </row>
    <row r="1140" spans="1:6" x14ac:dyDescent="0.2">
      <c r="A1140" s="356"/>
      <c r="B1140" s="181"/>
      <c r="C1140" s="39"/>
      <c r="D1140" s="284"/>
      <c r="E1140" s="39"/>
      <c r="F1140" s="58">
        <f>ROUND(C1140*E1140,2)</f>
        <v>0</v>
      </c>
    </row>
    <row r="1141" spans="1:6" x14ac:dyDescent="0.2">
      <c r="A1141" s="356">
        <v>4</v>
      </c>
      <c r="B1141" s="181" t="s">
        <v>139</v>
      </c>
      <c r="C1141" s="39"/>
      <c r="D1141" s="284"/>
      <c r="E1141" s="39"/>
      <c r="F1141" s="58">
        <f>ROUND(C1141*E1141,2)</f>
        <v>0</v>
      </c>
    </row>
    <row r="1142" spans="1:6" x14ac:dyDescent="0.2">
      <c r="A1142" s="355">
        <v>4.0999999999999996</v>
      </c>
      <c r="B1142" s="290" t="s">
        <v>300</v>
      </c>
      <c r="C1142" s="266"/>
      <c r="D1142" s="289"/>
      <c r="E1142" s="266"/>
      <c r="F1142" s="267"/>
    </row>
    <row r="1143" spans="1:6" x14ac:dyDescent="0.2">
      <c r="A1143" s="352">
        <v>4.2</v>
      </c>
      <c r="B1143" s="182" t="s">
        <v>301</v>
      </c>
      <c r="C1143" s="39">
        <v>3476.04</v>
      </c>
      <c r="D1143" s="284" t="s">
        <v>12</v>
      </c>
      <c r="E1143" s="39">
        <v>6.62</v>
      </c>
      <c r="F1143" s="58">
        <f>ROUND(C1143*E1143,2)</f>
        <v>23011.38</v>
      </c>
    </row>
    <row r="1144" spans="1:6" x14ac:dyDescent="0.2">
      <c r="A1144" s="356"/>
      <c r="B1144" s="181"/>
      <c r="C1144" s="39"/>
      <c r="D1144" s="284"/>
      <c r="E1144" s="39"/>
      <c r="F1144" s="58">
        <f>ROUND(C1144*E1144,2)</f>
        <v>0</v>
      </c>
    </row>
    <row r="1145" spans="1:6" x14ac:dyDescent="0.2">
      <c r="A1145" s="354">
        <v>5</v>
      </c>
      <c r="B1145" s="288" t="s">
        <v>18</v>
      </c>
      <c r="C1145" s="266"/>
      <c r="D1145" s="289"/>
      <c r="E1145" s="266"/>
      <c r="F1145" s="267">
        <f>ROUND(C1145*E1145,2)</f>
        <v>0</v>
      </c>
    </row>
    <row r="1146" spans="1:6" ht="24" x14ac:dyDescent="0.2">
      <c r="A1146" s="357">
        <v>5.0999999999999996</v>
      </c>
      <c r="B1146" s="290" t="s">
        <v>249</v>
      </c>
      <c r="C1146" s="266"/>
      <c r="D1146" s="289"/>
      <c r="E1146" s="266"/>
      <c r="F1146" s="267"/>
    </row>
    <row r="1147" spans="1:6" ht="24" x14ac:dyDescent="0.2">
      <c r="A1147" s="357">
        <v>5.2</v>
      </c>
      <c r="B1147" s="290" t="s">
        <v>250</v>
      </c>
      <c r="C1147" s="266"/>
      <c r="D1147" s="289"/>
      <c r="E1147" s="266"/>
      <c r="F1147" s="267"/>
    </row>
    <row r="1148" spans="1:6" ht="24" x14ac:dyDescent="0.2">
      <c r="A1148" s="357">
        <v>5.3</v>
      </c>
      <c r="B1148" s="290" t="s">
        <v>251</v>
      </c>
      <c r="C1148" s="266"/>
      <c r="D1148" s="289"/>
      <c r="E1148" s="266"/>
      <c r="F1148" s="267"/>
    </row>
    <row r="1149" spans="1:6" x14ac:dyDescent="0.2">
      <c r="A1149" s="357">
        <v>5.4</v>
      </c>
      <c r="B1149" s="290" t="s">
        <v>178</v>
      </c>
      <c r="C1149" s="266"/>
      <c r="D1149" s="289"/>
      <c r="E1149" s="266"/>
      <c r="F1149" s="267"/>
    </row>
    <row r="1150" spans="1:6" x14ac:dyDescent="0.2">
      <c r="A1150" s="358">
        <v>5.5</v>
      </c>
      <c r="B1150" s="182" t="s">
        <v>179</v>
      </c>
      <c r="C1150" s="39">
        <v>3</v>
      </c>
      <c r="D1150" s="284" t="s">
        <v>19</v>
      </c>
      <c r="E1150" s="39">
        <v>473.52</v>
      </c>
      <c r="F1150" s="58">
        <f>ROUND(C1150*E1150,2)</f>
        <v>1420.56</v>
      </c>
    </row>
    <row r="1151" spans="1:6" x14ac:dyDescent="0.2">
      <c r="A1151" s="356"/>
      <c r="B1151" s="181"/>
      <c r="C1151" s="39"/>
      <c r="D1151" s="284"/>
      <c r="E1151" s="39"/>
      <c r="F1151" s="58">
        <f>ROUND(C1151*E1151,2)</f>
        <v>0</v>
      </c>
    </row>
    <row r="1152" spans="1:6" ht="24" x14ac:dyDescent="0.2">
      <c r="A1152" s="354">
        <v>6</v>
      </c>
      <c r="B1152" s="288" t="s">
        <v>281</v>
      </c>
      <c r="C1152" s="266"/>
      <c r="D1152" s="289"/>
      <c r="E1152" s="266"/>
      <c r="F1152" s="267"/>
    </row>
    <row r="1153" spans="1:6" x14ac:dyDescent="0.2">
      <c r="A1153" s="357">
        <v>6.1</v>
      </c>
      <c r="B1153" s="290" t="s">
        <v>252</v>
      </c>
      <c r="C1153" s="266"/>
      <c r="D1153" s="289"/>
      <c r="E1153" s="266"/>
      <c r="F1153" s="267"/>
    </row>
    <row r="1154" spans="1:6" x14ac:dyDescent="0.2">
      <c r="A1154" s="358">
        <v>6.2</v>
      </c>
      <c r="B1154" s="182" t="s">
        <v>148</v>
      </c>
      <c r="C1154" s="39">
        <v>1</v>
      </c>
      <c r="D1154" s="284" t="s">
        <v>19</v>
      </c>
      <c r="E1154" s="39">
        <v>3151.4</v>
      </c>
      <c r="F1154" s="58">
        <f>ROUND(C1154*E1154,2)</f>
        <v>3151.4</v>
      </c>
    </row>
    <row r="1155" spans="1:6" x14ac:dyDescent="0.2">
      <c r="A1155" s="356"/>
      <c r="B1155" s="181"/>
      <c r="C1155" s="39"/>
      <c r="D1155" s="284"/>
      <c r="E1155" s="39"/>
      <c r="F1155" s="58">
        <f>ROUND(C1155*E1155,2)</f>
        <v>0</v>
      </c>
    </row>
    <row r="1156" spans="1:6" x14ac:dyDescent="0.2">
      <c r="A1156" s="103">
        <v>7</v>
      </c>
      <c r="B1156" s="177" t="s">
        <v>180</v>
      </c>
      <c r="C1156" s="39"/>
      <c r="D1156" s="284"/>
      <c r="E1156" s="39"/>
      <c r="F1156" s="58">
        <f>ROUND(C1156*E1156,2)</f>
        <v>0</v>
      </c>
    </row>
    <row r="1157" spans="1:6" x14ac:dyDescent="0.2">
      <c r="A1157" s="103">
        <v>7.1</v>
      </c>
      <c r="B1157" s="177" t="s">
        <v>181</v>
      </c>
      <c r="C1157" s="39"/>
      <c r="D1157" s="284"/>
      <c r="E1157" s="39"/>
      <c r="F1157" s="58">
        <f>ROUND(C1157*E1157,2)</f>
        <v>0</v>
      </c>
    </row>
    <row r="1158" spans="1:6" x14ac:dyDescent="0.2">
      <c r="A1158" s="45" t="s">
        <v>182</v>
      </c>
      <c r="B1158" s="175" t="s">
        <v>306</v>
      </c>
      <c r="C1158" s="39">
        <v>12</v>
      </c>
      <c r="D1158" s="284" t="s">
        <v>26</v>
      </c>
      <c r="E1158" s="39">
        <v>6.28</v>
      </c>
      <c r="F1158" s="58">
        <f>ROUND(C1158*E1158,2)</f>
        <v>75.36</v>
      </c>
    </row>
    <row r="1159" spans="1:6" x14ac:dyDescent="0.2">
      <c r="A1159" s="291" t="s">
        <v>184</v>
      </c>
      <c r="B1159" s="296" t="s">
        <v>183</v>
      </c>
      <c r="C1159" s="266"/>
      <c r="D1159" s="289"/>
      <c r="E1159" s="266"/>
      <c r="F1159" s="267"/>
    </row>
    <row r="1160" spans="1:6" ht="24" x14ac:dyDescent="0.2">
      <c r="A1160" s="45" t="s">
        <v>185</v>
      </c>
      <c r="B1160" s="175" t="s">
        <v>253</v>
      </c>
      <c r="C1160" s="39">
        <v>8</v>
      </c>
      <c r="D1160" s="284" t="s">
        <v>19</v>
      </c>
      <c r="E1160" s="39">
        <v>173.95</v>
      </c>
      <c r="F1160" s="58">
        <f>ROUND(C1160*E1160,2)</f>
        <v>1391.6</v>
      </c>
    </row>
    <row r="1161" spans="1:6" x14ac:dyDescent="0.2">
      <c r="A1161" s="291" t="s">
        <v>186</v>
      </c>
      <c r="B1161" s="296" t="s">
        <v>254</v>
      </c>
      <c r="C1161" s="266"/>
      <c r="D1161" s="289"/>
      <c r="E1161" s="266"/>
      <c r="F1161" s="267"/>
    </row>
    <row r="1162" spans="1:6" x14ac:dyDescent="0.2">
      <c r="A1162" s="45" t="s">
        <v>187</v>
      </c>
      <c r="B1162" s="175" t="s">
        <v>276</v>
      </c>
      <c r="C1162" s="39">
        <v>4</v>
      </c>
      <c r="D1162" s="284" t="s">
        <v>19</v>
      </c>
      <c r="E1162" s="39">
        <v>274.7</v>
      </c>
      <c r="F1162" s="58">
        <f t="shared" ref="F1162:F1169" si="50">ROUND(C1162*E1162,2)</f>
        <v>1098.8</v>
      </c>
    </row>
    <row r="1163" spans="1:6" x14ac:dyDescent="0.2">
      <c r="A1163" s="45" t="s">
        <v>188</v>
      </c>
      <c r="B1163" s="175" t="s">
        <v>28</v>
      </c>
      <c r="C1163" s="39">
        <v>7.92</v>
      </c>
      <c r="D1163" s="284" t="s">
        <v>15</v>
      </c>
      <c r="E1163" s="39">
        <v>65.56</v>
      </c>
      <c r="F1163" s="58">
        <f t="shared" si="50"/>
        <v>519.24</v>
      </c>
    </row>
    <row r="1164" spans="1:6" x14ac:dyDescent="0.2">
      <c r="A1164" s="45" t="s">
        <v>189</v>
      </c>
      <c r="B1164" s="175" t="s">
        <v>230</v>
      </c>
      <c r="C1164" s="39">
        <v>6.75</v>
      </c>
      <c r="D1164" s="284" t="s">
        <v>15</v>
      </c>
      <c r="E1164" s="39">
        <v>43.79</v>
      </c>
      <c r="F1164" s="58">
        <f t="shared" si="50"/>
        <v>295.58</v>
      </c>
    </row>
    <row r="1165" spans="1:6" x14ac:dyDescent="0.2">
      <c r="A1165" s="45" t="s">
        <v>190</v>
      </c>
      <c r="B1165" s="175" t="s">
        <v>229</v>
      </c>
      <c r="C1165" s="39">
        <v>1.4</v>
      </c>
      <c r="D1165" s="284" t="s">
        <v>15</v>
      </c>
      <c r="E1165" s="39">
        <v>30.08</v>
      </c>
      <c r="F1165" s="58">
        <f t="shared" si="50"/>
        <v>42.11</v>
      </c>
    </row>
    <row r="1166" spans="1:6" x14ac:dyDescent="0.2">
      <c r="A1166" s="45" t="s">
        <v>307</v>
      </c>
      <c r="B1166" s="175" t="s">
        <v>29</v>
      </c>
      <c r="C1166" s="39">
        <v>2</v>
      </c>
      <c r="D1166" s="284" t="s">
        <v>19</v>
      </c>
      <c r="E1166" s="39">
        <v>3213.04</v>
      </c>
      <c r="F1166" s="58">
        <f t="shared" si="50"/>
        <v>6426.08</v>
      </c>
    </row>
    <row r="1167" spans="1:6" x14ac:dyDescent="0.2">
      <c r="A1167" s="29"/>
      <c r="B1167" s="175"/>
      <c r="C1167" s="39"/>
      <c r="D1167" s="284"/>
      <c r="E1167" s="39"/>
      <c r="F1167" s="58">
        <f t="shared" si="50"/>
        <v>0</v>
      </c>
    </row>
    <row r="1168" spans="1:6" ht="24" x14ac:dyDescent="0.2">
      <c r="A1168" s="103">
        <v>7.2</v>
      </c>
      <c r="B1168" s="177" t="s">
        <v>191</v>
      </c>
      <c r="C1168" s="39"/>
      <c r="D1168" s="284"/>
      <c r="E1168" s="39"/>
      <c r="F1168" s="58">
        <f t="shared" si="50"/>
        <v>0</v>
      </c>
    </row>
    <row r="1169" spans="1:6" x14ac:dyDescent="0.2">
      <c r="A1169" s="45" t="s">
        <v>192</v>
      </c>
      <c r="B1169" s="175" t="s">
        <v>306</v>
      </c>
      <c r="C1169" s="39">
        <v>12</v>
      </c>
      <c r="D1169" s="284" t="s">
        <v>26</v>
      </c>
      <c r="E1169" s="39">
        <v>6.28</v>
      </c>
      <c r="F1169" s="58">
        <f t="shared" si="50"/>
        <v>75.36</v>
      </c>
    </row>
    <row r="1170" spans="1:6" x14ac:dyDescent="0.2">
      <c r="A1170" s="291" t="s">
        <v>194</v>
      </c>
      <c r="B1170" s="296" t="s">
        <v>193</v>
      </c>
      <c r="C1170" s="266"/>
      <c r="D1170" s="289"/>
      <c r="E1170" s="266"/>
      <c r="F1170" s="267"/>
    </row>
    <row r="1171" spans="1:6" x14ac:dyDescent="0.2">
      <c r="A1171" s="291" t="s">
        <v>196</v>
      </c>
      <c r="B1171" s="296" t="s">
        <v>195</v>
      </c>
      <c r="C1171" s="266"/>
      <c r="D1171" s="289"/>
      <c r="E1171" s="266"/>
      <c r="F1171" s="267"/>
    </row>
    <row r="1172" spans="1:6" x14ac:dyDescent="0.2">
      <c r="A1172" s="291" t="s">
        <v>197</v>
      </c>
      <c r="B1172" s="296" t="s">
        <v>21</v>
      </c>
      <c r="C1172" s="266"/>
      <c r="D1172" s="289"/>
      <c r="E1172" s="266"/>
      <c r="F1172" s="267"/>
    </row>
    <row r="1173" spans="1:6" x14ac:dyDescent="0.2">
      <c r="A1173" s="45" t="s">
        <v>198</v>
      </c>
      <c r="B1173" s="175" t="s">
        <v>276</v>
      </c>
      <c r="C1173" s="39">
        <v>4</v>
      </c>
      <c r="D1173" s="284" t="s">
        <v>19</v>
      </c>
      <c r="E1173" s="39">
        <v>274.7</v>
      </c>
      <c r="F1173" s="58">
        <f>ROUND(C1173*E1173,2)</f>
        <v>1098.8</v>
      </c>
    </row>
    <row r="1174" spans="1:6" x14ac:dyDescent="0.2">
      <c r="A1174" s="45" t="s">
        <v>199</v>
      </c>
      <c r="B1174" s="175" t="s">
        <v>28</v>
      </c>
      <c r="C1174" s="39">
        <v>9.7200000000000006</v>
      </c>
      <c r="D1174" s="284" t="s">
        <v>15</v>
      </c>
      <c r="E1174" s="39">
        <v>65.56</v>
      </c>
      <c r="F1174" s="58">
        <f>ROUND(C1174*E1174,2)</f>
        <v>637.24</v>
      </c>
    </row>
    <row r="1175" spans="1:6" x14ac:dyDescent="0.2">
      <c r="A1175" s="45" t="s">
        <v>200</v>
      </c>
      <c r="B1175" s="175" t="s">
        <v>230</v>
      </c>
      <c r="C1175" s="39">
        <v>9.23</v>
      </c>
      <c r="D1175" s="284" t="s">
        <v>15</v>
      </c>
      <c r="E1175" s="39">
        <v>43.79</v>
      </c>
      <c r="F1175" s="58">
        <f>ROUND(C1175*E1175,2)</f>
        <v>404.18</v>
      </c>
    </row>
    <row r="1176" spans="1:6" x14ac:dyDescent="0.2">
      <c r="A1176" s="45" t="s">
        <v>201</v>
      </c>
      <c r="B1176" s="175" t="s">
        <v>229</v>
      </c>
      <c r="C1176" s="39">
        <v>0.57999999999999996</v>
      </c>
      <c r="D1176" s="284" t="s">
        <v>15</v>
      </c>
      <c r="E1176" s="39">
        <v>30.08</v>
      </c>
      <c r="F1176" s="58">
        <f>ROUND(C1176*E1176,2)</f>
        <v>17.45</v>
      </c>
    </row>
    <row r="1177" spans="1:6" x14ac:dyDescent="0.2">
      <c r="A1177" s="45" t="s">
        <v>308</v>
      </c>
      <c r="B1177" s="175" t="s">
        <v>29</v>
      </c>
      <c r="C1177" s="39">
        <v>2</v>
      </c>
      <c r="D1177" s="284" t="s">
        <v>19</v>
      </c>
      <c r="E1177" s="39">
        <v>3213.04</v>
      </c>
      <c r="F1177" s="58">
        <f>ROUND(C1177*E1177,2)</f>
        <v>6426.08</v>
      </c>
    </row>
    <row r="1178" spans="1:6" x14ac:dyDescent="0.2">
      <c r="A1178" s="45"/>
      <c r="B1178" s="175"/>
      <c r="C1178" s="39"/>
      <c r="D1178" s="284"/>
      <c r="E1178" s="39"/>
      <c r="F1178" s="58"/>
    </row>
    <row r="1179" spans="1:6" x14ac:dyDescent="0.2">
      <c r="A1179" s="349">
        <v>8</v>
      </c>
      <c r="B1179" s="177" t="s">
        <v>286</v>
      </c>
      <c r="C1179" s="39"/>
      <c r="D1179" s="284"/>
      <c r="E1179" s="39"/>
      <c r="F1179" s="58">
        <f>ROUND(C1179*E1179,2)</f>
        <v>0</v>
      </c>
    </row>
    <row r="1180" spans="1:6" x14ac:dyDescent="0.2">
      <c r="A1180" s="353">
        <v>8.1</v>
      </c>
      <c r="B1180" s="175" t="s">
        <v>302</v>
      </c>
      <c r="C1180" s="39">
        <v>2927.56</v>
      </c>
      <c r="D1180" s="284" t="s">
        <v>12</v>
      </c>
      <c r="E1180" s="39">
        <v>16.98</v>
      </c>
      <c r="F1180" s="58">
        <f>ROUND(C1180*E1180,2)</f>
        <v>49709.97</v>
      </c>
    </row>
    <row r="1181" spans="1:6" x14ac:dyDescent="0.2">
      <c r="A1181" s="353">
        <v>8.1999999999999993</v>
      </c>
      <c r="B1181" s="175" t="s">
        <v>303</v>
      </c>
      <c r="C1181" s="39">
        <v>3476.04</v>
      </c>
      <c r="D1181" s="284" t="s">
        <v>12</v>
      </c>
      <c r="E1181" s="39">
        <v>18.72</v>
      </c>
      <c r="F1181" s="58">
        <f>ROUND(C1181*E1181,2)</f>
        <v>65071.47</v>
      </c>
    </row>
    <row r="1182" spans="1:6" x14ac:dyDescent="0.2">
      <c r="A1182" s="353"/>
      <c r="B1182" s="175"/>
      <c r="C1182" s="39"/>
      <c r="D1182" s="284"/>
      <c r="E1182" s="39"/>
      <c r="F1182" s="58"/>
    </row>
    <row r="1183" spans="1:6" x14ac:dyDescent="0.2">
      <c r="A1183" s="292" t="s">
        <v>325</v>
      </c>
      <c r="B1183" s="320" t="s">
        <v>338</v>
      </c>
      <c r="C1183" s="293"/>
      <c r="D1183" s="294"/>
      <c r="E1183" s="295"/>
      <c r="F1183" s="293">
        <f>ROUND(C1183*E1183,2)</f>
        <v>0</v>
      </c>
    </row>
    <row r="1184" spans="1:6" x14ac:dyDescent="0.2">
      <c r="A1184" s="361">
        <v>9.1</v>
      </c>
      <c r="B1184" s="296" t="s">
        <v>343</v>
      </c>
      <c r="C1184" s="297"/>
      <c r="D1184" s="298"/>
      <c r="E1184" s="297"/>
      <c r="F1184" s="293"/>
    </row>
    <row r="1185" spans="1:6" ht="24" x14ac:dyDescent="0.2">
      <c r="A1185" s="361">
        <v>9.1999999999999993</v>
      </c>
      <c r="B1185" s="299" t="s">
        <v>326</v>
      </c>
      <c r="C1185" s="297"/>
      <c r="D1185" s="300"/>
      <c r="E1185" s="297"/>
      <c r="F1185" s="293"/>
    </row>
    <row r="1186" spans="1:6" x14ac:dyDescent="0.2">
      <c r="A1186" s="361">
        <v>9.2999999999999989</v>
      </c>
      <c r="B1186" s="296" t="s">
        <v>327</v>
      </c>
      <c r="C1186" s="297"/>
      <c r="D1186" s="298"/>
      <c r="E1186" s="297"/>
      <c r="F1186" s="293"/>
    </row>
    <row r="1187" spans="1:6" x14ac:dyDescent="0.2">
      <c r="A1187" s="361">
        <v>9.3999999999999986</v>
      </c>
      <c r="B1187" s="296" t="s">
        <v>328</v>
      </c>
      <c r="C1187" s="297"/>
      <c r="D1187" s="298"/>
      <c r="E1187" s="297"/>
      <c r="F1187" s="293"/>
    </row>
    <row r="1188" spans="1:6" x14ac:dyDescent="0.2">
      <c r="A1188" s="362">
        <v>9.4999999999999982</v>
      </c>
      <c r="B1188" s="175" t="s">
        <v>329</v>
      </c>
      <c r="C1188" s="112">
        <v>51</v>
      </c>
      <c r="D1188" s="113" t="s">
        <v>12</v>
      </c>
      <c r="E1188" s="112">
        <v>13.3</v>
      </c>
      <c r="F1188" s="108">
        <f>ROUND(C1188*E1188,2)</f>
        <v>678.3</v>
      </c>
    </row>
    <row r="1189" spans="1:6" x14ac:dyDescent="0.2">
      <c r="A1189" s="362">
        <v>9.5999999999999979</v>
      </c>
      <c r="B1189" s="175" t="s">
        <v>330</v>
      </c>
      <c r="C1189" s="112">
        <v>102</v>
      </c>
      <c r="D1189" s="113" t="s">
        <v>19</v>
      </c>
      <c r="E1189" s="112">
        <v>5.61</v>
      </c>
      <c r="F1189" s="108">
        <f>ROUND(C1189*E1189,2)</f>
        <v>572.22</v>
      </c>
    </row>
    <row r="1190" spans="1:6" x14ac:dyDescent="0.2">
      <c r="A1190" s="362">
        <v>9.6999999999999975</v>
      </c>
      <c r="B1190" s="175" t="s">
        <v>331</v>
      </c>
      <c r="C1190" s="112">
        <v>150</v>
      </c>
      <c r="D1190" s="113" t="s">
        <v>19</v>
      </c>
      <c r="E1190" s="112">
        <v>11.21</v>
      </c>
      <c r="F1190" s="108">
        <f>ROUND(C1190*E1190,2)</f>
        <v>1681.5</v>
      </c>
    </row>
    <row r="1191" spans="1:6" x14ac:dyDescent="0.2">
      <c r="A1191" s="361">
        <v>9.7999999999999972</v>
      </c>
      <c r="B1191" s="296" t="s">
        <v>332</v>
      </c>
      <c r="C1191" s="297"/>
      <c r="D1191" s="298"/>
      <c r="E1191" s="297">
        <v>0</v>
      </c>
      <c r="F1191" s="293"/>
    </row>
    <row r="1192" spans="1:6" x14ac:dyDescent="0.2">
      <c r="A1192" s="361">
        <v>9.8999999999999968</v>
      </c>
      <c r="B1192" s="296" t="s">
        <v>333</v>
      </c>
      <c r="C1192" s="297"/>
      <c r="D1192" s="298"/>
      <c r="E1192" s="297">
        <v>0</v>
      </c>
      <c r="F1192" s="293"/>
    </row>
    <row r="1193" spans="1:6" x14ac:dyDescent="0.2">
      <c r="A1193" s="362" t="s">
        <v>339</v>
      </c>
      <c r="B1193" s="175" t="s">
        <v>334</v>
      </c>
      <c r="C1193" s="112">
        <v>150</v>
      </c>
      <c r="D1193" s="113" t="s">
        <v>19</v>
      </c>
      <c r="E1193" s="112">
        <v>350</v>
      </c>
      <c r="F1193" s="108">
        <f>ROUND(C1193*E1193,2)</f>
        <v>52500</v>
      </c>
    </row>
    <row r="1194" spans="1:6" x14ac:dyDescent="0.2">
      <c r="A1194" s="362" t="s">
        <v>340</v>
      </c>
      <c r="B1194" s="175" t="s">
        <v>324</v>
      </c>
      <c r="C1194" s="301">
        <v>289.32</v>
      </c>
      <c r="D1194" s="113" t="s">
        <v>15</v>
      </c>
      <c r="E1194" s="112">
        <v>213.81</v>
      </c>
      <c r="F1194" s="108">
        <f>ROUND(C1194*E1194,2)</f>
        <v>61859.51</v>
      </c>
    </row>
    <row r="1195" spans="1:6" x14ac:dyDescent="0.2">
      <c r="A1195" s="361" t="s">
        <v>341</v>
      </c>
      <c r="B1195" s="302" t="s">
        <v>335</v>
      </c>
      <c r="C1195" s="303"/>
      <c r="D1195" s="298"/>
      <c r="E1195" s="297">
        <v>0</v>
      </c>
      <c r="F1195" s="293"/>
    </row>
    <row r="1196" spans="1:6" x14ac:dyDescent="0.2">
      <c r="A1196" s="362" t="s">
        <v>342</v>
      </c>
      <c r="B1196" s="175" t="s">
        <v>336</v>
      </c>
      <c r="C1196" s="301">
        <v>142</v>
      </c>
      <c r="D1196" s="113" t="s">
        <v>337</v>
      </c>
      <c r="E1196" s="112">
        <v>200</v>
      </c>
      <c r="F1196" s="108">
        <f>ROUND(C1196*E1196,2)</f>
        <v>28400</v>
      </c>
    </row>
    <row r="1197" spans="1:6" x14ac:dyDescent="0.2">
      <c r="A1197" s="353"/>
      <c r="B1197" s="175"/>
      <c r="C1197" s="83"/>
      <c r="D1197" s="284"/>
      <c r="E1197" s="39"/>
      <c r="F1197" s="58"/>
    </row>
    <row r="1198" spans="1:6" x14ac:dyDescent="0.2">
      <c r="A1198" s="292" t="s">
        <v>351</v>
      </c>
      <c r="B1198" s="321" t="s">
        <v>353</v>
      </c>
      <c r="C1198" s="303"/>
      <c r="D1198" s="304"/>
      <c r="E1198" s="305"/>
      <c r="F1198" s="305"/>
    </row>
    <row r="1199" spans="1:6" x14ac:dyDescent="0.2">
      <c r="A1199" s="361">
        <v>10.1</v>
      </c>
      <c r="B1199" s="296" t="s">
        <v>343</v>
      </c>
      <c r="C1199" s="303"/>
      <c r="D1199" s="298"/>
      <c r="E1199" s="306"/>
      <c r="F1199" s="306"/>
    </row>
    <row r="1200" spans="1:6" ht="24" x14ac:dyDescent="0.2">
      <c r="A1200" s="361">
        <v>10.199999999999999</v>
      </c>
      <c r="B1200" s="299" t="s">
        <v>345</v>
      </c>
      <c r="C1200" s="303"/>
      <c r="D1200" s="300"/>
      <c r="E1200" s="307"/>
      <c r="F1200" s="306"/>
    </row>
    <row r="1201" spans="1:6" x14ac:dyDescent="0.2">
      <c r="A1201" s="361">
        <v>10.299999999999999</v>
      </c>
      <c r="B1201" s="296" t="s">
        <v>327</v>
      </c>
      <c r="C1201" s="303"/>
      <c r="D1201" s="298"/>
      <c r="E1201" s="306"/>
      <c r="F1201" s="306"/>
    </row>
    <row r="1202" spans="1:6" x14ac:dyDescent="0.2">
      <c r="A1202" s="362">
        <v>10.399999999999999</v>
      </c>
      <c r="B1202" s="175" t="s">
        <v>346</v>
      </c>
      <c r="C1202" s="301">
        <v>100</v>
      </c>
      <c r="D1202" s="113" t="s">
        <v>19</v>
      </c>
      <c r="E1202" s="119">
        <v>32.26</v>
      </c>
      <c r="F1202" s="119">
        <f>ROUND(E1202*C1202,2)</f>
        <v>3226</v>
      </c>
    </row>
    <row r="1203" spans="1:6" x14ac:dyDescent="0.2">
      <c r="A1203" s="361">
        <v>10.499999999999998</v>
      </c>
      <c r="B1203" s="296" t="s">
        <v>347</v>
      </c>
      <c r="C1203" s="303"/>
      <c r="D1203" s="298"/>
      <c r="E1203" s="306"/>
      <c r="F1203" s="306"/>
    </row>
    <row r="1204" spans="1:6" x14ac:dyDescent="0.2">
      <c r="A1204" s="361">
        <v>10.599999999999998</v>
      </c>
      <c r="B1204" s="296" t="s">
        <v>354</v>
      </c>
      <c r="C1204" s="303"/>
      <c r="D1204" s="298"/>
      <c r="E1204" s="306"/>
      <c r="F1204" s="306"/>
    </row>
    <row r="1205" spans="1:6" x14ac:dyDescent="0.2">
      <c r="A1205" s="361">
        <v>10.699999999999998</v>
      </c>
      <c r="B1205" s="296" t="s">
        <v>348</v>
      </c>
      <c r="C1205" s="303"/>
      <c r="D1205" s="298"/>
      <c r="E1205" s="306"/>
      <c r="F1205" s="306"/>
    </row>
    <row r="1206" spans="1:6" x14ac:dyDescent="0.2">
      <c r="A1206" s="362">
        <v>10.799999999999997</v>
      </c>
      <c r="B1206" s="175" t="s">
        <v>349</v>
      </c>
      <c r="C1206" s="301">
        <v>50</v>
      </c>
      <c r="D1206" s="113" t="s">
        <v>19</v>
      </c>
      <c r="E1206" s="119">
        <v>544.84</v>
      </c>
      <c r="F1206" s="119">
        <f>ROUND(E1206*C1206,2)</f>
        <v>27242</v>
      </c>
    </row>
    <row r="1207" spans="1:6" x14ac:dyDescent="0.2">
      <c r="A1207" s="361">
        <v>10.899999999999997</v>
      </c>
      <c r="B1207" s="296" t="s">
        <v>333</v>
      </c>
      <c r="C1207" s="303"/>
      <c r="D1207" s="298"/>
      <c r="E1207" s="306">
        <v>0</v>
      </c>
      <c r="F1207" s="306"/>
    </row>
    <row r="1208" spans="1:6" x14ac:dyDescent="0.2">
      <c r="A1208" s="362" t="s">
        <v>339</v>
      </c>
      <c r="B1208" s="175" t="s">
        <v>350</v>
      </c>
      <c r="C1208" s="301">
        <v>50</v>
      </c>
      <c r="D1208" s="113" t="s">
        <v>19</v>
      </c>
      <c r="E1208" s="119">
        <v>3.36</v>
      </c>
      <c r="F1208" s="119">
        <f>ROUND(E1208*C1208,2)</f>
        <v>168</v>
      </c>
    </row>
    <row r="1209" spans="1:6" x14ac:dyDescent="0.2">
      <c r="A1209" s="362" t="s">
        <v>340</v>
      </c>
      <c r="B1209" s="175" t="s">
        <v>352</v>
      </c>
      <c r="C1209" s="301">
        <v>99</v>
      </c>
      <c r="D1209" s="113" t="s">
        <v>15</v>
      </c>
      <c r="E1209" s="119">
        <v>213.81</v>
      </c>
      <c r="F1209" s="119">
        <f>ROUND(E1209*C1209,2)</f>
        <v>21167.19</v>
      </c>
    </row>
    <row r="1210" spans="1:6" x14ac:dyDescent="0.2">
      <c r="A1210" s="361" t="s">
        <v>341</v>
      </c>
      <c r="B1210" s="308" t="s">
        <v>335</v>
      </c>
      <c r="C1210" s="303"/>
      <c r="D1210" s="298"/>
      <c r="E1210" s="306">
        <v>0</v>
      </c>
      <c r="F1210" s="309"/>
    </row>
    <row r="1211" spans="1:6" x14ac:dyDescent="0.2">
      <c r="A1211" s="362" t="s">
        <v>342</v>
      </c>
      <c r="B1211" s="175" t="s">
        <v>336</v>
      </c>
      <c r="C1211" s="301">
        <v>50</v>
      </c>
      <c r="D1211" s="113" t="s">
        <v>337</v>
      </c>
      <c r="E1211" s="119">
        <v>200</v>
      </c>
      <c r="F1211" s="119">
        <f>ROUND(E1211*C1211,2)</f>
        <v>10000</v>
      </c>
    </row>
    <row r="1212" spans="1:6" x14ac:dyDescent="0.2">
      <c r="A1212" s="362"/>
      <c r="B1212" s="175"/>
      <c r="C1212" s="301"/>
      <c r="D1212" s="113"/>
      <c r="E1212" s="119"/>
      <c r="F1212" s="119"/>
    </row>
    <row r="1213" spans="1:6" x14ac:dyDescent="0.2">
      <c r="A1213" s="107" t="s">
        <v>355</v>
      </c>
      <c r="B1213" s="322" t="s">
        <v>353</v>
      </c>
      <c r="C1213" s="301"/>
      <c r="D1213" s="117"/>
      <c r="E1213" s="118"/>
      <c r="F1213" s="118"/>
    </row>
    <row r="1214" spans="1:6" x14ac:dyDescent="0.2">
      <c r="A1214" s="361">
        <v>11.1</v>
      </c>
      <c r="B1214" s="296" t="s">
        <v>343</v>
      </c>
      <c r="C1214" s="303"/>
      <c r="D1214" s="298"/>
      <c r="E1214" s="306"/>
      <c r="F1214" s="306"/>
    </row>
    <row r="1215" spans="1:6" ht="24" x14ac:dyDescent="0.2">
      <c r="A1215" s="362">
        <v>11.2</v>
      </c>
      <c r="B1215" s="183" t="s">
        <v>360</v>
      </c>
      <c r="C1215" s="301">
        <v>5</v>
      </c>
      <c r="D1215" s="114" t="s">
        <v>12</v>
      </c>
      <c r="E1215" s="120">
        <v>17.7</v>
      </c>
      <c r="F1215" s="119">
        <f>ROUND(E1215*C1215,2)</f>
        <v>88.5</v>
      </c>
    </row>
    <row r="1216" spans="1:6" x14ac:dyDescent="0.2">
      <c r="A1216" s="361">
        <v>11.299999999999999</v>
      </c>
      <c r="B1216" s="296" t="s">
        <v>361</v>
      </c>
      <c r="C1216" s="303"/>
      <c r="D1216" s="298"/>
      <c r="E1216" s="306"/>
      <c r="F1216" s="306"/>
    </row>
    <row r="1217" spans="1:6" x14ac:dyDescent="0.2">
      <c r="A1217" s="362">
        <v>11.399999999999999</v>
      </c>
      <c r="B1217" s="175" t="s">
        <v>362</v>
      </c>
      <c r="C1217" s="301">
        <v>1</v>
      </c>
      <c r="D1217" s="113" t="s">
        <v>19</v>
      </c>
      <c r="E1217" s="119">
        <v>32.26</v>
      </c>
      <c r="F1217" s="119">
        <f>ROUND(E1217*C1217,2)</f>
        <v>32.26</v>
      </c>
    </row>
    <row r="1218" spans="1:6" x14ac:dyDescent="0.2">
      <c r="A1218" s="361">
        <v>11.499999999999998</v>
      </c>
      <c r="B1218" s="296" t="s">
        <v>363</v>
      </c>
      <c r="C1218" s="303"/>
      <c r="D1218" s="298"/>
      <c r="E1218" s="306"/>
      <c r="F1218" s="306"/>
    </row>
    <row r="1219" spans="1:6" x14ac:dyDescent="0.2">
      <c r="A1219" s="362">
        <v>11.599999999999998</v>
      </c>
      <c r="B1219" s="175" t="s">
        <v>354</v>
      </c>
      <c r="C1219" s="301">
        <v>1</v>
      </c>
      <c r="D1219" s="113" t="s">
        <v>19</v>
      </c>
      <c r="E1219" s="119">
        <v>448.4</v>
      </c>
      <c r="F1219" s="119">
        <f>ROUND(E1219*C1219,2)</f>
        <v>448.4</v>
      </c>
    </row>
    <row r="1220" spans="1:6" x14ac:dyDescent="0.2">
      <c r="A1220" s="362">
        <v>11.699999999999998</v>
      </c>
      <c r="B1220" s="175" t="s">
        <v>364</v>
      </c>
      <c r="C1220" s="301">
        <v>1</v>
      </c>
      <c r="D1220" s="113" t="s">
        <v>12</v>
      </c>
      <c r="E1220" s="119">
        <v>0</v>
      </c>
      <c r="F1220" s="119">
        <f>ROUND(E1220*C1220,2)</f>
        <v>0</v>
      </c>
    </row>
    <row r="1221" spans="1:6" x14ac:dyDescent="0.2">
      <c r="A1221" s="362">
        <v>11.799999999999997</v>
      </c>
      <c r="B1221" s="175" t="s">
        <v>349</v>
      </c>
      <c r="C1221" s="301">
        <v>1</v>
      </c>
      <c r="D1221" s="113" t="s">
        <v>19</v>
      </c>
      <c r="E1221" s="119">
        <v>544.84</v>
      </c>
      <c r="F1221" s="119">
        <f>ROUND(E1221*C1221,2)</f>
        <v>544.84</v>
      </c>
    </row>
    <row r="1222" spans="1:6" x14ac:dyDescent="0.2">
      <c r="A1222" s="361">
        <v>11.899999999999997</v>
      </c>
      <c r="B1222" s="296" t="s">
        <v>333</v>
      </c>
      <c r="C1222" s="303"/>
      <c r="D1222" s="298"/>
      <c r="E1222" s="306">
        <v>0</v>
      </c>
      <c r="F1222" s="306"/>
    </row>
    <row r="1223" spans="1:6" x14ac:dyDescent="0.2">
      <c r="A1223" s="362" t="s">
        <v>356</v>
      </c>
      <c r="B1223" s="175" t="s">
        <v>350</v>
      </c>
      <c r="C1223" s="301">
        <v>1</v>
      </c>
      <c r="D1223" s="113" t="s">
        <v>19</v>
      </c>
      <c r="E1223" s="119">
        <v>3.3580000000000001</v>
      </c>
      <c r="F1223" s="119">
        <f>ROUND(E1223*C1223,2)</f>
        <v>3.36</v>
      </c>
    </row>
    <row r="1224" spans="1:6" x14ac:dyDescent="0.2">
      <c r="A1224" s="362" t="s">
        <v>357</v>
      </c>
      <c r="B1224" s="175" t="s">
        <v>352</v>
      </c>
      <c r="C1224" s="301">
        <v>1.98</v>
      </c>
      <c r="D1224" s="113" t="s">
        <v>15</v>
      </c>
      <c r="E1224" s="119">
        <v>213.81</v>
      </c>
      <c r="F1224" s="119">
        <f>ROUND(E1224*C1224,2)</f>
        <v>423.34</v>
      </c>
    </row>
    <row r="1225" spans="1:6" x14ac:dyDescent="0.2">
      <c r="A1225" s="362" t="s">
        <v>358</v>
      </c>
      <c r="B1225" s="187" t="s">
        <v>335</v>
      </c>
      <c r="C1225" s="301">
        <v>1</v>
      </c>
      <c r="D1225" s="113" t="s">
        <v>19</v>
      </c>
      <c r="E1225" s="119">
        <v>179.35700000000003</v>
      </c>
      <c r="F1225" s="121">
        <f>ROUND(C1225*E1225,2)</f>
        <v>179.36</v>
      </c>
    </row>
    <row r="1226" spans="1:6" x14ac:dyDescent="0.2">
      <c r="A1226" s="362" t="s">
        <v>359</v>
      </c>
      <c r="B1226" s="175" t="s">
        <v>336</v>
      </c>
      <c r="C1226" s="301">
        <v>1</v>
      </c>
      <c r="D1226" s="113" t="s">
        <v>337</v>
      </c>
      <c r="E1226" s="119">
        <v>200</v>
      </c>
      <c r="F1226" s="119">
        <f>ROUND(E1226*C1226,2)</f>
        <v>200</v>
      </c>
    </row>
    <row r="1227" spans="1:6" x14ac:dyDescent="0.2">
      <c r="A1227" s="362"/>
      <c r="B1227" s="175"/>
      <c r="C1227" s="301"/>
      <c r="D1227" s="113"/>
      <c r="E1227" s="119"/>
      <c r="F1227" s="119"/>
    </row>
    <row r="1228" spans="1:6" ht="36" x14ac:dyDescent="0.2">
      <c r="A1228" s="359">
        <v>12</v>
      </c>
      <c r="B1228" s="183" t="s">
        <v>231</v>
      </c>
      <c r="C1228" s="39">
        <v>3911.46</v>
      </c>
      <c r="D1228" s="284" t="s">
        <v>12</v>
      </c>
      <c r="E1228" s="39">
        <v>12.17</v>
      </c>
      <c r="F1228" s="68">
        <f>ROUND(C1228*E1228,2)</f>
        <v>47602.47</v>
      </c>
    </row>
    <row r="1229" spans="1:6" ht="48" x14ac:dyDescent="0.2">
      <c r="A1229" s="359">
        <v>13</v>
      </c>
      <c r="B1229" s="183" t="s">
        <v>232</v>
      </c>
      <c r="C1229" s="39">
        <v>6869.46</v>
      </c>
      <c r="D1229" s="284" t="s">
        <v>12</v>
      </c>
      <c r="E1229" s="39">
        <v>5.35</v>
      </c>
      <c r="F1229" s="68">
        <f>ROUND(C1229*E1229,2)</f>
        <v>36751.61</v>
      </c>
    </row>
    <row r="1230" spans="1:6" ht="24" x14ac:dyDescent="0.2">
      <c r="A1230" s="351">
        <v>14</v>
      </c>
      <c r="B1230" s="184" t="s">
        <v>233</v>
      </c>
      <c r="C1230" s="39">
        <v>6869.46</v>
      </c>
      <c r="D1230" s="284" t="s">
        <v>12</v>
      </c>
      <c r="E1230" s="39">
        <v>8.02</v>
      </c>
      <c r="F1230" s="68">
        <f>ROUND(C1230*E1230,2)</f>
        <v>55093.07</v>
      </c>
    </row>
    <row r="1231" spans="1:6" x14ac:dyDescent="0.2">
      <c r="A1231" s="363"/>
      <c r="B1231" s="203" t="s">
        <v>202</v>
      </c>
      <c r="C1231" s="273"/>
      <c r="D1231" s="210"/>
      <c r="E1231" s="211"/>
      <c r="F1231" s="207">
        <f>SUM(F1123:F1230)</f>
        <v>1377013.8900000004</v>
      </c>
    </row>
    <row r="1232" spans="1:6" x14ac:dyDescent="0.2">
      <c r="A1232" s="26"/>
      <c r="B1232" s="162"/>
      <c r="C1232" s="270"/>
      <c r="D1232" s="61"/>
      <c r="E1232" s="39"/>
      <c r="F1232" s="88"/>
    </row>
    <row r="1233" spans="1:6" x14ac:dyDescent="0.2">
      <c r="A1233" s="122" t="s">
        <v>203</v>
      </c>
      <c r="B1233" s="188" t="s">
        <v>204</v>
      </c>
      <c r="C1233" s="270"/>
      <c r="D1233" s="61"/>
      <c r="E1233" s="79"/>
      <c r="F1233" s="123"/>
    </row>
    <row r="1234" spans="1:6" ht="24" x14ac:dyDescent="0.2">
      <c r="A1234" s="14">
        <v>1</v>
      </c>
      <c r="B1234" s="189" t="s">
        <v>255</v>
      </c>
      <c r="C1234" s="39">
        <v>5</v>
      </c>
      <c r="D1234" s="61" t="s">
        <v>256</v>
      </c>
      <c r="E1234" s="39">
        <v>15520.08</v>
      </c>
      <c r="F1234" s="124">
        <f>ROUND(C1234*E1234,2)</f>
        <v>77600.399999999994</v>
      </c>
    </row>
    <row r="1235" spans="1:6" ht="60" x14ac:dyDescent="0.2">
      <c r="A1235" s="310">
        <v>2</v>
      </c>
      <c r="B1235" s="311" t="s">
        <v>257</v>
      </c>
      <c r="C1235" s="264"/>
      <c r="D1235" s="265"/>
      <c r="E1235" s="266"/>
      <c r="F1235" s="312"/>
    </row>
    <row r="1236" spans="1:6" x14ac:dyDescent="0.2">
      <c r="A1236" s="217"/>
      <c r="B1236" s="364" t="s">
        <v>258</v>
      </c>
      <c r="C1236" s="273"/>
      <c r="D1236" s="210"/>
      <c r="E1236" s="313"/>
      <c r="F1236" s="220">
        <v>77600.398000000001</v>
      </c>
    </row>
    <row r="1237" spans="1:6" x14ac:dyDescent="0.2">
      <c r="A1237" s="26"/>
      <c r="B1237" s="166"/>
      <c r="C1237" s="334"/>
      <c r="D1237" s="365"/>
      <c r="E1237" s="346"/>
      <c r="F1237" s="346"/>
    </row>
    <row r="1238" spans="1:6" x14ac:dyDescent="0.2">
      <c r="A1238" s="344"/>
      <c r="B1238" s="370" t="s">
        <v>367</v>
      </c>
      <c r="C1238" s="368"/>
      <c r="D1238" s="371"/>
      <c r="E1238" s="369"/>
      <c r="F1238" s="372">
        <f>F1236+F1231+F1119+F1086+F1022+F677+F955+F816</f>
        <v>7557483.4268000023</v>
      </c>
    </row>
    <row r="1239" spans="1:6" x14ac:dyDescent="0.2">
      <c r="A1239" s="374"/>
      <c r="B1239" s="375"/>
      <c r="C1239" s="13"/>
      <c r="D1239" s="376"/>
      <c r="E1239" s="377"/>
      <c r="F1239" s="378"/>
    </row>
    <row r="1240" spans="1:6" x14ac:dyDescent="0.2">
      <c r="A1240" s="227"/>
      <c r="B1240" s="228" t="s">
        <v>205</v>
      </c>
      <c r="C1240" s="229"/>
      <c r="D1240" s="230"/>
      <c r="E1240" s="231"/>
      <c r="F1240" s="232">
        <f>+F617+F1238</f>
        <v>32754336.156799998</v>
      </c>
    </row>
    <row r="1241" spans="1:6" x14ac:dyDescent="0.2">
      <c r="A1241" s="126"/>
      <c r="B1241" s="191"/>
      <c r="C1241" s="127"/>
      <c r="D1241" s="128"/>
      <c r="E1241" s="129"/>
      <c r="F1241" s="130"/>
    </row>
    <row r="1242" spans="1:6" x14ac:dyDescent="0.2">
      <c r="A1242" s="131"/>
      <c r="B1242" s="192" t="s">
        <v>206</v>
      </c>
      <c r="C1242" s="132"/>
      <c r="D1242" s="133"/>
      <c r="E1242" s="29"/>
      <c r="F1242" s="134"/>
    </row>
    <row r="1243" spans="1:6" x14ac:dyDescent="0.2">
      <c r="A1243" s="131"/>
      <c r="B1243" s="193" t="s">
        <v>208</v>
      </c>
      <c r="C1243" s="135">
        <v>0.04</v>
      </c>
      <c r="D1243" s="15"/>
      <c r="E1243" s="136"/>
      <c r="F1243" s="136">
        <f>C1243*F1240</f>
        <v>1310173.446272</v>
      </c>
    </row>
    <row r="1244" spans="1:6" x14ac:dyDescent="0.2">
      <c r="A1244" s="91"/>
      <c r="B1244" s="193" t="s">
        <v>207</v>
      </c>
      <c r="C1244" s="135">
        <v>0.1</v>
      </c>
      <c r="D1244" s="137"/>
      <c r="E1244" s="136"/>
      <c r="F1244" s="138">
        <f>F1240*C1244</f>
        <v>3275433.6156799998</v>
      </c>
    </row>
    <row r="1245" spans="1:6" x14ac:dyDescent="0.2">
      <c r="A1245" s="139"/>
      <c r="B1245" s="193" t="s">
        <v>259</v>
      </c>
      <c r="C1245" s="135">
        <v>0.04</v>
      </c>
      <c r="D1245" s="137"/>
      <c r="E1245" s="136"/>
      <c r="F1245" s="138">
        <f>F1240*C1245</f>
        <v>1310173.446272</v>
      </c>
    </row>
    <row r="1246" spans="1:6" x14ac:dyDescent="0.2">
      <c r="A1246" s="139"/>
      <c r="B1246" s="193" t="s">
        <v>260</v>
      </c>
      <c r="C1246" s="135">
        <v>0.05</v>
      </c>
      <c r="D1246" s="137"/>
      <c r="E1246" s="136"/>
      <c r="F1246" s="138">
        <f>F1240*C1246</f>
        <v>1637716.8078399999</v>
      </c>
    </row>
    <row r="1247" spans="1:6" x14ac:dyDescent="0.2">
      <c r="A1247" s="131"/>
      <c r="B1247" s="193" t="s">
        <v>261</v>
      </c>
      <c r="C1247" s="135">
        <v>0.03</v>
      </c>
      <c r="D1247" s="137"/>
      <c r="E1247" s="136"/>
      <c r="F1247" s="138">
        <f>F1240*C1247</f>
        <v>982630.08470399992</v>
      </c>
    </row>
    <row r="1248" spans="1:6" x14ac:dyDescent="0.2">
      <c r="A1248" s="131"/>
      <c r="B1248" s="193" t="s">
        <v>209</v>
      </c>
      <c r="C1248" s="135">
        <v>0.01</v>
      </c>
      <c r="D1248" s="137"/>
      <c r="E1248" s="136"/>
      <c r="F1248" s="138">
        <f>ROUND(F$1240*C1248,2)</f>
        <v>327543.36</v>
      </c>
    </row>
    <row r="1249" spans="1:6" x14ac:dyDescent="0.2">
      <c r="A1249" s="140"/>
      <c r="B1249" s="193" t="s">
        <v>212</v>
      </c>
      <c r="C1249" s="135">
        <v>0.05</v>
      </c>
      <c r="D1249" s="137"/>
      <c r="E1249" s="136"/>
      <c r="F1249" s="138">
        <f>C1249*F1240</f>
        <v>1637716.8078399999</v>
      </c>
    </row>
    <row r="1250" spans="1:6" x14ac:dyDescent="0.2">
      <c r="A1250" s="139"/>
      <c r="B1250" s="193" t="s">
        <v>262</v>
      </c>
      <c r="C1250" s="135">
        <v>0.1</v>
      </c>
      <c r="D1250" s="141"/>
      <c r="E1250" s="142"/>
      <c r="F1250" s="142">
        <f>ROUNDDOWN((C1250*F1240),2)</f>
        <v>3275433.61</v>
      </c>
    </row>
    <row r="1251" spans="1:6" x14ac:dyDescent="0.2">
      <c r="A1251" s="139"/>
      <c r="B1251" s="193" t="s">
        <v>263</v>
      </c>
      <c r="C1251" s="135">
        <v>0.18</v>
      </c>
      <c r="D1251" s="141"/>
      <c r="E1251" s="142"/>
      <c r="F1251" s="142">
        <f>C1251*F1244</f>
        <v>589578.05082239991</v>
      </c>
    </row>
    <row r="1252" spans="1:6" x14ac:dyDescent="0.2">
      <c r="A1252" s="139"/>
      <c r="B1252" s="193" t="s">
        <v>264</v>
      </c>
      <c r="C1252" s="135">
        <v>1E-3</v>
      </c>
      <c r="D1252" s="141"/>
      <c r="E1252" s="142"/>
      <c r="F1252" s="142">
        <f>C1252*F1240</f>
        <v>32754.3361568</v>
      </c>
    </row>
    <row r="1253" spans="1:6" ht="24" x14ac:dyDescent="0.2">
      <c r="A1253" s="139"/>
      <c r="B1253" s="194" t="s">
        <v>265</v>
      </c>
      <c r="C1253" s="132">
        <v>0.03</v>
      </c>
      <c r="D1253" s="143"/>
      <c r="E1253" s="144"/>
      <c r="F1253" s="145">
        <f>ROUND(C1253*F1240,2)</f>
        <v>982630.08</v>
      </c>
    </row>
    <row r="1254" spans="1:6" x14ac:dyDescent="0.2">
      <c r="A1254" s="139"/>
      <c r="B1254" s="194" t="s">
        <v>266</v>
      </c>
      <c r="C1254" s="132">
        <v>0.02</v>
      </c>
      <c r="D1254" s="143"/>
      <c r="E1254" s="144"/>
      <c r="F1254" s="145">
        <f>ROUND(C1254*F1240,2)</f>
        <v>655086.72</v>
      </c>
    </row>
    <row r="1255" spans="1:6" x14ac:dyDescent="0.2">
      <c r="A1255" s="233"/>
      <c r="B1255" s="234" t="s">
        <v>210</v>
      </c>
      <c r="C1255" s="235"/>
      <c r="D1255" s="236"/>
      <c r="E1255" s="237"/>
      <c r="F1255" s="237">
        <f>SUM(F1243:F1254)</f>
        <v>16016870.365587197</v>
      </c>
    </row>
    <row r="1256" spans="1:6" x14ac:dyDescent="0.2">
      <c r="A1256" s="148"/>
      <c r="B1256" s="192"/>
      <c r="C1256" s="149"/>
      <c r="D1256" s="146"/>
      <c r="E1256" s="147"/>
      <c r="F1256" s="147"/>
    </row>
    <row r="1257" spans="1:6" x14ac:dyDescent="0.2">
      <c r="A1257" s="238"/>
      <c r="B1257" s="228" t="s">
        <v>211</v>
      </c>
      <c r="C1257" s="239"/>
      <c r="D1257" s="240"/>
      <c r="E1257" s="241"/>
      <c r="F1257" s="242">
        <f>+F1255+F1240</f>
        <v>48771206.522387192</v>
      </c>
    </row>
    <row r="1258" spans="1:6" x14ac:dyDescent="0.2">
      <c r="A1258" s="10"/>
      <c r="B1258" s="195"/>
      <c r="C1258" s="127"/>
      <c r="D1258" s="128"/>
      <c r="E1258" s="129"/>
      <c r="F1258" s="150"/>
    </row>
    <row r="1259" spans="1:6" x14ac:dyDescent="0.2">
      <c r="A1259" s="243"/>
      <c r="B1259" s="244" t="s">
        <v>213</v>
      </c>
      <c r="C1259" s="245"/>
      <c r="D1259" s="246"/>
      <c r="E1259" s="247"/>
      <c r="F1259" s="248">
        <f>+F1257</f>
        <v>48771206.522387192</v>
      </c>
    </row>
    <row r="1260" spans="1:6" x14ac:dyDescent="0.2">
      <c r="A1260" s="16"/>
      <c r="B1260" s="196"/>
      <c r="C1260" s="394"/>
      <c r="D1260" s="394"/>
      <c r="E1260" s="394"/>
      <c r="F1260" s="394"/>
    </row>
  </sheetData>
  <sheetProtection formatCells="0" formatColumns="0" formatRows="0"/>
  <mergeCells count="5">
    <mergeCell ref="A1:F1"/>
    <mergeCell ref="A2:F2"/>
    <mergeCell ref="B3:F3"/>
    <mergeCell ref="C1260:F1260"/>
    <mergeCell ref="B624:F624"/>
  </mergeCells>
  <printOptions horizontalCentered="1"/>
  <pageMargins left="0.19685039370078741" right="0.19685039370078741" top="0.19685039370078741" bottom="0.19685039370078741" header="0.19685039370078741" footer="0.19685039370078741"/>
  <pageSetup scale="89" orientation="portrait" r:id="rId1"/>
  <headerFooter alignWithMargins="0">
    <oddFooter>&amp;C&amp;8&amp;P de &amp;N</oddFooter>
  </headerFooter>
  <rowBreaks count="9" manualBreakCount="9">
    <brk id="68" max="5" man="1"/>
    <brk id="134" max="5" man="1"/>
    <brk id="196" max="5" man="1"/>
    <brk id="265" max="5" man="1"/>
    <brk id="335" max="5" man="1"/>
    <brk id="402" max="5" man="1"/>
    <brk id="465" max="5" man="1"/>
    <brk id="535" max="5" man="1"/>
    <brk id="606" max="5" man="1"/>
  </rowBreaks>
  <ignoredErrors>
    <ignoredError sqref="F10:F14 F546:F562 F538:F543 F545 F544 F605:F613 F603 F586 F578 F573 F563 F564 F565 F566 F567 F568 F569 F570 F571 F572 F576:F577 F574 F575 F579 F580 F581 F582 F583 F584 F585 F595 F596 F597 F598 F599 F600 F601 F602 F397:F441 F396 F382:F395 F360:F370 F358 F381 F359 F306:F316 F305 F372:F379 F371 F380 F512:F537 F511 F318:F357 F317 F443:F510 F442 E615:F616 F614 E1241:F1242 E617 E1244:F1253 E1243 E1256 E1255 E1240 E1258 E1257 E1259 E1254 F16:F304 F15 F1258 F1256 F1254:F1255 F1257 F1259" unlockedFormula="1"/>
    <ignoredError sqref="F604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ACTUALIZADO</vt:lpstr>
      <vt:lpstr>'PRES. ACTUALIZADO'!Área_de_impresión</vt:lpstr>
      <vt:lpstr>'PRES. ACTUALIZADO'!Títulos_a_imprimir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Francisco Rivera</dc:creator>
  <cp:lastModifiedBy>Franklin Xavier Morillo Duluc</cp:lastModifiedBy>
  <cp:lastPrinted>2019-12-25T21:01:05Z</cp:lastPrinted>
  <dcterms:created xsi:type="dcterms:W3CDTF">2019-10-21T19:30:06Z</dcterms:created>
  <dcterms:modified xsi:type="dcterms:W3CDTF">2023-03-31T15:15:18Z</dcterms:modified>
</cp:coreProperties>
</file>