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0" yWindow="345" windowWidth="20115" windowHeight="7440"/>
  </bookViews>
  <sheets>
    <sheet name="ACT. NO.1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'ACT. NO.1'!$A$1:$F$171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'ACT. NO.1'!$1:$11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134" i="8" l="1"/>
  <c r="F148" i="8"/>
  <c r="F105" i="8"/>
  <c r="F103" i="8" l="1"/>
  <c r="F124" i="8" l="1"/>
  <c r="F104" i="8" l="1"/>
  <c r="F78" i="8" l="1"/>
  <c r="F100" i="8" l="1"/>
  <c r="F125" i="8" l="1"/>
  <c r="F97" i="8" l="1"/>
  <c r="F107" i="8" s="1"/>
  <c r="F75" i="8"/>
  <c r="F79" i="8" l="1"/>
  <c r="F77" i="8"/>
  <c r="F81" i="8" l="1"/>
  <c r="F116" i="8" l="1"/>
  <c r="F88" i="8"/>
  <c r="F90" i="8" s="1"/>
  <c r="F123" i="8"/>
  <c r="F121" i="8"/>
  <c r="F120" i="8"/>
  <c r="F118" i="8"/>
  <c r="F117" i="8"/>
  <c r="F115" i="8"/>
  <c r="F114" i="8"/>
  <c r="F113" i="8"/>
  <c r="F119" i="8" l="1"/>
  <c r="F42" i="8"/>
  <c r="F36" i="8"/>
  <c r="F37" i="8"/>
  <c r="F31" i="8"/>
  <c r="F126" i="8" l="1"/>
  <c r="F128" i="8" s="1"/>
  <c r="F18" i="8"/>
  <c r="F15" i="8"/>
  <c r="F63" i="8" l="1"/>
  <c r="F59" i="8" l="1"/>
  <c r="F64" i="8" l="1"/>
  <c r="F57" i="8" l="1"/>
  <c r="F56" i="8"/>
  <c r="F54" i="8"/>
  <c r="F53" i="8"/>
  <c r="F52" i="8"/>
  <c r="F50" i="8"/>
  <c r="F48" i="8"/>
  <c r="F47" i="8"/>
  <c r="F45" i="8"/>
  <c r="F44" i="8"/>
  <c r="F43" i="8"/>
  <c r="F41" i="8"/>
  <c r="F40" i="8"/>
  <c r="F39" i="8"/>
  <c r="F34" i="8"/>
  <c r="F33" i="8"/>
  <c r="F32" i="8"/>
  <c r="F30" i="8"/>
  <c r="F29" i="8"/>
  <c r="F28" i="8"/>
  <c r="F27" i="8"/>
  <c r="F26" i="8"/>
  <c r="F24" i="8"/>
  <c r="F23" i="8"/>
  <c r="F22" i="8"/>
  <c r="F21" i="8"/>
  <c r="F20" i="8"/>
  <c r="F19" i="8"/>
  <c r="F16" i="8"/>
  <c r="F55" i="8" l="1"/>
  <c r="F51" i="8" l="1"/>
  <c r="F25" i="8" l="1"/>
  <c r="F17" i="8"/>
  <c r="F46" i="8" l="1"/>
  <c r="F60" i="8" s="1"/>
  <c r="F66" i="8" s="1"/>
  <c r="F131" i="8" l="1"/>
  <c r="F130" i="8"/>
  <c r="F137" i="8" l="1"/>
  <c r="F136" i="8"/>
  <c r="F140" i="8"/>
  <c r="F139" i="8"/>
  <c r="F135" i="8"/>
  <c r="F138" i="8"/>
  <c r="F144" i="8"/>
  <c r="F143" i="8"/>
  <c r="F141" i="8"/>
  <c r="F146" i="8" l="1"/>
</calcChain>
</file>

<file path=xl/sharedStrings.xml><?xml version="1.0" encoding="utf-8"?>
<sst xmlns="http://schemas.openxmlformats.org/spreadsheetml/2006/main" count="178" uniqueCount="109">
  <si>
    <t>INSTITUTO NACIONAL DE AGUAS POTABLES Y ALCANTARILLADOS</t>
  </si>
  <si>
    <t>***INAPA***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</si>
  <si>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</si>
  <si>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</si>
  <si>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</si>
  <si>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</si>
  <si>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</si>
  <si>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</si>
  <si>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</si>
  <si>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</si>
  <si>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</si>
  <si>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</si>
  <si>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</si>
  <si>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</si>
  <si>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 xml:space="preserve"> 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</si>
  <si>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</si>
  <si>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</si>
  <si>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</si>
  <si>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</si>
  <si>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</si>
  <si>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</si>
  <si>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</si>
  <si>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VISTO BUENO:</t>
  </si>
  <si>
    <t>REVISADO POR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</si>
  <si>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</si>
  <si>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</si>
  <si>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</si>
  <si>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</si>
  <si>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</si>
  <si>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</si>
  <si>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</si>
  <si>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</si>
  <si>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</si>
  <si>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</si>
  <si>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</si>
  <si>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</si>
  <si>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</si>
  <si>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</si>
  <si>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</si>
  <si>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</si>
  <si>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</si>
  <si>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</si>
  <si>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</si>
  <si>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</si>
  <si>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</si>
  <si>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</si>
  <si>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</si>
  <si>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</si>
  <si>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</si>
  <si>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>BOTE DE MATERIAL CON CAMION, INCLUYE CARGIO Y ESPARCIMIENTO EN BOTADERO (DIST.=5.0 KM)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</si>
  <si>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</si>
  <si>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</si>
  <si>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</si>
  <si>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</si>
  <si>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</si>
  <si>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</si>
  <si>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</si>
  <si>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</si>
  <si>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TRANSPORTE DE ASFALTO CALIENTE ( 50.00 KM)</t>
  </si>
  <si>
    <t>RELLENO  COMPACTADO C/COMPACTADOR MECANICO EN CAPAS DE 0.20M</t>
  </si>
  <si>
    <t>MES</t>
  </si>
  <si>
    <t>CAMPAMENTO (INCLUYE ALQUILER DE CASA  O SOLAR CON CASETA DE MATERIALES CON UN BAÑO MOVIL)</t>
  </si>
  <si>
    <t>Provincias: SANTO DOMINGO - MONTE PLATA</t>
  </si>
  <si>
    <t>ZONA IV</t>
  </si>
  <si>
    <t>SUMINISTRO  Y COLOCACION DE PIEZAS ESPECIALES DE PRESION CON PROTECCION ANTICORROSIVA</t>
  </si>
  <si>
    <t xml:space="preserve">CODO Ø12" X 45  ACERO (SCH-30) </t>
  </si>
  <si>
    <t xml:space="preserve">TEE Ø12" X 3  ACERO (SCH-30) </t>
  </si>
  <si>
    <t xml:space="preserve">JUNTA MECANICA TIPO DRESSER DE Ø12" 150 PSI </t>
  </si>
  <si>
    <t>VALVULA DE  DESAGUE Ø4" H.F. 150 PSI, PLATILLADA (INC.  2 JUNTAS DE GOMA, 2 NIPLE PLATILLADOS, 2 JUNTAS MECANICAS TIPO DRESSER Y 2 PARES DE TORNILLOS)</t>
  </si>
  <si>
    <t xml:space="preserve">CODO Ø12" X 40  ACERO (SCH-30) </t>
  </si>
  <si>
    <t>SUMINISTRO  Y COLOCACION DE:</t>
  </si>
  <si>
    <t xml:space="preserve">JUNTA MECANICA TIPO DRESSER DE Ø3" 150 PSI </t>
  </si>
  <si>
    <t>REGISTRO PARA VALVULA DE AIRE</t>
  </si>
  <si>
    <t>CAJA TELESCOPICA PARA VALVULA DESAGUE</t>
  </si>
  <si>
    <t>LINEA DE CONDUCCION (DESDE ESTACION 4+388.2 HASTA 5+404.00 )</t>
  </si>
  <si>
    <t>Obra: LINEA DE CONDUCCION Ø12" PVC  LOS BOTADOS, TRAMO DESDE EST.  4+388.20 H/EST.  5+404.00</t>
  </si>
  <si>
    <t>SUB-TOTAL A</t>
  </si>
  <si>
    <t>VARIACION DE PRECIO (V.P)</t>
  </si>
  <si>
    <t>ELIMINACION DE PARTIDAS (E.P)</t>
  </si>
  <si>
    <t>NUEVAS PARTIDAS (N.P)</t>
  </si>
  <si>
    <t>SUMINISTRO Y COLOCACION DE ASFALTO CALIENTE + 25% DESP e=2¨</t>
  </si>
  <si>
    <t xml:space="preserve">JUNTA MECANICA TIPO DRESSER DE Ø4" 150 PSI </t>
  </si>
  <si>
    <t>SUMINISTRO Y COLOCACION DE ASFALTO CALIENTE + 25% DESP e=4¨</t>
  </si>
  <si>
    <t xml:space="preserve">AUMENTO DE CANTIDAD </t>
  </si>
  <si>
    <t>SUB-TOTAL ELIMINACION DE PARTIDAS</t>
  </si>
  <si>
    <t>SUB-TOTAL AUMENTO DE CANTIDAD</t>
  </si>
  <si>
    <t>SUB-TOTAL NUEVAS PARTIDAS</t>
  </si>
  <si>
    <t>SUB-TOTAL PRESUPUESTO ACT. No.1</t>
  </si>
  <si>
    <t>SUB-TOTAL GENERAL + PRES ACT. No.1</t>
  </si>
  <si>
    <t>DIRECCION DE SUPERVISION Y FISCALIZACION DE OBRAS</t>
  </si>
  <si>
    <t>Contratista:  ING. CESAR EDUARDO PEREZ BONA</t>
  </si>
  <si>
    <t>Contrato: 010-2021</t>
  </si>
  <si>
    <t xml:space="preserve">                          INGENIERO CIVIL I</t>
  </si>
  <si>
    <t>ING. FIOR D`ALIZA GUILLEN</t>
  </si>
  <si>
    <t xml:space="preserve">             ANALISTA DE PROYECTOS</t>
  </si>
  <si>
    <t xml:space="preserve">                   PREPARADO POR:</t>
  </si>
  <si>
    <t xml:space="preserve">DIRECTOR </t>
  </si>
  <si>
    <r>
      <t xml:space="preserve">        </t>
    </r>
    <r>
      <rPr>
        <b/>
        <sz val="10"/>
        <rFont val="Arial"/>
        <family val="2"/>
      </rPr>
      <t xml:space="preserve">    ING. RAYDI CASTRO JIMENEZ</t>
    </r>
  </si>
  <si>
    <t>1.-ESTE PRESUPUESTO SE ELABORA DE ACUERDO A LA INFORMACIÓN SUMINISTRADA MEDIANTE MEMO COORD. NO.062/2022 D/F 08/04/2022</t>
  </si>
  <si>
    <t>DIRECCION DE SUPERVISION Y FISCALIZACION 
                         DE OBRAS</t>
  </si>
  <si>
    <t xml:space="preserve">SUMINISTRO  Y COLOCACION DE VALVULAS </t>
  </si>
  <si>
    <t>TAPA PARA REGISTRO CUADRADO DE 39"X39" (CUBICAR CON FACTURA)</t>
  </si>
  <si>
    <t>NIVELACION Y COMPACTACION DE TERRENO</t>
  </si>
  <si>
    <t xml:space="preserve">SUB-TOTAL VARIACION DE PRECIO </t>
  </si>
  <si>
    <t>PRESUPUESTO ACTUALIZADO No.1 D/F JUNIO 2022</t>
  </si>
  <si>
    <t>PRESUPUESTO ACTUALIZADO NO. 01 D/F JUNIO/2022</t>
  </si>
  <si>
    <t>ARQ. RENÈ GARCIA VILLANUEVA</t>
  </si>
  <si>
    <t>ACTUALIZADO No.1 D/F JUNIO 2022</t>
  </si>
  <si>
    <t>DIRECCION DE SUPERVISION Y FISCALIZACION 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</si>
</sst>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9" formatCode="#,##0.00;[Red]#,##0.00"/>
    <numFmt numFmtId="182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4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8" applyNumberFormat="0" applyAlignment="0" applyProtection="0"/>
    <xf numFmtId="0" fontId="11" fillId="19" borderId="9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8" applyNumberFormat="0" applyAlignment="0" applyProtection="0"/>
    <xf numFmtId="0" fontId="20" fillId="0" borderId="13" applyNumberFormat="0" applyFill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4" applyNumberFormat="0" applyFont="0" applyAlignment="0" applyProtection="0"/>
    <xf numFmtId="0" fontId="24" fillId="18" borderId="15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43" fontId="2" fillId="0" borderId="0" applyFont="0" applyFill="0" applyBorder="0" applyAlignment="0" applyProtection="0"/>
    <xf numFmtId="39" fontId="23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1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8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8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8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5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vertical="top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7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7" xfId="74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6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7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4" fontId="29" fillId="3" borderId="1" xfId="7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top" wrapText="1"/>
    </xf>
    <xf numFmtId="4" fontId="26" fillId="0" borderId="7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0" fontId="2" fillId="21" borderId="0" xfId="1" applyFont="1" applyFill="1" applyAlignment="1">
      <alignment vertical="top"/>
    </xf>
    <xf numFmtId="0" fontId="28" fillId="2" borderId="2" xfId="0" applyFont="1" applyFill="1" applyBorder="1" applyAlignment="1">
      <alignment vertical="top" wrapText="1"/>
    </xf>
    <xf numFmtId="0" fontId="2" fillId="2" borderId="0" xfId="1" applyFont="1" applyFill="1" applyBorder="1" applyAlignment="1"/>
    <xf numFmtId="0" fontId="2" fillId="2" borderId="2" xfId="0" applyFont="1" applyFill="1" applyBorder="1" applyAlignment="1">
      <alignment horizontal="left" vertical="center" wrapText="1"/>
    </xf>
    <xf numFmtId="0" fontId="26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right" vertical="center" wrapText="1"/>
    </xf>
    <xf numFmtId="165" fontId="2" fillId="2" borderId="2" xfId="94" applyFont="1" applyFill="1" applyBorder="1" applyAlignment="1">
      <alignment horizontal="center" vertical="center"/>
    </xf>
    <xf numFmtId="165" fontId="2" fillId="2" borderId="2" xfId="94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165" fontId="2" fillId="2" borderId="2" xfId="94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top" wrapText="1"/>
    </xf>
    <xf numFmtId="165" fontId="28" fillId="2" borderId="2" xfId="94" applyFont="1" applyFill="1" applyBorder="1" applyAlignment="1">
      <alignment horizontal="right" vertical="center" wrapText="1"/>
    </xf>
    <xf numFmtId="165" fontId="28" fillId="2" borderId="2" xfId="94" applyFont="1" applyFill="1" applyBorder="1" applyAlignment="1">
      <alignment horizontal="center" vertical="center"/>
    </xf>
    <xf numFmtId="165" fontId="28" fillId="2" borderId="2" xfId="94" applyFont="1" applyFill="1" applyBorder="1" applyAlignment="1">
      <alignment horizontal="right" wrapText="1"/>
    </xf>
    <xf numFmtId="4" fontId="28" fillId="2" borderId="2" xfId="0" applyNumberFormat="1" applyFont="1" applyFill="1" applyBorder="1" applyAlignment="1">
      <alignment horizontal="right" wrapText="1"/>
    </xf>
    <xf numFmtId="0" fontId="28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2" fillId="22" borderId="0" xfId="0" applyNumberFormat="1" applyFont="1" applyFill="1" applyAlignment="1">
      <alignment vertical="top" wrapText="1"/>
    </xf>
    <xf numFmtId="0" fontId="28" fillId="22" borderId="0" xfId="0" applyFont="1" applyFill="1" applyAlignment="1">
      <alignment vertical="top" wrapText="1"/>
    </xf>
    <xf numFmtId="0" fontId="28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4" fontId="28" fillId="0" borderId="0" xfId="0" applyNumberFormat="1" applyFont="1" applyFill="1" applyAlignment="1">
      <alignment vertical="top" wrapText="1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4" fontId="2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165" fontId="3" fillId="2" borderId="0" xfId="0" applyNumberFormat="1" applyFont="1" applyFill="1" applyBorder="1"/>
    <xf numFmtId="39" fontId="2" fillId="2" borderId="2" xfId="0" applyNumberFormat="1" applyFont="1" applyFill="1" applyBorder="1" applyAlignment="1" applyProtection="1">
      <protection locked="0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4" fontId="3" fillId="0" borderId="7" xfId="1" applyNumberFormat="1" applyFont="1" applyFill="1" applyBorder="1" applyAlignment="1">
      <alignment horizontal="right" vertical="top" wrapText="1"/>
    </xf>
    <xf numFmtId="4" fontId="30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top" wrapText="1"/>
    </xf>
    <xf numFmtId="175" fontId="2" fillId="22" borderId="2" xfId="0" applyNumberFormat="1" applyFont="1" applyFill="1" applyBorder="1" applyAlignment="1">
      <alignment horizontal="right" vertical="top"/>
    </xf>
    <xf numFmtId="165" fontId="28" fillId="22" borderId="2" xfId="94" applyFont="1" applyFill="1" applyBorder="1" applyAlignment="1">
      <alignment horizontal="right" vertical="center" wrapText="1"/>
    </xf>
    <xf numFmtId="165" fontId="28" fillId="22" borderId="2" xfId="94" applyFont="1" applyFill="1" applyBorder="1" applyAlignment="1">
      <alignment horizontal="center" vertical="center"/>
    </xf>
    <xf numFmtId="165" fontId="28" fillId="22" borderId="2" xfId="94" applyFont="1" applyFill="1" applyBorder="1" applyAlignment="1">
      <alignment horizontal="right" wrapText="1"/>
    </xf>
    <xf numFmtId="4" fontId="26" fillId="22" borderId="2" xfId="0" applyNumberFormat="1" applyFont="1" applyFill="1" applyBorder="1" applyAlignment="1">
      <alignment horizontal="right" wrapText="1"/>
    </xf>
    <xf numFmtId="4" fontId="29" fillId="3" borderId="0" xfId="70" applyNumberFormat="1" applyFont="1" applyFill="1" applyBorder="1" applyAlignment="1">
      <alignment horizontal="center" vertical="center"/>
    </xf>
    <xf numFmtId="175" fontId="2" fillId="2" borderId="6" xfId="0" applyNumberFormat="1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/>
    </xf>
    <xf numFmtId="39" fontId="2" fillId="2" borderId="4" xfId="0" applyNumberFormat="1" applyFont="1" applyFill="1" applyBorder="1" applyAlignment="1" applyProtection="1">
      <alignment horizontal="right" vertical="center"/>
      <protection locked="0"/>
    </xf>
    <xf numFmtId="0" fontId="26" fillId="24" borderId="7" xfId="0" applyFont="1" applyFill="1" applyBorder="1" applyAlignment="1" applyProtection="1">
      <alignment horizontal="center" vertical="center"/>
    </xf>
    <xf numFmtId="0" fontId="26" fillId="24" borderId="7" xfId="0" applyFont="1" applyFill="1" applyBorder="1" applyAlignment="1" applyProtection="1">
      <alignment horizontal="right" vertical="center"/>
    </xf>
    <xf numFmtId="0" fontId="26" fillId="24" borderId="2" xfId="0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horizontal="center" vertical="center"/>
    </xf>
    <xf numFmtId="4" fontId="26" fillId="24" borderId="2" xfId="0" applyNumberFormat="1" applyFont="1" applyFill="1" applyBorder="1" applyAlignment="1">
      <alignment horizontal="right" vertical="center"/>
    </xf>
    <xf numFmtId="4" fontId="26" fillId="24" borderId="0" xfId="0" applyNumberFormat="1" applyFont="1" applyFill="1" applyBorder="1" applyAlignment="1">
      <alignment horizontal="right" vertical="center"/>
    </xf>
    <xf numFmtId="0" fontId="3" fillId="24" borderId="0" xfId="0" applyFont="1" applyFill="1" applyBorder="1"/>
    <xf numFmtId="0" fontId="3" fillId="24" borderId="0" xfId="0" applyFont="1" applyFill="1"/>
    <xf numFmtId="0" fontId="26" fillId="2" borderId="2" xfId="0" applyFont="1" applyFill="1" applyBorder="1" applyAlignment="1">
      <alignment horizontal="center" vertical="top" wrapText="1"/>
    </xf>
    <xf numFmtId="165" fontId="3" fillId="2" borderId="0" xfId="94" applyFont="1" applyFill="1" applyBorder="1"/>
    <xf numFmtId="4" fontId="2" fillId="0" borderId="2" xfId="0" applyNumberFormat="1" applyFont="1" applyFill="1" applyBorder="1" applyAlignment="1">
      <alignment horizontal="right" vertical="center"/>
    </xf>
    <xf numFmtId="0" fontId="2" fillId="2" borderId="2" xfId="95" applyFont="1" applyFill="1" applyBorder="1" applyAlignment="1">
      <alignment horizontal="left" vertical="center" wrapText="1"/>
    </xf>
    <xf numFmtId="165" fontId="2" fillId="2" borderId="2" xfId="94" applyFont="1" applyFill="1" applyBorder="1" applyAlignment="1">
      <alignment horizontal="right" vertical="top" wrapText="1"/>
    </xf>
    <xf numFmtId="165" fontId="2" fillId="2" borderId="2" xfId="94" applyFont="1" applyFill="1" applyBorder="1" applyAlignment="1">
      <alignment horizontal="center" vertical="top"/>
    </xf>
    <xf numFmtId="165" fontId="3" fillId="20" borderId="0" xfId="94" applyFont="1" applyFill="1" applyBorder="1"/>
    <xf numFmtId="165" fontId="3" fillId="0" borderId="0" xfId="94" applyFont="1" applyBorder="1"/>
    <xf numFmtId="4" fontId="3" fillId="0" borderId="0" xfId="0" applyNumberFormat="1" applyFont="1" applyBorder="1"/>
    <xf numFmtId="0" fontId="0" fillId="2" borderId="0" xfId="0" applyFill="1" applyBorder="1"/>
    <xf numFmtId="40" fontId="26" fillId="0" borderId="0" xfId="72" applyNumberFormat="1" applyFont="1" applyFill="1" applyBorder="1" applyAlignment="1"/>
    <xf numFmtId="0" fontId="26" fillId="2" borderId="0" xfId="0" applyFont="1" applyFill="1" applyAlignment="1">
      <alignment vertical="top"/>
    </xf>
    <xf numFmtId="0" fontId="2" fillId="2" borderId="0" xfId="0" applyFont="1" applyFill="1"/>
    <xf numFmtId="0" fontId="2" fillId="0" borderId="0" xfId="0" applyFont="1" applyFill="1"/>
    <xf numFmtId="4" fontId="0" fillId="0" borderId="0" xfId="0" applyNumberFormat="1" applyFont="1" applyBorder="1" applyAlignment="1"/>
    <xf numFmtId="4" fontId="26" fillId="24" borderId="0" xfId="92" applyNumberFormat="1" applyFont="1" applyFill="1" applyBorder="1" applyAlignment="1">
      <alignment horizontal="center"/>
    </xf>
    <xf numFmtId="10" fontId="26" fillId="24" borderId="0" xfId="91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2" fillId="2" borderId="6" xfId="0" applyFont="1" applyFill="1" applyBorder="1" applyAlignment="1">
      <alignment horizontal="left" vertical="top" wrapText="1"/>
    </xf>
    <xf numFmtId="165" fontId="2" fillId="2" borderId="6" xfId="94" applyFont="1" applyFill="1" applyBorder="1" applyAlignment="1">
      <alignment horizontal="right" vertical="center" wrapText="1"/>
    </xf>
    <xf numFmtId="165" fontId="2" fillId="2" borderId="6" xfId="94" applyFont="1" applyFill="1" applyBorder="1" applyAlignment="1">
      <alignment horizontal="center" vertical="center"/>
    </xf>
    <xf numFmtId="165" fontId="2" fillId="2" borderId="6" xfId="94" applyFont="1" applyFill="1" applyBorder="1" applyAlignment="1">
      <alignment horizontal="right" wrapText="1"/>
    </xf>
    <xf numFmtId="4" fontId="2" fillId="2" borderId="6" xfId="0" applyNumberFormat="1" applyFont="1" applyFill="1" applyBorder="1" applyAlignment="1">
      <alignment horizontal="right" wrapText="1"/>
    </xf>
    <xf numFmtId="165" fontId="26" fillId="22" borderId="4" xfId="94" applyFont="1" applyFill="1" applyBorder="1" applyAlignment="1">
      <alignment horizontal="right" wrapText="1"/>
    </xf>
    <xf numFmtId="37" fontId="2" fillId="2" borderId="4" xfId="0" applyNumberFormat="1" applyFont="1" applyFill="1" applyBorder="1" applyAlignment="1">
      <alignment horizontal="right" vertical="top"/>
    </xf>
    <xf numFmtId="0" fontId="2" fillId="2" borderId="4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center"/>
    </xf>
    <xf numFmtId="39" fontId="2" fillId="2" borderId="6" xfId="0" applyNumberFormat="1" applyFont="1" applyFill="1" applyBorder="1" applyProtection="1">
      <protection locked="0"/>
    </xf>
    <xf numFmtId="174" fontId="2" fillId="2" borderId="21" xfId="76" applyNumberFormat="1" applyFont="1" applyFill="1" applyBorder="1" applyAlignment="1">
      <alignment horizontal="right" vertical="top"/>
    </xf>
    <xf numFmtId="0" fontId="26" fillId="2" borderId="6" xfId="72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center" vertical="center"/>
    </xf>
    <xf numFmtId="4" fontId="26" fillId="2" borderId="20" xfId="0" applyNumberFormat="1" applyFont="1" applyFill="1" applyBorder="1" applyAlignment="1">
      <alignment horizontal="right" vertical="top" wrapText="1"/>
    </xf>
    <xf numFmtId="4" fontId="26" fillId="2" borderId="6" xfId="70" applyNumberFormat="1" applyFont="1" applyFill="1" applyBorder="1" applyAlignment="1">
      <alignment horizontal="right" wrapText="1"/>
    </xf>
    <xf numFmtId="0" fontId="2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center" wrapText="1"/>
    </xf>
    <xf numFmtId="182" fontId="2" fillId="2" borderId="2" xfId="0" applyNumberFormat="1" applyFont="1" applyFill="1" applyBorder="1" applyAlignment="1">
      <alignment horizontal="right" vertical="center"/>
    </xf>
    <xf numFmtId="179" fontId="26" fillId="2" borderId="1" xfId="92" applyNumberFormat="1" applyFont="1" applyFill="1" applyBorder="1" applyAlignment="1">
      <alignment horizontal="center"/>
    </xf>
    <xf numFmtId="0" fontId="26" fillId="2" borderId="1" xfId="92" applyFont="1" applyFill="1" applyBorder="1" applyAlignment="1">
      <alignment horizontal="center"/>
    </xf>
    <xf numFmtId="4" fontId="2" fillId="24" borderId="1" xfId="92" applyNumberFormat="1" applyFont="1" applyFill="1" applyBorder="1" applyAlignment="1">
      <alignment horizontal="center"/>
    </xf>
    <xf numFmtId="10" fontId="26" fillId="24" borderId="1" xfId="91" applyNumberFormat="1" applyFont="1" applyFill="1" applyBorder="1" applyAlignment="1">
      <alignment horizontal="center"/>
    </xf>
    <xf numFmtId="165" fontId="2" fillId="2" borderId="2" xfId="94" applyFont="1" applyFill="1" applyBorder="1" applyAlignment="1">
      <alignment horizontal="left" vertical="top" wrapText="1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2" borderId="0" xfId="106" applyFont="1" applyFill="1" applyBorder="1" applyAlignment="1">
      <alignment horizontal="left" wrapText="1"/>
    </xf>
    <xf numFmtId="0" fontId="2" fillId="2" borderId="0" xfId="106" quotePrefix="1" applyFont="1" applyFill="1" applyBorder="1" applyAlignment="1">
      <alignment horizontal="left" wrapText="1"/>
    </xf>
    <xf numFmtId="4" fontId="2" fillId="0" borderId="0" xfId="73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4" fontId="26" fillId="0" borderId="0" xfId="72" applyNumberFormat="1" applyFont="1" applyFill="1" applyBorder="1" applyAlignment="1">
      <alignment horizontal="center"/>
    </xf>
    <xf numFmtId="0" fontId="26" fillId="3" borderId="0" xfId="7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2" fillId="3" borderId="0" xfId="71" applyNumberFormat="1" applyFont="1" applyFill="1" applyBorder="1" applyAlignment="1">
      <alignment horizontal="left" vertical="top" wrapText="1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center" vertical="top" wrapText="1"/>
    </xf>
    <xf numFmtId="2" fontId="26" fillId="25" borderId="19" xfId="1" applyNumberFormat="1" applyFont="1" applyFill="1" applyBorder="1" applyAlignment="1">
      <alignment horizontal="center" vertical="top"/>
    </xf>
    <xf numFmtId="0" fontId="31" fillId="2" borderId="0" xfId="0" applyFont="1" applyFill="1" applyBorder="1" applyAlignment="1">
      <alignment horizontal="center"/>
    </xf>
    <xf numFmtId="0" fontId="2" fillId="2" borderId="0" xfId="109" applyFill="1" applyAlignment="1">
      <alignment horizontal="left" vertical="top" wrapText="1"/>
    </xf>
  </cellXfs>
  <cellStyles count="11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1 2 4" xfId="112"/>
    <cellStyle name="Millares 16" xfId="49"/>
    <cellStyle name="Millares 19" xfId="100"/>
    <cellStyle name="Millares 2" xfId="50"/>
    <cellStyle name="Millares 2 2" xfId="51"/>
    <cellStyle name="Millares 2 2 2" xfId="90"/>
    <cellStyle name="Millares 2 4 4" xfId="113"/>
    <cellStyle name="Millares 3" xfId="52"/>
    <cellStyle name="Millares 3 2" xfId="88"/>
    <cellStyle name="Millares 3 2 3" xfId="107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7 2 2" xfId="108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0 2 2" xfId="109"/>
    <cellStyle name="Normal 11 2" xfId="111"/>
    <cellStyle name="Normal 13 2" xfId="82"/>
    <cellStyle name="Normal 18" xfId="106"/>
    <cellStyle name="Normal 19" xfId="1"/>
    <cellStyle name="Normal 2" xfId="56"/>
    <cellStyle name="Normal 2 2" xfId="57"/>
    <cellStyle name="Normal 2 2 2" xfId="96"/>
    <cellStyle name="Normal 2 3" xfId="71"/>
    <cellStyle name="Normal 2 3 2" xfId="110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157</xdr:row>
      <xdr:rowOff>161925</xdr:rowOff>
    </xdr:from>
    <xdr:to>
      <xdr:col>5</xdr:col>
      <xdr:colOff>685800</xdr:colOff>
      <xdr:row>158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66782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158</xdr:row>
      <xdr:rowOff>9525</xdr:rowOff>
    </xdr:from>
    <xdr:to>
      <xdr:col>1</xdr:col>
      <xdr:colOff>2133600</xdr:colOff>
      <xdr:row>158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29277252"/>
          <a:ext cx="248159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1642918</xdr:colOff>
      <xdr:row>166</xdr:row>
      <xdr:rowOff>144318</xdr:rowOff>
    </xdr:from>
    <xdr:to>
      <xdr:col>3</xdr:col>
      <xdr:colOff>290560</xdr:colOff>
      <xdr:row>166</xdr:row>
      <xdr:rowOff>144318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2152842" y="30912954"/>
          <a:ext cx="266930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795799" y="1693333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795799" y="1693333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795799" y="1693333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795799" y="1693333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795799" y="1693333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795799" y="1693333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795799" y="1693333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7871"/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795799" y="1693333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795799" y="169333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795799" y="169333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795799" y="169333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795799" y="169333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795799" y="169333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795799" y="169333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795799" y="169333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795799" y="169333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135391</xdr:colOff>
      <xdr:row>0</xdr:row>
      <xdr:rowOff>96211</xdr:rowOff>
    </xdr:from>
    <xdr:to>
      <xdr:col>1</xdr:col>
      <xdr:colOff>329280</xdr:colOff>
      <xdr:row>4</xdr:row>
      <xdr:rowOff>26896</xdr:rowOff>
    </xdr:to>
    <xdr:pic>
      <xdr:nvPicPr>
        <xdr:cNvPr id="3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1" y="96211"/>
          <a:ext cx="703813" cy="70038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795799" y="202045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795799" y="202045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795799" y="202045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795799" y="202045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795799" y="202045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795799" y="202045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795799" y="202045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7871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795799" y="202045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795799" y="202045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795799" y="202045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795799" y="202045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795799" y="202045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795799" y="202045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795799" y="202045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795799" y="202045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71</xdr:row>
      <xdr:rowOff>0</xdr:rowOff>
    </xdr:from>
    <xdr:ext cx="95250" cy="295275"/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795799" y="202045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795799" y="1431636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795799" y="1431636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795799" y="1431636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795799" y="1431636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795799" y="1431636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795799" y="1431636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795799" y="1431636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7871"/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795799" y="14316364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795799" y="1431636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795799" y="1431636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795799" y="1431636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795799" y="1431636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795799" y="1431636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795799" y="1431636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795799" y="1431636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93</xdr:row>
      <xdr:rowOff>0</xdr:rowOff>
    </xdr:from>
    <xdr:ext cx="95250" cy="295275"/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795799" y="14316364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7871"/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795799" y="14518409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7871"/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795799" y="14518409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7871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795799" y="14518409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7871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795799" y="14518409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7871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795799" y="14518409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7871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795799" y="14518409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7871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795799" y="14518409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7871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795799" y="14518409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5275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795799" y="14518409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5275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795799" y="14518409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5275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795799" y="14518409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5275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795799" y="14518409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5275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795799" y="14518409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5275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795799" y="14518409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5275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795799" y="14518409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84</xdr:row>
      <xdr:rowOff>0</xdr:rowOff>
    </xdr:from>
    <xdr:ext cx="95250" cy="295275"/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795799" y="14518409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9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9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9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0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10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05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3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3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3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4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4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4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4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50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51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52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8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8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8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9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9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9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9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9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1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2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2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2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2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2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2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2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2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30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31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32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23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5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5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5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5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5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5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5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6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26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262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26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9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9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9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9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9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29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0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0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0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1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2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22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23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5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5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52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53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54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55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7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7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7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7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7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8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8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8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8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38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385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38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9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9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9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9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9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9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39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39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398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399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0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1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2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3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4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5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6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7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8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09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410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412" name="Text Box 9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1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1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2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2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2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2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2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2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2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2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42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429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30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31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32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33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4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4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4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4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4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4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4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5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45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452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53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54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56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457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458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459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460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46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9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9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9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9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49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0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0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0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0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0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0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07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08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10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1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2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3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5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6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6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6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6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6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6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6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6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569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570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71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72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73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574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575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8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9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9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9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9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9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9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9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9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59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600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01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02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03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04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0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0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0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0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09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10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11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12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13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14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15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16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3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3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3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3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4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4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4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4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4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4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4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47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48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49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50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5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7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7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7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77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78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79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80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68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151</xdr:row>
      <xdr:rowOff>142875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4819650" y="257756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699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00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01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02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03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04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05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06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08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09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10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151</xdr:row>
      <xdr:rowOff>142875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4819650" y="2577560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142875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76425" y="2577560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39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40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4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49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0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5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6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62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6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6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68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769" name="Text Box 8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770" name="Text Box 9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7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76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777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778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780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8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85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86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8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2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8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799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05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06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0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15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16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1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1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19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2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5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8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29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3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31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3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34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835" name="Text Box 8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836" name="Text Box 9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3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3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39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4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4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42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843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844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845" name="Text Box 8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9525</xdr:colOff>
      <xdr:row>150</xdr:row>
      <xdr:rowOff>152400</xdr:rowOff>
    </xdr:to>
    <xdr:sp macro="" textlink="">
      <xdr:nvSpPr>
        <xdr:cNvPr id="846" name="Text Box 9"/>
        <xdr:cNvSpPr txBox="1">
          <a:spLocks noChangeArrowheads="1"/>
        </xdr:cNvSpPr>
      </xdr:nvSpPr>
      <xdr:spPr bwMode="auto">
        <a:xfrm>
          <a:off x="4819650" y="2577560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4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48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49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2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4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5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59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60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61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62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63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64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65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66" name="Text Box 8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150</xdr:row>
      <xdr:rowOff>0</xdr:rowOff>
    </xdr:from>
    <xdr:to>
      <xdr:col>3</xdr:col>
      <xdr:colOff>104775</xdr:colOff>
      <xdr:row>150</xdr:row>
      <xdr:rowOff>142875</xdr:rowOff>
    </xdr:to>
    <xdr:sp macro="" textlink="">
      <xdr:nvSpPr>
        <xdr:cNvPr id="867" name="Text Box 9"/>
        <xdr:cNvSpPr txBox="1">
          <a:spLocks noChangeArrowheads="1"/>
        </xdr:cNvSpPr>
      </xdr:nvSpPr>
      <xdr:spPr bwMode="auto">
        <a:xfrm>
          <a:off x="481965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868" name="Text Box 8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150</xdr:row>
      <xdr:rowOff>0</xdr:rowOff>
    </xdr:from>
    <xdr:to>
      <xdr:col>1</xdr:col>
      <xdr:colOff>104775</xdr:colOff>
      <xdr:row>150</xdr:row>
      <xdr:rowOff>142875</xdr:rowOff>
    </xdr:to>
    <xdr:sp macro="" textlink="">
      <xdr:nvSpPr>
        <xdr:cNvPr id="869" name="Text Box 9"/>
        <xdr:cNvSpPr txBox="1">
          <a:spLocks noChangeArrowheads="1"/>
        </xdr:cNvSpPr>
      </xdr:nvSpPr>
      <xdr:spPr bwMode="auto">
        <a:xfrm>
          <a:off x="571500" y="257756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INSU"/>
      <sheetName val="MO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caseta_de_planta_(2)"/>
      <sheetName val="cisterna_"/>
      <sheetName val="caseta_de_planta"/>
      <sheetName val="Relacion_de_proyecto"/>
      <sheetName val="Análisis_de_Precios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7">
          <cell r="C7" t="str">
            <v>Cant.</v>
          </cell>
        </row>
      </sheetData>
      <sheetData sheetId="19"/>
      <sheetData sheetId="20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343"/>
  <sheetViews>
    <sheetView showGridLines="0" showZeros="0" tabSelected="1" view="pageBreakPreview" zoomScale="99" zoomScaleNormal="100" zoomScaleSheetLayoutView="99" workbookViewId="0">
      <selection activeCell="K18" sqref="K18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1.7109375" style="4" customWidth="1"/>
    <col min="4" max="4" width="6.85546875" style="5" customWidth="1"/>
    <col min="5" max="5" width="14.5703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2.85546875" style="3" bestFit="1" customWidth="1"/>
    <col min="10" max="10" width="13" style="3" customWidth="1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241" customFormat="1" ht="15" x14ac:dyDescent="0.25">
      <c r="A1" s="289" t="s">
        <v>0</v>
      </c>
      <c r="B1" s="289"/>
      <c r="C1" s="289"/>
      <c r="D1" s="289"/>
      <c r="E1" s="289"/>
      <c r="F1" s="289"/>
    </row>
    <row r="2" spans="1:18" s="241" customFormat="1" ht="15" x14ac:dyDescent="0.25">
      <c r="A2" s="289" t="s">
        <v>1</v>
      </c>
      <c r="B2" s="289"/>
      <c r="C2" s="289"/>
      <c r="D2" s="289"/>
      <c r="E2" s="289"/>
      <c r="F2" s="289"/>
    </row>
    <row r="3" spans="1:18" s="241" customFormat="1" ht="15" x14ac:dyDescent="0.25">
      <c r="A3" s="289" t="s">
        <v>89</v>
      </c>
      <c r="B3" s="289"/>
      <c r="C3" s="289"/>
      <c r="D3" s="289"/>
      <c r="E3" s="289"/>
      <c r="F3" s="289"/>
    </row>
    <row r="4" spans="1:18" s="241" customFormat="1" ht="15" x14ac:dyDescent="0.25">
      <c r="A4" s="289"/>
      <c r="B4" s="289"/>
      <c r="C4" s="289"/>
      <c r="D4" s="289"/>
      <c r="E4" s="289"/>
      <c r="F4" s="289"/>
    </row>
    <row r="5" spans="1:18" s="1" customFormat="1" ht="8.25" customHeight="1" x14ac:dyDescent="0.2">
      <c r="A5" s="276"/>
      <c r="B5" s="276"/>
      <c r="C5" s="276"/>
      <c r="D5" s="276"/>
      <c r="E5" s="276"/>
      <c r="F5" s="276"/>
      <c r="G5" s="170"/>
      <c r="H5" s="136"/>
      <c r="I5" s="137"/>
      <c r="J5" s="172"/>
      <c r="K5" s="138"/>
      <c r="L5" s="138"/>
    </row>
    <row r="6" spans="1:18" s="139" customFormat="1" ht="12.75" customHeight="1" x14ac:dyDescent="0.2">
      <c r="A6" s="277" t="s">
        <v>75</v>
      </c>
      <c r="B6" s="278"/>
      <c r="C6" s="278"/>
      <c r="D6" s="278"/>
      <c r="E6" s="278"/>
      <c r="F6" s="278"/>
      <c r="G6" s="138"/>
    </row>
    <row r="7" spans="1:18" s="1" customFormat="1" ht="14.25" customHeight="1" x14ac:dyDescent="0.2">
      <c r="A7" s="54" t="s">
        <v>62</v>
      </c>
      <c r="B7" s="49"/>
      <c r="C7" s="55" t="s">
        <v>63</v>
      </c>
      <c r="D7" s="51"/>
      <c r="E7" s="56"/>
      <c r="F7" s="138"/>
      <c r="G7" s="53"/>
    </row>
    <row r="8" spans="1:18" s="1" customFormat="1" x14ac:dyDescent="0.2">
      <c r="A8" s="54" t="s">
        <v>91</v>
      </c>
      <c r="B8" s="49"/>
      <c r="C8" s="55"/>
      <c r="D8" s="51"/>
      <c r="E8" s="56"/>
      <c r="F8" s="53"/>
      <c r="G8" s="53"/>
    </row>
    <row r="9" spans="1:18" s="1" customFormat="1" x14ac:dyDescent="0.2">
      <c r="A9" s="48" t="s">
        <v>90</v>
      </c>
      <c r="B9" s="49"/>
      <c r="C9" s="50"/>
      <c r="D9" s="51"/>
      <c r="E9" s="52"/>
      <c r="F9" s="53"/>
      <c r="G9" s="53"/>
    </row>
    <row r="10" spans="1:18" s="1" customFormat="1" x14ac:dyDescent="0.2">
      <c r="A10" s="288" t="s">
        <v>104</v>
      </c>
      <c r="B10" s="288"/>
      <c r="C10" s="288"/>
      <c r="D10" s="288"/>
      <c r="E10" s="288"/>
      <c r="F10" s="288"/>
      <c r="G10" s="53"/>
    </row>
    <row r="11" spans="1:18" s="34" customFormat="1" ht="11.25" customHeight="1" x14ac:dyDescent="0.25">
      <c r="A11" s="57" t="s">
        <v>2</v>
      </c>
      <c r="B11" s="57" t="s">
        <v>3</v>
      </c>
      <c r="C11" s="58" t="s">
        <v>4</v>
      </c>
      <c r="D11" s="57" t="s">
        <v>5</v>
      </c>
      <c r="E11" s="59" t="s">
        <v>6</v>
      </c>
      <c r="F11" s="59" t="s">
        <v>7</v>
      </c>
      <c r="G11" s="156"/>
      <c r="H11" s="163"/>
      <c r="I11" s="157"/>
      <c r="J11" s="157"/>
      <c r="K11" s="157"/>
      <c r="L11" s="155"/>
    </row>
    <row r="12" spans="1:18" ht="12.75" customHeight="1" x14ac:dyDescent="0.25">
      <c r="A12" s="60"/>
      <c r="B12" s="60"/>
      <c r="C12" s="61"/>
      <c r="D12" s="60"/>
      <c r="E12" s="62"/>
      <c r="F12" s="62"/>
      <c r="G12" s="158"/>
      <c r="H12" s="164"/>
      <c r="I12" s="157"/>
      <c r="J12" s="157"/>
      <c r="K12" s="157"/>
      <c r="L12" s="2"/>
    </row>
    <row r="13" spans="1:18" s="13" customFormat="1" ht="24.75" customHeight="1" x14ac:dyDescent="0.2">
      <c r="A13" s="63" t="s">
        <v>46</v>
      </c>
      <c r="B13" s="66" t="s">
        <v>74</v>
      </c>
      <c r="C13" s="42"/>
      <c r="D13" s="64"/>
      <c r="E13" s="44"/>
      <c r="F13" s="65"/>
      <c r="G13" s="200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13" customFormat="1" ht="5.25" customHeight="1" x14ac:dyDescent="0.2">
      <c r="A14" s="64"/>
      <c r="B14" s="39"/>
      <c r="C14" s="42"/>
      <c r="D14" s="64"/>
      <c r="E14" s="44"/>
      <c r="F14" s="65"/>
      <c r="G14" s="200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3" customFormat="1" ht="12.75" customHeight="1" x14ac:dyDescent="0.2">
      <c r="A15" s="67">
        <v>1</v>
      </c>
      <c r="B15" s="39" t="s">
        <v>41</v>
      </c>
      <c r="C15" s="44">
        <v>1015.8</v>
      </c>
      <c r="D15" s="64" t="s">
        <v>11</v>
      </c>
      <c r="E15" s="44">
        <v>14.63</v>
      </c>
      <c r="F15" s="65">
        <f>ROUND(C15*E15,2)</f>
        <v>14861.15</v>
      </c>
      <c r="G15" s="200"/>
      <c r="H15" s="201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13" customFormat="1" ht="12.75" customHeight="1" x14ac:dyDescent="0.2">
      <c r="A16" s="38"/>
      <c r="B16" s="39"/>
      <c r="C16" s="42"/>
      <c r="D16" s="64"/>
      <c r="E16" s="44"/>
      <c r="F16" s="65">
        <f>ROUND(C16*E16,2)</f>
        <v>0</v>
      </c>
      <c r="G16" s="200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13" customFormat="1" ht="12.75" customHeight="1" x14ac:dyDescent="0.2">
      <c r="A17" s="68">
        <v>2</v>
      </c>
      <c r="B17" s="66" t="s">
        <v>8</v>
      </c>
      <c r="C17" s="42"/>
      <c r="D17" s="64"/>
      <c r="E17" s="44"/>
      <c r="F17" s="65">
        <f t="shared" ref="F17:F25" si="0">ROUND(C17*E17,2)</f>
        <v>0</v>
      </c>
      <c r="G17" s="200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13" customFormat="1" ht="12.75" customHeight="1" x14ac:dyDescent="0.2">
      <c r="A18" s="69">
        <v>2.1</v>
      </c>
      <c r="B18" s="39" t="s">
        <v>38</v>
      </c>
      <c r="C18" s="44">
        <v>1206.77</v>
      </c>
      <c r="D18" s="64" t="s">
        <v>9</v>
      </c>
      <c r="E18" s="44">
        <v>154.52000000000001</v>
      </c>
      <c r="F18" s="65">
        <f>ROUND(C18*E18,2)</f>
        <v>186470.1</v>
      </c>
      <c r="G18" s="200"/>
      <c r="H18" s="20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13" customFormat="1" ht="12.75" customHeight="1" x14ac:dyDescent="0.2">
      <c r="A19" s="69">
        <v>2.2000000000000002</v>
      </c>
      <c r="B19" s="39" t="s">
        <v>37</v>
      </c>
      <c r="C19" s="44">
        <v>134.09</v>
      </c>
      <c r="D19" s="64" t="s">
        <v>9</v>
      </c>
      <c r="E19" s="44">
        <v>1110.3900000000001</v>
      </c>
      <c r="F19" s="65">
        <f t="shared" ref="F19:F24" si="1">ROUND(C19*E19,2)</f>
        <v>148892.20000000001</v>
      </c>
      <c r="G19" s="200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13" customFormat="1" ht="25.5" x14ac:dyDescent="0.2">
      <c r="A20" s="69">
        <v>2.2999999999999998</v>
      </c>
      <c r="B20" s="40" t="s">
        <v>59</v>
      </c>
      <c r="C20" s="193">
        <v>1071.55</v>
      </c>
      <c r="D20" s="43" t="s">
        <v>9</v>
      </c>
      <c r="E20" s="194">
        <v>184.68</v>
      </c>
      <c r="F20" s="203">
        <f t="shared" si="1"/>
        <v>197893.85</v>
      </c>
      <c r="G20" s="200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s="13" customFormat="1" ht="26.25" customHeight="1" x14ac:dyDescent="0.2">
      <c r="A21" s="69">
        <v>2.4</v>
      </c>
      <c r="B21" s="195" t="s">
        <v>49</v>
      </c>
      <c r="C21" s="35">
        <v>226.62</v>
      </c>
      <c r="D21" s="64" t="s">
        <v>9</v>
      </c>
      <c r="E21" s="35">
        <v>210</v>
      </c>
      <c r="F21" s="74">
        <f t="shared" si="1"/>
        <v>47590.2</v>
      </c>
      <c r="G21" s="200"/>
      <c r="H21" s="12"/>
      <c r="I21" s="12"/>
      <c r="J21" s="12"/>
      <c r="K21" s="201"/>
      <c r="L21" s="12"/>
      <c r="M21" s="12"/>
      <c r="N21" s="12"/>
      <c r="O21" s="12"/>
      <c r="P21" s="12"/>
      <c r="Q21" s="12"/>
      <c r="R21" s="12"/>
    </row>
    <row r="22" spans="1:18" s="13" customFormat="1" ht="9" customHeight="1" x14ac:dyDescent="0.2">
      <c r="A22" s="69"/>
      <c r="B22" s="39"/>
      <c r="C22" s="44"/>
      <c r="D22" s="64"/>
      <c r="E22" s="44"/>
      <c r="F22" s="65">
        <f t="shared" si="1"/>
        <v>0</v>
      </c>
      <c r="G22" s="200"/>
      <c r="H22" s="12"/>
      <c r="I22" s="12"/>
      <c r="J22" s="12"/>
      <c r="K22" s="201"/>
      <c r="L22" s="12"/>
      <c r="M22" s="12"/>
      <c r="N22" s="12"/>
      <c r="O22" s="12"/>
      <c r="P22" s="12"/>
      <c r="Q22" s="12"/>
      <c r="R22" s="12"/>
    </row>
    <row r="23" spans="1:18" s="13" customFormat="1" ht="12.75" customHeight="1" x14ac:dyDescent="0.2">
      <c r="A23" s="68">
        <v>3</v>
      </c>
      <c r="B23" s="66" t="s">
        <v>36</v>
      </c>
      <c r="C23" s="196"/>
      <c r="D23" s="63"/>
      <c r="E23" s="196"/>
      <c r="F23" s="65">
        <f t="shared" si="1"/>
        <v>0</v>
      </c>
      <c r="G23" s="200"/>
      <c r="H23" s="12"/>
      <c r="I23" s="12"/>
      <c r="J23" s="12"/>
      <c r="K23" s="201"/>
      <c r="L23" s="12"/>
      <c r="M23" s="12"/>
      <c r="N23" s="12"/>
      <c r="O23" s="12"/>
      <c r="P23" s="12"/>
      <c r="Q23" s="12"/>
      <c r="R23" s="12"/>
    </row>
    <row r="24" spans="1:18" s="13" customFormat="1" ht="25.5" x14ac:dyDescent="0.2">
      <c r="A24" s="70">
        <v>3.1</v>
      </c>
      <c r="B24" s="40" t="s">
        <v>47</v>
      </c>
      <c r="C24" s="35">
        <v>1056.43</v>
      </c>
      <c r="D24" s="64" t="s">
        <v>11</v>
      </c>
      <c r="E24" s="72">
        <v>6063.52</v>
      </c>
      <c r="F24" s="74">
        <f t="shared" si="1"/>
        <v>6405684.4299999997</v>
      </c>
      <c r="G24" s="200"/>
      <c r="H24" s="12"/>
      <c r="I24" s="12"/>
      <c r="J24" s="12"/>
      <c r="K24" s="201"/>
      <c r="L24" s="12"/>
      <c r="M24" s="12"/>
      <c r="N24" s="12"/>
      <c r="O24" s="12"/>
      <c r="P24" s="12"/>
      <c r="Q24" s="12"/>
      <c r="R24" s="12"/>
    </row>
    <row r="25" spans="1:18" s="13" customFormat="1" ht="8.25" customHeight="1" x14ac:dyDescent="0.2">
      <c r="A25" s="73"/>
      <c r="B25" s="40"/>
      <c r="C25" s="82"/>
      <c r="D25" s="64"/>
      <c r="E25" s="44"/>
      <c r="F25" s="65">
        <f t="shared" si="0"/>
        <v>0</v>
      </c>
      <c r="G25" s="200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13" customFormat="1" ht="12.75" customHeight="1" x14ac:dyDescent="0.2">
      <c r="A26" s="68">
        <v>4</v>
      </c>
      <c r="B26" s="66" t="s">
        <v>35</v>
      </c>
      <c r="C26" s="196"/>
      <c r="D26" s="63"/>
      <c r="E26" s="196"/>
      <c r="F26" s="65">
        <f t="shared" ref="F26:F31" si="2">ROUND(C26*E26,2)</f>
        <v>0</v>
      </c>
      <c r="G26" s="200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13" customFormat="1" ht="25.5" x14ac:dyDescent="0.2">
      <c r="A27" s="70">
        <v>4.0999999999999996</v>
      </c>
      <c r="B27" s="40" t="s">
        <v>47</v>
      </c>
      <c r="C27" s="35">
        <v>1056.43</v>
      </c>
      <c r="D27" s="64" t="s">
        <v>11</v>
      </c>
      <c r="E27" s="35">
        <v>55.95</v>
      </c>
      <c r="F27" s="74">
        <f t="shared" si="2"/>
        <v>59107.26</v>
      </c>
      <c r="G27" s="20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s="8" customFormat="1" ht="9" customHeight="1" x14ac:dyDescent="0.2">
      <c r="A28" s="69"/>
      <c r="B28" s="40"/>
      <c r="C28" s="42"/>
      <c r="D28" s="64"/>
      <c r="E28" s="44"/>
      <c r="F28" s="74">
        <f t="shared" si="2"/>
        <v>0</v>
      </c>
      <c r="G28" s="200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 ht="38.25" x14ac:dyDescent="0.2">
      <c r="A29" s="76">
        <v>5</v>
      </c>
      <c r="B29" s="45" t="s">
        <v>64</v>
      </c>
      <c r="C29" s="38"/>
      <c r="D29" s="64"/>
      <c r="E29" s="72"/>
      <c r="F29" s="74">
        <f t="shared" si="2"/>
        <v>0</v>
      </c>
      <c r="G29" s="200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13" customFormat="1" x14ac:dyDescent="0.2">
      <c r="A30" s="209">
        <v>5.0999999999999996</v>
      </c>
      <c r="B30" s="197" t="s">
        <v>69</v>
      </c>
      <c r="C30" s="77">
        <v>2</v>
      </c>
      <c r="D30" s="64" t="s">
        <v>12</v>
      </c>
      <c r="E30" s="72">
        <v>4252.4799999999996</v>
      </c>
      <c r="F30" s="74">
        <f t="shared" si="2"/>
        <v>8504.9599999999991</v>
      </c>
      <c r="G30" s="200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x14ac:dyDescent="0.2">
      <c r="A31" s="209"/>
      <c r="B31" s="197" t="s">
        <v>65</v>
      </c>
      <c r="C31" s="77">
        <v>1</v>
      </c>
      <c r="D31" s="64" t="s">
        <v>12</v>
      </c>
      <c r="E31" s="72">
        <v>8714.27</v>
      </c>
      <c r="F31" s="74">
        <f t="shared" si="2"/>
        <v>8714.27</v>
      </c>
      <c r="G31" s="200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3" customFormat="1" x14ac:dyDescent="0.2">
      <c r="A32" s="209">
        <v>5.2</v>
      </c>
      <c r="B32" s="197" t="s">
        <v>66</v>
      </c>
      <c r="C32" s="77">
        <v>5</v>
      </c>
      <c r="D32" s="64" t="s">
        <v>12</v>
      </c>
      <c r="E32" s="72">
        <v>7847.67</v>
      </c>
      <c r="F32" s="74">
        <f t="shared" ref="F32:F34" si="3">ROUND(C32*E32,2)</f>
        <v>39238.35</v>
      </c>
      <c r="G32" s="200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13" customFormat="1" x14ac:dyDescent="0.2">
      <c r="A33" s="209">
        <v>5.3</v>
      </c>
      <c r="B33" s="198" t="s">
        <v>48</v>
      </c>
      <c r="C33" s="77">
        <v>8</v>
      </c>
      <c r="D33" s="64" t="s">
        <v>12</v>
      </c>
      <c r="E33" s="72">
        <v>8029.89</v>
      </c>
      <c r="F33" s="74">
        <f t="shared" si="3"/>
        <v>64239.12</v>
      </c>
      <c r="G33" s="200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13" customFormat="1" ht="12.75" customHeight="1" x14ac:dyDescent="0.2">
      <c r="A34" s="76"/>
      <c r="B34" s="45"/>
      <c r="C34" s="38"/>
      <c r="D34" s="64"/>
      <c r="E34" s="72"/>
      <c r="F34" s="74">
        <f t="shared" si="3"/>
        <v>0</v>
      </c>
      <c r="G34" s="200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13" customFormat="1" ht="12.75" customHeight="1" x14ac:dyDescent="0.2">
      <c r="A35" s="76">
        <v>6</v>
      </c>
      <c r="B35" s="45" t="s">
        <v>70</v>
      </c>
      <c r="C35" s="38"/>
      <c r="D35" s="64"/>
      <c r="E35" s="72"/>
      <c r="F35" s="74"/>
      <c r="G35" s="200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13" customFormat="1" ht="12.75" customHeight="1" x14ac:dyDescent="0.2">
      <c r="A36" s="209">
        <v>6.1</v>
      </c>
      <c r="B36" s="173" t="s">
        <v>71</v>
      </c>
      <c r="C36" s="77">
        <v>5</v>
      </c>
      <c r="D36" s="64" t="s">
        <v>12</v>
      </c>
      <c r="E36" s="208">
        <v>1272.97</v>
      </c>
      <c r="F36" s="74">
        <f t="shared" ref="F36" si="4">ROUND(C36*E36,2)</f>
        <v>6364.85</v>
      </c>
      <c r="G36" s="200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3" customFormat="1" ht="12.75" customHeight="1" x14ac:dyDescent="0.2">
      <c r="A37" s="209">
        <v>6.2</v>
      </c>
      <c r="B37" s="173" t="s">
        <v>67</v>
      </c>
      <c r="C37" s="77">
        <v>16</v>
      </c>
      <c r="D37" s="64" t="s">
        <v>12</v>
      </c>
      <c r="E37" s="208">
        <v>4516.01</v>
      </c>
      <c r="F37" s="74">
        <f t="shared" ref="F37" si="5">ROUND(C37*E37,2)</f>
        <v>72256.160000000003</v>
      </c>
      <c r="G37" s="200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13" customFormat="1" ht="12.75" customHeight="1" x14ac:dyDescent="0.2">
      <c r="A38" s="76"/>
      <c r="B38" s="45"/>
      <c r="C38" s="38"/>
      <c r="D38" s="64"/>
      <c r="E38" s="72"/>
      <c r="F38" s="74"/>
      <c r="G38" s="200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8" customFormat="1" ht="12.75" customHeight="1" x14ac:dyDescent="0.2">
      <c r="A39" s="76">
        <v>7</v>
      </c>
      <c r="B39" s="45" t="s">
        <v>34</v>
      </c>
      <c r="C39" s="38"/>
      <c r="D39" s="64"/>
      <c r="E39" s="72"/>
      <c r="F39" s="65">
        <f t="shared" ref="F39:F45" si="6">ROUND(C39*E39,2)</f>
        <v>0</v>
      </c>
      <c r="G39" s="20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13" customFormat="1" ht="51" x14ac:dyDescent="0.2">
      <c r="A40" s="70">
        <v>7.1</v>
      </c>
      <c r="B40" s="199" t="s">
        <v>44</v>
      </c>
      <c r="C40" s="77">
        <v>1</v>
      </c>
      <c r="D40" s="64" t="s">
        <v>12</v>
      </c>
      <c r="E40" s="72">
        <v>38138.559999999998</v>
      </c>
      <c r="F40" s="71">
        <f t="shared" si="6"/>
        <v>38138.559999999998</v>
      </c>
      <c r="G40" s="200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13" customFormat="1" ht="51" x14ac:dyDescent="0.2">
      <c r="A41" s="70">
        <v>7.2</v>
      </c>
      <c r="B41" s="199" t="s">
        <v>68</v>
      </c>
      <c r="C41" s="77">
        <v>1</v>
      </c>
      <c r="D41" s="64" t="s">
        <v>12</v>
      </c>
      <c r="E41" s="72">
        <v>50772.81</v>
      </c>
      <c r="F41" s="71">
        <f t="shared" si="6"/>
        <v>50772.81</v>
      </c>
      <c r="G41" s="200"/>
      <c r="H41" s="201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s="13" customFormat="1" x14ac:dyDescent="0.2">
      <c r="A42" s="70">
        <v>7.3</v>
      </c>
      <c r="B42" s="199" t="s">
        <v>72</v>
      </c>
      <c r="C42" s="77">
        <v>1</v>
      </c>
      <c r="D42" s="64" t="s">
        <v>12</v>
      </c>
      <c r="E42" s="72">
        <v>18500</v>
      </c>
      <c r="F42" s="71">
        <f t="shared" si="6"/>
        <v>18500</v>
      </c>
      <c r="G42" s="200"/>
      <c r="H42" s="201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s="13" customFormat="1" x14ac:dyDescent="0.2">
      <c r="A43" s="70">
        <v>7.4</v>
      </c>
      <c r="B43" s="235" t="s">
        <v>73</v>
      </c>
      <c r="C43" s="77">
        <v>1</v>
      </c>
      <c r="D43" s="64" t="s">
        <v>12</v>
      </c>
      <c r="E43" s="72">
        <v>3885</v>
      </c>
      <c r="F43" s="71">
        <f t="shared" si="6"/>
        <v>3885</v>
      </c>
      <c r="G43" s="200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8" customFormat="1" x14ac:dyDescent="0.2">
      <c r="A44" s="70"/>
      <c r="B44" s="40"/>
      <c r="C44" s="38"/>
      <c r="D44" s="64"/>
      <c r="E44" s="72"/>
      <c r="F44" s="71">
        <f t="shared" si="6"/>
        <v>0</v>
      </c>
      <c r="G44" s="200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ht="12.75" customHeight="1" x14ac:dyDescent="0.2">
      <c r="A45" s="76">
        <v>8</v>
      </c>
      <c r="B45" s="78" t="s">
        <v>33</v>
      </c>
      <c r="C45" s="37"/>
      <c r="D45" s="36"/>
      <c r="E45" s="79"/>
      <c r="F45" s="71">
        <f t="shared" si="6"/>
        <v>0</v>
      </c>
      <c r="G45" s="200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12.75" customHeight="1" x14ac:dyDescent="0.2">
      <c r="A46" s="69">
        <v>8.1</v>
      </c>
      <c r="B46" s="40" t="s">
        <v>40</v>
      </c>
      <c r="C46" s="44">
        <v>1015.8</v>
      </c>
      <c r="D46" s="80" t="s">
        <v>11</v>
      </c>
      <c r="E46" s="44">
        <v>59.56</v>
      </c>
      <c r="F46" s="71">
        <f t="shared" ref="F46" si="7">ROUND(C46*E46,2)</f>
        <v>60501.05</v>
      </c>
      <c r="G46" s="200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12.75" customHeight="1" x14ac:dyDescent="0.2">
      <c r="A47" s="69"/>
      <c r="B47" s="40"/>
      <c r="C47" s="42"/>
      <c r="D47" s="80"/>
      <c r="E47" s="81"/>
      <c r="F47" s="71">
        <f>ROUND(C47*E47,2)</f>
        <v>0</v>
      </c>
      <c r="G47" s="200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38.25" x14ac:dyDescent="0.2">
      <c r="A48" s="256">
        <v>9</v>
      </c>
      <c r="B48" s="257" t="s">
        <v>39</v>
      </c>
      <c r="C48" s="258">
        <v>1015.8</v>
      </c>
      <c r="D48" s="221" t="s">
        <v>11</v>
      </c>
      <c r="E48" s="222">
        <v>23.8</v>
      </c>
      <c r="F48" s="223">
        <f>ROUND(C48*E48,2)</f>
        <v>24176.04</v>
      </c>
      <c r="G48" s="200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9" customHeight="1" x14ac:dyDescent="0.2">
      <c r="A49" s="217"/>
      <c r="B49" s="210"/>
      <c r="C49" s="218"/>
      <c r="D49" s="219"/>
      <c r="E49" s="220"/>
      <c r="F49" s="259"/>
      <c r="G49" s="20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12.75" customHeight="1" x14ac:dyDescent="0.2">
      <c r="A50" s="113">
        <v>10</v>
      </c>
      <c r="B50" s="174" t="s">
        <v>50</v>
      </c>
      <c r="C50" s="175"/>
      <c r="D50" s="176"/>
      <c r="E50" s="177"/>
      <c r="F50" s="178">
        <f t="shared" ref="F50:F57" si="8">+ROUND(C50*E50,2)</f>
        <v>0</v>
      </c>
      <c r="G50" s="200"/>
      <c r="H50" s="186"/>
      <c r="I50" s="192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12.75" customHeight="1" x14ac:dyDescent="0.2">
      <c r="A51" s="38">
        <v>10.1</v>
      </c>
      <c r="B51" s="181" t="s">
        <v>51</v>
      </c>
      <c r="C51" s="177">
        <v>2031.6</v>
      </c>
      <c r="D51" s="179" t="s">
        <v>11</v>
      </c>
      <c r="E51" s="177">
        <v>47.61</v>
      </c>
      <c r="F51" s="178">
        <f t="shared" si="8"/>
        <v>96724.479999999996</v>
      </c>
      <c r="G51" s="200"/>
      <c r="H51" s="186"/>
      <c r="I51" s="187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12.75" customHeight="1" x14ac:dyDescent="0.2">
      <c r="A52" s="38">
        <v>10.199999999999999</v>
      </c>
      <c r="B52" s="181" t="s">
        <v>52</v>
      </c>
      <c r="C52" s="177">
        <v>914.22</v>
      </c>
      <c r="D52" s="179" t="s">
        <v>10</v>
      </c>
      <c r="E52" s="177">
        <v>41</v>
      </c>
      <c r="F52" s="178">
        <f t="shared" si="8"/>
        <v>37483.019999999997</v>
      </c>
      <c r="G52" s="200"/>
      <c r="H52" s="186"/>
      <c r="I52" s="187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2.75" customHeight="1" x14ac:dyDescent="0.2">
      <c r="A53" s="38">
        <v>10.3</v>
      </c>
      <c r="B53" s="181" t="s">
        <v>53</v>
      </c>
      <c r="C53" s="175">
        <v>61.71</v>
      </c>
      <c r="D53" s="176" t="s">
        <v>9</v>
      </c>
      <c r="E53" s="175">
        <v>210</v>
      </c>
      <c r="F53" s="180">
        <f t="shared" si="8"/>
        <v>12959.1</v>
      </c>
      <c r="G53" s="200"/>
      <c r="H53" s="186"/>
      <c r="I53" s="187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38">
        <v>10.4</v>
      </c>
      <c r="B54" s="181" t="s">
        <v>54</v>
      </c>
      <c r="C54" s="177">
        <v>219.41</v>
      </c>
      <c r="D54" s="179" t="s">
        <v>9</v>
      </c>
      <c r="E54" s="177">
        <v>610.29999999999995</v>
      </c>
      <c r="F54" s="178">
        <f t="shared" si="8"/>
        <v>133905.92000000001</v>
      </c>
      <c r="G54" s="200"/>
      <c r="H54" s="186"/>
      <c r="I54" s="187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12.75" customHeight="1" x14ac:dyDescent="0.2">
      <c r="A55" s="38">
        <v>10.5</v>
      </c>
      <c r="B55" s="181" t="s">
        <v>55</v>
      </c>
      <c r="C55" s="175">
        <v>914.22</v>
      </c>
      <c r="D55" s="176" t="s">
        <v>10</v>
      </c>
      <c r="E55" s="177">
        <v>116.79</v>
      </c>
      <c r="F55" s="178">
        <f t="shared" si="8"/>
        <v>106771.75</v>
      </c>
      <c r="G55" s="200"/>
      <c r="H55" s="186"/>
      <c r="I55" s="187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ht="12.75" customHeight="1" x14ac:dyDescent="0.2">
      <c r="A56" s="38">
        <v>10.6</v>
      </c>
      <c r="B56" s="181" t="s">
        <v>56</v>
      </c>
      <c r="C56" s="175">
        <v>1097.06</v>
      </c>
      <c r="D56" s="176" t="s">
        <v>10</v>
      </c>
      <c r="E56" s="175">
        <v>843.75</v>
      </c>
      <c r="F56" s="180">
        <f t="shared" si="8"/>
        <v>925644.38</v>
      </c>
      <c r="G56" s="200"/>
      <c r="H56" s="186"/>
      <c r="I56" s="187"/>
      <c r="J56" s="7"/>
      <c r="K56" s="7"/>
      <c r="L56" s="7"/>
      <c r="M56" s="7"/>
      <c r="N56" s="7"/>
      <c r="O56" s="7"/>
      <c r="P56" s="7"/>
      <c r="Q56" s="7"/>
      <c r="R56" s="7"/>
    </row>
    <row r="57" spans="1:18" s="13" customFormat="1" ht="12.75" customHeight="1" x14ac:dyDescent="0.2">
      <c r="A57" s="38">
        <v>10.7</v>
      </c>
      <c r="B57" s="40" t="s">
        <v>58</v>
      </c>
      <c r="C57" s="175">
        <v>2742.66</v>
      </c>
      <c r="D57" s="176" t="s">
        <v>57</v>
      </c>
      <c r="E57" s="177">
        <v>27.49</v>
      </c>
      <c r="F57" s="178">
        <f t="shared" si="8"/>
        <v>75395.72</v>
      </c>
      <c r="G57" s="200"/>
      <c r="H57" s="186"/>
      <c r="I57" s="187"/>
      <c r="J57" s="12"/>
      <c r="K57" s="12"/>
      <c r="L57" s="12"/>
      <c r="M57" s="12"/>
      <c r="N57" s="12"/>
      <c r="O57" s="12"/>
      <c r="P57" s="12"/>
      <c r="Q57" s="12"/>
      <c r="R57" s="12"/>
    </row>
    <row r="58" spans="1:18" s="13" customFormat="1" ht="11.25" customHeight="1" x14ac:dyDescent="0.2">
      <c r="A58" s="38"/>
      <c r="B58" s="40"/>
      <c r="C58" s="175"/>
      <c r="D58" s="176"/>
      <c r="E58" s="177"/>
      <c r="F58" s="178"/>
      <c r="G58" s="200"/>
      <c r="H58" s="12"/>
      <c r="I58" s="187"/>
      <c r="J58" s="12"/>
      <c r="K58" s="12"/>
      <c r="L58" s="12"/>
      <c r="M58" s="12"/>
      <c r="N58" s="12"/>
      <c r="O58" s="12"/>
      <c r="P58" s="12"/>
      <c r="Q58" s="12"/>
      <c r="R58" s="12"/>
    </row>
    <row r="59" spans="1:18" s="13" customFormat="1" ht="12.75" customHeight="1" x14ac:dyDescent="0.2">
      <c r="A59" s="75">
        <v>11</v>
      </c>
      <c r="B59" s="41" t="s">
        <v>45</v>
      </c>
      <c r="C59" s="35">
        <v>1015.8</v>
      </c>
      <c r="D59" s="64" t="s">
        <v>11</v>
      </c>
      <c r="E59" s="72">
        <v>15</v>
      </c>
      <c r="F59" s="71">
        <f>ROUND(C59*E59,2)</f>
        <v>15237</v>
      </c>
      <c r="G59" s="200"/>
      <c r="H59" s="186"/>
      <c r="I59" s="187"/>
      <c r="J59" s="12"/>
      <c r="K59" s="12"/>
      <c r="L59" s="12"/>
      <c r="M59" s="12"/>
      <c r="N59" s="12"/>
      <c r="O59" s="12"/>
      <c r="P59" s="12"/>
      <c r="Q59" s="12"/>
      <c r="R59" s="12"/>
    </row>
    <row r="60" spans="1:18" s="10" customFormat="1" ht="12.75" customHeight="1" x14ac:dyDescent="0.2">
      <c r="A60" s="211"/>
      <c r="B60" s="84" t="s">
        <v>76</v>
      </c>
      <c r="C60" s="212"/>
      <c r="D60" s="213"/>
      <c r="E60" s="214"/>
      <c r="F60" s="215">
        <f>SUM(F15:F59)</f>
        <v>8859911.7299999986</v>
      </c>
      <c r="G60" s="200"/>
      <c r="H60" s="189"/>
      <c r="I60" s="188"/>
      <c r="J60" s="9"/>
      <c r="K60" s="9"/>
      <c r="L60" s="9"/>
      <c r="M60" s="9"/>
      <c r="N60" s="9"/>
      <c r="O60" s="9"/>
      <c r="P60" s="9"/>
      <c r="Q60" s="9"/>
      <c r="R60" s="9"/>
    </row>
    <row r="61" spans="1:18" s="13" customFormat="1" ht="12.75" customHeight="1" x14ac:dyDescent="0.2">
      <c r="A61" s="70"/>
      <c r="B61" s="171"/>
      <c r="C61" s="182"/>
      <c r="D61" s="183"/>
      <c r="E61" s="184"/>
      <c r="F61" s="185" t="s">
        <v>14</v>
      </c>
      <c r="G61" s="200"/>
      <c r="H61" s="190"/>
      <c r="I61" s="191"/>
      <c r="J61" s="12"/>
      <c r="K61" s="12"/>
      <c r="L61" s="12"/>
      <c r="M61" s="12"/>
      <c r="N61" s="12"/>
      <c r="O61" s="12"/>
      <c r="P61" s="12"/>
      <c r="Q61" s="12"/>
      <c r="R61" s="12"/>
    </row>
    <row r="62" spans="1:18" s="8" customFormat="1" x14ac:dyDescent="0.2">
      <c r="A62" s="89" t="s">
        <v>16</v>
      </c>
      <c r="B62" s="66" t="s">
        <v>15</v>
      </c>
      <c r="C62" s="44"/>
      <c r="D62" s="64"/>
      <c r="E62" s="44"/>
      <c r="F62" s="65"/>
      <c r="G62" s="200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ht="42" customHeight="1" thickBot="1" x14ac:dyDescent="0.25">
      <c r="A63" s="75">
        <v>1</v>
      </c>
      <c r="B63" s="90" t="s">
        <v>61</v>
      </c>
      <c r="C63" s="35">
        <v>1</v>
      </c>
      <c r="D63" s="64" t="s">
        <v>60</v>
      </c>
      <c r="E63" s="35">
        <v>37900</v>
      </c>
      <c r="F63" s="180">
        <f t="shared" ref="F63" si="9">+ROUND(C63*E63,2)</f>
        <v>37900</v>
      </c>
      <c r="G63" s="200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17" customFormat="1" ht="14.25" thickTop="1" thickBot="1" x14ac:dyDescent="0.25">
      <c r="A64" s="91"/>
      <c r="B64" s="84" t="s">
        <v>32</v>
      </c>
      <c r="C64" s="92"/>
      <c r="D64" s="93"/>
      <c r="E64" s="94"/>
      <c r="F64" s="95">
        <f>SUM(F63:F63)</f>
        <v>37900</v>
      </c>
      <c r="G64" s="200"/>
      <c r="H64" s="9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s="19" customFormat="1" ht="14.25" thickTop="1" thickBot="1" x14ac:dyDescent="0.25">
      <c r="A65" s="85"/>
      <c r="B65" s="86"/>
      <c r="C65" s="46"/>
      <c r="D65" s="36"/>
      <c r="E65" s="87"/>
      <c r="F65" s="88"/>
      <c r="G65" s="200"/>
      <c r="H65" s="7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s="15" customFormat="1" ht="14.25" thickTop="1" thickBot="1" x14ac:dyDescent="0.25">
      <c r="A66" s="141"/>
      <c r="B66" s="140" t="s">
        <v>31</v>
      </c>
      <c r="C66" s="142"/>
      <c r="D66" s="143"/>
      <c r="E66" s="144"/>
      <c r="F66" s="145">
        <f>+F60+F64</f>
        <v>8897811.7299999986</v>
      </c>
      <c r="G66" s="200"/>
      <c r="H66" s="20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1:18" s="19" customFormat="1" ht="14.25" thickTop="1" thickBot="1" x14ac:dyDescent="0.25">
      <c r="A67" s="85"/>
      <c r="B67" s="86"/>
      <c r="C67" s="46"/>
      <c r="D67" s="36"/>
      <c r="E67" s="87"/>
      <c r="F67" s="88"/>
      <c r="G67" s="200"/>
      <c r="H67" s="7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s="18" customFormat="1" ht="15.75" customHeight="1" thickTop="1" x14ac:dyDescent="0.2">
      <c r="A68" s="85"/>
      <c r="B68" s="86" t="s">
        <v>107</v>
      </c>
      <c r="C68" s="46"/>
      <c r="D68" s="36"/>
      <c r="E68" s="96"/>
      <c r="F68" s="88"/>
      <c r="G68" s="200"/>
      <c r="H68" s="7"/>
    </row>
    <row r="69" spans="1:18" s="18" customFormat="1" x14ac:dyDescent="0.2">
      <c r="A69" s="85"/>
      <c r="B69" s="86"/>
      <c r="C69" s="46"/>
      <c r="D69" s="36"/>
      <c r="E69" s="96"/>
      <c r="F69" s="88"/>
      <c r="G69" s="200"/>
      <c r="H69" s="7"/>
    </row>
    <row r="70" spans="1:18" s="18" customFormat="1" ht="15.75" customHeight="1" x14ac:dyDescent="0.2">
      <c r="A70" s="85"/>
      <c r="B70" s="86" t="s">
        <v>78</v>
      </c>
      <c r="C70" s="46"/>
      <c r="D70" s="36"/>
      <c r="E70" s="96"/>
      <c r="F70" s="88"/>
      <c r="G70" s="200"/>
      <c r="H70" s="7"/>
    </row>
    <row r="71" spans="1:18" s="18" customFormat="1" x14ac:dyDescent="0.2">
      <c r="A71" s="85"/>
      <c r="B71" s="86"/>
      <c r="C71" s="46"/>
      <c r="D71" s="36"/>
      <c r="E71" s="96"/>
      <c r="F71" s="88"/>
      <c r="G71" s="200"/>
      <c r="H71" s="7"/>
    </row>
    <row r="72" spans="1:18" s="13" customFormat="1" ht="24.75" customHeight="1" x14ac:dyDescent="0.2">
      <c r="A72" s="63" t="s">
        <v>46</v>
      </c>
      <c r="B72" s="66" t="s">
        <v>74</v>
      </c>
      <c r="C72" s="42"/>
      <c r="D72" s="64"/>
      <c r="E72" s="44"/>
      <c r="F72" s="65"/>
      <c r="G72" s="200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s="18" customFormat="1" ht="15.75" customHeight="1" x14ac:dyDescent="0.2">
      <c r="A73" s="85"/>
      <c r="B73" s="86"/>
      <c r="C73" s="46"/>
      <c r="D73" s="36"/>
      <c r="E73" s="96"/>
      <c r="F73" s="88"/>
      <c r="G73" s="200"/>
      <c r="H73" s="7"/>
    </row>
    <row r="74" spans="1:18" s="13" customFormat="1" ht="12.75" customHeight="1" x14ac:dyDescent="0.2">
      <c r="A74" s="76">
        <v>6</v>
      </c>
      <c r="B74" s="45" t="s">
        <v>70</v>
      </c>
      <c r="C74" s="38"/>
      <c r="D74" s="64"/>
      <c r="E74" s="72"/>
      <c r="F74" s="74"/>
      <c r="G74" s="200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s="13" customFormat="1" ht="12.75" customHeight="1" x14ac:dyDescent="0.2">
      <c r="A75" s="209">
        <v>6.1</v>
      </c>
      <c r="B75" s="173" t="s">
        <v>71</v>
      </c>
      <c r="C75" s="177">
        <v>-5</v>
      </c>
      <c r="D75" s="64" t="s">
        <v>12</v>
      </c>
      <c r="E75" s="208">
        <v>1272.97</v>
      </c>
      <c r="F75" s="177">
        <f t="shared" ref="F75" si="10">ROUND(C75*E75,2)</f>
        <v>-6364.85</v>
      </c>
      <c r="G75" s="200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s="18" customFormat="1" ht="15.75" customHeight="1" x14ac:dyDescent="0.2">
      <c r="A76" s="85"/>
      <c r="B76" s="86"/>
      <c r="C76" s="46"/>
      <c r="D76" s="36"/>
      <c r="E76" s="96"/>
      <c r="F76" s="88"/>
      <c r="G76" s="200"/>
      <c r="H76" s="7"/>
    </row>
    <row r="77" spans="1:18" s="8" customFormat="1" ht="12.75" customHeight="1" x14ac:dyDescent="0.2">
      <c r="A77" s="113">
        <v>10</v>
      </c>
      <c r="B77" s="174" t="s">
        <v>50</v>
      </c>
      <c r="C77" s="175"/>
      <c r="D77" s="176"/>
      <c r="E77" s="177"/>
      <c r="F77" s="178">
        <f t="shared" ref="F77:F79" si="11">+ROUND(C77*E77,2)</f>
        <v>0</v>
      </c>
      <c r="G77" s="200"/>
      <c r="H77" s="186"/>
      <c r="I77" s="192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ht="25.5" x14ac:dyDescent="0.2">
      <c r="A78" s="38">
        <v>10.6</v>
      </c>
      <c r="B78" s="181" t="s">
        <v>80</v>
      </c>
      <c r="C78" s="175">
        <v>-1097.06</v>
      </c>
      <c r="D78" s="176" t="s">
        <v>10</v>
      </c>
      <c r="E78" s="177">
        <v>116.79</v>
      </c>
      <c r="F78" s="177">
        <f t="shared" si="11"/>
        <v>-128125.64</v>
      </c>
      <c r="G78" s="200"/>
      <c r="H78" s="186"/>
      <c r="I78" s="187"/>
      <c r="J78" s="7"/>
      <c r="K78" s="7"/>
      <c r="L78" s="7"/>
      <c r="M78" s="7"/>
      <c r="N78" s="7"/>
      <c r="O78" s="7"/>
      <c r="P78" s="7"/>
      <c r="Q78" s="7"/>
      <c r="R78" s="7"/>
    </row>
    <row r="79" spans="1:18" s="13" customFormat="1" ht="12.75" customHeight="1" x14ac:dyDescent="0.2">
      <c r="A79" s="38">
        <v>10.7</v>
      </c>
      <c r="B79" s="40" t="s">
        <v>58</v>
      </c>
      <c r="C79" s="175">
        <v>-2742.66</v>
      </c>
      <c r="D79" s="176" t="s">
        <v>57</v>
      </c>
      <c r="E79" s="177">
        <v>27.49</v>
      </c>
      <c r="F79" s="177">
        <f t="shared" si="11"/>
        <v>-75395.72</v>
      </c>
      <c r="G79" s="200"/>
      <c r="H79" s="186"/>
      <c r="I79" s="187"/>
      <c r="J79" s="12"/>
      <c r="K79" s="12"/>
      <c r="L79" s="12"/>
      <c r="M79" s="12"/>
      <c r="N79" s="12"/>
      <c r="O79" s="12"/>
      <c r="P79" s="12"/>
      <c r="Q79" s="12"/>
      <c r="R79" s="12"/>
    </row>
    <row r="80" spans="1:18" s="18" customFormat="1" ht="15.75" customHeight="1" thickBot="1" x14ac:dyDescent="0.25">
      <c r="A80" s="85"/>
      <c r="B80" s="86"/>
      <c r="C80" s="46"/>
      <c r="D80" s="36"/>
      <c r="E80" s="96"/>
      <c r="F80" s="88"/>
      <c r="G80" s="200"/>
      <c r="H80" s="7"/>
    </row>
    <row r="81" spans="1:18" s="15" customFormat="1" ht="14.25" thickTop="1" thickBot="1" x14ac:dyDescent="0.25">
      <c r="A81" s="141"/>
      <c r="B81" s="140" t="s">
        <v>84</v>
      </c>
      <c r="C81" s="142"/>
      <c r="D81" s="143"/>
      <c r="E81" s="144"/>
      <c r="F81" s="255">
        <f>SUM(F75:F80)</f>
        <v>-209886.21</v>
      </c>
      <c r="G81" s="200"/>
      <c r="H81" s="20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s="8" customFormat="1" ht="9" customHeight="1" thickTop="1" x14ac:dyDescent="0.2">
      <c r="A82" s="218"/>
      <c r="B82" s="250"/>
      <c r="C82" s="251"/>
      <c r="D82" s="252"/>
      <c r="E82" s="253"/>
      <c r="F82" s="254"/>
      <c r="G82" s="200"/>
      <c r="H82" s="186"/>
      <c r="I82" s="187"/>
      <c r="J82" s="7"/>
      <c r="K82" s="7"/>
      <c r="L82" s="7"/>
      <c r="M82" s="7"/>
      <c r="N82" s="7"/>
      <c r="O82" s="7"/>
      <c r="P82" s="7"/>
      <c r="Q82" s="7"/>
      <c r="R82" s="7"/>
    </row>
    <row r="83" spans="1:18" s="8" customFormat="1" x14ac:dyDescent="0.2">
      <c r="A83" s="38"/>
      <c r="B83" s="232" t="s">
        <v>83</v>
      </c>
      <c r="C83" s="175"/>
      <c r="D83" s="176"/>
      <c r="E83" s="177"/>
      <c r="F83" s="178"/>
      <c r="G83" s="200"/>
      <c r="H83" s="186"/>
      <c r="I83" s="187"/>
      <c r="J83" s="7"/>
      <c r="K83" s="7"/>
      <c r="L83" s="7"/>
      <c r="M83" s="7"/>
      <c r="N83" s="7"/>
      <c r="O83" s="7"/>
      <c r="P83" s="7"/>
      <c r="Q83" s="7"/>
      <c r="R83" s="7"/>
    </row>
    <row r="84" spans="1:18" s="8" customFormat="1" ht="11.25" customHeight="1" x14ac:dyDescent="0.2">
      <c r="A84" s="38"/>
      <c r="B84" s="232"/>
      <c r="C84" s="175"/>
      <c r="D84" s="176"/>
      <c r="E84" s="177"/>
      <c r="F84" s="178"/>
      <c r="G84" s="200"/>
      <c r="H84" s="186"/>
      <c r="I84" s="187"/>
      <c r="J84" s="7"/>
      <c r="K84" s="7"/>
      <c r="L84" s="7"/>
      <c r="M84" s="7"/>
      <c r="N84" s="7"/>
      <c r="O84" s="7"/>
      <c r="P84" s="7"/>
      <c r="Q84" s="7"/>
      <c r="R84" s="7"/>
    </row>
    <row r="85" spans="1:18" s="13" customFormat="1" ht="28.5" customHeight="1" x14ac:dyDescent="0.2">
      <c r="A85" s="63" t="s">
        <v>46</v>
      </c>
      <c r="B85" s="66" t="s">
        <v>74</v>
      </c>
      <c r="C85" s="42"/>
      <c r="D85" s="64"/>
      <c r="E85" s="44"/>
      <c r="F85" s="65"/>
      <c r="G85" s="200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1:18" s="13" customFormat="1" x14ac:dyDescent="0.2">
      <c r="A86" s="63"/>
      <c r="B86" s="66"/>
      <c r="C86" s="42"/>
      <c r="D86" s="64"/>
      <c r="E86" s="44"/>
      <c r="F86" s="65"/>
      <c r="G86" s="200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s="8" customFormat="1" x14ac:dyDescent="0.2">
      <c r="A87" s="89" t="s">
        <v>16</v>
      </c>
      <c r="B87" s="66" t="s">
        <v>15</v>
      </c>
      <c r="C87" s="44"/>
      <c r="D87" s="64"/>
      <c r="E87" s="44"/>
      <c r="F87" s="65"/>
      <c r="G87" s="200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s="8" customFormat="1" ht="42" customHeight="1" x14ac:dyDescent="0.2">
      <c r="A88" s="75">
        <v>1</v>
      </c>
      <c r="B88" s="90" t="s">
        <v>61</v>
      </c>
      <c r="C88" s="35">
        <v>1</v>
      </c>
      <c r="D88" s="64" t="s">
        <v>60</v>
      </c>
      <c r="E88" s="35">
        <v>37900</v>
      </c>
      <c r="F88" s="180">
        <f t="shared" ref="F88" si="12">+ROUND(C88*E88,2)</f>
        <v>37900</v>
      </c>
      <c r="G88" s="200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s="8" customFormat="1" ht="13.5" thickBot="1" x14ac:dyDescent="0.25">
      <c r="A89" s="75"/>
      <c r="B89" s="90"/>
      <c r="C89" s="35"/>
      <c r="D89" s="64"/>
      <c r="E89" s="35"/>
      <c r="F89" s="180"/>
      <c r="G89" s="200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s="15" customFormat="1" ht="14.25" thickTop="1" thickBot="1" x14ac:dyDescent="0.25">
      <c r="A90" s="141"/>
      <c r="B90" s="140" t="s">
        <v>85</v>
      </c>
      <c r="C90" s="142"/>
      <c r="D90" s="143"/>
      <c r="E90" s="144"/>
      <c r="F90" s="144">
        <f>SUM(F88:F89)</f>
        <v>37900</v>
      </c>
      <c r="G90" s="200"/>
      <c r="H90" s="20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1:18" s="8" customFormat="1" ht="12.75" customHeight="1" thickTop="1" x14ac:dyDescent="0.2">
      <c r="A91" s="218"/>
      <c r="B91" s="250"/>
      <c r="C91" s="251"/>
      <c r="D91" s="252"/>
      <c r="E91" s="253"/>
      <c r="F91" s="254"/>
      <c r="G91" s="200"/>
      <c r="H91" s="186"/>
      <c r="I91" s="187"/>
      <c r="J91" s="7"/>
      <c r="K91" s="7"/>
      <c r="L91" s="7"/>
      <c r="M91" s="7"/>
      <c r="N91" s="7"/>
      <c r="O91" s="7"/>
      <c r="P91" s="7"/>
      <c r="Q91" s="7"/>
      <c r="R91" s="7"/>
    </row>
    <row r="92" spans="1:18" s="8" customFormat="1" ht="12.75" customHeight="1" x14ac:dyDescent="0.2">
      <c r="A92" s="38"/>
      <c r="B92" s="232" t="s">
        <v>79</v>
      </c>
      <c r="C92" s="175"/>
      <c r="D92" s="176"/>
      <c r="E92" s="177"/>
      <c r="F92" s="178"/>
      <c r="G92" s="200"/>
      <c r="H92" s="186"/>
      <c r="I92" s="187"/>
      <c r="J92" s="7"/>
      <c r="K92" s="7"/>
      <c r="L92" s="7"/>
      <c r="M92" s="7"/>
      <c r="N92" s="7"/>
      <c r="O92" s="7"/>
      <c r="P92" s="7"/>
      <c r="Q92" s="7"/>
      <c r="R92" s="7"/>
    </row>
    <row r="93" spans="1:18" s="8" customFormat="1" ht="12.75" customHeight="1" x14ac:dyDescent="0.2">
      <c r="A93" s="38"/>
      <c r="B93" s="232"/>
      <c r="C93" s="175"/>
      <c r="D93" s="176"/>
      <c r="E93" s="177"/>
      <c r="F93" s="178"/>
      <c r="G93" s="200"/>
      <c r="H93" s="186"/>
      <c r="I93" s="187"/>
      <c r="J93" s="7"/>
      <c r="K93" s="7"/>
      <c r="L93" s="7"/>
      <c r="M93" s="7"/>
      <c r="N93" s="7"/>
      <c r="O93" s="7"/>
      <c r="P93" s="7"/>
      <c r="Q93" s="7"/>
      <c r="R93" s="7"/>
    </row>
    <row r="94" spans="1:18" s="13" customFormat="1" ht="24.75" customHeight="1" x14ac:dyDescent="0.2">
      <c r="A94" s="63" t="s">
        <v>46</v>
      </c>
      <c r="B94" s="66" t="s">
        <v>74</v>
      </c>
      <c r="C94" s="42"/>
      <c r="D94" s="64"/>
      <c r="E94" s="44"/>
      <c r="F94" s="65"/>
      <c r="G94" s="200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18" s="13" customFormat="1" x14ac:dyDescent="0.2">
      <c r="A95" s="63"/>
      <c r="B95" s="66"/>
      <c r="C95" s="42"/>
      <c r="D95" s="64"/>
      <c r="E95" s="44"/>
      <c r="F95" s="65"/>
      <c r="G95" s="200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s="13" customFormat="1" ht="12.75" customHeight="1" x14ac:dyDescent="0.2">
      <c r="A96" s="76">
        <v>6</v>
      </c>
      <c r="B96" s="45" t="s">
        <v>70</v>
      </c>
      <c r="C96" s="38"/>
      <c r="D96" s="64"/>
      <c r="E96" s="72"/>
      <c r="F96" s="177"/>
      <c r="G96" s="200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1:18" s="13" customFormat="1" ht="12.75" customHeight="1" x14ac:dyDescent="0.2">
      <c r="A97" s="209">
        <v>6.3</v>
      </c>
      <c r="B97" s="173" t="s">
        <v>81</v>
      </c>
      <c r="C97" s="77">
        <v>5</v>
      </c>
      <c r="D97" s="64" t="s">
        <v>12</v>
      </c>
      <c r="E97" s="208">
        <v>1721.87</v>
      </c>
      <c r="F97" s="177">
        <f t="shared" ref="F97" si="13">ROUND(C97*E97,2)</f>
        <v>8609.35</v>
      </c>
      <c r="G97" s="200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1:18" s="8" customFormat="1" x14ac:dyDescent="0.2">
      <c r="A98" s="38"/>
      <c r="B98" s="181"/>
      <c r="C98" s="175"/>
      <c r="D98" s="176"/>
      <c r="E98" s="177"/>
      <c r="F98" s="177"/>
      <c r="G98" s="200"/>
      <c r="H98" s="186"/>
      <c r="I98" s="187"/>
      <c r="J98" s="7"/>
      <c r="K98" s="7"/>
      <c r="L98" s="7"/>
      <c r="M98" s="7"/>
      <c r="N98" s="7"/>
      <c r="O98" s="7"/>
      <c r="P98" s="7"/>
      <c r="Q98" s="7"/>
      <c r="R98" s="7"/>
    </row>
    <row r="99" spans="1:18" s="8" customFormat="1" ht="12.75" customHeight="1" x14ac:dyDescent="0.2">
      <c r="A99" s="76">
        <v>7</v>
      </c>
      <c r="B99" s="45" t="s">
        <v>100</v>
      </c>
      <c r="C99" s="38"/>
      <c r="D99" s="64"/>
      <c r="E99" s="72"/>
      <c r="F99" s="177"/>
      <c r="G99" s="200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s="13" customFormat="1" ht="25.5" x14ac:dyDescent="0.2">
      <c r="A100" s="70">
        <v>7.4</v>
      </c>
      <c r="B100" s="235" t="s">
        <v>101</v>
      </c>
      <c r="C100" s="77">
        <v>1</v>
      </c>
      <c r="D100" s="64" t="s">
        <v>12</v>
      </c>
      <c r="E100" s="72">
        <v>59000</v>
      </c>
      <c r="F100" s="177">
        <f>ROUND(C100*E100,2)</f>
        <v>59000</v>
      </c>
      <c r="G100" s="200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s="13" customFormat="1" x14ac:dyDescent="0.2">
      <c r="A101" s="70"/>
      <c r="B101" s="235"/>
      <c r="C101" s="77"/>
      <c r="D101" s="64"/>
      <c r="E101" s="72"/>
      <c r="F101" s="177"/>
      <c r="G101" s="200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s="8" customFormat="1" ht="12.75" customHeight="1" x14ac:dyDescent="0.2">
      <c r="A102" s="113">
        <v>10</v>
      </c>
      <c r="B102" s="174" t="s">
        <v>50</v>
      </c>
      <c r="C102" s="236"/>
      <c r="D102" s="237"/>
      <c r="E102" s="236"/>
      <c r="F102" s="177"/>
      <c r="G102" s="200"/>
      <c r="H102" s="186"/>
      <c r="I102" s="192"/>
      <c r="J102" s="7"/>
      <c r="K102" s="7"/>
      <c r="L102" s="7"/>
      <c r="M102" s="7"/>
      <c r="N102" s="7"/>
      <c r="O102" s="7"/>
      <c r="P102" s="7"/>
      <c r="Q102" s="7"/>
      <c r="R102" s="7"/>
    </row>
    <row r="103" spans="1:18" s="8" customFormat="1" ht="12.75" customHeight="1" x14ac:dyDescent="0.2">
      <c r="A103" s="38">
        <v>10.8</v>
      </c>
      <c r="B103" s="266" t="s">
        <v>102</v>
      </c>
      <c r="C103" s="177">
        <v>219.41</v>
      </c>
      <c r="D103" s="267" t="s">
        <v>9</v>
      </c>
      <c r="E103" s="177">
        <v>197.18</v>
      </c>
      <c r="F103" s="177">
        <f>ROUND(C103*E103,2)</f>
        <v>43263.26</v>
      </c>
      <c r="G103" s="200"/>
      <c r="H103" s="186"/>
      <c r="I103" s="192"/>
      <c r="J103" s="7"/>
      <c r="K103" s="7"/>
      <c r="L103" s="7"/>
      <c r="M103" s="7"/>
      <c r="N103" s="7"/>
      <c r="O103" s="7"/>
      <c r="P103" s="7"/>
      <c r="Q103" s="7"/>
      <c r="R103" s="7"/>
    </row>
    <row r="104" spans="1:18" s="8" customFormat="1" ht="25.5" x14ac:dyDescent="0.2">
      <c r="A104" s="268">
        <v>10.9</v>
      </c>
      <c r="B104" s="181" t="s">
        <v>82</v>
      </c>
      <c r="C104" s="236">
        <v>1097.06</v>
      </c>
      <c r="D104" s="237" t="s">
        <v>10</v>
      </c>
      <c r="E104" s="236">
        <v>1271.0999999999999</v>
      </c>
      <c r="F104" s="236">
        <f t="shared" ref="F104" si="14">ROUND(C104*E104,2)</f>
        <v>1394472.97</v>
      </c>
      <c r="G104" s="200"/>
      <c r="H104" s="186"/>
      <c r="I104" s="18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s="13" customFormat="1" ht="12.75" customHeight="1" x14ac:dyDescent="0.2">
      <c r="A105" s="77">
        <v>10.1</v>
      </c>
      <c r="B105" s="40" t="s">
        <v>58</v>
      </c>
      <c r="C105" s="175">
        <v>5573.06</v>
      </c>
      <c r="D105" s="176" t="s">
        <v>57</v>
      </c>
      <c r="E105" s="177">
        <v>27.49</v>
      </c>
      <c r="F105" s="180">
        <f t="shared" ref="F105" si="15">+ROUND(C105*E105,2)</f>
        <v>153203.42000000001</v>
      </c>
      <c r="G105" s="200"/>
      <c r="H105" s="186"/>
      <c r="I105" s="187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s="8" customFormat="1" ht="12.75" customHeight="1" thickBot="1" x14ac:dyDescent="0.25">
      <c r="A106" s="38"/>
      <c r="B106" s="181"/>
      <c r="C106" s="175"/>
      <c r="D106" s="176"/>
      <c r="E106" s="177"/>
      <c r="F106" s="177"/>
      <c r="G106" s="200"/>
      <c r="H106" s="186"/>
      <c r="I106" s="18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s="15" customFormat="1" ht="14.25" thickTop="1" thickBot="1" x14ac:dyDescent="0.25">
      <c r="A107" s="141"/>
      <c r="B107" s="140" t="s">
        <v>86</v>
      </c>
      <c r="C107" s="142"/>
      <c r="D107" s="143"/>
      <c r="E107" s="144"/>
      <c r="F107" s="144">
        <f>SUM(F97:F106)</f>
        <v>1658549</v>
      </c>
      <c r="G107" s="200"/>
      <c r="H107" s="20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1:18" s="18" customFormat="1" ht="13.5" thickTop="1" x14ac:dyDescent="0.2">
      <c r="A108" s="85"/>
      <c r="B108" s="86"/>
      <c r="C108" s="46"/>
      <c r="D108" s="36"/>
      <c r="E108" s="96"/>
      <c r="F108" s="88"/>
      <c r="G108" s="200"/>
      <c r="H108" s="7"/>
    </row>
    <row r="109" spans="1:18" s="18" customFormat="1" x14ac:dyDescent="0.2">
      <c r="A109" s="85"/>
      <c r="B109" s="86" t="s">
        <v>77</v>
      </c>
      <c r="C109" s="46"/>
      <c r="D109" s="36"/>
      <c r="E109" s="96"/>
      <c r="F109" s="88"/>
      <c r="G109" s="200"/>
      <c r="H109" s="7"/>
    </row>
    <row r="110" spans="1:18" s="18" customFormat="1" x14ac:dyDescent="0.2">
      <c r="A110" s="85"/>
      <c r="B110" s="86"/>
      <c r="C110" s="46"/>
      <c r="D110" s="36"/>
      <c r="E110" s="96"/>
      <c r="F110" s="88"/>
      <c r="G110" s="200"/>
      <c r="H110" s="7"/>
    </row>
    <row r="111" spans="1:18" s="13" customFormat="1" ht="25.5" x14ac:dyDescent="0.2">
      <c r="A111" s="63" t="s">
        <v>46</v>
      </c>
      <c r="B111" s="66" t="s">
        <v>74</v>
      </c>
      <c r="C111" s="42"/>
      <c r="D111" s="64"/>
      <c r="E111" s="44"/>
      <c r="F111" s="65"/>
      <c r="G111" s="200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s="13" customFormat="1" ht="12.75" customHeight="1" x14ac:dyDescent="0.2">
      <c r="A112" s="64"/>
      <c r="B112" s="39"/>
      <c r="C112" s="42"/>
      <c r="D112" s="64"/>
      <c r="E112" s="44"/>
      <c r="F112" s="65"/>
      <c r="G112" s="200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s="13" customFormat="1" ht="12.75" customHeight="1" x14ac:dyDescent="0.2">
      <c r="A113" s="68">
        <v>2</v>
      </c>
      <c r="B113" s="66" t="s">
        <v>8</v>
      </c>
      <c r="C113" s="42"/>
      <c r="D113" s="64"/>
      <c r="E113" s="44"/>
      <c r="F113" s="65">
        <f t="shared" ref="F113" si="16">ROUND(C113*E113,2)</f>
        <v>0</v>
      </c>
      <c r="G113" s="200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1:18" s="13" customFormat="1" ht="12.75" customHeight="1" x14ac:dyDescent="0.2">
      <c r="A114" s="69">
        <v>2.2000000000000002</v>
      </c>
      <c r="B114" s="39" t="s">
        <v>37</v>
      </c>
      <c r="C114" s="44">
        <v>134.09</v>
      </c>
      <c r="D114" s="64" t="s">
        <v>9</v>
      </c>
      <c r="E114" s="44">
        <v>283.20999999999998</v>
      </c>
      <c r="F114" s="180">
        <f t="shared" ref="F114:F117" si="17">ROUND(C114*E114,2)</f>
        <v>37975.629999999997</v>
      </c>
      <c r="G114" s="200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:18" s="13" customFormat="1" ht="12.75" customHeight="1" x14ac:dyDescent="0.2">
      <c r="A115" s="68">
        <v>3</v>
      </c>
      <c r="B115" s="66" t="s">
        <v>36</v>
      </c>
      <c r="C115" s="196"/>
      <c r="D115" s="63"/>
      <c r="E115" s="196"/>
      <c r="F115" s="180">
        <f t="shared" si="17"/>
        <v>0</v>
      </c>
      <c r="G115" s="200"/>
      <c r="H115" s="12"/>
      <c r="I115" s="12"/>
      <c r="J115" s="12"/>
      <c r="K115" s="201"/>
      <c r="L115" s="12"/>
      <c r="M115" s="12"/>
      <c r="N115" s="12"/>
      <c r="O115" s="12"/>
      <c r="P115" s="12"/>
      <c r="Q115" s="12"/>
      <c r="R115" s="12"/>
    </row>
    <row r="116" spans="1:18" s="13" customFormat="1" ht="25.5" x14ac:dyDescent="0.2">
      <c r="A116" s="70">
        <v>3.1</v>
      </c>
      <c r="B116" s="40" t="s">
        <v>47</v>
      </c>
      <c r="C116" s="35">
        <v>1056.43</v>
      </c>
      <c r="D116" s="64" t="s">
        <v>11</v>
      </c>
      <c r="E116" s="234">
        <v>1010.06</v>
      </c>
      <c r="F116" s="180">
        <f t="shared" si="17"/>
        <v>1067057.69</v>
      </c>
      <c r="G116" s="200"/>
      <c r="H116" s="233"/>
      <c r="I116" s="12"/>
      <c r="J116" s="233"/>
      <c r="K116" s="201"/>
      <c r="L116" s="12"/>
      <c r="M116" s="12"/>
      <c r="N116" s="12"/>
      <c r="O116" s="12"/>
      <c r="P116" s="12"/>
      <c r="Q116" s="12"/>
      <c r="R116" s="12"/>
    </row>
    <row r="117" spans="1:18" s="13" customFormat="1" ht="8.25" customHeight="1" x14ac:dyDescent="0.2">
      <c r="A117" s="73"/>
      <c r="B117" s="40"/>
      <c r="C117" s="82"/>
      <c r="D117" s="64"/>
      <c r="E117" s="44"/>
      <c r="F117" s="180">
        <f t="shared" si="17"/>
        <v>0</v>
      </c>
      <c r="G117" s="200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s="8" customFormat="1" ht="12.75" customHeight="1" x14ac:dyDescent="0.2">
      <c r="A118" s="76">
        <v>7</v>
      </c>
      <c r="B118" s="45" t="s">
        <v>34</v>
      </c>
      <c r="C118" s="38"/>
      <c r="D118" s="64"/>
      <c r="E118" s="72"/>
      <c r="F118" s="180">
        <f t="shared" ref="F118:F120" si="18">ROUND(C118*E118,2)</f>
        <v>0</v>
      </c>
      <c r="G118" s="200"/>
      <c r="H118" s="7"/>
      <c r="I118" s="7"/>
      <c r="J118" s="7"/>
      <c r="K118" s="240"/>
      <c r="L118" s="7"/>
      <c r="M118" s="7"/>
      <c r="N118" s="7"/>
      <c r="O118" s="7"/>
      <c r="P118" s="7"/>
      <c r="Q118" s="7"/>
      <c r="R118" s="7"/>
    </row>
    <row r="119" spans="1:18" s="13" customFormat="1" x14ac:dyDescent="0.2">
      <c r="A119" s="70">
        <v>7.3</v>
      </c>
      <c r="B119" s="39" t="s">
        <v>72</v>
      </c>
      <c r="C119" s="77">
        <v>1</v>
      </c>
      <c r="D119" s="64" t="s">
        <v>12</v>
      </c>
      <c r="E119" s="72">
        <v>6513.5</v>
      </c>
      <c r="F119" s="180">
        <f t="shared" si="18"/>
        <v>6513.5</v>
      </c>
      <c r="G119" s="200"/>
      <c r="H119" s="201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:18" s="8" customFormat="1" x14ac:dyDescent="0.2">
      <c r="A120" s="70"/>
      <c r="B120" s="40"/>
      <c r="C120" s="38"/>
      <c r="D120" s="64"/>
      <c r="E120" s="72"/>
      <c r="F120" s="180">
        <f t="shared" si="18"/>
        <v>0</v>
      </c>
      <c r="G120" s="200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s="8" customFormat="1" ht="38.25" x14ac:dyDescent="0.2">
      <c r="A121" s="75">
        <v>9</v>
      </c>
      <c r="B121" s="41" t="s">
        <v>39</v>
      </c>
      <c r="C121" s="35">
        <v>1015.8</v>
      </c>
      <c r="D121" s="64" t="s">
        <v>11</v>
      </c>
      <c r="E121" s="72">
        <v>12.21</v>
      </c>
      <c r="F121" s="180">
        <f>ROUND(C121*E121,2)</f>
        <v>12402.92</v>
      </c>
      <c r="G121" s="200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s="8" customFormat="1" ht="9" customHeight="1" x14ac:dyDescent="0.2">
      <c r="A122" s="70"/>
      <c r="B122" s="40"/>
      <c r="C122" s="38"/>
      <c r="D122" s="64"/>
      <c r="E122" s="72"/>
      <c r="F122" s="65"/>
      <c r="G122" s="200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 s="8" customFormat="1" ht="12.75" customHeight="1" x14ac:dyDescent="0.2">
      <c r="A123" s="113">
        <v>10</v>
      </c>
      <c r="B123" s="174" t="s">
        <v>50</v>
      </c>
      <c r="C123" s="175"/>
      <c r="D123" s="176"/>
      <c r="E123" s="177"/>
      <c r="F123" s="178">
        <f t="shared" ref="F123:F125" si="19">+ROUND(C123*E123,2)</f>
        <v>0</v>
      </c>
      <c r="G123" s="200"/>
      <c r="H123" s="186"/>
      <c r="I123" s="192"/>
      <c r="J123" s="7"/>
      <c r="K123" s="7"/>
      <c r="L123" s="7"/>
      <c r="M123" s="7"/>
      <c r="N123" s="7"/>
      <c r="O123" s="7"/>
      <c r="P123" s="7"/>
      <c r="Q123" s="7"/>
      <c r="R123" s="7"/>
    </row>
    <row r="124" spans="1:18" s="8" customFormat="1" ht="12.75" customHeight="1" x14ac:dyDescent="0.2">
      <c r="A124" s="38">
        <v>10.4</v>
      </c>
      <c r="B124" s="181" t="s">
        <v>54</v>
      </c>
      <c r="C124" s="177">
        <v>219.41</v>
      </c>
      <c r="D124" s="267" t="s">
        <v>9</v>
      </c>
      <c r="E124" s="177">
        <v>223.35</v>
      </c>
      <c r="F124" s="178">
        <f t="shared" si="19"/>
        <v>49005.22</v>
      </c>
      <c r="G124" s="200"/>
      <c r="H124" s="186"/>
      <c r="I124" s="187"/>
      <c r="J124" s="7"/>
      <c r="K124" s="7"/>
      <c r="L124" s="7"/>
      <c r="M124" s="7"/>
      <c r="N124" s="7"/>
      <c r="O124" s="7"/>
      <c r="P124" s="7"/>
      <c r="Q124" s="7"/>
      <c r="R124" s="7"/>
    </row>
    <row r="125" spans="1:18" s="8" customFormat="1" ht="12.75" customHeight="1" x14ac:dyDescent="0.2">
      <c r="A125" s="77">
        <v>10.5</v>
      </c>
      <c r="B125" s="181" t="s">
        <v>55</v>
      </c>
      <c r="C125" s="175">
        <v>914.22</v>
      </c>
      <c r="D125" s="176" t="s">
        <v>10</v>
      </c>
      <c r="E125" s="177">
        <v>11.1</v>
      </c>
      <c r="F125" s="178">
        <f t="shared" si="19"/>
        <v>10147.84</v>
      </c>
      <c r="G125" s="200"/>
      <c r="H125" s="186"/>
      <c r="I125" s="18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s="10" customFormat="1" ht="12.75" customHeight="1" x14ac:dyDescent="0.2">
      <c r="A126" s="211"/>
      <c r="B126" s="84" t="s">
        <v>103</v>
      </c>
      <c r="C126" s="212"/>
      <c r="D126" s="213"/>
      <c r="E126" s="214"/>
      <c r="F126" s="215">
        <f>SUM(F114:F125)</f>
        <v>1183102.7999999998</v>
      </c>
      <c r="G126" s="200"/>
      <c r="H126" s="189"/>
      <c r="I126" s="188"/>
      <c r="J126" s="9"/>
      <c r="K126" s="9"/>
      <c r="L126" s="9"/>
      <c r="M126" s="9"/>
      <c r="N126" s="9"/>
      <c r="O126" s="9"/>
      <c r="P126" s="9"/>
      <c r="Q126" s="9"/>
      <c r="R126" s="9"/>
    </row>
    <row r="127" spans="1:18" s="13" customFormat="1" ht="12.75" customHeight="1" x14ac:dyDescent="0.2">
      <c r="A127" s="70"/>
      <c r="B127" s="171"/>
      <c r="C127" s="182"/>
      <c r="D127" s="183"/>
      <c r="E127" s="184"/>
      <c r="F127" s="185" t="s">
        <v>14</v>
      </c>
      <c r="G127" s="200"/>
      <c r="H127" s="190"/>
      <c r="I127" s="191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18" s="10" customFormat="1" ht="12.75" customHeight="1" x14ac:dyDescent="0.2">
      <c r="A128" s="211"/>
      <c r="B128" s="84" t="s">
        <v>87</v>
      </c>
      <c r="C128" s="212"/>
      <c r="D128" s="213"/>
      <c r="E128" s="214"/>
      <c r="F128" s="215">
        <f>+F126+F107+F90+F81</f>
        <v>2669665.59</v>
      </c>
      <c r="G128" s="200"/>
      <c r="H128" s="189"/>
      <c r="I128" s="188"/>
      <c r="J128" s="9"/>
      <c r="K128" s="9"/>
      <c r="L128" s="9"/>
      <c r="M128" s="9"/>
      <c r="N128" s="9"/>
      <c r="O128" s="9"/>
      <c r="P128" s="9"/>
      <c r="Q128" s="9"/>
      <c r="R128" s="9"/>
    </row>
    <row r="129" spans="1:18" s="262" customFormat="1" ht="12.75" customHeight="1" x14ac:dyDescent="0.2">
      <c r="G129" s="200"/>
    </row>
    <row r="130" spans="1:18" s="18" customFormat="1" ht="15.75" customHeight="1" x14ac:dyDescent="0.2">
      <c r="A130" s="141"/>
      <c r="B130" s="140" t="s">
        <v>88</v>
      </c>
      <c r="C130" s="142"/>
      <c r="D130" s="143"/>
      <c r="E130" s="144"/>
      <c r="F130" s="145">
        <f>+F128+F66</f>
        <v>11567477.319999998</v>
      </c>
      <c r="G130" s="200"/>
      <c r="H130" s="7"/>
    </row>
    <row r="131" spans="1:18" s="14" customFormat="1" x14ac:dyDescent="0.2">
      <c r="A131" s="141"/>
      <c r="B131" s="140" t="s">
        <v>88</v>
      </c>
      <c r="C131" s="142"/>
      <c r="D131" s="143"/>
      <c r="E131" s="144"/>
      <c r="F131" s="145">
        <f>F66+F128</f>
        <v>11567477.319999998</v>
      </c>
      <c r="G131" s="147"/>
      <c r="H131" s="20"/>
    </row>
    <row r="132" spans="1:18" s="14" customFormat="1" x14ac:dyDescent="0.2">
      <c r="A132" s="260"/>
      <c r="B132" s="261"/>
      <c r="C132" s="262"/>
      <c r="D132" s="263"/>
      <c r="E132" s="264"/>
      <c r="F132" s="265"/>
      <c r="G132" s="146"/>
      <c r="H132" s="20"/>
    </row>
    <row r="133" spans="1:18" s="8" customFormat="1" x14ac:dyDescent="0.2">
      <c r="A133" s="97"/>
      <c r="B133" s="98" t="s">
        <v>17</v>
      </c>
      <c r="C133" s="98"/>
      <c r="D133" s="98"/>
      <c r="E133" s="99"/>
      <c r="F133" s="38"/>
      <c r="G133" s="148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s="8" customFormat="1" x14ac:dyDescent="0.2">
      <c r="A134" s="100"/>
      <c r="B134" s="101" t="s">
        <v>19</v>
      </c>
      <c r="C134" s="100">
        <v>0.1</v>
      </c>
      <c r="D134" s="102"/>
      <c r="E134" s="103"/>
      <c r="F134" s="153">
        <f t="shared" ref="F134:F139" si="20">C134*$F$131</f>
        <v>1156747.7319999998</v>
      </c>
      <c r="G134" s="149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s="8" customFormat="1" x14ac:dyDescent="0.2">
      <c r="A135" s="100"/>
      <c r="B135" s="101" t="s">
        <v>18</v>
      </c>
      <c r="C135" s="100">
        <v>0.03</v>
      </c>
      <c r="D135" s="102"/>
      <c r="E135" s="103"/>
      <c r="F135" s="153">
        <f t="shared" si="20"/>
        <v>347024.31959999993</v>
      </c>
      <c r="G135" s="149"/>
      <c r="H135" s="269"/>
      <c r="I135" s="270"/>
      <c r="J135" s="270"/>
      <c r="K135" s="270"/>
      <c r="L135" s="7"/>
      <c r="M135" s="7"/>
      <c r="N135" s="7"/>
      <c r="O135" s="7"/>
      <c r="P135" s="7"/>
      <c r="Q135" s="7"/>
      <c r="R135" s="7"/>
    </row>
    <row r="136" spans="1:18" s="8" customFormat="1" x14ac:dyDescent="0.2">
      <c r="A136" s="100"/>
      <c r="B136" s="101" t="s">
        <v>30</v>
      </c>
      <c r="C136" s="100">
        <v>0.04</v>
      </c>
      <c r="D136" s="102"/>
      <c r="E136" s="103"/>
      <c r="F136" s="153">
        <f t="shared" si="20"/>
        <v>462699.09279999993</v>
      </c>
      <c r="G136" s="149"/>
      <c r="H136" s="135"/>
      <c r="I136" s="271"/>
      <c r="J136" s="271"/>
      <c r="K136" s="272"/>
      <c r="L136" s="7"/>
      <c r="M136" s="7"/>
      <c r="N136" s="7"/>
      <c r="O136" s="7"/>
      <c r="P136" s="7"/>
      <c r="Q136" s="7"/>
      <c r="R136" s="7"/>
    </row>
    <row r="137" spans="1:18" s="8" customFormat="1" x14ac:dyDescent="0.2">
      <c r="A137" s="100"/>
      <c r="B137" s="101" t="s">
        <v>13</v>
      </c>
      <c r="C137" s="100">
        <v>0.03</v>
      </c>
      <c r="D137" s="102"/>
      <c r="E137" s="103"/>
      <c r="F137" s="153">
        <f t="shared" si="20"/>
        <v>347024.31959999993</v>
      </c>
      <c r="G137" s="149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s="8" customFormat="1" x14ac:dyDescent="0.2">
      <c r="A138" s="100"/>
      <c r="B138" s="101" t="s">
        <v>29</v>
      </c>
      <c r="C138" s="100">
        <v>0.05</v>
      </c>
      <c r="D138" s="102"/>
      <c r="E138" s="103"/>
      <c r="F138" s="153">
        <f t="shared" si="20"/>
        <v>578373.86599999992</v>
      </c>
      <c r="G138" s="14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s="8" customFormat="1" x14ac:dyDescent="0.2">
      <c r="A139" s="100"/>
      <c r="B139" s="101" t="s">
        <v>20</v>
      </c>
      <c r="C139" s="100">
        <v>0.01</v>
      </c>
      <c r="D139" s="102"/>
      <c r="E139" s="103"/>
      <c r="F139" s="153">
        <f t="shared" si="20"/>
        <v>115674.77319999998</v>
      </c>
      <c r="G139" s="149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s="8" customFormat="1" x14ac:dyDescent="0.2">
      <c r="A140" s="100"/>
      <c r="B140" s="101" t="s">
        <v>28</v>
      </c>
      <c r="C140" s="100">
        <v>0.18</v>
      </c>
      <c r="D140" s="102"/>
      <c r="E140" s="102"/>
      <c r="F140" s="153">
        <f>C140*F134</f>
        <v>208214.59175999995</v>
      </c>
      <c r="G140" s="149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s="8" customFormat="1" x14ac:dyDescent="0.2">
      <c r="A141" s="105"/>
      <c r="B141" s="109" t="s">
        <v>26</v>
      </c>
      <c r="C141" s="110">
        <v>1E-3</v>
      </c>
      <c r="D141" s="108"/>
      <c r="E141" s="102"/>
      <c r="F141" s="153">
        <f>F131*C141</f>
        <v>11567.477319999998</v>
      </c>
      <c r="G141" s="14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s="8" customFormat="1" x14ac:dyDescent="0.2">
      <c r="A142" s="105"/>
      <c r="B142" s="106" t="s">
        <v>27</v>
      </c>
      <c r="C142" s="107">
        <v>0.1</v>
      </c>
      <c r="D142" s="108"/>
      <c r="E142" s="273">
        <v>13115374.49</v>
      </c>
      <c r="F142" s="153">
        <v>889781.17299999995</v>
      </c>
      <c r="G142" s="149"/>
      <c r="H142" s="135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x14ac:dyDescent="0.25">
      <c r="B143" s="161" t="s">
        <v>43</v>
      </c>
      <c r="C143" s="162">
        <v>1.4999999999999999E-2</v>
      </c>
      <c r="F143" s="6">
        <f>+F131*C143</f>
        <v>173512.15979999996</v>
      </c>
      <c r="G143" s="207"/>
      <c r="H143" s="157"/>
      <c r="I143" s="157"/>
      <c r="J143" s="157"/>
      <c r="K143" s="2"/>
    </row>
    <row r="144" spans="1:18" s="8" customFormat="1" ht="25.5" x14ac:dyDescent="0.2">
      <c r="A144" s="105"/>
      <c r="B144" s="159" t="s">
        <v>42</v>
      </c>
      <c r="C144" s="160">
        <v>0.03</v>
      </c>
      <c r="D144" s="108"/>
      <c r="E144" s="102"/>
      <c r="F144" s="153">
        <f>+F131*C144</f>
        <v>347024.31959999993</v>
      </c>
      <c r="G144" s="149"/>
      <c r="H144" s="239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s="11" customFormat="1" ht="12.75" customHeight="1" x14ac:dyDescent="0.2">
      <c r="A145" s="111"/>
      <c r="B145" s="104" t="s">
        <v>21</v>
      </c>
      <c r="C145" s="100">
        <v>0.05</v>
      </c>
      <c r="D145" s="47"/>
      <c r="E145" s="82"/>
      <c r="F145" s="83"/>
      <c r="G145" s="150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1:18" s="231" customFormat="1" x14ac:dyDescent="0.2">
      <c r="A146" s="224"/>
      <c r="B146" s="225" t="s">
        <v>25</v>
      </c>
      <c r="C146" s="226"/>
      <c r="D146" s="227"/>
      <c r="E146" s="226"/>
      <c r="F146" s="228">
        <f>SUM(F134:F145)</f>
        <v>4637643.8246799996</v>
      </c>
      <c r="G146" s="229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</row>
    <row r="147" spans="1:18" s="8" customFormat="1" ht="9" customHeight="1" x14ac:dyDescent="0.2">
      <c r="A147" s="112"/>
      <c r="B147" s="112"/>
      <c r="C147" s="112"/>
      <c r="D147" s="112"/>
      <c r="E147" s="112"/>
      <c r="F147" s="113"/>
      <c r="G147" s="151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s="23" customFormat="1" ht="12.75" customHeight="1" x14ac:dyDescent="0.2">
      <c r="A148" s="114"/>
      <c r="B148" s="115" t="s">
        <v>24</v>
      </c>
      <c r="C148" s="114"/>
      <c r="D148" s="114"/>
      <c r="E148" s="114"/>
      <c r="F148" s="135">
        <f>+F131+F146</f>
        <v>16205121.144679997</v>
      </c>
      <c r="G148" s="152"/>
      <c r="H148" s="238"/>
      <c r="I148" s="20"/>
      <c r="J148" s="20"/>
      <c r="K148" s="20"/>
      <c r="L148" s="20"/>
      <c r="M148" s="20"/>
      <c r="N148" s="20"/>
      <c r="O148" s="20"/>
      <c r="P148" s="20"/>
      <c r="Q148" s="20"/>
      <c r="R148" s="20"/>
    </row>
    <row r="149" spans="1:18" s="28" customFormat="1" x14ac:dyDescent="0.25">
      <c r="A149" s="116"/>
      <c r="B149" s="117"/>
      <c r="C149" s="118"/>
      <c r="D149" s="118"/>
      <c r="E149" s="118"/>
      <c r="F149" s="119"/>
      <c r="G149" s="154"/>
      <c r="H149" s="24"/>
      <c r="I149" s="25"/>
      <c r="J149" s="26"/>
      <c r="K149" s="27"/>
      <c r="L149" s="27"/>
    </row>
    <row r="150" spans="1:18" s="245" customFormat="1" ht="15" x14ac:dyDescent="0.25">
      <c r="A150" s="243" t="s">
        <v>105</v>
      </c>
      <c r="B150" s="244"/>
      <c r="C150" s="244"/>
      <c r="D150" s="244"/>
      <c r="E150" s="244"/>
      <c r="F150" s="244"/>
      <c r="H150" s="246"/>
      <c r="I150" s="247"/>
      <c r="J150" s="247"/>
      <c r="K150" s="248"/>
    </row>
    <row r="151" spans="1:18" s="245" customFormat="1" ht="31.5" customHeight="1" x14ac:dyDescent="0.2">
      <c r="A151" s="290" t="s">
        <v>98</v>
      </c>
      <c r="B151" s="290"/>
      <c r="C151" s="290"/>
      <c r="D151" s="290"/>
      <c r="E151" s="290"/>
      <c r="F151" s="290"/>
      <c r="I151" s="249"/>
    </row>
    <row r="152" spans="1:18" s="28" customFormat="1" x14ac:dyDescent="0.25">
      <c r="A152" s="116"/>
      <c r="B152" s="117"/>
      <c r="C152" s="118"/>
      <c r="D152" s="118"/>
      <c r="E152" s="118"/>
      <c r="F152" s="120"/>
      <c r="G152" s="216"/>
      <c r="H152" s="24"/>
      <c r="I152" s="25"/>
      <c r="J152" s="26"/>
      <c r="K152" s="27"/>
      <c r="L152" s="27"/>
    </row>
    <row r="153" spans="1:18" s="28" customFormat="1" x14ac:dyDescent="0.25">
      <c r="A153" s="116"/>
      <c r="B153" s="117"/>
      <c r="C153" s="118"/>
      <c r="D153" s="118"/>
      <c r="E153" s="118"/>
      <c r="F153" s="120"/>
      <c r="G153" s="216"/>
      <c r="H153" s="24"/>
      <c r="I153" s="25"/>
      <c r="J153" s="26"/>
      <c r="K153" s="27"/>
      <c r="L153" s="27"/>
    </row>
    <row r="154" spans="1:18" s="28" customFormat="1" x14ac:dyDescent="0.25">
      <c r="A154" s="116"/>
      <c r="B154" s="117"/>
      <c r="C154" s="118"/>
      <c r="D154" s="118"/>
      <c r="E154" s="118"/>
      <c r="F154" s="120"/>
      <c r="G154" s="216"/>
      <c r="H154" s="24"/>
      <c r="I154" s="25"/>
      <c r="J154" s="26"/>
      <c r="K154" s="27"/>
      <c r="L154" s="27"/>
    </row>
    <row r="155" spans="1:18" s="28" customFormat="1" x14ac:dyDescent="0.25">
      <c r="A155" s="116"/>
      <c r="B155" s="117"/>
      <c r="C155" s="118"/>
      <c r="D155" s="118"/>
      <c r="E155" s="118"/>
      <c r="F155" s="120"/>
      <c r="G155" s="120"/>
      <c r="H155" s="24"/>
      <c r="I155" s="25"/>
      <c r="J155" s="26"/>
      <c r="K155" s="27"/>
      <c r="L155" s="27"/>
    </row>
    <row r="156" spans="1:18" s="28" customFormat="1" x14ac:dyDescent="0.2">
      <c r="A156" s="121" t="s">
        <v>95</v>
      </c>
      <c r="B156" s="122"/>
      <c r="C156" s="279" t="s">
        <v>23</v>
      </c>
      <c r="D156" s="279"/>
      <c r="E156" s="279"/>
      <c r="F156" s="279"/>
      <c r="G156" s="169"/>
      <c r="H156" s="27"/>
      <c r="I156" s="25"/>
      <c r="J156" s="26"/>
      <c r="K156" s="27"/>
      <c r="L156" s="27"/>
    </row>
    <row r="157" spans="1:18" s="28" customFormat="1" x14ac:dyDescent="0.2">
      <c r="A157" s="121"/>
      <c r="B157" s="122"/>
      <c r="C157" s="169"/>
      <c r="D157" s="169"/>
      <c r="E157" s="169"/>
      <c r="F157" s="169"/>
      <c r="G157" s="169"/>
      <c r="H157" s="27"/>
      <c r="I157" s="25"/>
      <c r="J157" s="26"/>
      <c r="K157" s="27"/>
      <c r="L157" s="27"/>
    </row>
    <row r="158" spans="1:18" s="28" customFormat="1" x14ac:dyDescent="0.2">
      <c r="A158" s="121"/>
      <c r="B158" s="122"/>
      <c r="C158" s="169"/>
      <c r="D158" s="169"/>
      <c r="E158" s="169"/>
      <c r="F158" s="169"/>
      <c r="G158" s="169"/>
      <c r="H158" s="27"/>
      <c r="I158" s="25"/>
      <c r="J158" s="26"/>
      <c r="K158" s="27"/>
      <c r="L158" s="27"/>
    </row>
    <row r="159" spans="1:18" s="28" customFormat="1" x14ac:dyDescent="0.2">
      <c r="A159" s="123" t="s">
        <v>97</v>
      </c>
      <c r="B159" s="242"/>
      <c r="C159" s="282" t="s">
        <v>93</v>
      </c>
      <c r="D159" s="282"/>
      <c r="E159" s="282"/>
      <c r="F159" s="282"/>
      <c r="G159" s="165"/>
      <c r="H159" s="27"/>
      <c r="I159" s="25"/>
      <c r="J159" s="26"/>
      <c r="K159" s="27"/>
      <c r="L159" s="27"/>
    </row>
    <row r="160" spans="1:18" s="28" customFormat="1" x14ac:dyDescent="0.25">
      <c r="A160" s="124" t="s">
        <v>94</v>
      </c>
      <c r="B160" s="124"/>
      <c r="C160" s="124" t="s">
        <v>92</v>
      </c>
      <c r="D160" s="124"/>
      <c r="E160" s="124"/>
      <c r="F160" s="124"/>
      <c r="G160" s="124"/>
      <c r="H160" s="27"/>
      <c r="I160" s="25"/>
      <c r="J160" s="26"/>
      <c r="K160" s="27"/>
      <c r="L160" s="27"/>
    </row>
    <row r="161" spans="1:35" s="28" customFormat="1" ht="27.75" customHeight="1" x14ac:dyDescent="0.25">
      <c r="A161" s="285" t="s">
        <v>99</v>
      </c>
      <c r="B161" s="286"/>
      <c r="C161" s="287" t="s">
        <v>89</v>
      </c>
      <c r="D161" s="287"/>
      <c r="E161" s="287"/>
      <c r="F161" s="287"/>
      <c r="G161" s="124"/>
      <c r="H161" s="27"/>
      <c r="I161" s="25"/>
      <c r="J161" s="26"/>
      <c r="K161" s="27"/>
      <c r="L161" s="27"/>
    </row>
    <row r="162" spans="1:35" s="28" customFormat="1" x14ac:dyDescent="0.25">
      <c r="A162" s="125"/>
      <c r="B162" s="124"/>
      <c r="C162" s="124"/>
      <c r="D162" s="126"/>
      <c r="E162" s="124"/>
      <c r="F162" s="124"/>
      <c r="G162" s="124"/>
      <c r="H162" s="27"/>
      <c r="I162" s="25"/>
      <c r="J162" s="26"/>
      <c r="K162" s="27"/>
      <c r="L162" s="27"/>
    </row>
    <row r="163" spans="1:35" s="28" customFormat="1" x14ac:dyDescent="0.25">
      <c r="A163" s="125"/>
      <c r="B163" s="124"/>
      <c r="C163" s="124"/>
      <c r="D163" s="126"/>
      <c r="E163" s="124"/>
      <c r="F163" s="124"/>
      <c r="G163" s="124"/>
      <c r="H163" s="27"/>
      <c r="I163" s="25"/>
      <c r="J163" s="26"/>
      <c r="K163" s="27"/>
      <c r="L163" s="27"/>
    </row>
    <row r="164" spans="1:35" s="28" customFormat="1" x14ac:dyDescent="0.25">
      <c r="A164" s="127"/>
      <c r="B164" s="166"/>
      <c r="C164" s="128"/>
      <c r="D164" s="166"/>
      <c r="E164" s="128"/>
      <c r="F164" s="128"/>
      <c r="G164" s="128"/>
      <c r="H164" s="27"/>
      <c r="I164" s="25"/>
      <c r="J164" s="26"/>
      <c r="K164" s="27"/>
      <c r="L164" s="27"/>
    </row>
    <row r="165" spans="1:35" s="28" customFormat="1" ht="12.75" customHeight="1" x14ac:dyDescent="0.25">
      <c r="A165" s="280" t="s">
        <v>22</v>
      </c>
      <c r="B165" s="280"/>
      <c r="C165" s="280"/>
      <c r="D165" s="280"/>
      <c r="E165" s="280"/>
      <c r="F165" s="280"/>
      <c r="G165" s="166"/>
      <c r="H165" s="27"/>
      <c r="I165" s="25"/>
      <c r="J165" s="26"/>
      <c r="K165" s="27"/>
      <c r="L165" s="27"/>
    </row>
    <row r="166" spans="1:35" s="28" customFormat="1" x14ac:dyDescent="0.25">
      <c r="A166" s="127"/>
      <c r="B166" s="129"/>
      <c r="C166" s="130"/>
      <c r="D166" s="166"/>
      <c r="E166" s="130"/>
      <c r="F166" s="130"/>
      <c r="G166" s="130"/>
      <c r="H166" s="27"/>
      <c r="I166" s="25"/>
      <c r="J166" s="26"/>
      <c r="K166" s="27"/>
      <c r="L166" s="27"/>
    </row>
    <row r="167" spans="1:35" s="28" customFormat="1" x14ac:dyDescent="0.25">
      <c r="A167" s="127"/>
      <c r="B167" s="129"/>
      <c r="C167" s="130"/>
      <c r="D167" s="166"/>
      <c r="E167" s="130"/>
      <c r="F167" s="130"/>
      <c r="G167" s="130"/>
      <c r="H167" s="27"/>
      <c r="I167" s="25"/>
      <c r="J167" s="26"/>
      <c r="K167" s="27"/>
      <c r="L167" s="27"/>
    </row>
    <row r="168" spans="1:35" s="28" customFormat="1" ht="15" customHeight="1" x14ac:dyDescent="0.25">
      <c r="A168" s="283" t="s">
        <v>106</v>
      </c>
      <c r="B168" s="283"/>
      <c r="C168" s="283"/>
      <c r="D168" s="283"/>
      <c r="E168" s="283"/>
      <c r="F168" s="283"/>
      <c r="G168" s="167"/>
      <c r="H168" s="27"/>
      <c r="I168" s="25"/>
      <c r="J168" s="26"/>
      <c r="K168" s="27"/>
      <c r="L168" s="27"/>
    </row>
    <row r="169" spans="1:35" s="28" customFormat="1" ht="15" customHeight="1" x14ac:dyDescent="0.25">
      <c r="A169" s="281" t="s">
        <v>96</v>
      </c>
      <c r="B169" s="281"/>
      <c r="C169" s="281"/>
      <c r="D169" s="281"/>
      <c r="E169" s="281"/>
      <c r="F169" s="281"/>
      <c r="G169" s="167"/>
      <c r="H169" s="27"/>
      <c r="I169" s="25"/>
      <c r="J169" s="26"/>
      <c r="K169" s="27"/>
      <c r="L169" s="27"/>
    </row>
    <row r="170" spans="1:35" s="28" customFormat="1" x14ac:dyDescent="0.2">
      <c r="A170" s="284" t="s">
        <v>108</v>
      </c>
      <c r="B170" s="284"/>
      <c r="C170" s="284"/>
      <c r="D170" s="284"/>
      <c r="E170" s="284"/>
      <c r="F170" s="284"/>
      <c r="G170" s="133"/>
      <c r="H170" s="27"/>
      <c r="I170" s="25"/>
      <c r="J170" s="26"/>
      <c r="K170" s="27"/>
      <c r="L170" s="27"/>
    </row>
    <row r="171" spans="1:35" s="28" customFormat="1" x14ac:dyDescent="0.2">
      <c r="A171" s="131"/>
      <c r="B171" s="131"/>
      <c r="C171" s="132"/>
      <c r="D171" s="132"/>
      <c r="E171" s="133"/>
      <c r="F171" s="133"/>
      <c r="G171" s="133"/>
      <c r="H171" s="27"/>
      <c r="I171" s="25"/>
      <c r="J171" s="26"/>
      <c r="K171" s="27"/>
      <c r="L171" s="27"/>
    </row>
    <row r="172" spans="1:35" s="28" customFormat="1" x14ac:dyDescent="0.2">
      <c r="A172" s="134"/>
      <c r="B172" s="131"/>
      <c r="C172" s="132"/>
      <c r="D172" s="132"/>
      <c r="E172" s="133"/>
      <c r="F172" s="133"/>
      <c r="G172" s="133"/>
      <c r="H172" s="27"/>
      <c r="I172" s="25"/>
      <c r="J172" s="26"/>
      <c r="K172" s="27"/>
      <c r="L172" s="27"/>
    </row>
    <row r="173" spans="1:35" s="28" customFormat="1" x14ac:dyDescent="0.25">
      <c r="A173" s="274"/>
      <c r="B173" s="275"/>
      <c r="C173" s="275"/>
      <c r="D173" s="275"/>
      <c r="E173" s="275"/>
      <c r="F173" s="275"/>
      <c r="G173" s="168"/>
      <c r="H173" s="27"/>
      <c r="I173" s="25"/>
      <c r="J173" s="26"/>
      <c r="K173" s="27"/>
      <c r="L173" s="27"/>
    </row>
    <row r="174" spans="1:35" s="7" customFormat="1" x14ac:dyDescent="0.2">
      <c r="A174" s="29"/>
      <c r="B174" s="29"/>
      <c r="C174" s="29"/>
      <c r="D174" s="29"/>
      <c r="E174" s="29"/>
      <c r="F174" s="30"/>
      <c r="G174" s="30"/>
      <c r="J174" s="31"/>
      <c r="K174" s="31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spans="1:35" s="7" customFormat="1" x14ac:dyDescent="0.2">
      <c r="A175" s="32"/>
      <c r="B175" s="33"/>
      <c r="C175" s="21"/>
      <c r="D175" s="21"/>
      <c r="E175" s="21"/>
      <c r="F175" s="30"/>
      <c r="G175" s="30"/>
      <c r="J175" s="31"/>
      <c r="K175" s="31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spans="1:35" s="7" customFormat="1" x14ac:dyDescent="0.2">
      <c r="A176" s="32"/>
      <c r="B176" s="33"/>
      <c r="C176" s="21"/>
      <c r="D176" s="21"/>
      <c r="E176" s="21"/>
      <c r="F176" s="30"/>
      <c r="G176" s="30"/>
      <c r="J176" s="31"/>
      <c r="K176" s="31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spans="1:18" x14ac:dyDescent="0.25">
      <c r="A177" s="157"/>
      <c r="B177" s="157"/>
      <c r="C177" s="204"/>
      <c r="D177" s="205"/>
      <c r="E177" s="206"/>
      <c r="F177" s="206"/>
      <c r="G177" s="206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2"/>
    </row>
    <row r="178" spans="1:18" x14ac:dyDescent="0.25">
      <c r="A178" s="157"/>
      <c r="B178" s="157"/>
      <c r="C178" s="204"/>
      <c r="D178" s="205"/>
      <c r="E178" s="206"/>
      <c r="F178" s="206"/>
      <c r="G178" s="206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2"/>
    </row>
    <row r="179" spans="1:18" x14ac:dyDescent="0.25">
      <c r="A179" s="157"/>
      <c r="B179" s="157"/>
      <c r="C179" s="204"/>
      <c r="D179" s="205"/>
      <c r="E179" s="206"/>
      <c r="F179" s="206"/>
      <c r="G179" s="206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2"/>
    </row>
    <row r="180" spans="1:18" x14ac:dyDescent="0.25">
      <c r="A180" s="157"/>
      <c r="B180" s="157"/>
      <c r="C180" s="204"/>
      <c r="D180" s="205"/>
      <c r="E180" s="206"/>
      <c r="F180" s="206"/>
      <c r="G180" s="206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2"/>
    </row>
    <row r="181" spans="1:18" x14ac:dyDescent="0.25">
      <c r="A181" s="157"/>
      <c r="B181" s="157"/>
      <c r="C181" s="204"/>
      <c r="D181" s="205"/>
      <c r="E181" s="206"/>
      <c r="F181" s="206"/>
      <c r="G181" s="206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2"/>
    </row>
    <row r="182" spans="1:18" x14ac:dyDescent="0.25">
      <c r="A182" s="157"/>
      <c r="B182" s="157"/>
      <c r="C182" s="204"/>
      <c r="D182" s="205"/>
      <c r="E182" s="206"/>
      <c r="F182" s="206"/>
      <c r="G182" s="206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2"/>
    </row>
    <row r="183" spans="1:18" x14ac:dyDescent="0.25">
      <c r="A183" s="157"/>
      <c r="B183" s="157"/>
      <c r="C183" s="204"/>
      <c r="D183" s="205"/>
      <c r="E183" s="206"/>
      <c r="F183" s="206"/>
      <c r="G183" s="206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2"/>
    </row>
    <row r="184" spans="1:18" x14ac:dyDescent="0.25">
      <c r="A184" s="157"/>
      <c r="B184" s="157"/>
      <c r="C184" s="204"/>
      <c r="D184" s="205"/>
      <c r="E184" s="206"/>
      <c r="F184" s="206"/>
      <c r="G184" s="206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2"/>
    </row>
    <row r="185" spans="1:18" x14ac:dyDescent="0.25">
      <c r="A185" s="157"/>
      <c r="B185" s="157"/>
      <c r="C185" s="204"/>
      <c r="D185" s="205"/>
      <c r="E185" s="206"/>
      <c r="F185" s="206"/>
      <c r="G185" s="206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2"/>
    </row>
    <row r="186" spans="1:18" x14ac:dyDescent="0.25">
      <c r="A186" s="157"/>
      <c r="B186" s="157"/>
      <c r="C186" s="204"/>
      <c r="D186" s="205"/>
      <c r="E186" s="206"/>
      <c r="F186" s="206"/>
      <c r="G186" s="206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2"/>
    </row>
    <row r="187" spans="1:18" x14ac:dyDescent="0.25">
      <c r="A187" s="157"/>
      <c r="B187" s="157"/>
      <c r="C187" s="204"/>
      <c r="D187" s="205"/>
      <c r="E187" s="206"/>
      <c r="F187" s="206"/>
      <c r="G187" s="206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2"/>
    </row>
    <row r="188" spans="1:18" x14ac:dyDescent="0.25">
      <c r="A188" s="157"/>
      <c r="B188" s="157"/>
      <c r="C188" s="204"/>
      <c r="D188" s="205"/>
      <c r="E188" s="206"/>
      <c r="F188" s="206"/>
      <c r="G188" s="206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2"/>
    </row>
    <row r="189" spans="1:18" x14ac:dyDescent="0.25">
      <c r="A189" s="157"/>
      <c r="B189" s="157"/>
      <c r="C189" s="204"/>
      <c r="D189" s="205"/>
      <c r="E189" s="206"/>
      <c r="F189" s="206"/>
      <c r="G189" s="206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2"/>
    </row>
    <row r="190" spans="1:18" x14ac:dyDescent="0.25">
      <c r="A190" s="157"/>
      <c r="B190" s="157"/>
      <c r="C190" s="204"/>
      <c r="D190" s="205"/>
      <c r="E190" s="206"/>
      <c r="F190" s="206"/>
      <c r="G190" s="206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2"/>
    </row>
    <row r="191" spans="1:18" x14ac:dyDescent="0.25">
      <c r="A191" s="157"/>
      <c r="B191" s="157"/>
      <c r="C191" s="204"/>
      <c r="D191" s="205"/>
      <c r="E191" s="206"/>
      <c r="F191" s="206"/>
      <c r="G191" s="206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2"/>
    </row>
    <row r="192" spans="1:18" x14ac:dyDescent="0.25">
      <c r="A192" s="157"/>
      <c r="B192" s="157"/>
      <c r="C192" s="204"/>
      <c r="D192" s="205"/>
      <c r="E192" s="206"/>
      <c r="F192" s="206"/>
      <c r="G192" s="206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2"/>
    </row>
    <row r="193" spans="1:18" x14ac:dyDescent="0.25">
      <c r="A193" s="157"/>
      <c r="B193" s="157"/>
      <c r="C193" s="204"/>
      <c r="D193" s="205"/>
      <c r="E193" s="206"/>
      <c r="F193" s="206"/>
      <c r="G193" s="206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2"/>
    </row>
    <row r="194" spans="1:18" x14ac:dyDescent="0.25">
      <c r="A194" s="157"/>
      <c r="B194" s="157"/>
      <c r="C194" s="204"/>
      <c r="D194" s="205"/>
      <c r="E194" s="206"/>
      <c r="F194" s="206"/>
      <c r="G194" s="206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2"/>
    </row>
    <row r="195" spans="1:18" x14ac:dyDescent="0.25">
      <c r="A195" s="157"/>
      <c r="B195" s="157"/>
      <c r="C195" s="204"/>
      <c r="D195" s="205"/>
      <c r="E195" s="206"/>
      <c r="F195" s="206"/>
      <c r="G195" s="206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2"/>
    </row>
    <row r="196" spans="1:18" x14ac:dyDescent="0.25">
      <c r="A196" s="157"/>
      <c r="B196" s="157"/>
      <c r="C196" s="204"/>
      <c r="D196" s="205"/>
      <c r="E196" s="206"/>
      <c r="F196" s="206"/>
      <c r="G196" s="206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2"/>
    </row>
    <row r="197" spans="1:18" x14ac:dyDescent="0.25">
      <c r="A197" s="157"/>
      <c r="B197" s="157"/>
      <c r="C197" s="204"/>
      <c r="D197" s="205"/>
      <c r="E197" s="206"/>
      <c r="F197" s="206"/>
      <c r="G197" s="206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2"/>
    </row>
    <row r="198" spans="1:18" x14ac:dyDescent="0.25">
      <c r="A198" s="157"/>
      <c r="B198" s="157"/>
      <c r="C198" s="204"/>
      <c r="D198" s="205"/>
      <c r="E198" s="206"/>
      <c r="F198" s="206"/>
      <c r="G198" s="206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2"/>
    </row>
    <row r="199" spans="1:18" x14ac:dyDescent="0.25">
      <c r="A199" s="157"/>
      <c r="B199" s="157"/>
      <c r="C199" s="204"/>
      <c r="D199" s="205"/>
      <c r="E199" s="206"/>
      <c r="F199" s="206"/>
      <c r="G199" s="206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2"/>
    </row>
    <row r="200" spans="1:18" x14ac:dyDescent="0.25">
      <c r="A200" s="157"/>
      <c r="B200" s="157"/>
      <c r="C200" s="204"/>
      <c r="D200" s="205"/>
      <c r="E200" s="206"/>
      <c r="F200" s="206"/>
      <c r="G200" s="206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2"/>
    </row>
    <row r="201" spans="1:18" x14ac:dyDescent="0.25">
      <c r="A201" s="157"/>
      <c r="B201" s="157"/>
      <c r="C201" s="204"/>
      <c r="D201" s="205"/>
      <c r="E201" s="206"/>
      <c r="F201" s="206"/>
      <c r="G201" s="206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2"/>
    </row>
    <row r="202" spans="1:18" x14ac:dyDescent="0.25">
      <c r="A202" s="157"/>
      <c r="B202" s="157"/>
      <c r="C202" s="204"/>
      <c r="D202" s="205"/>
      <c r="E202" s="206"/>
      <c r="F202" s="206"/>
      <c r="G202" s="206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2"/>
    </row>
    <row r="203" spans="1:18" x14ac:dyDescent="0.25">
      <c r="A203" s="157"/>
      <c r="B203" s="157"/>
      <c r="C203" s="204"/>
      <c r="D203" s="205"/>
      <c r="E203" s="206"/>
      <c r="F203" s="206"/>
      <c r="G203" s="206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2"/>
    </row>
    <row r="204" spans="1:18" x14ac:dyDescent="0.25">
      <c r="A204" s="157"/>
      <c r="B204" s="157"/>
      <c r="C204" s="204"/>
      <c r="D204" s="205"/>
      <c r="E204" s="206"/>
      <c r="F204" s="206"/>
      <c r="G204" s="206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2"/>
    </row>
    <row r="205" spans="1:18" x14ac:dyDescent="0.25">
      <c r="A205" s="157"/>
      <c r="B205" s="157"/>
      <c r="C205" s="204"/>
      <c r="D205" s="205"/>
      <c r="E205" s="206"/>
      <c r="F205" s="206"/>
      <c r="G205" s="206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2"/>
    </row>
    <row r="206" spans="1:18" x14ac:dyDescent="0.25">
      <c r="A206" s="157"/>
      <c r="B206" s="157"/>
      <c r="C206" s="204"/>
      <c r="D206" s="205"/>
      <c r="E206" s="206"/>
      <c r="F206" s="206"/>
      <c r="G206" s="206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2"/>
    </row>
    <row r="207" spans="1:18" x14ac:dyDescent="0.25">
      <c r="A207" s="157"/>
      <c r="B207" s="157"/>
      <c r="C207" s="204"/>
      <c r="D207" s="205"/>
      <c r="E207" s="206"/>
      <c r="F207" s="206"/>
      <c r="G207" s="206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2"/>
    </row>
    <row r="208" spans="1:18" x14ac:dyDescent="0.25">
      <c r="A208" s="157"/>
      <c r="B208" s="157"/>
      <c r="C208" s="204"/>
      <c r="D208" s="205"/>
      <c r="E208" s="206"/>
      <c r="F208" s="206"/>
      <c r="G208" s="206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2"/>
    </row>
    <row r="209" spans="1:18" x14ac:dyDescent="0.25">
      <c r="A209" s="157"/>
      <c r="B209" s="157"/>
      <c r="C209" s="204"/>
      <c r="D209" s="205"/>
      <c r="E209" s="206"/>
      <c r="F209" s="206"/>
      <c r="G209" s="206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2"/>
    </row>
    <row r="210" spans="1:18" x14ac:dyDescent="0.25">
      <c r="A210" s="157"/>
      <c r="B210" s="157"/>
      <c r="C210" s="204"/>
      <c r="D210" s="205"/>
      <c r="E210" s="206"/>
      <c r="F210" s="206"/>
      <c r="G210" s="206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2"/>
    </row>
    <row r="211" spans="1:18" x14ac:dyDescent="0.25">
      <c r="A211" s="157"/>
      <c r="B211" s="157"/>
      <c r="C211" s="204"/>
      <c r="D211" s="205"/>
      <c r="E211" s="206"/>
      <c r="F211" s="206"/>
      <c r="G211" s="206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2"/>
    </row>
    <row r="212" spans="1:18" x14ac:dyDescent="0.25">
      <c r="A212" s="157"/>
      <c r="B212" s="157"/>
      <c r="C212" s="204"/>
      <c r="D212" s="205"/>
      <c r="E212" s="206"/>
      <c r="F212" s="206"/>
      <c r="G212" s="206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2"/>
    </row>
    <row r="213" spans="1:18" x14ac:dyDescent="0.25">
      <c r="A213" s="157"/>
      <c r="B213" s="157"/>
      <c r="C213" s="204"/>
      <c r="D213" s="205"/>
      <c r="E213" s="206"/>
      <c r="F213" s="206"/>
      <c r="G213" s="206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2"/>
    </row>
    <row r="214" spans="1:18" x14ac:dyDescent="0.25">
      <c r="A214" s="157"/>
      <c r="B214" s="157"/>
      <c r="C214" s="204"/>
      <c r="D214" s="205"/>
      <c r="E214" s="206"/>
      <c r="F214" s="206"/>
      <c r="G214" s="206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2"/>
    </row>
    <row r="215" spans="1:18" x14ac:dyDescent="0.25">
      <c r="A215" s="157"/>
      <c r="B215" s="157"/>
      <c r="C215" s="204"/>
      <c r="D215" s="205"/>
      <c r="E215" s="206"/>
      <c r="F215" s="206"/>
      <c r="G215" s="206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2"/>
    </row>
    <row r="216" spans="1:18" x14ac:dyDescent="0.25">
      <c r="A216" s="157"/>
      <c r="B216" s="157"/>
      <c r="C216" s="204"/>
      <c r="D216" s="205"/>
      <c r="E216" s="206"/>
      <c r="F216" s="206"/>
      <c r="G216" s="206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2"/>
    </row>
    <row r="217" spans="1:18" x14ac:dyDescent="0.25">
      <c r="A217" s="157"/>
      <c r="B217" s="157"/>
      <c r="C217" s="204"/>
      <c r="D217" s="205"/>
      <c r="E217" s="206"/>
      <c r="F217" s="206"/>
      <c r="G217" s="206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2"/>
    </row>
    <row r="218" spans="1:18" x14ac:dyDescent="0.25">
      <c r="A218" s="157"/>
      <c r="B218" s="157"/>
      <c r="C218" s="204"/>
      <c r="D218" s="205"/>
      <c r="E218" s="206"/>
      <c r="F218" s="206"/>
      <c r="G218" s="206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2"/>
    </row>
    <row r="219" spans="1:18" x14ac:dyDescent="0.25">
      <c r="A219" s="157"/>
      <c r="B219" s="157"/>
      <c r="C219" s="204"/>
      <c r="D219" s="205"/>
      <c r="E219" s="206"/>
      <c r="F219" s="206"/>
      <c r="G219" s="206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2"/>
    </row>
    <row r="220" spans="1:18" x14ac:dyDescent="0.25">
      <c r="A220" s="157"/>
      <c r="B220" s="157"/>
      <c r="C220" s="204"/>
      <c r="D220" s="205"/>
      <c r="E220" s="206"/>
      <c r="F220" s="206"/>
      <c r="G220" s="206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2"/>
    </row>
    <row r="221" spans="1:18" x14ac:dyDescent="0.25">
      <c r="A221" s="157"/>
      <c r="B221" s="157"/>
      <c r="C221" s="204"/>
      <c r="D221" s="205"/>
      <c r="E221" s="206"/>
      <c r="F221" s="206"/>
      <c r="G221" s="206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2"/>
    </row>
    <row r="222" spans="1:18" x14ac:dyDescent="0.25">
      <c r="A222" s="157"/>
      <c r="B222" s="157"/>
      <c r="C222" s="204"/>
      <c r="D222" s="205"/>
      <c r="E222" s="206"/>
      <c r="F222" s="206"/>
      <c r="G222" s="206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2"/>
    </row>
    <row r="223" spans="1:18" x14ac:dyDescent="0.25">
      <c r="A223" s="157"/>
      <c r="B223" s="157"/>
      <c r="C223" s="204"/>
      <c r="D223" s="205"/>
      <c r="E223" s="206"/>
      <c r="F223" s="206"/>
      <c r="G223" s="206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2"/>
    </row>
    <row r="224" spans="1:18" x14ac:dyDescent="0.25">
      <c r="A224" s="157"/>
      <c r="B224" s="157"/>
      <c r="C224" s="204"/>
      <c r="D224" s="205"/>
      <c r="E224" s="206"/>
      <c r="F224" s="206"/>
      <c r="G224" s="206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2"/>
    </row>
    <row r="225" spans="1:18" x14ac:dyDescent="0.25">
      <c r="A225" s="157"/>
      <c r="B225" s="157"/>
      <c r="C225" s="204"/>
      <c r="D225" s="205"/>
      <c r="E225" s="206"/>
      <c r="F225" s="206"/>
      <c r="G225" s="206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2"/>
    </row>
    <row r="226" spans="1:18" x14ac:dyDescent="0.25">
      <c r="A226" s="157"/>
      <c r="B226" s="157"/>
      <c r="C226" s="204"/>
      <c r="D226" s="205"/>
      <c r="E226" s="206"/>
      <c r="F226" s="206"/>
      <c r="G226" s="206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2"/>
    </row>
    <row r="227" spans="1:18" x14ac:dyDescent="0.25">
      <c r="A227" s="157"/>
      <c r="B227" s="157"/>
      <c r="C227" s="204"/>
      <c r="D227" s="205"/>
      <c r="E227" s="206"/>
      <c r="F227" s="206"/>
      <c r="G227" s="206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2"/>
    </row>
    <row r="228" spans="1:18" x14ac:dyDescent="0.25">
      <c r="A228" s="157"/>
      <c r="B228" s="157"/>
      <c r="C228" s="204"/>
      <c r="D228" s="205"/>
      <c r="E228" s="206"/>
      <c r="F228" s="206"/>
      <c r="G228" s="206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2"/>
    </row>
    <row r="229" spans="1:18" x14ac:dyDescent="0.25">
      <c r="A229" s="157"/>
      <c r="B229" s="157"/>
      <c r="C229" s="204"/>
      <c r="D229" s="205"/>
      <c r="E229" s="206"/>
      <c r="F229" s="206"/>
      <c r="G229" s="206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2"/>
    </row>
    <row r="230" spans="1:18" x14ac:dyDescent="0.25">
      <c r="A230" s="157"/>
      <c r="B230" s="157"/>
      <c r="C230" s="204"/>
      <c r="D230" s="205"/>
      <c r="E230" s="206"/>
      <c r="F230" s="206"/>
      <c r="G230" s="206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2"/>
    </row>
    <row r="231" spans="1:18" x14ac:dyDescent="0.25">
      <c r="A231" s="157"/>
      <c r="B231" s="157"/>
      <c r="C231" s="204"/>
      <c r="D231" s="205"/>
      <c r="E231" s="206"/>
      <c r="F231" s="206"/>
      <c r="G231" s="206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2"/>
    </row>
    <row r="232" spans="1:18" x14ac:dyDescent="0.25">
      <c r="A232" s="157"/>
      <c r="B232" s="157"/>
      <c r="C232" s="204"/>
      <c r="D232" s="205"/>
      <c r="E232" s="206"/>
      <c r="F232" s="206"/>
      <c r="G232" s="206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2"/>
    </row>
    <row r="233" spans="1:18" x14ac:dyDescent="0.25">
      <c r="A233" s="157"/>
      <c r="B233" s="157"/>
      <c r="C233" s="204"/>
      <c r="D233" s="205"/>
      <c r="E233" s="206"/>
      <c r="F233" s="206"/>
      <c r="G233" s="206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2"/>
    </row>
    <row r="234" spans="1:18" x14ac:dyDescent="0.25">
      <c r="A234" s="157"/>
      <c r="B234" s="157"/>
      <c r="C234" s="204"/>
      <c r="D234" s="205"/>
      <c r="E234" s="206"/>
      <c r="F234" s="206"/>
      <c r="G234" s="206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2"/>
    </row>
    <row r="235" spans="1:18" x14ac:dyDescent="0.25">
      <c r="A235" s="157"/>
      <c r="B235" s="157"/>
      <c r="C235" s="204"/>
      <c r="D235" s="205"/>
      <c r="E235" s="206"/>
      <c r="F235" s="206"/>
      <c r="G235" s="206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2"/>
    </row>
    <row r="236" spans="1:18" x14ac:dyDescent="0.25">
      <c r="A236" s="157"/>
      <c r="B236" s="157"/>
      <c r="C236" s="204"/>
      <c r="D236" s="205"/>
      <c r="E236" s="206"/>
      <c r="F236" s="206"/>
      <c r="G236" s="206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2"/>
    </row>
    <row r="237" spans="1:18" x14ac:dyDescent="0.25">
      <c r="A237" s="157"/>
      <c r="B237" s="157"/>
      <c r="C237" s="204"/>
      <c r="D237" s="205"/>
      <c r="E237" s="206"/>
      <c r="F237" s="206"/>
      <c r="G237" s="206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2"/>
    </row>
    <row r="238" spans="1:18" x14ac:dyDescent="0.25">
      <c r="A238" s="157"/>
      <c r="B238" s="157"/>
      <c r="C238" s="204"/>
      <c r="D238" s="205"/>
      <c r="E238" s="206"/>
      <c r="F238" s="206"/>
      <c r="G238" s="206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2"/>
    </row>
    <row r="239" spans="1:18" x14ac:dyDescent="0.25">
      <c r="A239" s="157"/>
      <c r="B239" s="157"/>
      <c r="C239" s="204"/>
      <c r="D239" s="205"/>
      <c r="E239" s="206"/>
      <c r="F239" s="206"/>
      <c r="G239" s="206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2"/>
    </row>
    <row r="240" spans="1:18" x14ac:dyDescent="0.25">
      <c r="A240" s="157"/>
      <c r="B240" s="157"/>
      <c r="C240" s="204"/>
      <c r="D240" s="205"/>
      <c r="E240" s="206"/>
      <c r="F240" s="206"/>
      <c r="G240" s="206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2"/>
    </row>
    <row r="241" spans="1:18" x14ac:dyDescent="0.25">
      <c r="A241" s="157"/>
      <c r="B241" s="157"/>
      <c r="C241" s="204"/>
      <c r="D241" s="205"/>
      <c r="E241" s="206"/>
      <c r="F241" s="206"/>
      <c r="G241" s="206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2"/>
    </row>
    <row r="242" spans="1:18" x14ac:dyDescent="0.25">
      <c r="A242" s="157"/>
      <c r="B242" s="157"/>
      <c r="C242" s="204"/>
      <c r="D242" s="205"/>
      <c r="E242" s="206"/>
      <c r="F242" s="206"/>
      <c r="G242" s="206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2"/>
    </row>
    <row r="243" spans="1:18" x14ac:dyDescent="0.25">
      <c r="A243" s="157"/>
      <c r="B243" s="157"/>
      <c r="C243" s="204"/>
      <c r="D243" s="205"/>
      <c r="E243" s="206"/>
      <c r="F243" s="206"/>
      <c r="G243" s="206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2"/>
    </row>
    <row r="244" spans="1:18" x14ac:dyDescent="0.25">
      <c r="A244" s="157"/>
      <c r="B244" s="157"/>
      <c r="C244" s="204"/>
      <c r="D244" s="205"/>
      <c r="E244" s="206"/>
      <c r="F244" s="206"/>
      <c r="G244" s="206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2"/>
    </row>
    <row r="245" spans="1:18" x14ac:dyDescent="0.25">
      <c r="A245" s="157"/>
      <c r="B245" s="157"/>
      <c r="C245" s="204"/>
      <c r="D245" s="205"/>
      <c r="E245" s="206"/>
      <c r="F245" s="206"/>
      <c r="G245" s="206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2"/>
    </row>
    <row r="246" spans="1:18" x14ac:dyDescent="0.25">
      <c r="A246" s="157"/>
      <c r="B246" s="157"/>
      <c r="C246" s="204"/>
      <c r="D246" s="205"/>
      <c r="E246" s="206"/>
      <c r="F246" s="206"/>
      <c r="G246" s="206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2"/>
    </row>
    <row r="247" spans="1:18" x14ac:dyDescent="0.25">
      <c r="A247" s="157"/>
      <c r="B247" s="157"/>
      <c r="C247" s="204"/>
      <c r="D247" s="205"/>
      <c r="E247" s="206"/>
      <c r="F247" s="206"/>
      <c r="G247" s="206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2"/>
    </row>
    <row r="248" spans="1:18" x14ac:dyDescent="0.25">
      <c r="A248" s="157"/>
      <c r="B248" s="157"/>
      <c r="C248" s="204"/>
      <c r="D248" s="205"/>
      <c r="E248" s="206"/>
      <c r="F248" s="206"/>
      <c r="G248" s="206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2"/>
    </row>
    <row r="249" spans="1:18" x14ac:dyDescent="0.25">
      <c r="A249" s="157"/>
      <c r="B249" s="157"/>
      <c r="C249" s="204"/>
      <c r="D249" s="205"/>
      <c r="E249" s="206"/>
      <c r="F249" s="206"/>
      <c r="G249" s="206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2"/>
    </row>
    <row r="250" spans="1:18" x14ac:dyDescent="0.25">
      <c r="A250" s="157"/>
      <c r="B250" s="157"/>
      <c r="C250" s="204"/>
      <c r="D250" s="205"/>
      <c r="E250" s="206"/>
      <c r="F250" s="206"/>
      <c r="G250" s="206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  <c r="R250" s="2"/>
    </row>
    <row r="251" spans="1:18" x14ac:dyDescent="0.25">
      <c r="A251" s="157"/>
      <c r="B251" s="157"/>
      <c r="C251" s="204"/>
      <c r="D251" s="205"/>
      <c r="E251" s="206"/>
      <c r="F251" s="206"/>
      <c r="G251" s="206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2"/>
    </row>
    <row r="252" spans="1:18" x14ac:dyDescent="0.25">
      <c r="A252" s="157"/>
      <c r="B252" s="157"/>
      <c r="C252" s="204"/>
      <c r="D252" s="205"/>
      <c r="E252" s="206"/>
      <c r="F252" s="206"/>
      <c r="G252" s="206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  <c r="R252" s="2"/>
    </row>
    <row r="253" spans="1:18" x14ac:dyDescent="0.25">
      <c r="A253" s="157"/>
      <c r="B253" s="157"/>
      <c r="C253" s="204"/>
      <c r="D253" s="205"/>
      <c r="E253" s="206"/>
      <c r="F253" s="206"/>
      <c r="G253" s="206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2"/>
    </row>
    <row r="254" spans="1:18" x14ac:dyDescent="0.25">
      <c r="A254" s="157"/>
      <c r="B254" s="157"/>
      <c r="C254" s="204"/>
      <c r="D254" s="205"/>
      <c r="E254" s="206"/>
      <c r="F254" s="206"/>
      <c r="G254" s="206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2"/>
    </row>
    <row r="255" spans="1:18" x14ac:dyDescent="0.25">
      <c r="A255" s="157"/>
      <c r="B255" s="157"/>
      <c r="C255" s="204"/>
      <c r="D255" s="205"/>
      <c r="E255" s="206"/>
      <c r="F255" s="206"/>
      <c r="G255" s="206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2"/>
    </row>
    <row r="256" spans="1:18" x14ac:dyDescent="0.25">
      <c r="A256" s="157"/>
      <c r="B256" s="157"/>
      <c r="C256" s="204"/>
      <c r="D256" s="205"/>
      <c r="E256" s="206"/>
      <c r="F256" s="206"/>
      <c r="G256" s="206"/>
      <c r="H256" s="157"/>
      <c r="I256" s="157"/>
      <c r="J256" s="157"/>
      <c r="K256" s="157"/>
      <c r="L256" s="157"/>
      <c r="M256" s="157"/>
      <c r="N256" s="157"/>
      <c r="O256" s="157"/>
      <c r="P256" s="157"/>
      <c r="Q256" s="157"/>
      <c r="R256" s="2"/>
    </row>
    <row r="257" spans="1:18" x14ac:dyDescent="0.25">
      <c r="A257" s="157"/>
      <c r="B257" s="157"/>
      <c r="C257" s="204"/>
      <c r="D257" s="205"/>
      <c r="E257" s="206"/>
      <c r="F257" s="206"/>
      <c r="G257" s="206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2"/>
    </row>
    <row r="258" spans="1:18" x14ac:dyDescent="0.25">
      <c r="A258" s="157"/>
      <c r="B258" s="157"/>
      <c r="C258" s="204"/>
      <c r="D258" s="205"/>
      <c r="E258" s="206"/>
      <c r="F258" s="206"/>
      <c r="G258" s="206"/>
      <c r="H258" s="157"/>
      <c r="I258" s="157"/>
      <c r="J258" s="157"/>
      <c r="K258" s="157"/>
      <c r="L258" s="157"/>
      <c r="M258" s="157"/>
      <c r="N258" s="157"/>
      <c r="O258" s="157"/>
      <c r="P258" s="157"/>
      <c r="Q258" s="157"/>
      <c r="R258" s="2"/>
    </row>
    <row r="259" spans="1:18" x14ac:dyDescent="0.25">
      <c r="A259" s="157"/>
      <c r="B259" s="157"/>
      <c r="C259" s="204"/>
      <c r="D259" s="205"/>
      <c r="E259" s="206"/>
      <c r="F259" s="206"/>
      <c r="G259" s="206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2"/>
    </row>
    <row r="260" spans="1:18" x14ac:dyDescent="0.25">
      <c r="A260" s="157"/>
      <c r="B260" s="157"/>
      <c r="C260" s="204"/>
      <c r="D260" s="205"/>
      <c r="E260" s="206"/>
      <c r="F260" s="206"/>
      <c r="G260" s="206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2"/>
    </row>
    <row r="261" spans="1:18" x14ac:dyDescent="0.25">
      <c r="A261" s="157"/>
      <c r="B261" s="157"/>
      <c r="C261" s="204"/>
      <c r="D261" s="205"/>
      <c r="E261" s="206"/>
      <c r="F261" s="206"/>
      <c r="G261" s="206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2"/>
    </row>
    <row r="262" spans="1:18" x14ac:dyDescent="0.25">
      <c r="A262" s="157"/>
      <c r="B262" s="157"/>
      <c r="C262" s="204"/>
      <c r="D262" s="205"/>
      <c r="E262" s="206"/>
      <c r="F262" s="206"/>
      <c r="G262" s="206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2"/>
    </row>
    <row r="263" spans="1:18" x14ac:dyDescent="0.25">
      <c r="A263" s="157"/>
      <c r="B263" s="157"/>
      <c r="C263" s="204"/>
      <c r="D263" s="205"/>
      <c r="E263" s="206"/>
      <c r="F263" s="206"/>
      <c r="G263" s="206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2"/>
    </row>
    <row r="264" spans="1:18" x14ac:dyDescent="0.25">
      <c r="A264" s="157"/>
      <c r="B264" s="157"/>
      <c r="C264" s="204"/>
      <c r="D264" s="205"/>
      <c r="E264" s="206"/>
      <c r="F264" s="206"/>
      <c r="G264" s="206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2"/>
    </row>
    <row r="265" spans="1:18" x14ac:dyDescent="0.25">
      <c r="A265" s="157"/>
      <c r="B265" s="157"/>
      <c r="C265" s="204"/>
      <c r="D265" s="205"/>
      <c r="E265" s="206"/>
      <c r="F265" s="206"/>
      <c r="G265" s="206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2"/>
    </row>
    <row r="266" spans="1:18" x14ac:dyDescent="0.25">
      <c r="A266" s="157"/>
      <c r="B266" s="157"/>
      <c r="C266" s="204"/>
      <c r="D266" s="205"/>
      <c r="E266" s="206"/>
      <c r="F266" s="206"/>
      <c r="G266" s="206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  <c r="R266" s="2"/>
    </row>
    <row r="267" spans="1:18" x14ac:dyDescent="0.25">
      <c r="A267" s="157"/>
      <c r="B267" s="157"/>
      <c r="C267" s="204"/>
      <c r="D267" s="205"/>
      <c r="E267" s="206"/>
      <c r="F267" s="206"/>
      <c r="G267" s="206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2"/>
    </row>
    <row r="268" spans="1:18" x14ac:dyDescent="0.25">
      <c r="A268" s="157"/>
      <c r="B268" s="157"/>
      <c r="C268" s="204"/>
      <c r="D268" s="205"/>
      <c r="E268" s="206"/>
      <c r="F268" s="206"/>
      <c r="G268" s="206"/>
      <c r="H268" s="157"/>
      <c r="I268" s="157"/>
      <c r="J268" s="157"/>
      <c r="K268" s="157"/>
      <c r="L268" s="157"/>
      <c r="M268" s="157"/>
      <c r="N268" s="157"/>
      <c r="O268" s="157"/>
      <c r="P268" s="157"/>
      <c r="Q268" s="157"/>
      <c r="R268" s="2"/>
    </row>
    <row r="269" spans="1:18" x14ac:dyDescent="0.25">
      <c r="A269" s="157"/>
      <c r="B269" s="157"/>
      <c r="C269" s="204"/>
      <c r="D269" s="205"/>
      <c r="E269" s="206"/>
      <c r="F269" s="206"/>
      <c r="G269" s="206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2"/>
    </row>
    <row r="270" spans="1:18" x14ac:dyDescent="0.25">
      <c r="A270" s="157"/>
      <c r="B270" s="157"/>
      <c r="C270" s="204"/>
      <c r="D270" s="205"/>
      <c r="E270" s="206"/>
      <c r="F270" s="206"/>
      <c r="G270" s="206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2"/>
    </row>
    <row r="271" spans="1:18" x14ac:dyDescent="0.25">
      <c r="A271" s="157"/>
      <c r="B271" s="157"/>
      <c r="C271" s="204"/>
      <c r="D271" s="205"/>
      <c r="E271" s="206"/>
      <c r="F271" s="206"/>
      <c r="G271" s="206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2"/>
    </row>
    <row r="272" spans="1:18" x14ac:dyDescent="0.25">
      <c r="A272" s="157"/>
      <c r="B272" s="157"/>
      <c r="C272" s="204"/>
      <c r="D272" s="205"/>
      <c r="E272" s="206"/>
      <c r="F272" s="206"/>
      <c r="G272" s="206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2"/>
    </row>
    <row r="273" spans="1:18" x14ac:dyDescent="0.25">
      <c r="A273" s="157"/>
      <c r="B273" s="157"/>
      <c r="C273" s="204"/>
      <c r="D273" s="205"/>
      <c r="E273" s="206"/>
      <c r="F273" s="206"/>
      <c r="G273" s="206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2"/>
    </row>
    <row r="274" spans="1:18" x14ac:dyDescent="0.25">
      <c r="A274" s="157"/>
      <c r="B274" s="157"/>
      <c r="C274" s="204"/>
      <c r="D274" s="205"/>
      <c r="E274" s="206"/>
      <c r="F274" s="206"/>
      <c r="G274" s="206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2"/>
    </row>
    <row r="275" spans="1:18" x14ac:dyDescent="0.25">
      <c r="A275" s="157"/>
      <c r="B275" s="157"/>
      <c r="C275" s="204"/>
      <c r="D275" s="205"/>
      <c r="E275" s="206"/>
      <c r="F275" s="206"/>
      <c r="G275" s="206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2"/>
    </row>
    <row r="276" spans="1:18" x14ac:dyDescent="0.25">
      <c r="A276" s="157"/>
      <c r="B276" s="157"/>
      <c r="C276" s="204"/>
      <c r="D276" s="205"/>
      <c r="E276" s="206"/>
      <c r="F276" s="206"/>
      <c r="G276" s="206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2"/>
    </row>
    <row r="277" spans="1:18" x14ac:dyDescent="0.25">
      <c r="A277" s="157"/>
      <c r="B277" s="157"/>
      <c r="C277" s="204"/>
      <c r="D277" s="205"/>
      <c r="E277" s="206"/>
      <c r="F277" s="206"/>
      <c r="G277" s="206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2"/>
    </row>
    <row r="278" spans="1:18" x14ac:dyDescent="0.25">
      <c r="A278" s="157"/>
      <c r="B278" s="157"/>
      <c r="C278" s="204"/>
      <c r="D278" s="205"/>
      <c r="E278" s="206"/>
      <c r="F278" s="206"/>
      <c r="G278" s="206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2"/>
    </row>
    <row r="279" spans="1:18" x14ac:dyDescent="0.25">
      <c r="A279" s="157"/>
      <c r="B279" s="157"/>
      <c r="C279" s="204"/>
      <c r="D279" s="205"/>
      <c r="E279" s="206"/>
      <c r="F279" s="206"/>
      <c r="G279" s="206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2"/>
    </row>
    <row r="280" spans="1:18" x14ac:dyDescent="0.25">
      <c r="A280" s="157"/>
      <c r="B280" s="157"/>
      <c r="C280" s="204"/>
      <c r="D280" s="205"/>
      <c r="E280" s="206"/>
      <c r="F280" s="206"/>
      <c r="G280" s="206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2"/>
    </row>
    <row r="281" spans="1:18" x14ac:dyDescent="0.25">
      <c r="A281" s="157"/>
      <c r="B281" s="157"/>
      <c r="C281" s="204"/>
      <c r="D281" s="205"/>
      <c r="E281" s="206"/>
      <c r="F281" s="206"/>
      <c r="G281" s="206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2"/>
    </row>
    <row r="282" spans="1:18" x14ac:dyDescent="0.25">
      <c r="A282" s="157"/>
      <c r="B282" s="157"/>
      <c r="C282" s="204"/>
      <c r="D282" s="205"/>
      <c r="E282" s="206"/>
      <c r="F282" s="206"/>
      <c r="G282" s="206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2"/>
    </row>
    <row r="283" spans="1:18" x14ac:dyDescent="0.25">
      <c r="A283" s="157"/>
      <c r="B283" s="157"/>
      <c r="C283" s="204"/>
      <c r="D283" s="205"/>
      <c r="E283" s="206"/>
      <c r="F283" s="206"/>
      <c r="G283" s="206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2"/>
    </row>
    <row r="284" spans="1:18" x14ac:dyDescent="0.25">
      <c r="A284" s="157"/>
      <c r="B284" s="157"/>
      <c r="C284" s="204"/>
      <c r="D284" s="205"/>
      <c r="E284" s="206"/>
      <c r="F284" s="206"/>
      <c r="G284" s="206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2"/>
    </row>
    <row r="285" spans="1:18" x14ac:dyDescent="0.25">
      <c r="A285" s="157"/>
      <c r="B285" s="157"/>
      <c r="C285" s="204"/>
      <c r="D285" s="205"/>
      <c r="E285" s="206"/>
      <c r="F285" s="206"/>
      <c r="G285" s="206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2"/>
    </row>
    <row r="286" spans="1:18" x14ac:dyDescent="0.25">
      <c r="A286" s="157"/>
      <c r="B286" s="157"/>
      <c r="C286" s="204"/>
      <c r="D286" s="205"/>
      <c r="E286" s="206"/>
      <c r="F286" s="206"/>
      <c r="G286" s="206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  <c r="R286" s="2"/>
    </row>
    <row r="287" spans="1:18" x14ac:dyDescent="0.25">
      <c r="A287" s="157"/>
      <c r="B287" s="157"/>
      <c r="C287" s="204"/>
      <c r="D287" s="205"/>
      <c r="E287" s="206"/>
      <c r="F287" s="206"/>
      <c r="G287" s="206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  <c r="R287" s="2"/>
    </row>
    <row r="288" spans="1:18" x14ac:dyDescent="0.25">
      <c r="A288" s="157"/>
      <c r="B288" s="157"/>
      <c r="C288" s="204"/>
      <c r="D288" s="205"/>
      <c r="E288" s="206"/>
      <c r="F288" s="206"/>
      <c r="G288" s="206"/>
      <c r="H288" s="157"/>
      <c r="I288" s="157"/>
      <c r="J288" s="157"/>
      <c r="K288" s="157"/>
      <c r="L288" s="157"/>
      <c r="M288" s="157"/>
      <c r="N288" s="157"/>
      <c r="O288" s="157"/>
      <c r="P288" s="157"/>
      <c r="Q288" s="157"/>
      <c r="R288" s="2"/>
    </row>
    <row r="289" spans="1:18" x14ac:dyDescent="0.25">
      <c r="A289" s="157"/>
      <c r="B289" s="157"/>
      <c r="C289" s="204"/>
      <c r="D289" s="205"/>
      <c r="E289" s="206"/>
      <c r="F289" s="206"/>
      <c r="G289" s="206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2"/>
    </row>
    <row r="290" spans="1:18" x14ac:dyDescent="0.25">
      <c r="A290" s="157"/>
      <c r="B290" s="157"/>
      <c r="C290" s="204"/>
      <c r="D290" s="205"/>
      <c r="E290" s="206"/>
      <c r="F290" s="206"/>
      <c r="G290" s="206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  <c r="R290" s="2"/>
    </row>
    <row r="291" spans="1:18" x14ac:dyDescent="0.25">
      <c r="A291" s="157"/>
      <c r="B291" s="157"/>
      <c r="C291" s="204"/>
      <c r="D291" s="205"/>
      <c r="E291" s="206"/>
      <c r="F291" s="206"/>
      <c r="G291" s="206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2"/>
    </row>
    <row r="292" spans="1:18" x14ac:dyDescent="0.25">
      <c r="A292" s="157"/>
      <c r="B292" s="157"/>
      <c r="C292" s="204"/>
      <c r="D292" s="205"/>
      <c r="E292" s="206"/>
      <c r="F292" s="206"/>
      <c r="G292" s="206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  <c r="R292" s="2"/>
    </row>
    <row r="293" spans="1:18" x14ac:dyDescent="0.25">
      <c r="A293" s="157"/>
      <c r="B293" s="157"/>
      <c r="C293" s="204"/>
      <c r="D293" s="205"/>
      <c r="E293" s="206"/>
      <c r="F293" s="206"/>
      <c r="G293" s="206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2"/>
    </row>
    <row r="294" spans="1:18" x14ac:dyDescent="0.25">
      <c r="A294" s="157"/>
      <c r="B294" s="157"/>
      <c r="C294" s="204"/>
      <c r="D294" s="205"/>
      <c r="E294" s="206"/>
      <c r="F294" s="206"/>
      <c r="G294" s="206"/>
      <c r="H294" s="157"/>
      <c r="I294" s="157"/>
      <c r="J294" s="157"/>
      <c r="K294" s="157"/>
      <c r="L294" s="157"/>
      <c r="M294" s="157"/>
      <c r="N294" s="157"/>
      <c r="O294" s="157"/>
      <c r="P294" s="157"/>
      <c r="Q294" s="157"/>
      <c r="R294" s="2"/>
    </row>
    <row r="295" spans="1:18" x14ac:dyDescent="0.25">
      <c r="A295" s="157"/>
      <c r="B295" s="157"/>
      <c r="C295" s="204"/>
      <c r="D295" s="205"/>
      <c r="E295" s="206"/>
      <c r="F295" s="206"/>
      <c r="G295" s="206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2"/>
    </row>
    <row r="296" spans="1:18" x14ac:dyDescent="0.25">
      <c r="A296" s="157"/>
      <c r="B296" s="157"/>
      <c r="C296" s="204"/>
      <c r="D296" s="205"/>
      <c r="E296" s="206"/>
      <c r="F296" s="206"/>
      <c r="G296" s="206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  <c r="R296" s="2"/>
    </row>
    <row r="297" spans="1:18" x14ac:dyDescent="0.25">
      <c r="A297" s="157"/>
      <c r="B297" s="157"/>
      <c r="C297" s="204"/>
      <c r="D297" s="205"/>
      <c r="E297" s="206"/>
      <c r="F297" s="206"/>
      <c r="G297" s="206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2"/>
    </row>
    <row r="298" spans="1:18" x14ac:dyDescent="0.25">
      <c r="A298" s="157"/>
      <c r="B298" s="157"/>
      <c r="C298" s="204"/>
      <c r="D298" s="205"/>
      <c r="E298" s="206"/>
      <c r="F298" s="206"/>
      <c r="G298" s="206"/>
      <c r="H298" s="157"/>
      <c r="I298" s="157"/>
      <c r="J298" s="157"/>
      <c r="K298" s="157"/>
      <c r="L298" s="157"/>
      <c r="M298" s="157"/>
      <c r="N298" s="157"/>
      <c r="O298" s="157"/>
      <c r="P298" s="157"/>
      <c r="Q298" s="157"/>
      <c r="R298" s="2"/>
    </row>
    <row r="299" spans="1:18" x14ac:dyDescent="0.25">
      <c r="A299" s="157"/>
      <c r="B299" s="157"/>
      <c r="C299" s="204"/>
      <c r="D299" s="205"/>
      <c r="E299" s="206"/>
      <c r="F299" s="206"/>
      <c r="G299" s="206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  <c r="R299" s="2"/>
    </row>
    <row r="300" spans="1:18" x14ac:dyDescent="0.25">
      <c r="A300" s="157"/>
      <c r="B300" s="157"/>
      <c r="C300" s="204"/>
      <c r="D300" s="205"/>
      <c r="E300" s="206"/>
      <c r="F300" s="206"/>
      <c r="G300" s="206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2"/>
    </row>
    <row r="301" spans="1:18" x14ac:dyDescent="0.25">
      <c r="A301" s="157"/>
      <c r="B301" s="157"/>
      <c r="C301" s="204"/>
      <c r="D301" s="205"/>
      <c r="E301" s="206"/>
      <c r="F301" s="206"/>
      <c r="G301" s="206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2"/>
    </row>
    <row r="302" spans="1:18" x14ac:dyDescent="0.25">
      <c r="A302" s="157"/>
      <c r="B302" s="157"/>
      <c r="C302" s="204"/>
      <c r="D302" s="205"/>
      <c r="E302" s="206"/>
      <c r="F302" s="206"/>
      <c r="G302" s="206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2"/>
    </row>
    <row r="303" spans="1:18" x14ac:dyDescent="0.25">
      <c r="A303" s="157"/>
      <c r="B303" s="157"/>
      <c r="C303" s="204"/>
      <c r="D303" s="205"/>
      <c r="E303" s="206"/>
      <c r="F303" s="206"/>
      <c r="G303" s="206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2"/>
    </row>
    <row r="304" spans="1:18" x14ac:dyDescent="0.25">
      <c r="A304" s="157"/>
      <c r="B304" s="157"/>
      <c r="C304" s="204"/>
      <c r="D304" s="205"/>
      <c r="E304" s="206"/>
      <c r="F304" s="206"/>
      <c r="G304" s="206"/>
      <c r="H304" s="157"/>
      <c r="I304" s="157"/>
      <c r="J304" s="157"/>
      <c r="K304" s="157"/>
      <c r="L304" s="157"/>
      <c r="M304" s="157"/>
      <c r="N304" s="157"/>
      <c r="O304" s="157"/>
      <c r="P304" s="157"/>
      <c r="Q304" s="157"/>
      <c r="R304" s="2"/>
    </row>
    <row r="305" spans="1:18" x14ac:dyDescent="0.25">
      <c r="A305" s="157"/>
      <c r="B305" s="157"/>
      <c r="C305" s="204"/>
      <c r="D305" s="205"/>
      <c r="E305" s="206"/>
      <c r="F305" s="206"/>
      <c r="G305" s="206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2"/>
    </row>
    <row r="306" spans="1:18" x14ac:dyDescent="0.25">
      <c r="A306" s="157"/>
      <c r="B306" s="157"/>
      <c r="C306" s="204"/>
      <c r="D306" s="205"/>
      <c r="E306" s="206"/>
      <c r="F306" s="206"/>
      <c r="G306" s="206"/>
      <c r="H306" s="157"/>
      <c r="I306" s="157"/>
      <c r="J306" s="157"/>
      <c r="K306" s="157"/>
      <c r="L306" s="157"/>
      <c r="M306" s="157"/>
      <c r="N306" s="157"/>
      <c r="O306" s="157"/>
      <c r="P306" s="157"/>
      <c r="Q306" s="157"/>
      <c r="R306" s="2"/>
    </row>
    <row r="307" spans="1:18" x14ac:dyDescent="0.25">
      <c r="A307" s="157"/>
      <c r="B307" s="157"/>
      <c r="C307" s="204"/>
      <c r="D307" s="205"/>
      <c r="E307" s="206"/>
      <c r="F307" s="206"/>
      <c r="G307" s="206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2"/>
    </row>
    <row r="308" spans="1:18" x14ac:dyDescent="0.25">
      <c r="A308" s="157"/>
      <c r="B308" s="157"/>
      <c r="C308" s="204"/>
      <c r="D308" s="205"/>
      <c r="E308" s="206"/>
      <c r="F308" s="206"/>
      <c r="G308" s="206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2"/>
    </row>
    <row r="309" spans="1:18" x14ac:dyDescent="0.25">
      <c r="A309" s="157"/>
      <c r="B309" s="157"/>
      <c r="C309" s="204"/>
      <c r="D309" s="205"/>
      <c r="E309" s="206"/>
      <c r="F309" s="206"/>
      <c r="G309" s="206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2"/>
    </row>
    <row r="310" spans="1:18" x14ac:dyDescent="0.25">
      <c r="A310" s="157"/>
      <c r="B310" s="157"/>
      <c r="C310" s="204"/>
      <c r="D310" s="205"/>
      <c r="E310" s="206"/>
      <c r="F310" s="206"/>
      <c r="G310" s="206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2"/>
    </row>
    <row r="311" spans="1:18" x14ac:dyDescent="0.25">
      <c r="A311" s="157"/>
      <c r="B311" s="157"/>
      <c r="C311" s="204"/>
      <c r="D311" s="205"/>
      <c r="E311" s="206"/>
      <c r="F311" s="206"/>
      <c r="G311" s="206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2"/>
    </row>
    <row r="312" spans="1:18" x14ac:dyDescent="0.25">
      <c r="A312" s="157"/>
      <c r="B312" s="157"/>
      <c r="C312" s="204"/>
      <c r="D312" s="205"/>
      <c r="E312" s="206"/>
      <c r="F312" s="206"/>
      <c r="G312" s="206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  <c r="R312" s="2"/>
    </row>
    <row r="313" spans="1:18" x14ac:dyDescent="0.25">
      <c r="A313" s="157"/>
      <c r="B313" s="157"/>
      <c r="C313" s="204"/>
      <c r="D313" s="205"/>
      <c r="E313" s="206"/>
      <c r="F313" s="206"/>
      <c r="G313" s="206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2"/>
    </row>
    <row r="314" spans="1:18" x14ac:dyDescent="0.25">
      <c r="A314" s="157"/>
      <c r="B314" s="157"/>
      <c r="C314" s="204"/>
      <c r="D314" s="205"/>
      <c r="E314" s="206"/>
      <c r="F314" s="206"/>
      <c r="G314" s="206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2"/>
    </row>
    <row r="315" spans="1:18" x14ac:dyDescent="0.25">
      <c r="A315" s="157"/>
      <c r="B315" s="157"/>
      <c r="C315" s="204"/>
      <c r="D315" s="205"/>
      <c r="E315" s="206"/>
      <c r="F315" s="206"/>
      <c r="G315" s="206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2"/>
    </row>
    <row r="316" spans="1:18" x14ac:dyDescent="0.25">
      <c r="A316" s="157"/>
      <c r="B316" s="157"/>
      <c r="C316" s="204"/>
      <c r="D316" s="205"/>
      <c r="E316" s="206"/>
      <c r="F316" s="206"/>
      <c r="G316" s="206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2"/>
    </row>
    <row r="317" spans="1:18" x14ac:dyDescent="0.25">
      <c r="A317" s="157"/>
      <c r="B317" s="157"/>
      <c r="C317" s="204"/>
      <c r="D317" s="205"/>
      <c r="E317" s="206"/>
      <c r="F317" s="206"/>
      <c r="G317" s="206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2"/>
    </row>
    <row r="318" spans="1:18" x14ac:dyDescent="0.25">
      <c r="A318" s="157"/>
      <c r="B318" s="157"/>
      <c r="C318" s="204"/>
      <c r="D318" s="205"/>
      <c r="E318" s="206"/>
      <c r="F318" s="206"/>
      <c r="G318" s="206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2"/>
    </row>
    <row r="319" spans="1:18" x14ac:dyDescent="0.25">
      <c r="A319" s="157"/>
      <c r="B319" s="157"/>
      <c r="C319" s="204"/>
      <c r="D319" s="205"/>
      <c r="E319" s="206"/>
      <c r="F319" s="206"/>
      <c r="G319" s="206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2"/>
    </row>
    <row r="320" spans="1:18" x14ac:dyDescent="0.25">
      <c r="A320" s="157"/>
      <c r="B320" s="157"/>
      <c r="C320" s="204"/>
      <c r="D320" s="205"/>
      <c r="E320" s="206"/>
      <c r="F320" s="206"/>
      <c r="G320" s="206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2"/>
    </row>
    <row r="321" spans="1:18" x14ac:dyDescent="0.25">
      <c r="A321" s="157"/>
      <c r="B321" s="157"/>
      <c r="C321" s="204"/>
      <c r="D321" s="205"/>
      <c r="E321" s="206"/>
      <c r="F321" s="206"/>
      <c r="G321" s="206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2"/>
    </row>
    <row r="322" spans="1:18" x14ac:dyDescent="0.25">
      <c r="A322" s="157"/>
      <c r="B322" s="157"/>
      <c r="C322" s="204"/>
      <c r="D322" s="205"/>
      <c r="E322" s="206"/>
      <c r="F322" s="206"/>
      <c r="G322" s="206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  <c r="R322" s="2"/>
    </row>
    <row r="323" spans="1:18" x14ac:dyDescent="0.25">
      <c r="A323" s="157"/>
      <c r="B323" s="157"/>
      <c r="C323" s="204"/>
      <c r="D323" s="205"/>
      <c r="E323" s="206"/>
      <c r="F323" s="206"/>
      <c r="G323" s="206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2"/>
    </row>
    <row r="324" spans="1:18" x14ac:dyDescent="0.25">
      <c r="A324" s="157"/>
      <c r="B324" s="157"/>
      <c r="C324" s="204"/>
      <c r="D324" s="205"/>
      <c r="E324" s="206"/>
      <c r="F324" s="206"/>
      <c r="G324" s="206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2"/>
    </row>
    <row r="325" spans="1:18" x14ac:dyDescent="0.25">
      <c r="A325" s="157"/>
      <c r="B325" s="157"/>
      <c r="C325" s="204"/>
      <c r="D325" s="205"/>
      <c r="E325" s="206"/>
      <c r="F325" s="206"/>
      <c r="G325" s="206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2"/>
    </row>
    <row r="326" spans="1:18" x14ac:dyDescent="0.25">
      <c r="A326" s="157"/>
      <c r="B326" s="157"/>
      <c r="C326" s="204"/>
      <c r="D326" s="205"/>
      <c r="E326" s="206"/>
      <c r="F326" s="206"/>
      <c r="G326" s="206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2"/>
    </row>
    <row r="327" spans="1:18" x14ac:dyDescent="0.25">
      <c r="A327" s="157"/>
      <c r="B327" s="157"/>
      <c r="C327" s="204"/>
      <c r="D327" s="205"/>
      <c r="E327" s="206"/>
      <c r="F327" s="206"/>
      <c r="G327" s="206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2"/>
    </row>
    <row r="328" spans="1:18" x14ac:dyDescent="0.25">
      <c r="A328" s="157"/>
      <c r="B328" s="157"/>
      <c r="C328" s="204"/>
      <c r="D328" s="205"/>
      <c r="E328" s="206"/>
      <c r="F328" s="206"/>
      <c r="G328" s="206"/>
      <c r="H328" s="157"/>
      <c r="I328" s="157"/>
      <c r="J328" s="157"/>
      <c r="K328" s="157"/>
      <c r="L328" s="157"/>
      <c r="M328" s="157"/>
      <c r="N328" s="157"/>
      <c r="O328" s="157"/>
      <c r="P328" s="157"/>
      <c r="Q328" s="157"/>
      <c r="R328" s="2"/>
    </row>
    <row r="329" spans="1:18" x14ac:dyDescent="0.25">
      <c r="A329" s="157"/>
      <c r="B329" s="157"/>
      <c r="C329" s="204"/>
      <c r="D329" s="205"/>
      <c r="E329" s="206"/>
      <c r="F329" s="206"/>
      <c r="G329" s="206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  <c r="R329" s="2"/>
    </row>
    <row r="330" spans="1:18" x14ac:dyDescent="0.25">
      <c r="A330" s="157"/>
      <c r="B330" s="157"/>
      <c r="C330" s="204"/>
      <c r="D330" s="205"/>
      <c r="E330" s="206"/>
      <c r="F330" s="206"/>
      <c r="G330" s="206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2"/>
    </row>
    <row r="331" spans="1:18" x14ac:dyDescent="0.25">
      <c r="A331" s="157"/>
      <c r="B331" s="157"/>
      <c r="C331" s="204"/>
      <c r="D331" s="205"/>
      <c r="E331" s="206"/>
      <c r="F331" s="206"/>
      <c r="G331" s="206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2"/>
    </row>
    <row r="332" spans="1:18" x14ac:dyDescent="0.25">
      <c r="A332" s="157"/>
      <c r="B332" s="157"/>
      <c r="C332" s="204"/>
      <c r="D332" s="205"/>
      <c r="E332" s="206"/>
      <c r="F332" s="206"/>
      <c r="G332" s="206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2"/>
    </row>
    <row r="333" spans="1:18" x14ac:dyDescent="0.25">
      <c r="A333" s="157"/>
      <c r="B333" s="157"/>
      <c r="C333" s="204"/>
      <c r="D333" s="205"/>
      <c r="E333" s="206"/>
      <c r="F333" s="206"/>
      <c r="G333" s="206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2"/>
    </row>
    <row r="334" spans="1:18" x14ac:dyDescent="0.25">
      <c r="A334" s="157"/>
      <c r="B334" s="157"/>
      <c r="C334" s="204"/>
      <c r="D334" s="205"/>
      <c r="E334" s="206"/>
      <c r="F334" s="206"/>
      <c r="G334" s="206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2"/>
    </row>
    <row r="335" spans="1:18" x14ac:dyDescent="0.25">
      <c r="A335" s="157"/>
      <c r="B335" s="157"/>
      <c r="C335" s="204"/>
      <c r="D335" s="205"/>
      <c r="E335" s="206"/>
      <c r="F335" s="206"/>
      <c r="G335" s="206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2"/>
    </row>
    <row r="336" spans="1:18" x14ac:dyDescent="0.25">
      <c r="A336" s="157"/>
      <c r="B336" s="157"/>
      <c r="C336" s="204"/>
      <c r="D336" s="205"/>
      <c r="E336" s="206"/>
      <c r="F336" s="206"/>
      <c r="G336" s="206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  <c r="R336" s="2"/>
    </row>
    <row r="337" spans="1:18" x14ac:dyDescent="0.25">
      <c r="A337" s="157"/>
      <c r="B337" s="157"/>
      <c r="C337" s="204"/>
      <c r="D337" s="205"/>
      <c r="E337" s="206"/>
      <c r="F337" s="206"/>
      <c r="G337" s="206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2"/>
    </row>
    <row r="338" spans="1:18" x14ac:dyDescent="0.25">
      <c r="A338" s="157"/>
      <c r="B338" s="157"/>
      <c r="C338" s="204"/>
      <c r="D338" s="205"/>
      <c r="E338" s="206"/>
      <c r="F338" s="206"/>
      <c r="G338" s="206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2"/>
    </row>
    <row r="339" spans="1:18" x14ac:dyDescent="0.25">
      <c r="A339" s="157"/>
      <c r="B339" s="157"/>
      <c r="C339" s="204"/>
      <c r="D339" s="205"/>
      <c r="E339" s="206"/>
      <c r="F339" s="206"/>
      <c r="G339" s="206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2"/>
    </row>
    <row r="340" spans="1:18" x14ac:dyDescent="0.25">
      <c r="A340" s="157"/>
      <c r="B340" s="157"/>
      <c r="C340" s="204"/>
      <c r="D340" s="205"/>
      <c r="E340" s="206"/>
      <c r="F340" s="206"/>
      <c r="G340" s="206"/>
      <c r="H340" s="157"/>
      <c r="I340" s="157"/>
      <c r="J340" s="157"/>
      <c r="K340" s="157"/>
      <c r="L340" s="157"/>
      <c r="M340" s="157"/>
      <c r="N340" s="157"/>
      <c r="O340" s="157"/>
      <c r="P340" s="157"/>
      <c r="Q340" s="157"/>
      <c r="R340" s="2"/>
    </row>
    <row r="341" spans="1:18" x14ac:dyDescent="0.25">
      <c r="A341" s="157"/>
      <c r="B341" s="157"/>
      <c r="C341" s="204"/>
      <c r="D341" s="205"/>
      <c r="E341" s="206"/>
      <c r="F341" s="206"/>
      <c r="G341" s="206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  <c r="R341" s="2"/>
    </row>
    <row r="342" spans="1:18" x14ac:dyDescent="0.25">
      <c r="A342" s="157"/>
      <c r="B342" s="157"/>
      <c r="C342" s="204"/>
      <c r="D342" s="205"/>
      <c r="E342" s="206"/>
      <c r="F342" s="206"/>
      <c r="G342" s="206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2"/>
    </row>
    <row r="343" spans="1:18" x14ac:dyDescent="0.25">
      <c r="A343" s="157"/>
      <c r="B343" s="157"/>
      <c r="C343" s="204"/>
      <c r="D343" s="205"/>
      <c r="E343" s="206"/>
      <c r="F343" s="206"/>
      <c r="G343" s="206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  <c r="R343" s="2"/>
    </row>
  </sheetData>
  <mergeCells count="17">
    <mergeCell ref="C156:F156"/>
    <mergeCell ref="A5:F5"/>
    <mergeCell ref="A6:F6"/>
    <mergeCell ref="A10:F10"/>
    <mergeCell ref="A1:F1"/>
    <mergeCell ref="A2:F2"/>
    <mergeCell ref="A3:F3"/>
    <mergeCell ref="A4:F4"/>
    <mergeCell ref="A151:F151"/>
    <mergeCell ref="C159:F159"/>
    <mergeCell ref="A173:F173"/>
    <mergeCell ref="A165:F165"/>
    <mergeCell ref="A168:F168"/>
    <mergeCell ref="A169:F169"/>
    <mergeCell ref="A170:F170"/>
    <mergeCell ref="A161:B161"/>
    <mergeCell ref="C161:F161"/>
  </mergeCells>
  <printOptions horizontalCentered="1"/>
  <pageMargins left="0.19685039370078741" right="0.19685039370078741" top="0.19685039370078741" bottom="0.35433070866141736" header="0.19685039370078741" footer="0.55118110236220474"/>
  <pageSetup scale="98" orientation="portrait" r:id="rId1"/>
  <headerFooter alignWithMargins="0">
    <oddFooter xml:space="preserve">&amp;C&amp;6Página &amp;P de &amp;N&amp;R&amp;6
</oddFooter>
  </headerFooter>
  <rowBreaks count="3" manualBreakCount="3">
    <brk id="48" max="5" man="1"/>
    <brk id="90" max="5" man="1"/>
    <brk id="130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92D6E6-F394-4440-8350-9C8498697CBD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9666F6-8184-4867-8C72-375CB7506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13B22C-9804-4EE1-B5E0-0CC7CFBB3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 NO.1</vt:lpstr>
      <vt:lpstr>'ACT. NO.1'!Área_de_impresión</vt:lpstr>
      <vt:lpstr>'ACT. NO.1'!Títulos_a_imprimir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2022-06-07T19:41:22Z</cp:lastPrinted>
  <dcterms:created xsi:type="dcterms:W3CDTF">2018-05-23T14:28:08Z</dcterms:created>
  <dcterms:modified xsi:type="dcterms:W3CDTF">2022-10-05T14:19:26Z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