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Pres. Original+Pres. dif Prec" sheetId="2" r:id="rId1"/>
    <sheet name="Sheet1" sheetId="1" r:id="rId2"/>
  </sheets>
  <externalReferences>
    <externalReference r:id="rId3"/>
    <externalReference r:id="rId4"/>
  </externalReferences>
  <definedNames>
    <definedName name="_xlnm.Print_Area" localSheetId="0">'Pres. Original+Pres. dif Prec'!$A$1:$F$83</definedName>
    <definedName name="DESPLU3">'[1]Analisis '!#REF!</definedName>
    <definedName name="GASOLINA">[2]Ins!$E$582</definedName>
    <definedName name="PLIGADORA2">[2]Ins!$E$584</definedName>
    <definedName name="PWINCHE2000K">[2]Ins!$E$592</definedName>
    <definedName name="_xlnm.Print_Titles" localSheetId="0">'Pres. Original+Pres. dif Prec'!$1:$9</definedName>
  </definedNames>
  <calcPr calcId="162913"/>
</workbook>
</file>

<file path=xl/calcChain.xml><?xml version="1.0" encoding="utf-8"?>
<calcChain xmlns="http://schemas.openxmlformats.org/spreadsheetml/2006/main">
  <c r="F21" i="2" l="1"/>
  <c r="F18" i="2"/>
  <c r="F17" i="2"/>
  <c r="F15" i="2"/>
  <c r="F16" i="2"/>
  <c r="F12" i="2"/>
  <c r="F59" i="2"/>
  <c r="F58" i="2"/>
  <c r="F52" i="2"/>
  <c r="F50" i="2"/>
  <c r="F45" i="2"/>
  <c r="F44" i="2"/>
  <c r="F43" i="2"/>
  <c r="F42" i="2"/>
  <c r="F41" i="2"/>
  <c r="F40" i="2"/>
  <c r="F37" i="2"/>
  <c r="F36" i="2"/>
  <c r="F35" i="2"/>
  <c r="F34" i="2"/>
  <c r="F33" i="2"/>
  <c r="F30" i="2"/>
  <c r="F29" i="2"/>
  <c r="F26" i="2"/>
  <c r="F25" i="2"/>
  <c r="F22" i="2"/>
  <c r="F61" i="2" l="1"/>
  <c r="F55" i="2"/>
  <c r="F63" i="2" s="1"/>
  <c r="F64" i="2" s="1"/>
  <c r="F76" i="2" l="1"/>
  <c r="F72" i="2"/>
  <c r="F68" i="2"/>
  <c r="F75" i="2"/>
  <c r="F71" i="2"/>
  <c r="F67" i="2"/>
  <c r="F70" i="2"/>
  <c r="F73" i="2"/>
  <c r="F69" i="2"/>
  <c r="F74" i="2" l="1"/>
  <c r="F78" i="2" s="1"/>
  <c r="F80" i="2" s="1"/>
</calcChain>
</file>

<file path=xl/sharedStrings.xml><?xml version="1.0" encoding="utf-8"?>
<sst xmlns="http://schemas.openxmlformats.org/spreadsheetml/2006/main" count="95" uniqueCount="75">
  <si>
    <t>INSTITUTO  NACIONAL  DE  AGUAS  POTABLES  Y  ALCANTARILLADOS</t>
  </si>
  <si>
    <t>***INAPA***</t>
  </si>
  <si>
    <t>DIRECCION  DE  INGENIERIA</t>
  </si>
  <si>
    <t>DEPARTAMENTO  DE  COSTOS  Y  PRESUPUESTOS</t>
  </si>
  <si>
    <t>Presupuesto  :  No.171  D/F  27/04/2021</t>
  </si>
  <si>
    <t xml:space="preserve">Obra:  ACUEDUCTO  MULTIPLE  LOS  LIMONES  -  EL  COPEY  A  LOMA  ATRAVESADA,  LINEA  DE  IMPULSION,  </t>
  </si>
  <si>
    <t>LINEA  DE CONDUCCION  Y  REDES  DESDE  ESTACION  E2+690  HASTA  E5+124  (D.R).</t>
  </si>
  <si>
    <t>Provincia:  MONTE  CRISTI</t>
  </si>
  <si>
    <t>ZONA:</t>
  </si>
  <si>
    <t>PARTIDA</t>
  </si>
  <si>
    <t>DESCRIPCCION</t>
  </si>
  <si>
    <t>CANTIDAD</t>
  </si>
  <si>
    <t>UND</t>
  </si>
  <si>
    <t>P.U.  (RD$)</t>
  </si>
  <si>
    <t>VALOR  (  RD$)</t>
  </si>
  <si>
    <t>A</t>
  </si>
  <si>
    <t>LINEA  DE  IMPULSION,  CONDUCCION  Y  REDES</t>
  </si>
  <si>
    <t xml:space="preserve"> Replanteo</t>
  </si>
  <si>
    <t>M</t>
  </si>
  <si>
    <t xml:space="preserve"> MOVIMIENTO DE TIERRA:</t>
  </si>
  <si>
    <t xml:space="preserve"> Excavacion  material  compacto  c/equipo</t>
  </si>
  <si>
    <t>M3N</t>
  </si>
  <si>
    <t xml:space="preserve"> Suministro  y  colocacion  asiento  de  arena  e=0.10  M</t>
  </si>
  <si>
    <t>M3</t>
  </si>
  <si>
    <t xml:space="preserve"> Colocacion  y  compactado  de  material  c/compactador mecanico  en  capas  de  0.20  M.  C/material  producto  de la  excavacion</t>
  </si>
  <si>
    <t>M3C</t>
  </si>
  <si>
    <t xml:space="preserve"> Bote de material con camion D= 5 KM (incluye carguio y esparcimiento en botadero)</t>
  </si>
  <si>
    <t>M3E</t>
  </si>
  <si>
    <t xml:space="preserve"> SUMINISTRO DE TUBERiA</t>
  </si>
  <si>
    <t xml:space="preserve"> De  04" PVC SDR-21  C/J.G.  +2% de perdidas</t>
  </si>
  <si>
    <t xml:space="preserve"> De 04" PVC SDR-26  C/J.G. +2% de perdidas</t>
  </si>
  <si>
    <t xml:space="preserve"> COLOCACION DE TUBERiA</t>
  </si>
  <si>
    <t xml:space="preserve"> De  04"  PVC  SDR-21  C/J.G</t>
  </si>
  <si>
    <t xml:space="preserve"> De  04"  PVC  SDR-26  C/J.G</t>
  </si>
  <si>
    <t xml:space="preserve"> PRUEBA HIDROSTATICA</t>
  </si>
  <si>
    <t xml:space="preserve"> De  04" PVC SDR-21 C/J.G (tramo sin acometidas)</t>
  </si>
  <si>
    <t xml:space="preserve"> De 04" PVC SDR-26 C/J.G  (tramo con acometidas)</t>
  </si>
  <si>
    <t>SUMINISTRO  Y  COLOCACION  PIEZAS ESPECIALES,  PVC  SCH-40</t>
  </si>
  <si>
    <t xml:space="preserve"> Codo Ø  4"  x  90°</t>
  </si>
  <si>
    <t>Ud</t>
  </si>
  <si>
    <t xml:space="preserve"> Codo Ø  4"   x  45°</t>
  </si>
  <si>
    <t>Tee Ø 4"  x  4"</t>
  </si>
  <si>
    <t>Reduccibn  4"  x  3"</t>
  </si>
  <si>
    <t>Anclaje  de  H.S.  para  piezas,  segun  detalle</t>
  </si>
  <si>
    <t xml:space="preserve"> SUMINISTRO Y COLOCACION DE VALVULAS</t>
  </si>
  <si>
    <t xml:space="preserve"> Valvula de desague  H.F.de  Ø  4" 150  PSI,  Completa</t>
  </si>
  <si>
    <t>Valvula de aire  combinada  H.F.  Ø 1"  150  PSI,Cornpleta</t>
  </si>
  <si>
    <t xml:space="preserve"> Registro  para  valvula  de  aire,  segUn  detalle</t>
  </si>
  <si>
    <t>Suministro y colocacion caja telescopica, segun detalle</t>
  </si>
  <si>
    <t>Anclaje de H.S tipo 4,  F'c=  210  KG/CM2 para valvula de desague, segun detalle</t>
  </si>
  <si>
    <t>Anclaje de H.A.  tipo  1,  F'c=  210  KG/CM'  -1.45  qq/m3, para  valvula  de  desague, segun detalle</t>
  </si>
  <si>
    <t xml:space="preserve"> Señalizacion, control, manejo de transito y seguridad en la via, (incluye uso de letreros con base en angulares,  uso  de  de  conos  refractarios,  luces intermitentes  de  color  ambar  con  recarga  solar, barreras  de  peligro  naranja  y  hombres  con banderolas)</t>
  </si>
  <si>
    <t>Limpieza  continua  y  final  Inc.  obreros,  camion  y</t>
  </si>
  <si>
    <t>herramientas  menores)</t>
  </si>
  <si>
    <t>SUB  -  TOTAL  FASE  A</t>
  </si>
  <si>
    <t xml:space="preserve">B </t>
  </si>
  <si>
    <t xml:space="preserve"> VARIOS</t>
  </si>
  <si>
    <t>Valla  anunciando  obra  4'  x  8'  impresion  full  color, conteniendo  logo  de  INAPA,  nombre  proyecto  y contratista.  estructura  en  tubos  galvanizados  1  1/2  x  1 1/2  y  soportes  en  tubo  cuadrado  4  x  4</t>
  </si>
  <si>
    <t>Campamento,  (Inc.  alquiler  de  casa  con  o  sin  solar  y caseta  de  materiales)</t>
  </si>
  <si>
    <t>Meses</t>
  </si>
  <si>
    <t>SUB-TOTAL  FASE B</t>
  </si>
  <si>
    <t>SUB  TOTAL  GENERAL</t>
  </si>
  <si>
    <t>GASTOS  INDIRECTOS</t>
  </si>
  <si>
    <t>Honorarios  Profesionales</t>
  </si>
  <si>
    <t>Gastos  Administrativos</t>
  </si>
  <si>
    <t>Seguros,  Polizas  y  Fianzas</t>
  </si>
  <si>
    <t>Supervision  de  la  Obra</t>
  </si>
  <si>
    <t>Gastos  de  Transporte</t>
  </si>
  <si>
    <t>Ley  6-86</t>
  </si>
  <si>
    <t>CODIA</t>
  </si>
  <si>
    <t>ITBIS  (Ley  07-2007)</t>
  </si>
  <si>
    <t>Imprevistos</t>
  </si>
  <si>
    <t>Mantenimiento  y  Operacion  Sistemas  INAPA</t>
  </si>
  <si>
    <t>TOTAL  GASTOS  INDIRECTOS</t>
  </si>
  <si>
    <t>TOTAL  A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</si>
</sst>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ont="1"/>
    <xf numFmtId="49" fontId="2" fillId="0" borderId="0" xfId="0" applyNumberFormat="1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/>
    <xf numFmtId="49" fontId="2" fillId="0" borderId="4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49" fontId="2" fillId="2" borderId="3" xfId="0" applyNumberFormat="1" applyFont="1" applyFill="1" applyBorder="1" applyAlignment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3" xfId="0" applyBorder="1"/>
    <xf numFmtId="49" fontId="4" fillId="0" borderId="3" xfId="0" applyNumberFormat="1" applyFont="1" applyBorder="1" applyAlignment="1"/>
    <xf numFmtId="4" fontId="4" fillId="0" borderId="3" xfId="0" applyNumberFormat="1" applyFont="1" applyBorder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" fillId="0" borderId="3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2" fontId="4" fillId="0" borderId="3" xfId="0" applyNumberFormat="1" applyFont="1" applyBorder="1"/>
    <xf numFmtId="43" fontId="4" fillId="0" borderId="3" xfId="0" applyNumberFormat="1" applyFont="1" applyBorder="1"/>
    <xf numFmtId="49" fontId="4" fillId="0" borderId="3" xfId="0" applyNumberFormat="1" applyFont="1" applyBorder="1"/>
    <xf numFmtId="0" fontId="0" fillId="0" borderId="3" xfId="0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0" fontId="0" fillId="2" borderId="3" xfId="0" applyFill="1" applyBorder="1"/>
    <xf numFmtId="49" fontId="2" fillId="2" borderId="3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4" fontId="2" fillId="2" borderId="3" xfId="0" applyNumberFormat="1" applyFont="1" applyFill="1" applyBorder="1"/>
    <xf numFmtId="0" fontId="1" fillId="0" borderId="3" xfId="0" applyFont="1" applyBorder="1" applyAlignment="1">
      <alignment horizontal="center"/>
    </xf>
    <xf numFmtId="4" fontId="2" fillId="0" borderId="3" xfId="0" applyNumberFormat="1" applyFont="1" applyBorder="1"/>
    <xf numFmtId="0" fontId="1" fillId="0" borderId="3" xfId="0" applyFont="1" applyBorder="1" applyAlignment="1">
      <alignment horizontal="right"/>
    </xf>
    <xf numFmtId="49" fontId="4" fillId="0" borderId="3" xfId="0" applyNumberFormat="1" applyFont="1" applyBorder="1" applyAlignment="1">
      <alignment wrapText="1"/>
    </xf>
    <xf numFmtId="0" fontId="0" fillId="2" borderId="5" xfId="0" applyFill="1" applyBorder="1"/>
    <xf numFmtId="49" fontId="2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2" fillId="2" borderId="5" xfId="0" applyNumberFormat="1" applyFont="1" applyFill="1" applyBorder="1"/>
    <xf numFmtId="0" fontId="0" fillId="2" borderId="4" xfId="0" applyFill="1" applyBorder="1"/>
    <xf numFmtId="49" fontId="2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4" fontId="2" fillId="2" borderId="4" xfId="0" applyNumberFormat="1" applyFont="1" applyFill="1" applyBorder="1"/>
    <xf numFmtId="49" fontId="2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10" fontId="4" fillId="0" borderId="3" xfId="0" applyNumberFormat="1" applyFont="1" applyBorder="1"/>
    <xf numFmtId="0" fontId="0" fillId="0" borderId="5" xfId="0" applyBorder="1"/>
    <xf numFmtId="49" fontId="2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2" fillId="0" borderId="5" xfId="0" applyNumberFormat="1" applyFont="1" applyBorder="1"/>
    <xf numFmtId="49" fontId="2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4" fontId="5" fillId="2" borderId="3" xfId="0" applyNumberFormat="1" applyFont="1" applyFill="1" applyBorder="1"/>
    <xf numFmtId="0" fontId="0" fillId="0" borderId="3" xfId="0" applyBorder="1" applyAlignment="1"/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ller\Desktop\PRESUPUESTO%20Y%20EQUILIBRIO%20ECONOMICO,%20JUNIO%20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ocuments\Carpeta%20Lissa\Carpeta%20Inapa\DOCUME~1\AMEJIA~1.COS\CONFIG~1\Temp\Rar$DI00.406\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Original+Pres. dif Prec"/>
      <sheetName val="Presupuesto contratado"/>
      <sheetName val="Pres. con diferencia en Precios"/>
      <sheetName val="Analisis "/>
      <sheetName val="Insumo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showGridLines="0" tabSelected="1" view="pageBreakPreview" zoomScaleNormal="100" zoomScaleSheetLayoutView="100" workbookViewId="0">
      <selection activeCell="E82" sqref="E82"/>
    </sheetView>
  </sheetViews>
  <sheetFormatPr baseColWidth="10" defaultColWidth="9.140625" defaultRowHeight="15" x14ac:dyDescent="0.25"/>
  <cols>
    <col min="1" max="1" width="12.7109375" customWidth="1"/>
    <col min="2" max="2" width="57.7109375" style="4" customWidth="1"/>
    <col min="3" max="3" width="15.7109375" customWidth="1"/>
    <col min="4" max="4" width="9.140625" style="61" customWidth="1"/>
    <col min="5" max="5" width="13.7109375" customWidth="1"/>
    <col min="6" max="6" width="18.7109375" customWidth="1"/>
  </cols>
  <sheetData>
    <row r="1" spans="1:7" x14ac:dyDescent="0.25">
      <c r="B1" s="63" t="s">
        <v>0</v>
      </c>
      <c r="C1" s="63"/>
      <c r="D1" s="63"/>
      <c r="E1" s="63"/>
      <c r="F1" s="1"/>
      <c r="G1" s="2"/>
    </row>
    <row r="2" spans="1:7" x14ac:dyDescent="0.25">
      <c r="B2" s="63" t="s">
        <v>1</v>
      </c>
      <c r="C2" s="63"/>
      <c r="D2" s="63"/>
      <c r="E2" s="63"/>
      <c r="F2" s="1"/>
      <c r="G2" s="2"/>
    </row>
    <row r="3" spans="1:7" x14ac:dyDescent="0.25">
      <c r="B3" s="63" t="s">
        <v>2</v>
      </c>
      <c r="C3" s="63"/>
      <c r="D3" s="63"/>
      <c r="E3" s="63"/>
      <c r="F3" s="1"/>
      <c r="G3" s="2"/>
    </row>
    <row r="4" spans="1:7" x14ac:dyDescent="0.25">
      <c r="B4" s="63" t="s">
        <v>3</v>
      </c>
      <c r="C4" s="63"/>
      <c r="D4" s="63"/>
      <c r="E4" s="63"/>
      <c r="F4" s="1"/>
      <c r="G4" s="2"/>
    </row>
    <row r="5" spans="1:7" x14ac:dyDescent="0.25">
      <c r="A5" s="3" t="s">
        <v>4</v>
      </c>
      <c r="C5" s="1"/>
      <c r="D5" s="5"/>
      <c r="E5" s="1"/>
      <c r="F5" s="1"/>
      <c r="G5" s="2"/>
    </row>
    <row r="6" spans="1:7" x14ac:dyDescent="0.25">
      <c r="A6" s="3" t="s">
        <v>5</v>
      </c>
      <c r="C6" s="1"/>
      <c r="D6" s="5"/>
      <c r="E6" s="1"/>
      <c r="F6" s="1"/>
      <c r="G6" s="2"/>
    </row>
    <row r="7" spans="1:7" x14ac:dyDescent="0.25">
      <c r="A7" s="3" t="s">
        <v>6</v>
      </c>
      <c r="C7" s="1"/>
      <c r="D7" s="5"/>
      <c r="E7" s="1"/>
      <c r="F7" s="1"/>
      <c r="G7" s="2"/>
    </row>
    <row r="8" spans="1:7" ht="15.75" thickBot="1" x14ac:dyDescent="0.3">
      <c r="A8" s="3" t="s">
        <v>7</v>
      </c>
      <c r="C8" s="1"/>
      <c r="D8" s="6" t="s">
        <v>8</v>
      </c>
      <c r="E8" s="1"/>
      <c r="F8" s="1"/>
      <c r="G8" s="2"/>
    </row>
    <row r="9" spans="1:7" ht="15.75" thickBot="1" x14ac:dyDescent="0.3">
      <c r="A9" s="7" t="s">
        <v>9</v>
      </c>
      <c r="B9" s="8" t="s">
        <v>10</v>
      </c>
      <c r="C9" s="7" t="s">
        <v>11</v>
      </c>
      <c r="D9" s="8" t="s">
        <v>12</v>
      </c>
      <c r="E9" s="7" t="s">
        <v>13</v>
      </c>
      <c r="F9" s="8" t="s">
        <v>14</v>
      </c>
      <c r="G9" s="2"/>
    </row>
    <row r="10" spans="1:7" x14ac:dyDescent="0.25">
      <c r="A10" s="9"/>
      <c r="B10" s="10"/>
      <c r="C10" s="11"/>
      <c r="D10" s="12"/>
      <c r="E10" s="11"/>
      <c r="F10" s="10"/>
      <c r="G10" s="2"/>
    </row>
    <row r="11" spans="1:7" x14ac:dyDescent="0.25">
      <c r="A11" s="13" t="s">
        <v>15</v>
      </c>
      <c r="B11" s="14" t="s">
        <v>16</v>
      </c>
      <c r="C11" s="15"/>
      <c r="D11" s="16"/>
      <c r="E11" s="15"/>
      <c r="F11" s="15"/>
      <c r="G11" s="2"/>
    </row>
    <row r="12" spans="1:7" x14ac:dyDescent="0.25">
      <c r="A12" s="17">
        <v>1</v>
      </c>
      <c r="B12" s="18" t="s">
        <v>17</v>
      </c>
      <c r="C12" s="19">
        <v>4868</v>
      </c>
      <c r="D12" s="20" t="s">
        <v>18</v>
      </c>
      <c r="E12" s="21">
        <v>14.63</v>
      </c>
      <c r="F12" s="19">
        <f>ROUND(C12*E12,2)</f>
        <v>71218.84</v>
      </c>
      <c r="G12" s="2"/>
    </row>
    <row r="13" spans="1:7" x14ac:dyDescent="0.25">
      <c r="A13" s="17"/>
      <c r="B13" s="18"/>
      <c r="C13" s="19"/>
      <c r="D13" s="20"/>
      <c r="E13" s="21"/>
      <c r="F13" s="19"/>
      <c r="G13" s="2"/>
    </row>
    <row r="14" spans="1:7" x14ac:dyDescent="0.25">
      <c r="A14" s="22">
        <v>2</v>
      </c>
      <c r="B14" s="9" t="s">
        <v>19</v>
      </c>
      <c r="C14" s="23"/>
      <c r="D14" s="24"/>
      <c r="E14" s="23"/>
      <c r="F14" s="23"/>
      <c r="G14" s="2"/>
    </row>
    <row r="15" spans="1:7" x14ac:dyDescent="0.25">
      <c r="A15" s="17">
        <v>2.1</v>
      </c>
      <c r="B15" s="18" t="s">
        <v>20</v>
      </c>
      <c r="C15" s="19">
        <v>1898.52</v>
      </c>
      <c r="D15" s="20" t="s">
        <v>21</v>
      </c>
      <c r="E15" s="25">
        <v>259.87</v>
      </c>
      <c r="F15" s="19">
        <f>ROUND(C15*E15,2)</f>
        <v>493368.39</v>
      </c>
      <c r="G15" s="2"/>
    </row>
    <row r="16" spans="1:7" x14ac:dyDescent="0.25">
      <c r="A16" s="17">
        <v>2.2000000000000002</v>
      </c>
      <c r="B16" s="18" t="s">
        <v>22</v>
      </c>
      <c r="C16" s="21">
        <v>170.38</v>
      </c>
      <c r="D16" s="20" t="s">
        <v>23</v>
      </c>
      <c r="E16" s="19">
        <v>1427</v>
      </c>
      <c r="F16" s="19">
        <f>ROUND(C16*E16,2)</f>
        <v>243132.26</v>
      </c>
      <c r="G16" s="2"/>
    </row>
    <row r="17" spans="1:7" x14ac:dyDescent="0.25">
      <c r="A17" s="17">
        <v>2.2999999999999998</v>
      </c>
      <c r="B17" s="18" t="s">
        <v>24</v>
      </c>
      <c r="C17" s="19">
        <v>1618.61</v>
      </c>
      <c r="D17" s="20" t="s">
        <v>25</v>
      </c>
      <c r="E17" s="26">
        <v>209.63</v>
      </c>
      <c r="F17" s="19">
        <f>ROUND(C17*E17,2)</f>
        <v>339309.21</v>
      </c>
      <c r="G17" s="2"/>
    </row>
    <row r="18" spans="1:7" x14ac:dyDescent="0.25">
      <c r="A18" s="17">
        <v>2.4</v>
      </c>
      <c r="B18" s="18" t="s">
        <v>26</v>
      </c>
      <c r="C18" s="21">
        <v>349.89</v>
      </c>
      <c r="D18" s="20" t="s">
        <v>27</v>
      </c>
      <c r="E18" s="25">
        <v>273.14999999999998</v>
      </c>
      <c r="F18" s="19">
        <f>ROUND(C18*E18,2)</f>
        <v>95572.45</v>
      </c>
      <c r="G18" s="2"/>
    </row>
    <row r="19" spans="1:7" x14ac:dyDescent="0.25">
      <c r="A19" s="17"/>
      <c r="B19" s="18"/>
      <c r="C19" s="23"/>
      <c r="D19" s="24"/>
      <c r="E19" s="23"/>
      <c r="F19" s="23"/>
      <c r="G19" s="2"/>
    </row>
    <row r="20" spans="1:7" x14ac:dyDescent="0.25">
      <c r="A20" s="22">
        <v>3</v>
      </c>
      <c r="B20" s="9" t="s">
        <v>28</v>
      </c>
      <c r="C20" s="23"/>
      <c r="D20" s="24"/>
      <c r="E20" s="23"/>
      <c r="F20" s="23"/>
      <c r="G20" s="2"/>
    </row>
    <row r="21" spans="1:7" x14ac:dyDescent="0.25">
      <c r="A21" s="17">
        <v>3.1</v>
      </c>
      <c r="B21" s="18" t="s">
        <v>29</v>
      </c>
      <c r="C21" s="19">
        <v>2482.6799999999998</v>
      </c>
      <c r="D21" s="20" t="s">
        <v>18</v>
      </c>
      <c r="E21" s="25">
        <v>1287.6062176165804</v>
      </c>
      <c r="F21" s="19">
        <f>ROUND(C21*E21,2)</f>
        <v>3196714.2</v>
      </c>
      <c r="G21" s="2"/>
    </row>
    <row r="22" spans="1:7" x14ac:dyDescent="0.25">
      <c r="A22" s="17">
        <v>3.2</v>
      </c>
      <c r="B22" s="18" t="s">
        <v>30</v>
      </c>
      <c r="C22" s="19">
        <v>2482.6799999999998</v>
      </c>
      <c r="D22" s="20" t="s">
        <v>18</v>
      </c>
      <c r="E22" s="25">
        <v>1060.4231433506043</v>
      </c>
      <c r="F22" s="19">
        <f>ROUND(C22*E22,2)</f>
        <v>2632691.33</v>
      </c>
      <c r="G22" s="2"/>
    </row>
    <row r="23" spans="1:7" x14ac:dyDescent="0.25">
      <c r="A23" s="17"/>
      <c r="B23" s="18"/>
      <c r="C23" s="19"/>
      <c r="D23" s="20"/>
      <c r="E23" s="25"/>
      <c r="F23" s="19"/>
      <c r="G23" s="2"/>
    </row>
    <row r="24" spans="1:7" x14ac:dyDescent="0.25">
      <c r="A24" s="22">
        <v>4</v>
      </c>
      <c r="B24" s="9" t="s">
        <v>31</v>
      </c>
      <c r="C24" s="23"/>
      <c r="D24" s="24"/>
      <c r="E24" s="23"/>
      <c r="F24" s="23"/>
      <c r="G24" s="2"/>
    </row>
    <row r="25" spans="1:7" x14ac:dyDescent="0.25">
      <c r="A25" s="17">
        <v>4.0999999999999996</v>
      </c>
      <c r="B25" s="18" t="s">
        <v>32</v>
      </c>
      <c r="C25" s="19">
        <v>2434</v>
      </c>
      <c r="D25" s="20" t="s">
        <v>18</v>
      </c>
      <c r="E25" s="26">
        <v>34.300000000000004</v>
      </c>
      <c r="F25" s="19">
        <f>ROUND(C25*E25,2)</f>
        <v>83486.2</v>
      </c>
      <c r="G25" s="2"/>
    </row>
    <row r="26" spans="1:7" x14ac:dyDescent="0.25">
      <c r="A26" s="17">
        <v>4.2</v>
      </c>
      <c r="B26" s="18" t="s">
        <v>33</v>
      </c>
      <c r="C26" s="19">
        <v>2434</v>
      </c>
      <c r="D26" s="20" t="s">
        <v>18</v>
      </c>
      <c r="E26" s="26">
        <v>34.300000000000004</v>
      </c>
      <c r="F26" s="19">
        <f>ROUND(C26*E26,2)</f>
        <v>83486.2</v>
      </c>
      <c r="G26" s="2"/>
    </row>
    <row r="27" spans="1:7" x14ac:dyDescent="0.25">
      <c r="A27" s="17"/>
      <c r="B27" s="18"/>
      <c r="C27" s="19"/>
      <c r="D27" s="20"/>
      <c r="E27" s="21"/>
      <c r="F27" s="19"/>
      <c r="G27" s="2"/>
    </row>
    <row r="28" spans="1:7" x14ac:dyDescent="0.25">
      <c r="A28" s="17">
        <v>5</v>
      </c>
      <c r="B28" s="9" t="s">
        <v>34</v>
      </c>
      <c r="C28" s="23"/>
      <c r="D28" s="24"/>
      <c r="E28" s="23"/>
      <c r="F28" s="23"/>
      <c r="G28" s="2"/>
    </row>
    <row r="29" spans="1:7" x14ac:dyDescent="0.25">
      <c r="A29" s="17">
        <v>5.0999999999999996</v>
      </c>
      <c r="B29" s="18" t="s">
        <v>35</v>
      </c>
      <c r="C29" s="19">
        <v>2434</v>
      </c>
      <c r="D29" s="20" t="s">
        <v>18</v>
      </c>
      <c r="E29" s="26">
        <v>55.42</v>
      </c>
      <c r="F29" s="19">
        <f>ROUND(C29*E29,2)</f>
        <v>134892.28</v>
      </c>
      <c r="G29" s="2"/>
    </row>
    <row r="30" spans="1:7" x14ac:dyDescent="0.25">
      <c r="A30" s="17">
        <v>5.2</v>
      </c>
      <c r="B30" s="18" t="s">
        <v>36</v>
      </c>
      <c r="C30" s="19">
        <v>2434</v>
      </c>
      <c r="D30" s="20" t="s">
        <v>18</v>
      </c>
      <c r="E30" s="25">
        <v>108.73</v>
      </c>
      <c r="F30" s="19">
        <f>ROUND(C30*E30,2)</f>
        <v>264648.82</v>
      </c>
      <c r="G30" s="2"/>
    </row>
    <row r="31" spans="1:7" x14ac:dyDescent="0.25">
      <c r="A31" s="17"/>
      <c r="B31" s="18"/>
      <c r="C31" s="19"/>
      <c r="D31" s="20"/>
      <c r="E31" s="25"/>
      <c r="F31" s="19"/>
      <c r="G31" s="2"/>
    </row>
    <row r="32" spans="1:7" x14ac:dyDescent="0.25">
      <c r="A32" s="22">
        <v>6</v>
      </c>
      <c r="B32" s="9" t="s">
        <v>37</v>
      </c>
      <c r="C32" s="23"/>
      <c r="D32" s="24"/>
      <c r="E32" s="23"/>
      <c r="F32" s="23"/>
      <c r="G32" s="2"/>
    </row>
    <row r="33" spans="1:7" x14ac:dyDescent="0.25">
      <c r="A33" s="17">
        <v>6.1</v>
      </c>
      <c r="B33" s="18" t="s">
        <v>38</v>
      </c>
      <c r="C33" s="25">
        <v>1</v>
      </c>
      <c r="D33" s="20" t="s">
        <v>39</v>
      </c>
      <c r="E33" s="26">
        <v>476.22</v>
      </c>
      <c r="F33" s="26">
        <f>ROUND(C33*E33,2)</f>
        <v>476.22</v>
      </c>
      <c r="G33" s="2"/>
    </row>
    <row r="34" spans="1:7" x14ac:dyDescent="0.25">
      <c r="A34" s="17">
        <v>6.2</v>
      </c>
      <c r="B34" s="18" t="s">
        <v>40</v>
      </c>
      <c r="C34" s="25">
        <v>23</v>
      </c>
      <c r="D34" s="20" t="s">
        <v>39</v>
      </c>
      <c r="E34" s="25">
        <v>421.60999999999996</v>
      </c>
      <c r="F34" s="19">
        <f>ROUND(C34*E34,2)</f>
        <v>9697.0300000000007</v>
      </c>
      <c r="G34" s="2"/>
    </row>
    <row r="35" spans="1:7" x14ac:dyDescent="0.25">
      <c r="A35" s="17">
        <v>6.3</v>
      </c>
      <c r="B35" s="18" t="s">
        <v>41</v>
      </c>
      <c r="C35" s="25">
        <v>2</v>
      </c>
      <c r="D35" s="20" t="s">
        <v>39</v>
      </c>
      <c r="E35" s="26">
        <v>642.15000000000009</v>
      </c>
      <c r="F35" s="26">
        <f t="shared" ref="F35:F37" si="0">ROUND(C35*E35,2)</f>
        <v>1284.3</v>
      </c>
      <c r="G35" s="2"/>
    </row>
    <row r="36" spans="1:7" x14ac:dyDescent="0.25">
      <c r="A36" s="17">
        <v>6.4</v>
      </c>
      <c r="B36" s="18" t="s">
        <v>42</v>
      </c>
      <c r="C36" s="25">
        <v>2</v>
      </c>
      <c r="D36" s="20" t="s">
        <v>39</v>
      </c>
      <c r="E36" s="26">
        <v>326.39</v>
      </c>
      <c r="F36" s="19">
        <f t="shared" si="0"/>
        <v>652.78</v>
      </c>
      <c r="G36" s="2"/>
    </row>
    <row r="37" spans="1:7" x14ac:dyDescent="0.25">
      <c r="A37" s="17">
        <v>6.5</v>
      </c>
      <c r="B37" s="18" t="s">
        <v>43</v>
      </c>
      <c r="C37" s="25">
        <v>3.5</v>
      </c>
      <c r="D37" s="20" t="s">
        <v>23</v>
      </c>
      <c r="E37" s="19">
        <v>6247.7690000000002</v>
      </c>
      <c r="F37" s="26">
        <f t="shared" si="0"/>
        <v>21867.19</v>
      </c>
      <c r="G37" s="2"/>
    </row>
    <row r="38" spans="1:7" x14ac:dyDescent="0.25">
      <c r="A38" s="17"/>
      <c r="B38" s="18"/>
      <c r="C38" s="25"/>
      <c r="D38" s="20"/>
      <c r="E38" s="19"/>
      <c r="F38" s="19"/>
      <c r="G38" s="2"/>
    </row>
    <row r="39" spans="1:7" x14ac:dyDescent="0.25">
      <c r="A39" s="22">
        <v>7</v>
      </c>
      <c r="B39" s="9" t="s">
        <v>44</v>
      </c>
      <c r="C39" s="23"/>
      <c r="D39" s="24"/>
      <c r="E39" s="23"/>
      <c r="F39" s="23"/>
      <c r="G39" s="2"/>
    </row>
    <row r="40" spans="1:7" x14ac:dyDescent="0.25">
      <c r="A40" s="17">
        <v>7.1</v>
      </c>
      <c r="B40" s="18" t="s">
        <v>45</v>
      </c>
      <c r="C40" s="25">
        <v>4</v>
      </c>
      <c r="D40" s="20" t="s">
        <v>39</v>
      </c>
      <c r="E40" s="19">
        <v>40718.379999999997</v>
      </c>
      <c r="F40" s="19">
        <f>ROUND(C40*E40,2)</f>
        <v>162873.51999999999</v>
      </c>
      <c r="G40" s="2"/>
    </row>
    <row r="41" spans="1:7" x14ac:dyDescent="0.25">
      <c r="A41" s="17">
        <v>7.2</v>
      </c>
      <c r="B41" s="18" t="s">
        <v>46</v>
      </c>
      <c r="C41" s="25">
        <v>5</v>
      </c>
      <c r="D41" s="20" t="s">
        <v>39</v>
      </c>
      <c r="E41" s="19">
        <v>18399.150000000001</v>
      </c>
      <c r="F41" s="19">
        <f>ROUND(C41*E41,2)</f>
        <v>91995.75</v>
      </c>
      <c r="G41" s="2"/>
    </row>
    <row r="42" spans="1:7" x14ac:dyDescent="0.25">
      <c r="A42" s="17">
        <v>7.3</v>
      </c>
      <c r="B42" s="18" t="s">
        <v>47</v>
      </c>
      <c r="C42" s="25">
        <v>5</v>
      </c>
      <c r="D42" s="20" t="s">
        <v>39</v>
      </c>
      <c r="E42" s="26">
        <v>52985.31</v>
      </c>
      <c r="F42" s="19">
        <f t="shared" ref="F42:F45" si="1">ROUND(C42*E42,2)</f>
        <v>264926.55</v>
      </c>
      <c r="G42" s="2"/>
    </row>
    <row r="43" spans="1:7" x14ac:dyDescent="0.25">
      <c r="A43" s="17">
        <v>7.4</v>
      </c>
      <c r="B43" s="18" t="s">
        <v>48</v>
      </c>
      <c r="C43" s="25">
        <v>4</v>
      </c>
      <c r="D43" s="20" t="s">
        <v>39</v>
      </c>
      <c r="E43" s="19">
        <v>6225.09</v>
      </c>
      <c r="F43" s="19">
        <f t="shared" si="1"/>
        <v>24900.36</v>
      </c>
      <c r="G43" s="2"/>
    </row>
    <row r="44" spans="1:7" x14ac:dyDescent="0.25">
      <c r="A44" s="17">
        <v>7.5</v>
      </c>
      <c r="B44" s="27" t="s">
        <v>49</v>
      </c>
      <c r="C44" s="25">
        <v>0.5</v>
      </c>
      <c r="D44" s="20" t="s">
        <v>23</v>
      </c>
      <c r="E44" s="19">
        <v>7870.44</v>
      </c>
      <c r="F44" s="19">
        <f t="shared" si="1"/>
        <v>3935.22</v>
      </c>
      <c r="G44" s="2"/>
    </row>
    <row r="45" spans="1:7" x14ac:dyDescent="0.25">
      <c r="A45" s="17">
        <v>7.6</v>
      </c>
      <c r="B45" s="27" t="s">
        <v>50</v>
      </c>
      <c r="C45" s="25">
        <v>6</v>
      </c>
      <c r="D45" s="20" t="s">
        <v>23</v>
      </c>
      <c r="E45" s="19">
        <v>14331.38</v>
      </c>
      <c r="F45" s="19">
        <f t="shared" si="1"/>
        <v>85988.28</v>
      </c>
    </row>
    <row r="46" spans="1:7" x14ac:dyDescent="0.25">
      <c r="A46" s="17"/>
      <c r="B46" s="27"/>
      <c r="C46" s="23"/>
      <c r="D46" s="24"/>
      <c r="E46" s="23"/>
      <c r="F46" s="23"/>
    </row>
    <row r="47" spans="1:7" ht="15" customHeight="1" x14ac:dyDescent="0.25">
      <c r="A47" s="22">
        <v>8</v>
      </c>
      <c r="B47" s="62" t="s">
        <v>51</v>
      </c>
      <c r="C47" s="17"/>
      <c r="D47" s="28"/>
      <c r="E47" s="17"/>
      <c r="F47" s="17"/>
    </row>
    <row r="48" spans="1:7" x14ac:dyDescent="0.25">
      <c r="A48" s="17"/>
      <c r="B48" s="62"/>
      <c r="C48" s="23"/>
      <c r="D48" s="24"/>
      <c r="E48" s="23"/>
      <c r="F48" s="23"/>
    </row>
    <row r="49" spans="1:6" x14ac:dyDescent="0.25">
      <c r="A49" s="17"/>
      <c r="B49" s="62"/>
      <c r="C49" s="23"/>
      <c r="D49" s="24"/>
      <c r="E49" s="23"/>
      <c r="F49" s="23"/>
    </row>
    <row r="50" spans="1:6" x14ac:dyDescent="0.25">
      <c r="A50" s="17"/>
      <c r="B50" s="62"/>
      <c r="C50" s="19">
        <v>4868</v>
      </c>
      <c r="D50" s="20" t="s">
        <v>18</v>
      </c>
      <c r="E50" s="25">
        <v>66.25</v>
      </c>
      <c r="F50" s="19">
        <f>ROUND(C50*E50,2)</f>
        <v>322505</v>
      </c>
    </row>
    <row r="51" spans="1:6" x14ac:dyDescent="0.25">
      <c r="A51" s="17"/>
      <c r="B51" s="29"/>
      <c r="C51" s="19"/>
      <c r="D51" s="20"/>
      <c r="E51" s="25"/>
      <c r="F51" s="19"/>
    </row>
    <row r="52" spans="1:6" x14ac:dyDescent="0.25">
      <c r="A52" s="22">
        <v>9</v>
      </c>
      <c r="B52" s="27" t="s">
        <v>52</v>
      </c>
      <c r="C52" s="19">
        <v>4868</v>
      </c>
      <c r="D52" s="20" t="s">
        <v>18</v>
      </c>
      <c r="E52" s="26">
        <v>35.979999999999997</v>
      </c>
      <c r="F52" s="19">
        <f>ROUND(C52*E52,2)</f>
        <v>175150.64</v>
      </c>
    </row>
    <row r="53" spans="1:6" x14ac:dyDescent="0.25">
      <c r="A53" s="17"/>
      <c r="B53" s="27" t="s">
        <v>53</v>
      </c>
      <c r="C53" s="23"/>
      <c r="D53" s="24"/>
      <c r="E53" s="23"/>
      <c r="F53" s="23"/>
    </row>
    <row r="54" spans="1:6" x14ac:dyDescent="0.25">
      <c r="A54" s="17"/>
      <c r="B54" s="27"/>
      <c r="C54" s="23"/>
      <c r="D54" s="24"/>
      <c r="E54" s="23"/>
      <c r="F54" s="23"/>
    </row>
    <row r="55" spans="1:6" x14ac:dyDescent="0.25">
      <c r="A55" s="30"/>
      <c r="B55" s="31" t="s">
        <v>54</v>
      </c>
      <c r="C55" s="32"/>
      <c r="D55" s="33"/>
      <c r="E55" s="32"/>
      <c r="F55" s="34">
        <f>SUM(F12:F52)</f>
        <v>8804773.0200000014</v>
      </c>
    </row>
    <row r="56" spans="1:6" x14ac:dyDescent="0.25">
      <c r="A56" s="17"/>
      <c r="B56" s="11"/>
      <c r="C56" s="22"/>
      <c r="D56" s="35"/>
      <c r="E56" s="22"/>
      <c r="F56" s="36"/>
    </row>
    <row r="57" spans="1:6" x14ac:dyDescent="0.25">
      <c r="A57" s="37" t="s">
        <v>55</v>
      </c>
      <c r="B57" s="11" t="s">
        <v>56</v>
      </c>
      <c r="C57" s="23"/>
      <c r="D57" s="24"/>
      <c r="E57" s="23"/>
      <c r="F57" s="23"/>
    </row>
    <row r="58" spans="1:6" ht="60" x14ac:dyDescent="0.25">
      <c r="A58" s="17">
        <v>1</v>
      </c>
      <c r="B58" s="38" t="s">
        <v>57</v>
      </c>
      <c r="C58" s="25">
        <v>1</v>
      </c>
      <c r="D58" s="20" t="s">
        <v>39</v>
      </c>
      <c r="E58" s="19">
        <v>14256</v>
      </c>
      <c r="F58" s="19">
        <f>C58*E58</f>
        <v>14256</v>
      </c>
    </row>
    <row r="59" spans="1:6" x14ac:dyDescent="0.25">
      <c r="A59" s="17">
        <v>2</v>
      </c>
      <c r="B59" s="27" t="s">
        <v>58</v>
      </c>
      <c r="C59" s="25">
        <v>6</v>
      </c>
      <c r="D59" s="24" t="s">
        <v>59</v>
      </c>
      <c r="E59" s="19">
        <v>38500</v>
      </c>
      <c r="F59" s="19">
        <f>C59*E59</f>
        <v>231000</v>
      </c>
    </row>
    <row r="60" spans="1:6" x14ac:dyDescent="0.25">
      <c r="A60" s="17"/>
      <c r="B60" s="27"/>
      <c r="C60" s="23"/>
      <c r="D60" s="24"/>
      <c r="E60" s="23"/>
      <c r="F60" s="23"/>
    </row>
    <row r="61" spans="1:6" x14ac:dyDescent="0.25">
      <c r="A61" s="30"/>
      <c r="B61" s="31" t="s">
        <v>60</v>
      </c>
      <c r="C61" s="32"/>
      <c r="D61" s="33"/>
      <c r="E61" s="32"/>
      <c r="F61" s="34">
        <f>SUM(F58:F59)</f>
        <v>245256</v>
      </c>
    </row>
    <row r="62" spans="1:6" x14ac:dyDescent="0.25">
      <c r="A62" s="17"/>
      <c r="B62" s="27"/>
      <c r="C62" s="23"/>
      <c r="D62" s="24"/>
      <c r="E62" s="23"/>
      <c r="F62" s="27"/>
    </row>
    <row r="63" spans="1:6" ht="15.75" thickBot="1" x14ac:dyDescent="0.3">
      <c r="A63" s="39"/>
      <c r="B63" s="40" t="s">
        <v>61</v>
      </c>
      <c r="C63" s="39"/>
      <c r="D63" s="41"/>
      <c r="E63" s="42"/>
      <c r="F63" s="43">
        <f>F55+F61</f>
        <v>9050029.0200000014</v>
      </c>
    </row>
    <row r="64" spans="1:6" x14ac:dyDescent="0.25">
      <c r="A64" s="44"/>
      <c r="B64" s="45" t="s">
        <v>61</v>
      </c>
      <c r="C64" s="44"/>
      <c r="D64" s="46"/>
      <c r="E64" s="47"/>
      <c r="F64" s="48">
        <f>F63</f>
        <v>9050029.0200000014</v>
      </c>
    </row>
    <row r="65" spans="1:6" x14ac:dyDescent="0.25">
      <c r="A65" s="17"/>
      <c r="B65" s="49"/>
      <c r="C65" s="17"/>
      <c r="D65" s="35"/>
      <c r="E65" s="22"/>
      <c r="F65" s="36"/>
    </row>
    <row r="66" spans="1:6" x14ac:dyDescent="0.25">
      <c r="A66" s="17"/>
      <c r="B66" s="49" t="s">
        <v>62</v>
      </c>
      <c r="C66" s="17"/>
      <c r="D66" s="24"/>
      <c r="E66" s="23"/>
      <c r="F66" s="23"/>
    </row>
    <row r="67" spans="1:6" x14ac:dyDescent="0.25">
      <c r="A67" s="17"/>
      <c r="B67" s="50" t="s">
        <v>63</v>
      </c>
      <c r="C67" s="51">
        <v>0.1</v>
      </c>
      <c r="D67" s="24"/>
      <c r="E67" s="23"/>
      <c r="F67" s="19">
        <f>F64*C67</f>
        <v>905002.90200000023</v>
      </c>
    </row>
    <row r="68" spans="1:6" x14ac:dyDescent="0.25">
      <c r="A68" s="17"/>
      <c r="B68" s="50" t="s">
        <v>64</v>
      </c>
      <c r="C68" s="51">
        <v>0.03</v>
      </c>
      <c r="D68" s="24"/>
      <c r="E68" s="23"/>
      <c r="F68" s="19">
        <f>F64*C68</f>
        <v>271500.87060000002</v>
      </c>
    </row>
    <row r="69" spans="1:6" x14ac:dyDescent="0.25">
      <c r="A69" s="17"/>
      <c r="B69" s="50" t="s">
        <v>65</v>
      </c>
      <c r="C69" s="51">
        <v>0.04</v>
      </c>
      <c r="D69" s="24"/>
      <c r="E69" s="23"/>
      <c r="F69" s="19">
        <f>F64*C69</f>
        <v>362001.16080000007</v>
      </c>
    </row>
    <row r="70" spans="1:6" x14ac:dyDescent="0.25">
      <c r="A70" s="17"/>
      <c r="B70" s="50" t="s">
        <v>66</v>
      </c>
      <c r="C70" s="51">
        <v>0.05</v>
      </c>
      <c r="D70" s="24"/>
      <c r="E70" s="23"/>
      <c r="F70" s="19">
        <f>F64*C70</f>
        <v>452501.45100000012</v>
      </c>
    </row>
    <row r="71" spans="1:6" x14ac:dyDescent="0.25">
      <c r="A71" s="17"/>
      <c r="B71" s="50" t="s">
        <v>67</v>
      </c>
      <c r="C71" s="51">
        <v>4.4999999999999998E-2</v>
      </c>
      <c r="D71" s="24"/>
      <c r="E71" s="23"/>
      <c r="F71" s="19">
        <f>F64*C71</f>
        <v>407251.30590000004</v>
      </c>
    </row>
    <row r="72" spans="1:6" x14ac:dyDescent="0.25">
      <c r="A72" s="17"/>
      <c r="B72" s="50" t="s">
        <v>68</v>
      </c>
      <c r="C72" s="51">
        <v>0.01</v>
      </c>
      <c r="D72" s="24"/>
      <c r="E72" s="23"/>
      <c r="F72" s="19">
        <f>F64*C72</f>
        <v>90500.290200000018</v>
      </c>
    </row>
    <row r="73" spans="1:6" x14ac:dyDescent="0.25">
      <c r="A73" s="17"/>
      <c r="B73" s="50" t="s">
        <v>69</v>
      </c>
      <c r="C73" s="51">
        <v>1E-3</v>
      </c>
      <c r="D73" s="24"/>
      <c r="E73" s="23"/>
      <c r="F73" s="19">
        <f>F64*C73</f>
        <v>9050.0290200000018</v>
      </c>
    </row>
    <row r="74" spans="1:6" x14ac:dyDescent="0.25">
      <c r="A74" s="17"/>
      <c r="B74" s="50" t="s">
        <v>70</v>
      </c>
      <c r="C74" s="51">
        <v>0.18</v>
      </c>
      <c r="D74" s="24"/>
      <c r="E74" s="23"/>
      <c r="F74" s="19">
        <f>F67*C74</f>
        <v>162900.52236000003</v>
      </c>
    </row>
    <row r="75" spans="1:6" x14ac:dyDescent="0.25">
      <c r="A75" s="17"/>
      <c r="B75" s="50" t="s">
        <v>71</v>
      </c>
      <c r="C75" s="51">
        <v>0.05</v>
      </c>
      <c r="D75" s="24"/>
      <c r="E75" s="23"/>
      <c r="F75" s="19">
        <f>F64*C75</f>
        <v>452501.45100000012</v>
      </c>
    </row>
    <row r="76" spans="1:6" x14ac:dyDescent="0.25">
      <c r="A76" s="17"/>
      <c r="B76" s="50" t="s">
        <v>72</v>
      </c>
      <c r="C76" s="51">
        <v>0.1</v>
      </c>
      <c r="D76" s="24"/>
      <c r="E76" s="23"/>
      <c r="F76" s="19">
        <f>F64*C76</f>
        <v>905002.90200000023</v>
      </c>
    </row>
    <row r="77" spans="1:6" x14ac:dyDescent="0.25">
      <c r="A77" s="17"/>
      <c r="B77" s="50"/>
      <c r="C77" s="51"/>
      <c r="D77" s="24"/>
      <c r="E77" s="23"/>
      <c r="F77" s="19"/>
    </row>
    <row r="78" spans="1:6" ht="15.75" thickBot="1" x14ac:dyDescent="0.3">
      <c r="A78" s="52"/>
      <c r="B78" s="53" t="s">
        <v>73</v>
      </c>
      <c r="C78" s="54"/>
      <c r="D78" s="55"/>
      <c r="E78" s="54"/>
      <c r="F78" s="56">
        <f>SUM(F67:F76)</f>
        <v>4018212.8848800012</v>
      </c>
    </row>
    <row r="79" spans="1:6" x14ac:dyDescent="0.25">
      <c r="A79" s="17"/>
      <c r="B79" s="50"/>
      <c r="C79" s="51"/>
      <c r="D79" s="24"/>
      <c r="E79" s="23"/>
      <c r="F79" s="19"/>
    </row>
    <row r="80" spans="1:6" x14ac:dyDescent="0.25">
      <c r="A80" s="30"/>
      <c r="B80" s="57" t="s">
        <v>74</v>
      </c>
      <c r="C80" s="30"/>
      <c r="D80" s="58"/>
      <c r="E80" s="30"/>
      <c r="F80" s="59">
        <f>F64+F78</f>
        <v>13068241.904880002</v>
      </c>
    </row>
    <row r="81" spans="1:6" x14ac:dyDescent="0.25">
      <c r="A81" s="17"/>
      <c r="B81" s="60"/>
      <c r="C81" s="17"/>
      <c r="D81" s="28"/>
      <c r="E81" s="17"/>
      <c r="F81" s="17"/>
    </row>
  </sheetData>
  <mergeCells count="5">
    <mergeCell ref="B1:E1"/>
    <mergeCell ref="B2:E2"/>
    <mergeCell ref="B3:E3"/>
    <mergeCell ref="B4:E4"/>
    <mergeCell ref="B47:B50"/>
  </mergeCells>
  <pageMargins left="0.25" right="0.25" top="0.75" bottom="0.75" header="0.3" footer="0.3"/>
  <pageSetup paperSize="9" scale="77" fitToHeight="0" orientation="portrait" r:id="rId1"/>
  <headerFooter>
    <oddFooter>&amp;LPresupuesto contratado&amp;R&amp;P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Pres. Original+Pres. dif Prec</vt:lpstr>
      <vt:lpstr>Sheet1</vt:lpstr>
      <vt:lpstr>'Pres. Original+Pres. dif Prec'!Área_de_impresión</vt:lpstr>
      <vt:lpstr>'Pres. Original+Pres. dif Prec'!Títulos_a_imprimir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2023-10-04T15:58:14Z</dcterms:modified>
</cp:coreProperties>
</file>