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PRES.-LOS BABOSO SIN ENLACE" sheetId="1" r:id="rId1"/>
  </sheets>
  <externalReferences>
    <externalReference r:id="rId2"/>
    <externalReference r:id="rId3"/>
  </externalReferences>
  <definedNames>
    <definedName name="_xlnm.Print_Area" localSheetId="0">'PRES.-LOS BABOSO SIN ENLACE'!$A$1:$F$128</definedName>
    <definedName name="INSUMO_1">'[1]AC. LOS LIMONES ACERO '!$D$2</definedName>
    <definedName name="_xlnm.Print_Titles" localSheetId="0">'PRES.-LOS BABOSO SIN ENLACE'!$1:$11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F94" i="1"/>
  <c r="F97" i="1" s="1"/>
  <c r="A89" i="1"/>
  <c r="C85" i="1"/>
  <c r="C84" i="1"/>
  <c r="C83" i="1"/>
  <c r="A83" i="1"/>
  <c r="A84" i="1" s="1"/>
  <c r="A85" i="1" s="1"/>
  <c r="C80" i="1"/>
  <c r="F80" i="1" s="1"/>
  <c r="C79" i="1"/>
  <c r="F79" i="1" s="1"/>
  <c r="C75" i="1"/>
  <c r="C74" i="1"/>
  <c r="F74" i="1" s="1"/>
  <c r="F71" i="1"/>
  <c r="F70" i="1"/>
  <c r="F65" i="1"/>
  <c r="C64" i="1"/>
  <c r="C63" i="1"/>
  <c r="F63" i="1" s="1"/>
  <c r="C62" i="1"/>
  <c r="C61" i="1"/>
  <c r="F61" i="1" s="1"/>
  <c r="C60" i="1"/>
  <c r="F60" i="1" s="1"/>
  <c r="C59" i="1"/>
  <c r="C58" i="1"/>
  <c r="F57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F54" i="1"/>
  <c r="F51" i="1"/>
  <c r="F50" i="1"/>
  <c r="C47" i="1"/>
  <c r="F46" i="1"/>
  <c r="F45" i="1"/>
  <c r="F44" i="1"/>
  <c r="F43" i="1"/>
  <c r="C35" i="1"/>
  <c r="F35" i="1" s="1"/>
  <c r="C32" i="1"/>
  <c r="F32" i="1" s="1"/>
  <c r="C29" i="1"/>
  <c r="C28" i="1"/>
  <c r="F28" i="1" s="1"/>
  <c r="C27" i="1"/>
  <c r="F27" i="1" s="1"/>
  <c r="C26" i="1"/>
  <c r="F26" i="1" s="1"/>
  <c r="C25" i="1"/>
  <c r="C24" i="1"/>
  <c r="C21" i="1"/>
  <c r="C20" i="1"/>
  <c r="F20" i="1" s="1"/>
  <c r="C19" i="1"/>
  <c r="A18" i="1"/>
  <c r="A19" i="1" s="1"/>
  <c r="A20" i="1" s="1"/>
  <c r="A21" i="1" s="1"/>
  <c r="C16" i="1"/>
  <c r="F16" i="1" s="1"/>
  <c r="F21" i="1" l="1"/>
  <c r="C38" i="1"/>
  <c r="F38" i="1" s="1"/>
  <c r="C76" i="1"/>
  <c r="F76" i="1" s="1"/>
  <c r="F75" i="1"/>
  <c r="F19" i="1"/>
  <c r="F58" i="1"/>
  <c r="F62" i="1"/>
  <c r="F64" i="1"/>
  <c r="F83" i="1"/>
  <c r="F85" i="1"/>
  <c r="C89" i="1"/>
  <c r="A23" i="1"/>
  <c r="F25" i="1"/>
  <c r="F24" i="1"/>
  <c r="F29" i="1"/>
  <c r="F47" i="1"/>
  <c r="F59" i="1"/>
  <c r="F84" i="1"/>
  <c r="C87" i="1"/>
  <c r="F87" i="1" l="1"/>
  <c r="A31" i="1"/>
  <c r="A24" i="1"/>
  <c r="A25" i="1" s="1"/>
  <c r="A26" i="1" s="1"/>
  <c r="A27" i="1" s="1"/>
  <c r="A28" i="1" s="1"/>
  <c r="A29" i="1" s="1"/>
  <c r="F89" i="1"/>
  <c r="A34" i="1" l="1"/>
  <c r="A32" i="1"/>
  <c r="F90" i="1"/>
  <c r="F99" i="1" s="1"/>
  <c r="F103" i="1" l="1"/>
  <c r="F104" i="1"/>
  <c r="F105" i="1"/>
  <c r="F106" i="1"/>
  <c r="F107" i="1"/>
  <c r="F108" i="1"/>
  <c r="F110" i="1"/>
  <c r="F111" i="1"/>
  <c r="F112" i="1"/>
  <c r="F102" i="1"/>
  <c r="F109" i="1" s="1"/>
  <c r="A35" i="1"/>
  <c r="A37" i="1"/>
  <c r="F114" i="1" l="1"/>
  <c r="F116" i="1" s="1"/>
  <c r="A38" i="1"/>
  <c r="A40" i="1"/>
</calcChain>
</file>

<file path=xl/sharedStrings.xml><?xml version="1.0" encoding="utf-8"?>
<sst xmlns="http://schemas.openxmlformats.org/spreadsheetml/2006/main" count="169" uniqueCount="123">
  <si>
    <t>INSTITUTO NACIONAL DE AGUAS POTABLES Y ALCANTARILLADOS</t>
  </si>
  <si>
    <t>***INAPA***</t>
  </si>
  <si>
    <t>DIRECCIÓN DE INGENIERÍA</t>
  </si>
  <si>
    <t>DEPARTAMENTO DE COSTOS Y PRESUPUESTOS</t>
  </si>
  <si>
    <t>Presupuesto: No. 078 D/F 01/03/2022</t>
  </si>
  <si>
    <t xml:space="preserve">Obra: </t>
  </si>
  <si>
    <t>ZONA: I</t>
  </si>
  <si>
    <t>Ud</t>
  </si>
  <si>
    <t>P.U. RD$</t>
  </si>
  <si>
    <t>A</t>
  </si>
  <si>
    <t>RED DE DISTRIBUCIÓN SECTOR LOS BABOSOS</t>
  </si>
  <si>
    <t xml:space="preserve">PRELIMINAR </t>
  </si>
  <si>
    <t>Replanteo</t>
  </si>
  <si>
    <t>M</t>
  </si>
  <si>
    <t>CORTE, EXTRACCIÓN Y BOTE DE CARPETA ASFÁLTICA (LONG. 2,047.74M)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</si>
  <si>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</si>
  <si>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</si>
  <si>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</si>
  <si>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</si>
  <si>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</si>
  <si>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</si>
  <si>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</si>
  <si>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</si>
  <si>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</si>
  <si>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</si>
  <si>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</si>
  <si>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</si>
  <si>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</si>
  <si>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</si>
  <si>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</si>
  <si>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Ø3" PVC (SDR-26) c/J. G. + 2% pérdida por campana</t>
  </si>
  <si>
    <t>COLOCACIÓN DE TUBERÍA:</t>
  </si>
  <si>
    <t>De Ø3" PVC (SDR-26) c/J. G.</t>
  </si>
  <si>
    <t>PRUEBA HIDROSTÁTICA</t>
  </si>
  <si>
    <t>SUMINISTRO Y COLOCACIÓN DE PIEZAS ESPECIALES DE:</t>
  </si>
  <si>
    <t>PVC SCH-40 (c/cemento solvente Tangit):</t>
  </si>
  <si>
    <t>7.1.1</t>
  </si>
  <si>
    <t xml:space="preserve">Codo 3" x 45º </t>
  </si>
  <si>
    <t>7.1.2</t>
  </si>
  <si>
    <t xml:space="preserve">Tee 3" x 3" </t>
  </si>
  <si>
    <t>7.1.3</t>
  </si>
  <si>
    <t>Tee 4" x 4"</t>
  </si>
  <si>
    <t>7.1.4</t>
  </si>
  <si>
    <t xml:space="preserve">Reducción Ø4" a Ø3" </t>
  </si>
  <si>
    <t>Anclaje de H. S. F'c = 180 kg/cm² p/piezas (Según detalle de diseño)</t>
  </si>
  <si>
    <t>ACERO (c/protección anticorrosiva):</t>
  </si>
  <si>
    <t>7.2.1</t>
  </si>
  <si>
    <t>SUMINISTRO Y COLOCACIÓN DE HIDRANTE (SEGÚN DETALLES DE DISEÑO)</t>
  </si>
  <si>
    <t>Hidrante de Ø3" platillado, en tubería de Ø3" (Incluye hidrante, válvula de compuerta, caja telescópica, niple, tee, reducción, junta dresser, movimiento de tierra y anclaje)</t>
  </si>
  <si>
    <t>CRUCE DE ALCANTARILLA EN TUBERÍA DE Ø4" ACERO SCH-40 L=4.00 M (1 UD)</t>
  </si>
  <si>
    <t>Suministro de Tubería de Ø4" Acero SCH-40 (Incluye brazos)</t>
  </si>
  <si>
    <t>Suministro de Codo de Ø4" x 45º Acero SCH-40 c/protección anticorrosiva</t>
  </si>
  <si>
    <t>Suministro de Junta mecánica tipo Dresser de Ø4" 150 PSI</t>
  </si>
  <si>
    <t>Anclaje de H. A. F'c = 210 kg/cm² p/piezas (Según detalle de diseño)</t>
  </si>
  <si>
    <t>Bote de material in situ</t>
  </si>
  <si>
    <t>Mano de obra de colocación (Incluye equipos, personal y materiales)</t>
  </si>
  <si>
    <t>SUMINISTRO Y COLOCACIÓN DE ACOMETIDAS (SEGÚN DETALLES DE DISEÑO)</t>
  </si>
  <si>
    <t>ACOMETIDAS URBANAS Y RURALES</t>
  </si>
  <si>
    <t>10.1.1</t>
  </si>
  <si>
    <t>10.1.2</t>
  </si>
  <si>
    <t>DEMOLICIÓN DE:</t>
  </si>
  <si>
    <t>10.2.1</t>
  </si>
  <si>
    <t>Acera de 1.00 m</t>
  </si>
  <si>
    <t>10.2.2</t>
  </si>
  <si>
    <t>Contén</t>
  </si>
  <si>
    <t>10.2.3</t>
  </si>
  <si>
    <t>Bote de material demolido c/camión</t>
  </si>
  <si>
    <t>REPOSICIÓN DE:</t>
  </si>
  <si>
    <t>10.3.1</t>
  </si>
  <si>
    <t>Acera de 1.00m</t>
  </si>
  <si>
    <t>10.3.2</t>
  </si>
  <si>
    <t>REPOSICIÓN DE CARPETA ASFÁLTICA</t>
  </si>
  <si>
    <t xml:space="preserve">Imprimación sencilla </t>
  </si>
  <si>
    <t>Suministro y colocación de Asfalto e=2" (Incluye Riego de Adherencia)</t>
  </si>
  <si>
    <t>Transporte de asfalto, Distancia = 127 km apróx.</t>
  </si>
  <si>
    <t>M³E/KM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</si>
  <si>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chachelos y cascos de seguridad 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</si>
  <si>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</si>
  <si>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</si>
  <si>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</si>
  <si>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</si>
  <si>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</si>
  <si>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</si>
  <si>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</si>
  <si>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</si>
  <si>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</si>
  <si>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</si>
  <si>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</si>
  <si>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</si>
  <si>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</si>
  <si>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</si>
  <si>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</si>
  <si>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</si>
  <si>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</si>
  <si>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</si>
  <si>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GENERAL EN RD$</t>
  </si>
  <si>
    <t>PREPARADO POR:</t>
  </si>
  <si>
    <t>REVISADO POR:</t>
  </si>
  <si>
    <t>ING. YANET JIMÉNEZ</t>
  </si>
  <si>
    <t>ING. MAYRASSIS BELLO</t>
  </si>
  <si>
    <t>ANALISTA DE PRESUPUESTOS DE OBRAS</t>
  </si>
  <si>
    <t>SOMETIDO POR:</t>
  </si>
  <si>
    <t>VISTO BUENO:</t>
  </si>
  <si>
    <t>ING. SONIA ESTHER RODRÍGUEZ R.</t>
  </si>
  <si>
    <t>ING. JOSÉ MANUEL AYBAR OVALLE</t>
  </si>
  <si>
    <t>ENC. DEPTO.DE COSTOS Y PRESUPUESTOS</t>
  </si>
  <si>
    <t>DIRECTOR DE INGENIERIA</t>
  </si>
  <si>
    <t>7.1.5</t>
  </si>
  <si>
    <t>Meses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</si>
  <si>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</si>
  <si>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</si>
  <si>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 xml:space="preserve">Junta tapón de 3" 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</si>
  <si>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</si>
  <si>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</si>
  <si>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</si>
  <si>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</si>
  <si>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</si>
  <si>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 - EL JUNCO - LA PIÑA - VILLA GARCÍA - PARAJE SANGRE LINDA.                           </t>
    </r>
    <r>
      <rPr>
        <b/>
        <sz val="10"/>
        <rFont val="Arial"/>
        <family val="2"/>
      </rPr>
      <t xml:space="preserve">   
LOTE L - RED DE DISTRIBUCIÓN SECTOR LOS BABOSOS </t>
    </r>
  </si>
  <si>
    <t>7.2.2</t>
  </si>
  <si>
    <t>Ubicación: PROVINCIA DAJABÓN</t>
  </si>
  <si>
    <t>Acometidas Urbanas de Ø3" (8 ud)</t>
  </si>
  <si>
    <t>Acometidas Rurales de Ø3" (34 ud)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</si>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</sst>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#,##0.0_);\(#,##0.0\)"/>
    <numFmt numFmtId="167" formatCode="#,##0.0;\-#,##0.0"/>
    <numFmt numFmtId="168" formatCode="#,##0.00;[Red]#,##0.00"/>
    <numFmt numFmtId="169" formatCode="#,##0.0"/>
    <numFmt numFmtId="170" formatCode="_(* #,##0.0_);_(* \(#,##0.0\);_(* &quot;-&quot;??_);_(@_)"/>
    <numFmt numFmtId="171" formatCode="[$$-409]#,##0.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9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0" fillId="0" borderId="0"/>
    <xf numFmtId="0" fontId="14" fillId="0" borderId="0"/>
  </cellStyleXfs>
  <cellXfs count="203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37" fontId="1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3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43" fontId="2" fillId="2" borderId="1" xfId="0" applyNumberFormat="1" applyFont="1" applyFill="1" applyBorder="1" applyAlignment="1">
      <alignment horizontal="center" vertical="top"/>
    </xf>
    <xf numFmtId="43" fontId="2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1" xfId="2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right" vertical="top" wrapText="1"/>
    </xf>
    <xf numFmtId="4" fontId="2" fillId="2" borderId="1" xfId="1" applyNumberFormat="1" applyFont="1" applyFill="1" applyBorder="1" applyAlignment="1">
      <alignment horizontal="center" vertical="top"/>
    </xf>
    <xf numFmtId="166" fontId="1" fillId="2" borderId="1" xfId="0" applyNumberFormat="1" applyFont="1" applyFill="1" applyBorder="1" applyAlignment="1">
      <alignment horizontal="right" vertical="top" wrapText="1"/>
    </xf>
    <xf numFmtId="167" fontId="2" fillId="2" borderId="1" xfId="0" applyNumberFormat="1" applyFont="1" applyFill="1" applyBorder="1" applyAlignment="1">
      <alignment horizontal="right" vertical="top"/>
    </xf>
    <xf numFmtId="0" fontId="2" fillId="2" borderId="1" xfId="2" applyFill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right" vertical="top"/>
    </xf>
    <xf numFmtId="0" fontId="4" fillId="2" borderId="1" xfId="2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right" vertical="top" wrapText="1"/>
    </xf>
    <xf numFmtId="4" fontId="4" fillId="2" borderId="1" xfId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/>
    </xf>
    <xf numFmtId="168" fontId="2" fillId="2" borderId="1" xfId="0" applyNumberFormat="1" applyFont="1" applyFill="1" applyBorder="1" applyAlignment="1">
      <alignment vertical="top" wrapText="1"/>
    </xf>
    <xf numFmtId="167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/>
    </xf>
    <xf numFmtId="169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/>
    </xf>
    <xf numFmtId="4" fontId="4" fillId="2" borderId="1" xfId="3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168" fontId="2" fillId="2" borderId="1" xfId="4" applyNumberFormat="1" applyFill="1" applyBorder="1" applyAlignment="1">
      <alignment vertical="top"/>
    </xf>
    <xf numFmtId="168" fontId="2" fillId="0" borderId="1" xfId="4" applyNumberFormat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43" fontId="4" fillId="0" borderId="1" xfId="5" applyFont="1" applyFill="1" applyBorder="1" applyAlignment="1">
      <alignment horizontal="right" vertical="top" wrapText="1"/>
    </xf>
    <xf numFmtId="43" fontId="2" fillId="2" borderId="1" xfId="5" applyFont="1" applyFill="1" applyBorder="1" applyAlignment="1">
      <alignment horizontal="center" vertical="top" wrapText="1"/>
    </xf>
    <xf numFmtId="4" fontId="2" fillId="2" borderId="1" xfId="6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2" borderId="1" xfId="5" applyFont="1" applyFill="1" applyBorder="1" applyAlignment="1">
      <alignment horizontal="center" vertical="center" wrapText="1"/>
    </xf>
    <xf numFmtId="168" fontId="2" fillId="2" borderId="1" xfId="7" applyNumberFormat="1" applyFill="1" applyBorder="1" applyAlignment="1">
      <alignment vertical="center"/>
    </xf>
    <xf numFmtId="4" fontId="2" fillId="2" borderId="1" xfId="8" applyNumberFormat="1" applyFont="1" applyFill="1" applyBorder="1" applyAlignment="1">
      <alignment horizontal="right" vertical="top"/>
    </xf>
    <xf numFmtId="168" fontId="2" fillId="2" borderId="1" xfId="7" applyNumberFormat="1" applyFill="1" applyBorder="1" applyAlignment="1">
      <alignment vertical="top"/>
    </xf>
    <xf numFmtId="170" fontId="2" fillId="5" borderId="1" xfId="9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1" applyNumberFormat="1" applyFont="1" applyFill="1" applyBorder="1" applyAlignment="1">
      <alignment horizontal="right" vertical="top" wrapText="1"/>
    </xf>
    <xf numFmtId="0" fontId="2" fillId="5" borderId="1" xfId="1" applyNumberFormat="1" applyFont="1" applyFill="1" applyBorder="1" applyAlignment="1">
      <alignment horizontal="center" vertical="top"/>
    </xf>
    <xf numFmtId="4" fontId="1" fillId="5" borderId="1" xfId="1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4" fontId="2" fillId="2" borderId="1" xfId="3" applyNumberFormat="1" applyFont="1" applyFill="1" applyBorder="1" applyAlignment="1">
      <alignment horizontal="right" vertical="top" wrapText="1"/>
    </xf>
    <xf numFmtId="4" fontId="2" fillId="0" borderId="1" xfId="3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4" fontId="2" fillId="0" borderId="1" xfId="10" applyNumberFormat="1" applyBorder="1" applyAlignment="1">
      <alignment horizontal="right" vertical="top"/>
    </xf>
    <xf numFmtId="168" fontId="2" fillId="0" borderId="1" xfId="10" applyNumberFormat="1" applyBorder="1" applyAlignment="1">
      <alignment vertical="top"/>
    </xf>
    <xf numFmtId="168" fontId="2" fillId="0" borderId="1" xfId="10" applyNumberFormat="1" applyBorder="1" applyAlignment="1">
      <alignment horizontal="center" vertical="top"/>
    </xf>
    <xf numFmtId="4" fontId="2" fillId="0" borderId="1" xfId="11" applyNumberFormat="1" applyFont="1" applyFill="1" applyBorder="1" applyAlignment="1">
      <alignment vertical="top" wrapText="1"/>
    </xf>
    <xf numFmtId="4" fontId="8" fillId="2" borderId="0" xfId="12" applyNumberFormat="1" applyFont="1" applyFill="1" applyAlignment="1">
      <alignment horizontal="left" vertical="top" wrapText="1"/>
    </xf>
    <xf numFmtId="10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10" fontId="2" fillId="0" borderId="1" xfId="13" applyNumberFormat="1" applyFont="1" applyFill="1" applyBorder="1" applyAlignment="1">
      <alignment horizontal="right" vertical="top"/>
    </xf>
    <xf numFmtId="168" fontId="4" fillId="0" borderId="1" xfId="1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8" fontId="5" fillId="0" borderId="1" xfId="0" applyNumberFormat="1" applyFont="1" applyBorder="1" applyAlignment="1">
      <alignment horizontal="center" vertical="top"/>
    </xf>
    <xf numFmtId="168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 wrapText="1"/>
    </xf>
    <xf numFmtId="164" fontId="2" fillId="0" borderId="1" xfId="14" applyNumberFormat="1" applyBorder="1" applyAlignment="1">
      <alignment horizontal="right" vertical="top"/>
    </xf>
    <xf numFmtId="2" fontId="2" fillId="0" borderId="1" xfId="10" applyNumberFormat="1" applyBorder="1" applyAlignment="1">
      <alignment horizontal="right" vertical="top"/>
    </xf>
    <xf numFmtId="164" fontId="2" fillId="6" borderId="2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168" fontId="2" fillId="6" borderId="2" xfId="0" applyNumberFormat="1" applyFont="1" applyFill="1" applyBorder="1" applyAlignment="1">
      <alignment horizontal="right" vertical="top"/>
    </xf>
    <xf numFmtId="168" fontId="2" fillId="6" borderId="2" xfId="0" applyNumberFormat="1" applyFont="1" applyFill="1" applyBorder="1" applyAlignment="1">
      <alignment horizontal="center" vertical="top"/>
    </xf>
    <xf numFmtId="4" fontId="1" fillId="6" borderId="2" xfId="15" applyNumberFormat="1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64" fontId="2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168" fontId="2" fillId="3" borderId="2" xfId="0" applyNumberFormat="1" applyFont="1" applyFill="1" applyBorder="1" applyAlignment="1">
      <alignment horizontal="right" vertical="top"/>
    </xf>
    <xf numFmtId="168" fontId="2" fillId="3" borderId="2" xfId="0" applyNumberFormat="1" applyFont="1" applyFill="1" applyBorder="1" applyAlignment="1">
      <alignment horizontal="center" vertical="top"/>
    </xf>
    <xf numFmtId="4" fontId="1" fillId="3" borderId="2" xfId="15" applyNumberFormat="1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4" fontId="8" fillId="2" borderId="0" xfId="0" applyNumberFormat="1" applyFont="1" applyFill="1" applyAlignment="1">
      <alignment horizontal="right" vertical="top" wrapText="1"/>
    </xf>
    <xf numFmtId="4" fontId="8" fillId="2" borderId="0" xfId="0" applyNumberFormat="1" applyFont="1" applyFill="1" applyAlignment="1">
      <alignment horizontal="center" vertical="top"/>
    </xf>
    <xf numFmtId="4" fontId="9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12" applyFill="1" applyAlignment="1">
      <alignment vertical="top"/>
    </xf>
    <xf numFmtId="0" fontId="2" fillId="2" borderId="0" xfId="12" applyFill="1" applyAlignment="1">
      <alignment horizontal="left" vertical="top"/>
    </xf>
    <xf numFmtId="165" fontId="2" fillId="2" borderId="0" xfId="16" applyFont="1" applyFill="1" applyBorder="1" applyAlignment="1">
      <alignment vertical="top"/>
    </xf>
    <xf numFmtId="0" fontId="2" fillId="2" borderId="0" xfId="17" applyNumberFormat="1" applyFont="1" applyFill="1" applyAlignment="1">
      <alignment horizontal="left" vertical="top"/>
    </xf>
    <xf numFmtId="0" fontId="8" fillId="2" borderId="0" xfId="12" applyFont="1" applyFill="1" applyAlignment="1">
      <alignment horizontal="left" vertical="top" wrapText="1"/>
    </xf>
    <xf numFmtId="0" fontId="2" fillId="2" borderId="0" xfId="12" applyFill="1" applyAlignment="1">
      <alignment horizontal="left" vertical="top" wrapText="1"/>
    </xf>
    <xf numFmtId="0" fontId="2" fillId="2" borderId="0" xfId="12" applyFill="1" applyAlignment="1">
      <alignment vertical="top" wrapText="1"/>
    </xf>
    <xf numFmtId="0" fontId="8" fillId="2" borderId="0" xfId="12" applyFont="1" applyFill="1" applyAlignment="1">
      <alignment vertical="top" wrapText="1"/>
    </xf>
    <xf numFmtId="165" fontId="8" fillId="2" borderId="0" xfId="16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12" applyFill="1" applyAlignment="1">
      <alignment horizontal="center" vertical="top"/>
    </xf>
    <xf numFmtId="165" fontId="2" fillId="2" borderId="0" xfId="16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right" vertical="top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2" fillId="0" borderId="1" xfId="0" applyFont="1" applyBorder="1" applyAlignment="1">
      <alignment horizontal="right" vertical="top"/>
    </xf>
    <xf numFmtId="0" fontId="2" fillId="2" borderId="0" xfId="12" applyFill="1" applyAlignment="1">
      <alignment horizontal="left" vertical="top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quotePrefix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12" applyFill="1" applyAlignment="1">
      <alignment horizontal="left" vertical="top" wrapText="1"/>
    </xf>
    <xf numFmtId="0" fontId="1" fillId="2" borderId="0" xfId="12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15" fillId="0" borderId="0" xfId="0" applyFont="1"/>
    <xf numFmtId="4" fontId="15" fillId="0" borderId="0" xfId="0" applyNumberFormat="1" applyFont="1"/>
    <xf numFmtId="0" fontId="14" fillId="2" borderId="0" xfId="18" applyFill="1" applyAlignment="1">
      <alignment horizontal="center" vertical="top" wrapText="1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" fillId="2" borderId="0" xfId="18" applyFont="1" applyFill="1" applyAlignment="1">
      <alignment horizontal="center" vertical="top"/>
    </xf>
    <xf numFmtId="0" fontId="16" fillId="2" borderId="0" xfId="18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</cellXfs>
  <cellStyles count="19">
    <cellStyle name="Millares 10 2" xfId="5"/>
    <cellStyle name="Millares 12 3" xfId="16"/>
    <cellStyle name="Millares 2 2 2 2" xfId="8"/>
    <cellStyle name="Millares 2 2 2 3" xfId="11"/>
    <cellStyle name="Millares 3 3" xfId="3"/>
    <cellStyle name="Millares 3 3 7" xfId="6"/>
    <cellStyle name="Millares 4 2 2" xfId="9"/>
    <cellStyle name="Millares 5 3" xfId="1"/>
    <cellStyle name="Millares 5 3 2" xfId="15"/>
    <cellStyle name="Normal" xfId="0" builtinId="0"/>
    <cellStyle name="Normal 10 2" xfId="4"/>
    <cellStyle name="Normal 18" xfId="17"/>
    <cellStyle name="Normal 2 2 2" xfId="12"/>
    <cellStyle name="Normal 2 2 2 2" xfId="18"/>
    <cellStyle name="Normal 2 3" xfId="7"/>
    <cellStyle name="Normal 2 3 2 2" xfId="14"/>
    <cellStyle name="Normal 5" xfId="2"/>
    <cellStyle name="Normal_502-01 alcantarillado sanitario academia de entrenamiento policial de hatilloparte b" xfId="10"/>
    <cellStyle name="Porcentaje 2 2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4897EB1-06A3-4C34-9270-02E7E067B631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55175407-2E57-478D-B206-E8B00797376B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93EF6D5-23F3-406E-96A1-08E4BF789B81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B7173444-0809-42E0-89AA-8E1F29404890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6FE8804-A440-499B-BAFE-AD2F54070FC4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1AF85D3-AF98-40F7-9A1B-BE4E6944D981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1409700</xdr:colOff>
      <xdr:row>141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EC7CC11-67D1-4CE5-905A-577FB63E3D27}"/>
            </a:ext>
          </a:extLst>
        </xdr:cNvPr>
        <xdr:cNvSpPr txBox="1">
          <a:spLocks noChangeArrowheads="1"/>
        </xdr:cNvSpPr>
      </xdr:nvSpPr>
      <xdr:spPr bwMode="auto">
        <a:xfrm>
          <a:off x="1790700" y="26441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E5057F9-1963-4743-9199-3EB5577B429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BD1ECAB-6520-4BB8-9D28-8467171E501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4F4C7CD-6F5A-40B4-8734-3A8A76A6C8B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D155F2A4-850B-40FA-AA1B-67A488EC7AA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44AE9E63-658F-4357-A3ED-3DDB0FDA8E68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911BD35-1E82-4114-85D1-078C8916EAB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F760C67A-D962-4777-AD05-B7B9F262ED9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1A42F1FF-316D-46B5-9665-8E0DA0C5EA1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1D0BB548-167C-43DD-AA5C-4A7AAAE07C1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335475B5-CC6A-4031-8D7B-53AFC29A7D3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765541C6-039B-44A4-B6FF-973BE8EB2A2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7372EAD-A0B0-473E-AF5E-90DEE5EEBBD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5D07F00B-AE75-47B0-AFBB-0B1B5B5A9DA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3DAB0E99-5601-4FBF-93BC-2F35FD805AC8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62255C0B-25F1-4915-B5F4-3C7FC389A27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181AFE25-BEF7-4CA6-B013-A9D374F273F9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51EE18E9-81F8-4FB1-A61E-25E482E4B11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62C41773-9A9C-48D3-8FE4-8F87598A143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BCD8A5D5-F08D-4C57-B563-90668886E91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59ECA115-93A7-4302-807B-4718A6F427A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37814CC9-914B-4E45-B989-1A70F6DA2B5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D9ABBD1-4FB7-4C68-AEA8-2047715E153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1E5AFF5D-6723-49C9-BFDA-98028E3A180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DA602AD8-3A49-488A-A949-188BB2F15B4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C6B197C8-622E-4971-A7C7-B19E1AD7A15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503C1B40-EE6C-4099-8180-FE30AF3DF9B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3DDEC4A8-5FB5-47C0-B534-1555FE11C2A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AF7DC5-E4AD-4119-A1F0-BB21EF0DF28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218926E-5CBC-47C4-914A-5D9A7AAA473E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39208E6B-CF3A-4FDC-9B44-58BBABB4B09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F6C437C7-0F15-421B-9789-752AA655536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65AF8887-C288-43A3-A647-BD52FE9DFAE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6583D4CC-13A8-4654-A720-B1FB0336E08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F9F8D7A1-734D-48D5-A3C7-9CEDCA94A16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63C1EC4B-2D18-471F-9910-20D297E246C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9F841DE-B808-4E91-A490-ED3AEC180E3E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1DE7B1FB-5E5C-47BB-8C57-A4B92E406B2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9B1FA8F9-88BE-49AD-92A7-0614675E2EF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B19361B-52F2-4ED8-A954-2F1B70B1E1D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B3FB262-B9A1-472D-BD22-0376ED1E39AB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6F1D5231-76C7-4897-8832-1B4E137DEBF8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A9B2A762-AA85-4874-B8B6-A7B797F34D0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24FF485E-CD18-4EE1-B2A4-4A869F69EAA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4C02DEB7-252D-4D28-BA22-37D5D1225D6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B8D6810A-6B40-462E-B97F-B0D24411C9B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9C13510-5C1D-41CA-B92A-536F1F18547A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8FD5B240-6D90-42FC-BCAE-AF66729EDCD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CCFCED49-15C5-41EB-90F3-2B3519D3D06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677376C-0C00-4691-8BAF-5323DECF58AF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63A391C1-1F9E-44D8-8B2C-56FECC9E8D1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D10FE6FD-162E-4F72-96BD-D5CE8D405AF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E4887275-E3D9-4D1F-B970-653747E58FCB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2B2A51E-B7D2-4567-A704-15A930EC586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FBBCC648-99E2-4FA3-BB72-EE442314FB19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D71DD470-7CE1-4AD5-BA9A-AA011E4D0A0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5589A88F-3D0C-4A99-99F0-70A2C493B392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E111541B-D40B-47C3-9E50-4EA83D3ED7E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930D7381-E0D6-4F48-A573-077F976C378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175B6C80-43F2-4EDB-9462-A513B4A197E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5B53FCB3-DACC-4F99-BB92-63F503466324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A9A5F5A2-378C-476F-9DFF-D90F50672AC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C2B2F10-8A8B-427B-BB62-200FDB61D41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DF5E2BC1-669E-41B9-97CA-0C67365EE61C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A128A261-AF1B-4DF3-B88C-44CDE9F7DBA3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C8347CF-B607-459B-8BEC-AF1CED9F6BF9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2782B0F-69EA-40E3-8643-8F36836CF71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C1E3B890-D6F3-4F3C-922B-6C2EF8178A06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A14F6B8B-004F-4D0D-A591-8D33EC0F9DC1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7AEF894B-259A-4884-998B-FEA01516B60D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994FD874-B817-4A57-8EA5-39280E696AC0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2B3C2A0A-BA6A-474D-9A4E-F616D1F6FFD5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9CA0EC81-CAFE-443F-AB5D-49CDBE139457}"/>
            </a:ext>
          </a:extLst>
        </xdr:cNvPr>
        <xdr:cNvSpPr txBox="1">
          <a:spLocks noChangeArrowheads="1"/>
        </xdr:cNvSpPr>
      </xdr:nvSpPr>
      <xdr:spPr bwMode="auto">
        <a:xfrm>
          <a:off x="1790700" y="198024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18675B79-EDD0-491B-832C-986458079279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E1ADA276-41BB-47E3-B792-CA27D3F90490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6305FF2-FBD5-46C3-847D-9DE4ED78433E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3F93D91-E20C-478D-B6D7-D8B3F054B348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2287F93-130E-420B-A1ED-DD288EE18F10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A2E25276-740F-4034-A6B2-F0058EF79EAB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79E6FD85-9DE0-4F04-9CC5-8478BEB4F2CB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FA589C7-A090-4333-8400-906D1F71DEF4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466BD3E-DFF3-4F86-B598-BF1E69356F93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301EAF2C-2B5F-44CE-9CF0-D8BC7B2A26F9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38097A61-DEA5-4ADF-B213-17837A3850CC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1E04014-8318-4BB5-8CB3-C5D59263662F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8EAAE4C7-E280-4811-8F69-D6CE0D530714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68FEBC5-4631-4F67-B58F-0CB1B1A36148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D6E01184-A949-4815-8C13-7ABF5B34BA56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A67089CC-B9FC-4D55-8AC5-72EFB92038E9}"/>
            </a:ext>
          </a:extLst>
        </xdr:cNvPr>
        <xdr:cNvSpPr txBox="1">
          <a:spLocks noChangeArrowheads="1"/>
        </xdr:cNvSpPr>
      </xdr:nvSpPr>
      <xdr:spPr bwMode="auto">
        <a:xfrm>
          <a:off x="1771650" y="19478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143</xdr:row>
      <xdr:rowOff>142875</xdr:rowOff>
    </xdr:from>
    <xdr:to>
      <xdr:col>1</xdr:col>
      <xdr:colOff>2143125</xdr:colOff>
      <xdr:row>143</xdr:row>
      <xdr:rowOff>142875</xdr:rowOff>
    </xdr:to>
    <xdr:sp macro="" textlink="">
      <xdr:nvSpPr>
        <xdr:cNvPr id="97" name="Line 11">
          <a:extLst>
            <a:ext uri="{FF2B5EF4-FFF2-40B4-BE49-F238E27FC236}">
              <a16:creationId xmlns:a16="http://schemas.microsoft.com/office/drawing/2014/main" id="{BCB277E3-7FBD-46E9-BD83-DDBF48484C5E}"/>
            </a:ext>
          </a:extLst>
        </xdr:cNvPr>
        <xdr:cNvSpPr>
          <a:spLocks noChangeShapeType="1"/>
        </xdr:cNvSpPr>
      </xdr:nvSpPr>
      <xdr:spPr bwMode="auto">
        <a:xfrm>
          <a:off x="0" y="25974675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E71BE7F0-32A1-41C4-96E4-E70128572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7773E504-DAED-42C9-ACD3-38890575CE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126BC0E0-6E9E-4EF6-B277-C3BE72EEB6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DE5F5362-3060-4B64-B348-EFDFA7FD11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9AF98919-2893-4BCE-8D1C-F8EB49E2F7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E58FC908-621C-4ADF-94AE-2FE4C4CD0B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CA1BA48F-AE0E-46A6-8A0E-B5BF052EED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D59317A-CB81-4718-8510-6F3D497319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F62889-27A0-4A67-8D4A-0772B5B04D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B0BD9EB-9E29-418D-8029-3CCF38E153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AD823E84-F34F-45C4-86C7-77B92A82F3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DB6DD6A9-129C-4487-B06F-EE07245B16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D0594A52-25C1-428F-8FDA-C3653B8A8A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D9B930E5-52A5-44DD-AF8A-BBA209E0D4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4E00A5D8-242F-4FF1-9405-2CFCAA845A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14A871CA-EAB2-4673-BEC9-D7B3BE3EC1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8A551BDA-92B3-4008-94E3-C585ECB047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3FAF0D33-FBF8-46BD-AEA3-2C6A5E5BC3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14FFF606-557F-4DDC-B96C-909E8E84D0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EDD6193-9C23-4944-85CA-9A429FBF04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7EE0A425-20C4-4932-A367-BEF051BA30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1D4D35BE-F34C-4D69-AD02-1758C47F64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9D4E0F2F-6F99-4DDA-BE64-8C6F396993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3F9CC569-0367-400E-B2DF-AC45633E7F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2B3E716C-B67E-4845-BD3E-E1510429B67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12F275E-1F08-49EC-AF2D-D5BECA0DEC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3DF33FB6-1BEA-453C-BC07-1B6F9108A8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D4046607-2336-4697-9B7D-C9A591139B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DB6C9D5C-443F-466C-A3F7-53282398A8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B1B20140-1D00-4E18-891E-401321E9BD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C920EBE5-182C-442F-9C56-A93468C04C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3EB203A0-FFAF-4112-AA20-B620315D8A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F290F1DE-4BBC-471B-9BE0-6A38579050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953DC719-966A-4D77-8840-6CCD3DCCAB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307A00D3-9B28-4E14-BCA5-EB88957A03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C7F1D738-69E0-4E9C-9F8D-A3CBA4B13C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3366D8BB-D5B9-49D1-B2AB-BCBD342968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528B30F-E4C5-4177-978C-FCF190F69A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D78504C7-A21F-4186-A682-8900DADDB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FC667545-1339-4982-9836-32D160C538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55330A8F-4A5E-4F2C-96A3-FF07B30B18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522A2CA-392B-4867-A9AA-0654E9080A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3DD938AA-AD21-46CA-913F-A9518031E5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ECC4C176-DC7D-4829-9C37-6527B4189E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9E06C00E-A18B-4986-9A99-657AB86E81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74942146-DBE2-40E7-AE80-51E9D1BC88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B6EE91BB-2518-4283-A35E-A60A906A64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603CF303-2675-48EE-932B-008C82F50F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9D84BB13-C93D-47EC-8070-F6FEEDA532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A2B5E93B-24FA-439A-AC51-4E15A1B5FA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6EBD977D-B940-42FF-B31F-A6DBA8FF8C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BAE2B05B-7477-42D0-B25D-A0CEE5A679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76FA4FC9-6DA4-401B-A529-A5F315B53D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3611EE33-2240-4518-8A99-324769D616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29D6E720-97A5-4F68-B62B-169109B63F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60559189-4894-4930-8DA6-9FD6168E61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7702B0EE-3A7F-4BEE-9269-A27892ABF8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8159BB86-A406-4442-A9CB-EC21E8E1DF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54F89C3F-3520-4B85-BBBE-8E7D27D967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8FFFC40F-66AB-4D2E-8C93-7E2AF721D6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B61A579-457A-4C60-A857-92F551C1E5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3DB2A70-7BD9-4D47-B3B1-087A1CB159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CD0ECEEB-7433-4B97-844F-7E2E02E6D1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3699FF3B-2AAE-439B-BBE7-768A700954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CDA31D19-1612-4AEE-A22E-AA92B44542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895B5D41-37BD-41F8-98D4-A97F2EF9A7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BE7AEFAF-4754-4F0A-A191-3B0A518BF6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753AA8C7-2B05-4426-82F5-1268FB78B6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4DECBC57-0934-486A-BF8A-F6D05F0564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8429A06-30E6-4858-AE17-76F5D310CE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D223868E-BF16-477D-A458-325E92FED2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3587BC74-8185-4146-8A56-62F67668C4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390D8F5-B9DD-45AE-86BF-10344967CE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4B6BDFC3-35AB-4EAA-8723-7EBC6AAEEB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8DC86601-65A9-4227-8AF9-20E7FD3530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EBBD8729-0573-4E71-95A4-792B4C2884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A893428D-405A-4F84-A3FD-CAE2F59578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8BD5ADC3-9939-486F-9A57-5FAB60EC8C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4A964A83-C902-488C-A565-9A6043CB37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A700F241-1CC6-491C-A59C-7CFC8639C9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067A4C-B25B-4AFE-911C-12E121CA7B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FCB16F70-1864-47BA-95C1-BB5E343EDF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D8C5B7F9-5934-4736-95C5-05CCAA60F1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C8C57753-EA8B-4F65-9C48-EE222556FF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A04F389D-4B7B-44E8-8B86-DD64151673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3612D1E-91EA-4BFB-80C3-7D625C55F4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422F66BC-630C-42CB-B55F-84A3A4A2C5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C9716586-6B68-4E69-AF90-741E0B4158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47971C48-9650-4408-806E-BB33AB0752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F2F54844-9421-4B4F-9644-0858EFF000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EE0612D-B6D5-4EA1-9FAA-368A4A42FC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9FAAB012-5006-44C3-A5CC-F3DFE055BE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5234F114-4222-424F-B82E-CF82F80481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F116C6AE-EB79-4735-9B8E-08EE93814E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A1846019-CF57-493E-A962-9DEFBB5B37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54AF4EF3-8099-4D63-BF39-7F31ABF8AB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12BCEDA5-DC07-446B-AFBC-9F2EA3B279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A5902D38-120F-4BDE-86BE-DC667414E7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BE961F5-FB33-4788-AE6A-5D40EF8901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404DD62-36AB-4F79-B978-E84E2C42DC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2E9587C2-5668-4F80-A404-6426E2F651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DD3F4AA6-96B4-41C5-B56F-A854A57D08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E93CCE74-0A97-46ED-B20C-EC33322346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337F4FA-6163-47F3-B1DE-2233C5DCCE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63BF9631-FF3A-4CAB-9C28-62066121FE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74F5E487-C42C-4632-A1BE-A9B144F841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1CA88A9C-35D6-46FD-8E9B-1EA784E07C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2E366C35-E6E5-4C4D-8EB3-E58C5BFA2E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C3FE39DF-03FD-45E9-B6BD-BB08D38FC2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4BED0158-FE9D-4D19-899C-0CDA919837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A3FF020D-AE6A-43A7-B252-B9CD9693B8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60ED58DD-8991-409B-94A2-16860FE81F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5A8D58C7-D60D-4060-B4D1-FDB59D8224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91BCA7AC-AF9A-4CEE-9687-3371F61B46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86566BBE-BA8E-4358-9BAE-C4E1B744EF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8D4A92CD-1C18-4105-AC29-997E1D2311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7860A982-4280-4764-BC72-B46343B2DB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17B87CBF-EFE8-4477-996B-CD5BC356C2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4044AC07-912F-4D45-87AA-49C5B58CCB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12648043-4EB0-481E-AD3D-B66D675B80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8C533D38-3A24-474A-BFCF-04BC71C236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74DDE56-D4BD-4CE2-A4C1-B13D82E8A6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4BBD1557-B948-411F-AE1E-235DDF623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AAD21496-99F8-49A2-8331-1B5A0EF5B5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BEF4366-32C7-4A24-8E21-539CF11C6A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0BD4AC0-6E42-4B2E-989C-CCD957ED5D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8CACD9B-6FD4-4C64-8814-9D67C3A4A2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9CF17E4D-7AB9-40C2-9982-A3D64DEFB5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D63C3F67-31D1-4E77-BB0C-93CE33E2CB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25907-546F-4D85-BBBC-F5C66F3B0B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A9CF1D73-CCBA-4B46-B5C2-D4AE2D974A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49A79A13-C35A-4C89-97C2-A23F29F1B4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8768B19-17E1-4789-97E2-BF4718FF49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7AD6682D-46A3-4A78-8F6E-2E8E977C11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4C5206C3-B66F-43E6-B003-F7E0B38A49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14C3EBAA-E21A-4BDC-AEBC-6AD9703271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48CB7455-A11D-426B-88A2-C8D37BCEE7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FD3D1A10-D3DA-4FE5-A3F9-D880354B40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CF3A93D7-BC2A-49F3-879A-09E97CED20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FD4742C6-E03B-4B16-848D-AF1F530617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67758282-9A6F-407B-B516-287335A278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AFECE454-13D4-4038-AD76-0503DC8BDE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E34C8EE-001C-48E2-99B3-EF38A423E9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D52072EC-2516-4D1C-A96B-76F94649F8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F185AF5-57B1-4D05-B2E3-CD1F3890CF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20AEA9A0-F441-406A-B564-1164F22131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3DB3C0E-BEAA-4AFD-A7DA-5B611AC64F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F5476D8-93E2-45AB-9296-BB9E29D4A8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4CD74590-D416-4F5F-B21E-0C27DD63C4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2A4414EA-D76B-4560-85DD-54E2F6021D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37EE994C-781C-4970-A465-C41B560666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3A1297FB-B0BF-4374-8D52-C1994EFE89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F67C0EAA-BEC7-42A6-8834-A13951D53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B7085E4C-58C1-4F7F-9FCE-8CC34949D7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7E140F5A-5F55-4DD3-AF42-AE1D2BB46B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C68C52B9-9A59-4B3A-8FA6-E6D6B9B2C5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C7F35249-3D12-4FC5-A3D1-83FC27E460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A5DE32BA-57DA-4695-978A-EAE269AC0D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6071DD53-A04D-4439-89EE-A28C7DDF3D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D19409A5-ED9F-41AD-8FA5-ED384E4FF5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885ADB6F-88E7-4722-91E1-83BBFAE6D8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15F57A1F-4086-4D2B-8D0F-D414EBA312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33D25A0D-7B5C-46B3-8C6E-1FA51DD465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BB8C7BDA-D203-4F6B-A218-A35D6486C4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B0B2754E-83BD-403E-BFBE-0F1D0DA603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6D2EF826-53B5-4CB1-9B72-C2F3FCC7D8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C59196C6-2BE9-4008-8B35-E2FB43E5981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7BA458DF-F4E8-4E4B-9427-28A73D29CE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938C4949-12B5-4C0B-BCB7-67222313BC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8F5E1979-5049-4529-9D1B-764CA3A97E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01347FC-6A2A-437B-B522-FBADC4DD65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6E3AD153-CA3B-407E-ADBE-5B573EBBCB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F39349C5-0D1D-4857-B3FF-B44390EA57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3E4088E7-F314-453B-B5BF-7EFC131087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2419431-E427-4F14-B7C0-78E8AE6871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77EB7566-973E-4E2D-9E40-B78AA657B7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C8A07E15-EF5D-4541-B7CC-6314223D35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2E544345-EEC2-4CC1-9F2A-FD9FFA5670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A4FA112D-0AA1-4C54-B299-A5CF13AA4F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F43BDE2C-F8FC-4E9B-8A78-43A732A998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A03459B-7603-49F2-B5AD-B4083AB36B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23BBCBF5-763F-4977-BB67-A17BF35F7D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4D7D955A-B9CB-4C6F-B760-55D6AAA110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E6B5126A-73F6-4502-B1E0-40829CC701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67621B64-2E53-42ED-B09E-550E77853F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22375ACB-9464-4225-B41C-811181BCC4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869591F6-1742-49E8-9458-6653A8C6BC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4AC6F977-D8A3-40B5-8FC6-178722F1F0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21655EE-C4E8-4AAD-9D0B-45A83C2BFC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499B85FB-77A6-4434-90CD-3834F2C4D8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1CD98D32-78CF-4F5A-8F76-57AFAD6C1F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EC064BFB-FEDB-40E7-9AA3-2F818E8979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A362D370-0C55-4615-9B8E-0BB2F158A1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FB1B4972-205D-4D26-AD38-FFA520CED3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7CF910D8-5990-4E60-A253-A0367209D3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23984E24-FDC0-43C6-BC17-4A751C43F04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2B8DCA6F-0889-4CFD-817C-CBF9CA5556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FEC8F986-F2EC-4E12-87ED-080AEC1906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6E0B606B-717C-4D75-A1FB-3013492991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142C8830-0528-4B57-8C6F-47BEA4EB60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4018115C-E37A-4C92-84D0-EEE801E1CE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F2B33A4C-0E41-4F5F-BF9B-FE20EBC019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82DEFC71-0D79-4846-AD48-732D435330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939D155F-54F8-4F7C-AD0C-9B88D6794E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09901FE-C96B-48D9-A861-86B6C92916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382D3E1D-F641-40FF-80B0-93C125DB55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88A4EA44-5E80-4B51-BE69-345A1DD5E0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45D5E942-B0D0-4182-AE68-7BC4D2265F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A1C26A54-864B-4EAB-9241-DE1C9561AC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C55129A-48D0-482C-AAA9-4E416CDE9A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EA5E7045-D0D7-4FE3-8068-3897177970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4270ACCE-3E96-46D3-925B-FEB9ED5735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76C4B54-4C92-4F5E-ACEE-CAFD35A166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485B5BD8-1D18-4E63-983B-F8621071B9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E3A41034-D894-45AF-BB59-DE75CC905C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EEA3043A-FE50-4CA4-9674-761A3EACBF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52C4EB3D-31AE-4067-829A-F19A0DE09F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98FD60CA-0D71-4AD4-AC5D-0AA733EF88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90B8A5C8-36C3-483E-836F-41F8B3C81F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8370F8AD-0A8F-4C3A-9263-2109999E33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38F98A2B-D0A6-4FB8-87B0-C2ED3B6420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44FEE791-AC90-42EE-A6E7-65125C1C67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7AE4C902-01CA-4314-9238-80CFD9DABD4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CB59C827-840A-44AE-A4AD-3F32BB3F83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2B3CB30F-A1FB-4FFD-BE90-53F07C24BC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836C6C1A-BEF8-411B-B18A-4A236246CE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D3023816-B642-428A-BCE4-4846B95AFA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9634AF50-C914-49EF-8149-3B4D0B0585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FE46E030-FF3A-44DD-8F0A-D72B1E8913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28A87BA4-342E-462D-8E73-5B76D7FD63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39224165-9740-4103-8AF8-5AF7400712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44C37D9A-F827-4344-8370-58346D303A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A861B4AC-BF99-48CC-AFE3-BB11EA064B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2026C279-FAE3-4319-84C5-580C392D99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339F6E6C-E5A9-4FC0-8999-5B53C5DB95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1C0699CC-A90D-4329-AEB6-B324AB68DE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489DD81C-CCB3-4CB9-86F0-755AD7AD08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CAE1F9D6-486A-404C-980F-70E9ADDDE1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3CC08B06-B0CB-4176-93E1-2B79C17ACA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10664919-1277-410E-9274-F9DA45803F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74A88F3F-2016-4C49-B12C-6ECC6807E2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10D857FB-4612-4C17-B64F-F52F3F9537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30EA487C-ACE9-4D8F-B095-5134DDB7D5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8BDC582A-2D01-4D67-971D-A317175153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0942B50-5A69-4DC8-B3A6-DBF74A213C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6CD95DFF-22F7-44ED-B45F-529C27A8F7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A3BF0DDE-D4B3-4938-9384-E83D354114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966C2ED-D25B-4399-8C4C-43553FF607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CB67F7CE-9459-48E8-BB97-C28FDA7DF2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EAF8639-1087-4F11-BD55-E9A153D804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BBFDB90A-E4CA-48FC-B01B-A18E05067F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CEE82740-9207-4A0F-96BC-5D9A7BFA21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260B8B25-7AFA-4AD2-8C39-C269EE0F3D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94B66A5-8588-40C3-A909-409AD810E8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99DE3201-1710-44A0-B97F-6AF8006BC6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F608AE85-3246-4983-9899-A5597B8B23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8E924342-918B-41CA-8D1A-94CAC04035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FCBCBFC4-5670-4068-87D3-CB1064F757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3AB0B932-58AE-4EF3-B5E8-BD7CC77968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1F9F9755-B66F-4552-B08C-58512A03E5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8DBA623D-CA82-4607-A6FB-8D4689810F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88DB0749-F07D-449A-8669-D211473AB0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AAE9F488-C6F9-4150-BCCA-357390BBCA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FCBA631C-8F0B-4B9A-B4BB-46C5625DE9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2164A3AC-82F6-4DC2-872B-214026DF08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D655D8FD-DAD0-4996-8EEF-7D458CCA86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71A8279-CA1F-4E17-AF45-6030291F5E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C9C0FD79-9F0F-49F3-87B0-1D4C00CDB6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477A2B8C-5254-485A-A7AF-AA319BE1EC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AFC8BABD-E501-418D-AB09-A8C5716C6B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2763666F-7618-46B6-97C6-C2B2C46112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AA908D2-DD64-4F87-A5AB-2E1CAFF09E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41030E7A-20CE-41F5-9F73-86F85DE7C8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3E75A30F-A365-4AAB-AA22-92F5DD9FB0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F165C00-360D-4103-A383-568AEEA48E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E7959170-42C9-417A-9AA0-5ABA2A09AB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1108A809-C886-4869-9821-4AF4217CE7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114731ED-FB8F-4769-B530-E632F3B53D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84B756F2-9E0A-4B38-A580-24ED30BB35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6A6D906B-5826-43EE-A734-95F5F59EE5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2B792B48-C1EA-44CF-920D-8097C5A11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4AC86DAD-469F-491E-AE85-2FDCD1C6BE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762C97E1-922F-4825-988F-04C691F02C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D052422D-0739-4DF8-86EF-0212D3EE37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F9771230-F7DE-4132-954E-436224BA7E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12C5F980-9B1F-42E1-8E41-69A5FF7018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B9CA59D3-5CD3-4395-8A59-CAB3A96F8C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C5F967A4-0DFC-4EC0-AE5D-706037EA0B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311D130F-053A-488C-B40B-FE189CA92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4CA2CFF8-A293-4499-81FB-553A309E6F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DE13F5F0-26FA-43BA-A121-B171D0BFA9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1545BB43-0713-4939-9AF2-E72598BFAE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B429286F-1E2C-4E11-9B30-A2DCA7ED4C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4CA50C70-14FF-4131-A485-766E00E5F7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1B051232-3992-4C88-BA01-89A2FC550E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219064CF-1279-4673-BFD8-04794342B8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F5CFDB19-F8F8-4161-816C-50130DBFCE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9D2A3AF-3FE2-4014-BA33-61A21B5723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D7AB720B-F90E-4FA5-A9F8-F2CB3EF0EB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868E5105-AFB9-4E1E-BFE5-C91C465F07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97FAFB23-2E13-450E-8E00-AAEBBBEFCE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FB60940C-2B82-4302-97BD-F39141320B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BE579F86-7A56-447F-8320-CD463AE9DC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BDBD26A2-9976-49F5-9DAA-433480B166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3E7C0960-4C66-48AE-8E50-37DF43D732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89D7913B-875C-4B6F-884A-CC4567D7DC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1961656E-4521-419F-BC20-72F098CA05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27D67EFD-6058-492A-B6B2-F448383471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AD571091-F5A1-4925-9805-693C5C17EC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F13BB09B-7AE2-403A-A999-233BA35388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23ECFA31-F901-445C-99F2-F003156D00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72D42F17-FB74-4A43-AB4A-A8D54D6DD8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834A84B9-4AE8-4DF2-A6E9-559021B902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62048B25-E403-47B7-9BA9-77344E7329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ECDF87D0-745F-44CD-A076-2FD8DE62BB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333AA202-E6EF-4338-A1F4-092ABF2695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56CE7CBF-42F3-49C3-BAD4-1EEBF82586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EFE398DD-66F6-480B-B6BB-55152CFEA3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CF5E385D-0353-40F3-A8BD-3E7ACE8AB9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440006D8-E4EE-4C2F-967C-40CF9822D3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434C5A29-A982-4342-8F1F-8F84AE3F11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A37B1A0B-6A8B-41F5-8866-99C3077854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FAE59226-A4B5-412F-A348-71FFA4FC00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896D2FBC-D43A-4C1C-9DDE-AB47BAA598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4B73D0D3-48F5-407B-BC82-6CE60CCFC0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3B4E8093-7D70-4DFD-84E0-4DB86C688D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E15B8795-9661-4558-9AD5-65C7F460A9B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1670E411-5ED7-4407-81B3-18C7E42508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349A5B4A-A194-40B6-BA01-E9FEF6C4D7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3FA9CB89-FDAC-41E3-94C5-AADB99826F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4307289B-4B4E-4F58-90A7-E642792708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28A090FA-B624-47DB-A303-0600DC784D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30603A5-270D-4C9A-B017-80C0936009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BE17F96D-3F97-4629-8B9C-CB0F5432919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8C053E43-61B0-48CA-AA7C-021E46FC93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CC768397-B1C8-45BC-BC54-90015DF0AA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BD215CFF-3C28-4EBB-A662-D0602957D0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EAAE5661-586B-4E00-AAA7-8F1BF167A8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B6C778D7-E290-40F7-85CF-07B63DD7EC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2BE35168-3BFB-48E6-B833-FD1E8C99B3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8647BCD9-4C5B-410E-BFBF-B1B7D15462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23B56BA8-EDAB-4DCB-BB2A-19C149FDB0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E70C68DB-9EA1-4EA1-B76E-BACBD0D826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AEC19B1-7E2F-4676-A81D-A2CA7C2613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B549E554-05F5-48AE-B4F4-F4A2DB7F77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3518C4D4-DAA4-4103-8088-E591E5EB3A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A7E3E21F-724A-41AE-9A94-A1D5B5B327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FE6C1EA-87E0-4158-9628-F706D0D778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E24DA3D-FC6F-439C-8AB5-48C63F9F5D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4B0A4C96-74E3-42C2-A9B6-136B86605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643CF374-A512-4C11-9AB9-ABD46C0247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33DACF42-9604-4CE1-A826-723CC90C36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AA92ABBA-668E-4904-BF04-31DEB525EC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888D13D3-7113-43CB-922A-D827B17649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F569AFE3-FE67-4913-86A2-231FCBBF52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DA79C277-8EEF-40A3-8438-C4271F54C2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1E2B2A66-EF40-468E-9EE7-DBC5710CCE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9106EB77-1C39-4672-B298-19A02D87B7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785BF90F-5EE9-40BA-B5B1-0FF5420A7E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25B6F6CD-7063-4DA9-8B67-14721BE974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5BFE93A5-1919-4BEE-B010-57091BD64E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865A25C0-5117-4D55-9FF6-893D9A232F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5E16753-F84A-4742-A6E0-42E8E93D9C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D696C75-E0EA-4052-97D8-3C89968309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EB61F41E-E128-49B7-8610-2A0E0917FB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502FBD79-31EF-4574-9ADC-43ADD125B6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897AD279-7CA1-4BBF-85F4-CBDDB8BC25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60218DA0-3340-46C9-9A7B-32BF1A9A43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98098F46-63A6-4674-8AE6-367A8D4D10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E8F8EF81-C7AE-4EB2-B363-C9F96591A1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C12BA581-039B-4F48-91A8-070FEF4FC3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F10AC8C6-C82D-472B-AA57-8C092304C2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88A2AF66-4FB5-4AA3-816B-DDA26657E6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B8AD76D3-51C4-4378-BD4F-B667D6F04C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ED508737-C8EE-4886-9DF4-75877D1CA5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C776AB7-1171-4822-A79B-2EFD917BC6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96268DE7-2D99-4C9B-884C-EB0A008D19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78380DBF-A878-4D62-A5F9-F56262C049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52268A46-92C0-4AE6-98F0-C31AF3C501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889D745C-FA0B-4895-8296-99129A2D73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28EBFFC5-B29B-4FFF-88EC-DBC71BA43F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9122E370-81CF-4CCA-9A26-FAC90B8962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425227F6-5108-41BA-B31C-4AA3B16307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EAC1F07B-1E70-4C11-977D-8F2A31A257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BE08AFC5-9A2D-4454-8EE3-D0F35255C7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26B38927-943C-4BAA-BE0B-EC60243E83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B1C3EE7-AED6-4341-BB25-689288C8A2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D5C03ED6-0CE8-4014-8ED3-C23978CA29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67E233A8-A510-4AA8-9CD4-3C32339CF0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CB14278C-44CC-4385-BF44-80F862E8BF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6E550730-34A1-43EE-824C-55A479DC98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49CFB7E7-34E5-4542-B151-499BBF48BA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2E971E47-69EB-427C-8AC7-99DFC2FC89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E91AAB33-1F8B-4449-BAF5-A74505B8AE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E2B9766-8057-40FE-BFAA-2C8B6789DE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CC327BE5-56A1-4CFB-8ECB-C16052335C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CE9FFA3C-29DB-4ED0-8E19-905F9F2988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F12E743F-BA80-428F-945E-065CCED014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FCAF7AE4-C819-4AF0-A403-BC9B1E279B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ADF4CE42-7B7E-4B3E-AFD3-CF82CF39669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3C0AB312-075B-43D3-A0AE-E1E938CAE1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B4BE804F-9D3E-4D19-AF45-CCDC7868F0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40568063-A0A3-4F6A-A1FE-F3E2CDDCB6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F527ACA4-6890-4C95-A5A9-5818FEA5E3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9A8D035D-332D-4F4F-AB02-638F0AC1EA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4E6C2181-659A-42E6-9DBA-1600BAD459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917B3882-ABDD-4B7A-BD4F-E440C524C21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E55901E9-5ACA-4F10-8C1D-BCC50F5262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EF1FEE6-573A-4BE9-8147-AA09926E4D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B286C43A-91C7-4CEB-95DE-4756A2EDD3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84C64F04-0451-4FB0-9FB9-9FAD3FF0D2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64A1F485-9687-48DE-BA9E-4C56B4B43D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A5E070C6-ACD5-4D52-B9FF-1D4BC8F232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E80F0F4F-25B5-4741-B2D9-7BA8BDF132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ABF91702-DB1D-4C63-AA98-F9E0A2836F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6F8DEE9C-704F-4885-B856-30EF0B9DB2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D470A493-DA89-4653-B9B8-B83D5BAA07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7312101F-76F0-466A-9E69-D1BE1B7F85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F80AB77B-40C0-48CA-B55A-2112DEC7A1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26B38A81-E1AE-4269-AE39-D5175E4FA1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259203D1-F624-4E08-AF0E-6CBD68D51D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1C28BA60-A906-42E8-A6DD-DE6A7A7253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FB8F93CD-85BB-47EA-B5DD-2C0B94C699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268DDFD3-27BF-4667-A72F-76EBD89791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D0D7B76F-8BFC-4673-9023-2A30E94D35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54780B7B-0B26-433D-B996-8245A91906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AAD5D3A1-0FC4-45FF-8425-816801B827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F2B31ED4-8FBC-41D6-ABBC-7EAC4EAE1E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AC72BA02-F489-4A28-98F2-8014D8B006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C1F65880-A84B-4624-A40C-76FD80A9C5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BE281CDA-E097-4C34-976A-558918DFFA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72FC27B6-A895-45ED-B74D-2F45431617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E0B388EE-2BEA-4251-B00B-B0A33ED62E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E4670FEB-DE1D-4475-A421-CDC201B722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7F41550D-9857-4FB3-8361-78C222D9E7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67D0E254-0749-4C34-A5B5-5DE647D0E7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B16DE69B-C620-4F66-A58B-AE952CAD16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B0938348-F7E9-46B2-9548-FF34B223D6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99577C8F-A353-48FE-9FD2-B49CA49E75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9DD65F12-DD33-4D0C-914A-B942CF74E1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3520AAF-2908-436D-BF9A-E22A23D4E5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7D763D4C-09E5-4FA8-B648-45555E78D9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A686362E-BA99-481A-ABA9-8CA100FA95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8220333E-903A-4607-8D26-D7B6F8E406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AF8D4BDB-AEFE-4761-BB51-228561A6FE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9B1F922-B1AA-4D9D-8273-0170135965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432C949D-A48B-4F86-8A98-DC04166FD5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278F74CA-EFD4-47CF-9042-89BA8C83B1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763FEEF-0D0E-49BB-ABB7-6E77DDEC81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3958C62A-3D5C-4F31-8E6A-29EE56370E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458C4582-34BE-43ED-884E-DA7E738B561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64123613-6678-4A57-A038-61C262F376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D233428B-2897-4734-868F-599EBCDDAB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1B7C9231-F70D-4B9A-83DB-81FE1CB24A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13C16D63-D26B-480E-AD86-8C74318F8C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A2E66F87-1329-4F16-9606-04E2C42D01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61363370-6E9C-48C6-B2E3-6A33A86FAB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A9120E66-08F8-408C-86C8-22CF28C122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CB3B42F7-206F-4836-B3CB-4CAFFE94C4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BB64B8A0-0299-4AC6-B8B6-4B75D45E6E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B5828732-43F2-448E-A0A1-48FFA51911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2D5993DE-ED3B-4254-9F0A-693C7376D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AF58FDF6-39AB-42B2-BC5D-43A2A4D5A3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F8436D28-06B1-41B3-98BB-9497935AFA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F63A3A5-47DA-4D0D-A91F-196A2282F3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69EC03E2-A9D7-40C1-901B-2C40C58E35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80EBB0DC-584D-4BCD-A28A-2129D6B0F9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928916AA-593B-4F28-AE24-25A9BB7FCE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D54C36B5-8F4D-487C-A2B8-09D1F3FF43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E0A3FA14-5487-4444-A2F7-E1FF232EB7C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22CEBA23-AC39-4D4A-B066-92BF4AF645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46211DDB-96DF-41DC-B3EE-09AE140C9A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EC5B1E1-54C7-438B-BAEA-755EAD9F79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A519C9CB-BE50-4DF8-9AD7-981C5C71DC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DBA3C38F-2FEC-465A-BAD5-1178A3A914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7FBE18AE-7F5F-4F3F-8E18-7FB29CA8F2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35758F23-8F63-46D8-AB33-8190BA81E9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C4660570-C57E-476B-9E5D-64BA894D41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6840283E-C354-4CB0-8CC5-24B9A2C759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EA6C04FC-51FC-4154-AD3A-B0E6CA058D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FB0DD7B0-D6F3-42F2-BE38-5D6F11F799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7D5F933D-FAF6-41F9-84B6-9D1A1DC2A2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E9078AA9-B1E0-4F14-9DBF-4402F0A5B0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1B3B17E6-D213-4649-8D59-E91021AD72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C0A36FF-B3AA-4CED-AD4E-A5CD095509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82A6422F-AB4A-4DAB-A1A6-55BDDF86F7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E7DB8AFC-8959-41E9-9DF1-C19DD6052E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34239B3A-8DCF-440D-B5B1-D6955031E1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892DD7E8-35B1-4B85-955A-F2EA75AFAD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FC6270B7-968D-4B21-B5E8-71EEEE906F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26269C73-5CA8-4735-8DAB-6D55E2BEF1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72065B31-EBBF-4FDB-98F9-F4EEAAB712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1B5CC2E-79B4-43C8-9323-0640E33CE1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30C6A6A7-C4CC-47EA-9DF5-5E0E537E21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A0B4A12F-50D6-4080-95CA-73D896A802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8E31A39B-2E48-482C-92C6-92FA946057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3AFF78E7-8592-40A2-AFCE-927B01C347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96116F30-4150-49C1-9758-8562324409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C77116D9-DA61-4FAE-A4C4-4FD314DAAB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3CFB701B-C754-436F-B851-A97228D2A7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DB045DE0-A135-487C-AD4E-75246EF721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EF18A9C3-7D2E-4971-8156-AC19BDD96F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F0D8EEC9-3060-427C-A79C-D26184BE81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57E4EE29-E21F-481C-AD49-EE4D160D17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8FC3C7E8-BF9B-4D71-8D7C-18E36AC33D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84D6A8BC-6DE2-41AC-B41C-1FF59ADB8F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D9AA088B-E910-427A-9F5E-0DD0AEBC41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BC362253-8E8E-429B-95D7-74556249F6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EC53C72E-E740-442C-A3BD-BB38F522BA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3BDFC0C4-94BA-4892-A216-0DC5E74283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CC01C9AC-613E-425C-B0EE-901174A626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5A76A85A-89B2-4F4A-BD40-A4179C8ADA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E29A7A4-5F5E-4D23-A323-AB09ABB146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FB11A4C4-BF14-4AFD-87E5-EE0C3E7D2E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EC622FE2-9D5A-4C1F-B837-A3B8042B6B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10FC9AD6-EE20-459F-B534-39643A5D85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863DDE70-08E6-483A-AD5E-57DD6B9A20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1BF241BD-D7EE-4E38-ABEB-249FD92199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B718E3C5-E933-4D7F-A945-974293A7CF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4C951602-B2D6-4D81-A197-84F35CB0E7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D112A697-7DEF-4130-80E3-2C389FC7E9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B416FC67-DA96-467D-83D3-0B349866E1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70483C52-9F6E-428C-90FB-6E20ADC96B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69B01B7-9267-4A4B-B4DA-95F8D7027E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7B888246-E067-41CE-99E4-FDD9F2D5C9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4C72A0F7-1FFA-4CC7-BC69-AF507F867E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6CFC4A12-FAD8-42B3-912C-DB96FAB89A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8E2A8E67-28D6-47AF-B8BA-730619DFFB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5DD92044-8656-4C23-B8B4-04CB652683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FF9088DA-7562-4AC2-B714-63A0323A17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6AA9A990-AC90-4C47-B10E-493A5C52A5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4730D11E-5B13-496A-B447-B99DF896B5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14136A0F-E4F5-4816-8956-52743ECE5C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800AE304-7068-43AC-A810-72A77D0CAE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59617C22-7426-4DCE-AF87-001413D819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8FB6DE-1C3C-47FC-9311-83C12521A2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556A022E-6FD7-49EB-A819-7D4FFFFFEA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D449BB15-A938-4A50-A9BE-555323A39E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4279287E-CA77-4CBF-ABA6-57A1A9A2B7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FD1AB4B4-AA62-4B07-B129-BE82F74833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E5A90706-933C-4523-B091-A40F84CF9A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D963E56F-3093-482F-AEE6-4DD58B3BD4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5FA2D749-BE6B-498A-A8A8-C2E70926C5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B7EE8C9-4B0C-4734-A711-E1962F6A57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862EF7E4-FF3D-4761-BF45-EE847D361C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B65BDA3-2E5B-426A-9060-F0B6A3A633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9286F15B-AA1C-4751-8912-7E20132C57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B4EAC8F8-5080-49A0-B1E0-E411D82E64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FB87103E-6CCC-455E-A724-115EACA49F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29B32A64-8AB9-4067-B72F-4FADE980C0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D1BE4B99-25D9-46D4-BA7B-28B74417FB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BBFD9D36-312B-43E2-A822-A4C690998F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FD1F39D5-6FEA-4998-AE2D-3BB2EE0B7D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7A383A9A-C466-4323-B28E-BCDD33234E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499B33EF-A403-4E58-A707-B67AEBC744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6C441637-5705-4738-8823-F802859302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8868E4C-37CC-4B13-8211-5A3BB49A2E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DD6B058-CFFF-4F09-8BC0-D279F00CD7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A9CB2DDC-10D5-47AE-BAB9-CD157380BF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96BCB7D7-F6A0-4C57-98D4-2308C75764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561248BC-ED93-46E6-A9EE-13367A450F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83A14547-3083-42A5-8FA5-1531D914A7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24CB3E98-DA83-489E-9ED4-062E27B3AD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D881C1E8-ECC1-4F62-9A0D-28999B3AB4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696959E4-33FD-454A-8C55-4347D4235F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2AAADC7-8F30-4672-8801-94F440D3AF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D3030E46-CDE2-4FD2-99FC-2C1F3B9633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56E5E433-E832-4C61-A644-8471660E37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CDDCF00C-B8AF-4CC7-8179-1CEF5C1472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A06DBB4-6747-4E59-90F4-1CC60009D5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29A2F2C1-ABD6-44E2-B859-633940374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7E5CDE76-B1E3-4441-811A-C085EB2023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FA5DA1AD-994B-492A-A28F-6B7CB40B92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29CE502-549D-4A0F-8B49-7798990DDA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8DE9DE57-AEEF-4790-B8B5-A464440CB0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DCE7D6A2-A1BD-4C1F-B743-A6B8B00BE6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ACB71A1D-6556-471F-AC0A-B7107A9F66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3B2AE4DE-F2E2-4D4D-87B5-609C951827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7359629C-5CFC-418E-B39F-E445F4F7C0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6BFD742E-66D4-445F-AF2D-E78BCACA7F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AB39EAF1-827B-4F02-9D73-EC5564352A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F7F4730F-1A9D-4512-A1AB-8C313F018C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C3A4AC4-CFEC-4163-BF38-4C44730152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F77936CC-64CE-4F14-88A5-E25C722362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A5F679A0-55B5-456A-BE0B-9BE386AEDD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2180B2C-D022-46A0-81B0-C1B2640111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F283C147-DDDD-48A1-AF30-F924D1EB0C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B3C0B7C-0826-4272-8651-4EA1B94D0F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86820B8-E02B-4B8D-B62F-AC8BEDB51D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DC125987-23C0-4D1B-9C6F-9DE90E8C6B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1193F7F-CFA6-499C-9E61-3D722A834C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DD859F2-D3EB-4652-A655-B4A083EC7E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6A78A6BD-01E1-47D9-B5D6-658CE2A16F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77CB0F1F-8903-4970-A2EB-39D1D38E98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9A44DCBF-2681-4018-86EF-EA978A7833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8C6F9B6C-76E4-42F2-8FB9-96ACECA447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E219C4-7F51-42C6-BEAB-324B807E28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6005CD7F-4FE8-4760-B274-16EF8ADA38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D680B189-9727-4A96-B62F-48C985C8EC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DC399534-8C89-4969-9E3E-E7C17A9C3C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C262759B-01A9-4906-B9BA-321F1AC518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50D3109A-5B99-4721-B685-E6D0FBA44B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154D4DF9-8916-4EBB-9649-38BAD9E175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5C866719-95E2-40F0-B998-B94EA18991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4170FC57-55DC-4D33-88D8-C6AC6EC200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791715D-16E5-440E-9FDE-F477CDF6D9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AF4A828D-3061-4E96-B09A-A1FC6E9A2B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6C79DD3A-298A-4AE2-9072-0E7C82EA38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9AD72512-2152-4426-99BA-3E5E74EA66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7E698B91-427E-492F-8BF5-5E9EB6D164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E484E5D6-C26D-41AF-B8EC-630F6EDB62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8DE173C2-40DA-45F9-95E5-5BC910B1F1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861AF6EC-B0FF-4F2E-B7F4-062852E5B3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6D30FC52-73F0-49C1-B58D-7AD0A551AE4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DF6FE3B7-C78A-4415-8FF6-D61AF8A600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C4FC00A2-2045-461A-B1F4-D3C2CB3570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1C195256-CE91-4BB8-A022-00FB80BC7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C74F42E-4C5D-47B6-81F8-A3ED6A2D66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4A146D10-A00A-4767-8FC6-0B44D9A75A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A613088E-EFAE-48C7-BA1C-1D6290AD8B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101098E0-3B09-48CE-8F53-92745A47D0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3B00712-EC51-41EB-A3D4-FA2226A388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A3D60407-190B-4D5B-8D03-EC884DABF2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646982B7-11AB-48C4-9833-236D3905C7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41D94F2C-2737-4E7B-9812-933B1F63CA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B88AFC25-6D4F-41B8-9C97-A2EF81851B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604BFDC3-0AAA-42F6-A89F-319B506F07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F1F444C-1056-4EC6-B892-BD3D5C567F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EB0FE203-E0DE-4C90-8DBA-E7591032DC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2C1EF134-4226-4526-BB23-B428EC807D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16BE0A8F-BC69-4FBF-A712-C2F9D9F2A2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2C69D3D7-5258-4044-B24E-259DD6FA1A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F6CAA4B3-294C-4520-ADA4-000B70969B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A768CE34-AD1F-4F9E-94E2-322748D7CA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388D868C-9718-4251-B52C-16CCD0E71C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173D3DE6-644F-4374-8C59-37E1A84814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823CE6AE-E7EE-42DF-B48D-7EE6DC3703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72A5F80D-4E6C-4FD5-938E-1DA828A6CD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B3DE78F1-2A90-4EFB-BF16-F9922C3CD3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96DC72D1-D68C-420D-BD46-0435360F23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1A14C44A-8331-417B-B444-249D990968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23150105-37FB-4EBC-853D-21CB0FDFDE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FAB7497-5F92-4258-95B7-0735754AA7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7613016A-7D08-4CDF-BDA5-73341838B7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F966C0A0-3BEF-4C77-A4A4-FE43340A92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970895E2-413F-4DE4-B6AC-529E71A35B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1E9944AA-8995-436B-A11B-A171920FB3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14FC9309-B058-43D1-980B-B7C0B8DEE9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51C45285-D897-454E-A86F-70780DC325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01DEE54-E5FC-4BC0-9446-9980738344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81C25734-50F4-4BE2-B449-96EF3F5978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CE042B99-4FD3-40F7-A86E-917CA47163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EE08B70-17D9-49A5-8CF6-FE7006996D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3BCB4154-514F-4C08-A00F-864965AC58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7BF6992A-B517-44AE-81A4-03FC5072B9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D64DD948-9F1C-497A-BEC0-A430ED873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3FDB0C5D-B889-42A6-BBFD-9C7FDF0508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24D1CBD4-A09F-47CF-B06B-C2BA880D02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FD79A0C7-1E3E-431C-A5C4-807D3CE511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161F8291-F187-465C-99ED-02F95BF301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94764644-9AAD-44F2-8293-36FC1AAA6D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C9401882-4C0E-4ADE-B409-C209C70762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FA3ED2CD-1A63-40A0-8917-FC17C6DF47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97B7A6E5-E6D0-4416-A426-ACFDC1BFF0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AF774001-93F0-4762-998C-2B0A343A1C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CE0DB018-2880-4F6C-AFD1-ACACFD789A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7D2296F4-1694-4D9B-B3DB-50BDB85F21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236CB6D-B93F-4718-8952-5BC139BB92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B90F6DAB-D27B-4C56-9A92-6DA7A78BEC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DC49C495-FB95-4290-B56F-32D06041BC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C7CB35DA-8DC2-4634-AFF1-F5A648B58B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AF657E45-8BC0-49E0-B4CB-AF4B60AAAC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E33F5F2D-2B94-49CB-906E-1A48BEC9F7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D02190E9-D1A0-4940-8BB3-405485C5E3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3ACFE831-417E-42C6-9D53-01B1DCF79F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EC402448-BDB9-4339-8899-5DF5D4B6B2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17E0CD48-B6B3-48C4-9B8C-BDBEC349CB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70E605B-C148-46AF-9F1C-CDBE465CAC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D75AAF8E-2CD6-4342-B203-DB893F2550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FB5F88E5-8EF9-472F-828F-3DDA378B96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3F337AA5-9815-4061-B6BC-4A8A2DDAFD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EBC16C63-2FFA-422E-8D41-05AB6C52DF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1DFBC84-D13B-46F7-92D8-3CA2321EFA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426A22F6-9725-472B-90FB-F533F10207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EAE96F6B-B743-40DC-928B-77F6F2BED8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D8CA156F-EC56-4EBF-A79A-2808B851A0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6116CB9-CBDF-47BF-8A84-1704152F71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91EA895B-E09D-457F-BEA6-E49530C067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C180C8AE-D97E-48C5-9350-F0C8B2A11B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64FE7F7A-A447-4BC7-9F20-C0C41B12FC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BED7422D-2679-495A-895F-FB047325F6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A271D2D5-B455-4F86-9682-B9EF558332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43C38C6D-A6E6-4BBE-96CD-D3FE5EF4D3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AD959502-6760-4741-9564-C7070CF706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EB2B239E-B551-4DED-9F43-B17AF48F6A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7A816679-F6AC-4FD5-A474-84B536F3CA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405BFBDA-D5F7-4F67-87E3-18D584233B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EBE1407-93FD-465F-AB9E-4B621739E2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EE1C5417-CEA1-4CCD-ACE4-CAE15AA55B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D9CF9955-75F6-4834-ADA2-E11D4182F4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E791CEB3-A585-4ED4-A186-0FEEC01D7F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2698B002-624B-46B0-9DA1-22D209A84D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60F637D6-EF96-4500-B942-4B8C915C45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913C0F4B-371E-4DF4-91E0-376546BEB3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EF561F96-2A61-403C-90F6-8E5C9FD69E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3561BB50-56D5-4AC8-A059-33C4084201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89FCFF9F-0EC1-4604-A404-AC52891050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BB7EAB83-AB73-4CAB-8DBF-F008DE356A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FFA1D977-036A-45E2-B163-2A8A398E66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503F7E6-98CE-4D43-87A4-55C2FDB2AC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8E07AC9-14E3-4011-83DE-8187FEE2B9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877B27C-C10E-44DB-9194-3B71BEF847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CC2F2577-1B6C-423E-96B7-82EFCE3E6F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F640ACC6-C157-4487-B69D-EDA2AD7624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AD02CA20-E9EC-4CB9-B000-1BEAE7E264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5B49A92E-1384-41C4-BE2D-44A7879640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E81FCD81-AFDB-498D-8130-7865FE79A0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E45269B7-8E64-4929-8CC4-F762B1B4CA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3185EB7A-47C5-4A7E-94BC-BC18580687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E606662-4A60-4E33-9AD2-B7FAAD0F8C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6FC26135-A91E-4302-BEF4-D389DC4FC1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3CC0BE6-3E4F-4E01-AD7C-835A3FDAFEC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F37E72AF-82D8-435D-9BC0-2F91C5D907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E879259A-4B60-4D2F-B3AC-6EBD50CEF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E8626476-C0DB-4209-B48A-06ED4FA410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947FA1B4-6922-44D9-94B7-64D6E975FA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73EC37D0-542B-46F2-9673-1CB0C4E35A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94FDEEE-5D02-4A3D-9AD6-729368B3CF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F271EE9B-EE04-4499-9111-A593FC5E16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FE296524-8F19-49A1-A362-458469675BD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447E9545-0932-497C-BDED-E18DE591CF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3C2029E5-BC68-4C4C-9A53-9B057E7E4B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BF88ECDE-C231-4D59-8840-2B21870894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1A1A266-8434-48FA-8632-DDA342D947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B28A492A-4F42-4CA5-85F4-B5C1731A8B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946BD123-B90C-487F-A1EF-DBCE7C1B80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3039DA2-C9D6-4D0B-AC56-FFFFE3BC1A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4BB04198-A0A3-4445-85DE-1D258FA5C3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3BCD7308-7705-4661-80A1-31D069E663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25D5319-2F3E-47BF-ABE6-85A203155D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DA15D7A5-4A21-4EA3-9D4D-802B130C0E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3AF335AD-2824-41DF-A891-4EE72B7A56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A17DD693-800B-4C0F-AD52-60C7B22C6F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5247EEB7-D9DE-4A0B-9ECA-D243E6C8F7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852E8BAF-5336-4F0D-A7C8-5B65DB94FD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2CFEDF59-3863-4EC8-AB81-5BC0A3DF2D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6226B39C-68DD-48A8-8079-70E91B8CCC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511B87E-C7DD-4313-BFDB-1DD86D2B94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8D86D9A3-FABA-47E3-9D71-AABC3A20DC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A6C536F4-88A5-464F-BE5C-D30A5EB7C4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F45ABF10-4336-455E-AF7A-A0CBB9CA33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93185CE9-3F33-4845-9AD3-0917542FB0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41D439F3-2D1B-4B3D-8492-15116B6671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DE450D63-DD1D-4622-A7CC-29170A9AFF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545067F6-3904-4525-A9AB-BF24C5189B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ED0DE40-3FF2-4A00-A010-9F298B1080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B2CC43B3-F541-4550-92F3-81F68C2D3D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54185FC7-F91C-44E9-836C-7FF2E00609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202C7B62-E83F-4B56-882D-5ACF849C81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AB340B4C-1B1B-4475-8F62-3847B0D58A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FD25B7F7-7BF3-4BC0-BDBB-05E621AE20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F97B6AC6-242B-48ED-8EA4-BF1D42F62D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7B1F0A19-1D55-4355-B8B8-C6E2E9F529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E1F7ED5B-FE0F-4093-BD62-E08B9FF790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90CFD69A-DEA4-42EE-9CD4-8F64CD89F3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DB70958-65F0-4D91-A5B1-67E21F24CF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9649CA4-55EB-4B2B-A63A-FD6DFEB988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C6D3A625-699E-4DF8-823B-AAB770C4AC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B9CCF3AE-1309-4D00-B884-97049451E2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C5942E5D-0E30-45E8-B3FB-EA92C632F6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70AB6516-3339-40C1-97DD-3381C4C3F8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E4D1E679-4718-4012-99BC-145D76182E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57EFAFC-436B-41CE-931A-1CCBB7E6BC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52E3CB1D-72C0-4355-8234-3470AC0955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44A494A8-6A66-4144-8FD6-E429539248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F246E13-C0E7-4E66-BC2D-B98AA56D9F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3FCAFC14-0890-4A3C-BBDE-457A712DE5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986F33C4-AAD6-499F-8D4C-67B49344C7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3E81FA99-4A93-48C0-879D-5D7D33E9CF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47B1051-D771-46B2-995D-1672462254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7A31E4B-1D7F-4E7C-ADA7-E839EA323C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16AEBEEC-5646-4BB6-BE32-6EED2BBAAD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6197FC34-639F-459D-8FC9-EF334FBFBB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FA390E40-7B29-4979-B4A8-97AE75E6F9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EDBFC71-8518-436C-B350-FCC599EAB8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54AF5E4-E709-4138-88CB-4454BEA63E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150BD5DA-9CFC-4726-B841-B5CE9AFADC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223BE499-C5F1-4A3A-BDE9-BC065DEEEE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195D85B7-96C7-4960-A6A3-36B69AB68E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9B96CC63-6D33-411F-898F-884F4F4647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194D4FD6-2025-4332-8F16-F578218452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9AF54198-2186-4CC0-9837-61E1C28BFA7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2D7221A0-26C5-4062-9EB2-4816405CB6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93C74439-C6FB-4590-B66E-6ADE65CACD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30640F28-D959-4BC3-9695-8D14AE8E6D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945ACEE8-67CA-4DEA-8E18-DA6434CD61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BD827360-605B-4E9D-A7CD-10ACA2BEBB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25FE038C-C761-47B1-9B5E-109BE23153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5ACCBB75-8ED9-4C5B-8FDB-3202A585A8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9018AA87-DDE6-45B6-9E31-F036CA4DC6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589C5313-8542-4458-A681-FDF811B338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65A2658-BB23-42BD-9980-AFE947D800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9FE13752-8061-4979-B1D9-2602482F84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776918B0-FB19-4ECF-9FFE-5F67229271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D0E3761D-9D9D-490A-9663-18BE2D8961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2996E351-941A-4917-B1A4-59780A0BF8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3EF46836-ECF2-4547-BE8F-11670E115B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57C70DA2-949E-41C4-B9A1-67F6B898A7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68266581-82F2-42BE-8DDC-89DABD56B0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1AA5C9A1-7605-4731-9D6E-22C8C4F284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6C24E825-D4E2-475A-AE11-62B24A8DE2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CD0E02E-B968-403D-8153-A573F1DA06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F76525A9-8F85-4074-B967-2C170239BC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856C0773-06BF-4044-9399-8FF7AAED0A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EBACC55A-10F1-4A57-9AFC-6EA9BD2F47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95C8DC4C-625B-4FD9-930E-C1546D79AE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6094C8C6-C412-431D-93E5-BCB19D3D99A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D8DE9F5E-0CB3-409D-AED5-0B51E74F25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43CAE5C6-FD17-40A1-9F1B-A659EF3122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2D25CB7E-A286-4BDF-AE41-42A651B525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C0C655AA-D533-44FC-BBA3-18DB69B768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89713063-6EB5-40E6-8CB7-B1CEE6F3DD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BD358D37-96FB-4E7F-B183-C369D63D95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19F00849-3EDC-4BA1-B4F3-1693B63D904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43CEF112-DBB6-4E84-A5C2-8EF488E21EF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4920B8B6-F706-4EF3-AF39-993257B4A5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6C4579B9-8026-4D1B-8243-D2DB80CF8D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C9C71C71-2D7E-48D8-962A-59E6A95426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F22C01C7-AF67-481B-B571-EA8618435E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8CE0A47C-7053-4152-8FE7-4C3CFDC008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5922B3F6-F793-4B15-9A54-CF2AC6ECF8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CD964C39-54DB-4193-BDD2-9014D5CD841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23170D35-8C46-4935-8406-A1ECB893F4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46C94CC7-88FE-49D4-B96F-52BEB6F40B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49F4D57C-D28B-4CBA-85A6-A41ABC0E94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483E982A-ECAD-4E05-9F67-B533215D35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367A675B-CF5F-478A-8729-FA196B8FBB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C3CC52F6-8DEC-4D99-97F3-D2D33B63D9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E661268D-0513-42E8-B891-1CD6222A9E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2DA633A6-4DB2-42F6-8C00-DE6B1A0435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17989E88-1FFD-426D-8E08-22F5FE410E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3CA75A5A-DA30-4DB6-9F51-2B412B15ED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F84DF8A5-F215-42DE-A807-3C648B68A5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85FB52-1541-4875-8028-4BBFB91E6F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9C28B657-9AAF-4A85-A627-ECEE2CD899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223B584F-C5E1-4426-B627-047BAE4563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F2CA7906-1D2A-4F80-99A5-4A03FC005E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F58359-1D5B-4AC6-B59C-7205B5DB21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5045AB15-9343-472D-B95B-757456C609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97ADA7BA-544F-4EBB-AE69-18A318F068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F353CDA3-87B6-43D1-ACC8-AD247DD617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6A076DA0-1C08-4032-9AE8-D5FDA0341C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3C58D8E4-CBDB-4DED-83F5-70B8877F64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77724BA5-9A4B-4341-9A2B-E97282826F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75CB2A0-F910-4A68-AB6B-DF40559D9E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28020C86-245D-43B7-ABE0-C2D9902B18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991550EB-9095-404D-864A-71856CFEE2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9FD1B7D-9CF6-49B4-AE06-8FE81A5C9E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A4187315-4A1A-4D7A-A8B9-4A9CD69D78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9F8CF3FF-8232-4753-A097-23CED7C1A9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D169AD8-AC56-4FD8-94CE-B58758729B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36DED360-B7CC-4EDF-8A1B-CB5C204D5A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E7373C6D-277E-4531-AFCB-9D358C35E4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67A9736A-34B3-4680-9318-55B0919EFC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169C7482-D817-48C2-A0D9-A24D45B64B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BF021AE-196D-4CCA-9F15-E3E66350EA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1F233F0B-5884-4444-834C-643A473322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7FAF37F8-4A0D-42E4-8C6E-FBFF992256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F2C4C077-1712-435F-92B2-B57E14DDDE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B7598110-D990-4413-99B0-302313C9A1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ECFF66C9-05AF-4B58-8BE9-7215939BEB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8ECF2395-A8FE-4B09-9746-A91345B647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1A43C603-2105-48ED-BB66-A087A33D3A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1093929A-D3FE-4580-BA2D-5369602267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F7CAE8A1-937C-4CE5-8556-457C89E145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3D428912-5BB2-4DA9-B72A-83069FBCC4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69CD488A-AE6E-4517-83A8-D26DD94A3C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A9B8BA38-18B5-44E7-87C4-C3B75F5FA7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F222A6FA-7706-4A1B-A3DE-0BFADE07E0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833D0B92-5492-4D13-B129-EE658571D1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C08F830-18DD-4FDF-9933-10C36429BD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FD751D38-BC46-4510-B798-3DE56281AE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5643B016-86DD-4BF4-8057-F064C39C67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C5A85961-37B8-40CA-B455-8C23DB27D1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8519314D-0897-4F8B-87A1-1B680527B0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4EF7AB92-FA61-4FAE-8563-CA6B46E445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47BD660A-C283-4BCD-A15F-5228894E7E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263336E-3B90-4D90-BA16-97777CE64E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87A936EA-2428-49CC-A2AE-C28C0A9350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FB424D04-9162-4656-BA1C-B27C22E9A4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E61AD75E-B3CC-4EA5-B254-9F41A933C5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714913AE-B513-41CE-97D7-8BF90EF286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CA6FDA00-075D-4AAF-A53A-81272AD3C5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3685D2D6-433F-46B8-8486-5321ADAE50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4EF5194-3B8E-4BA5-AAB9-5ABD0939B5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6113DE2-8EBB-4C45-88DE-F30B42916A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1531745-3063-49BD-BB6F-83D3B397AD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93E7B125-E6EF-471D-84FF-C09AD645FB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93025AF7-F183-4404-9113-61371258BA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7E1DA9C0-DCD8-4094-BA54-C321B8A71E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70B69267-AABD-4023-BD56-A26EADF8F3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DF884829-4D84-4743-BA79-2586F43504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CA2B6827-DA90-4F3C-9143-E41E235457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7DF893F8-8FDE-4EF3-B084-3CEEED32D6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75DA534D-67F2-4C8D-A727-6C5D2620B6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F785393A-410D-4EE6-BA4B-BCD1565F8C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AA2B2D16-DC67-4FEB-9934-36217C324F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AB9160B7-9903-4D8A-807A-09A4983ED1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87F2F4DF-CB78-4138-A134-CF64D8EC7A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1163EEB-8F4C-44DE-A06B-49B2A9E1D0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FF0BBC7F-3E80-49C9-9719-76BB555646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5E26DB60-9753-4CA9-BD88-7DFB4B3E71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78D092BF-0956-463C-8995-F32964830E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A816915D-B74A-4EB9-9422-B4700700AB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A9E4720B-3E3A-430B-86D1-7F7134BE87C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37D57F7E-F936-406F-B714-0F0855C390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73A12120-0A3C-4AF8-A5AA-2D6ABDF0B1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5176A3C-CA08-4080-B33F-A65BA95874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35707C6C-E8F2-4019-AAE8-F4DB8E6ED4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2ABFA055-32E3-40BF-B60E-1C137570EE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E2E9FC6-A82C-4DC6-B0B0-92387441A4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A260749B-45C0-442D-836E-07F1B38FDE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DC4EB64F-3EE7-44C8-ABEE-39C8060823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1B22854-7E95-43F8-B096-C9ADBC40BD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105E753E-7EB5-4190-8AFD-5B9F20D5BC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D5EDFE6D-96BF-423C-B436-84E3D77764F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E6AAB89A-9A2D-4BF3-8B61-82FF07636B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7CE7C64A-BA2D-476F-91C9-1DBE02A6F6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A7B425D1-25EC-4833-8120-E64388999B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31EA6431-1DBA-4879-8C51-DE278B7A50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6769EC08-8266-4A26-8847-4362BDC003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A9D8BDFC-8F12-4C24-8CE4-5E4DE9F9A0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F3E4B599-6C95-4727-B871-D9A7568465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DA504DD-1743-4A9D-A4DC-856C1CA23C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6B588215-16A8-412F-B790-92813397D6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2F7B709B-9BC7-4DC7-9310-201512B758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04A1EEA-47A6-4517-9A02-696B37AC39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646390B3-BE5B-4C9A-8DFA-DFCE4F300A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6741BFF0-8DBD-4F18-8731-23B3A9209C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C7422098-4EE3-4566-AF66-26F57E8268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88F80390-1655-48A5-B231-E16A933FF3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D3D8DD89-ABFA-4D0A-AA2C-D8A51421DC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A918CF8D-BADD-482A-9896-623DA2710D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DB2AB5E7-8F09-4FD2-B1F8-0ABDAC6DE7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CDF5953D-A186-46A1-93FE-83235AA38B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563FC8E1-ED78-47C2-956E-14173AD1450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8D00E4E0-6BAD-42EB-AE72-956F6727F2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FD91F2EB-0919-43D3-A9B2-F36D8B98ECF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EB67489-70B0-4887-AC89-7FFF081BB8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FD05EC73-DB7D-40D6-8153-6BE09F9FAD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28896F2-70E3-4319-94F9-6EAD59C4ED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1AB4EA27-73A9-4529-8003-CBA0A5F26A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FB0F38D1-FA38-4A10-830E-FDA684B12F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B59A6DCE-F008-4B04-A7B5-BE3DD82D27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F2B4711E-CB6C-48E4-8FD3-9B216AA93F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92797FD1-4C1F-489E-B70A-1F78DF8C81B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FCEE7B13-D8FC-4E79-94DE-A52EA6FF17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1FC45D0F-F89E-49B4-A142-13C8E2AD0F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8473F7D-BE23-40BE-8E55-FD0F29A8DD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F82DF71D-9833-4C16-A0D6-AF56299D60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68650BF7-0CE0-47CF-9D85-8FC3574606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DB76819B-DEC9-45DD-9C70-54D82AB521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7DDFF1F5-C3DC-411C-B266-C42EBE33D9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E4E6F826-7271-4740-9DEF-9CD71CD501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687F80E-826A-4507-8CD0-4FE26AED57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E72BD4D8-94B2-49E7-881F-F601F526F0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1422825E-5146-44EB-935D-BE0C2816E3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DE98D675-8B6A-4804-B77D-5E4808C729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1782B17A-7096-4B84-BDB2-6338E88358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D952DDE1-5E2C-4130-8F3E-2C12D751EE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8D1B8EB2-665F-4C9B-B4F7-830159CC58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78582ABF-DA8E-4DED-A16D-D0AFA4876E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D2954FFE-842A-4899-AEAC-A2254C10B1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1EB41367-232C-4D1D-8C5C-4AAB3B4360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24E0E2C5-20CB-4E53-A6EA-A7CC0E9BB8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C7977148-FDFC-42C7-AB4F-F06B39928D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BFAE6B2-273B-42CE-9A09-CDFD2D0B140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930EE575-D8D6-439F-8D57-7E4868884E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0BCCE159-D5D7-4BAD-BADD-0B9C1D9F3C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A5BEB940-AF22-4CCB-868B-900A734001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6452078C-ABA5-4AAB-8EFE-84B8CD8A23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233118D4-772B-46F7-9495-23CB1FB78C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2DF8C09C-C1CC-4B9C-B28C-A1151CB163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3AA38E83-951C-4403-95F7-B128084DE4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81D308B5-3A80-404C-8C31-EB6342D75F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81EBAC34-F954-45A1-8344-C1D4DD5C59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3BEA98A8-F379-4AA8-8C5E-80D718DA2C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09A8FB2B-A63E-4DCD-BBA5-0097F484F6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8970B2D6-5E27-44DF-800B-1C9D788BC2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2CA410F3-ED13-4625-AE05-DB776095C3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A32175EC-83BE-4288-89B2-4995EAE4FC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3C2AB57F-725E-4F05-AC7E-24BBD25F32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DC34E1EB-5DD1-471D-B4BF-4C8A5495FC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9EEC585A-3474-4F40-8A79-3EC17FCADB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4CFC1AE6-38B6-4EAB-B117-A9D9A2F8EAB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E8450EBC-BF50-48C5-8CC9-178C451A7F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65BCE9F5-96ED-4E1D-BBB8-1B83D1607A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17326579-EB52-497F-A4E5-C7101C0ECA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BA223891-E741-4635-9B09-FCDC72CC81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4EE073C6-A582-46E4-B207-CE402D4177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32F89201-5511-464B-9C32-CBC42A241B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A64F4119-27AF-4908-87A8-666E81C150E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2BA2E070-3EFB-4425-B366-F2E241C7C9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EE386E71-85FE-4C25-A5E0-428D5E3F3D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BB95D864-A2D5-4514-9ED0-80828F7BC0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004B957F-128D-43D4-8F8B-2C5DF93407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C9B32B3F-C820-497F-B13D-3C77157DCA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2D86A6FC-6CB6-4EAE-AFBD-1F1DE24073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F375AFA1-2749-45F1-8A24-704E044EF6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522CEB33-1D42-4040-A3C3-A92F38F1F4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337ED673-D7D0-43AE-8682-580CE993E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2342DD80-8888-4168-B90F-7FBB9D7DF4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E3455E52-DF54-4721-A2FB-CDA6A13941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BB429196-19A4-4739-9676-5E10CF876F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74D6FD0A-B40B-426A-BAE3-ECC9623549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B53E0E0C-7D6B-4807-8493-223F584442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3D9D6016-1C75-4358-BE44-BC9958CE75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0BF39DB-6D2A-485F-A9D1-6B04BC20E4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BC8FC87C-6A63-41EC-B250-B73BED253B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4A7FDCFF-3043-4B1A-B9B9-F74ED42FB7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563C97BB-6725-4947-9CA7-B7C018E800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AA36CCA9-DF84-416A-94AB-BA590A8961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EAF7885D-5987-4EA7-A964-C6A3BE0FDB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4F8A35CF-7B7D-426A-A22F-BDFBBBE983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2B09FA8C-2475-4865-8DE1-F6B8FF1497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214FFCC6-23F4-496E-847C-3426D11013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EF3E6E0A-B0F6-42DF-A773-A34416BCC5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2F685E16-3406-4614-82D8-400CC5F0D6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BE6E55BE-E379-4B25-B6A0-F75CAAC3E7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AB79478D-BE21-438C-9F81-CC82A0E550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440BFDF3-44C7-460F-B400-F037EBE0FA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758ACC72-23AE-4FA9-ABDC-A1B5F08988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B9483BE-EF0F-4BAF-9C88-57CFFFBACA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9C6F740D-265E-4BBC-A47A-ABCEBA853E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DE36022E-1CFC-45DC-8556-67248D4753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FA7DCF02-9817-4C86-BFC8-749791AB93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702487DA-DC9A-4E84-BC16-AA238E8D70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D90E7FD-83B4-46E6-B993-CCE7A692A0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E3945308-9EC6-44D3-B1DB-537B61BE36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5C6588FE-6AF5-47A0-A9E1-DABFF777DC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F41A1246-0213-40D1-9DDF-F11D33ED0D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0C93D09D-D9F6-47D8-A23B-87F4EAF4ED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37D65160-F22B-447C-98D3-BD6768A8B2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B6F6BEFE-F4D0-4323-B68D-EFCE153E33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2058B08F-5EE6-43D8-B173-C8D32A6B18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CC8A7BC0-AC4E-4662-9ECB-646935AD3D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D13A0C00-C6D0-49A8-ACEB-76253BF419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6555BDE-FE12-44CC-B3CB-F9E696CD37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CD939029-DAB6-42A9-92C8-986BCED49A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EC7C83F1-A0A9-45A9-A733-5B21C3BBC8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7BFC38FD-B974-4AF9-8DB3-1E45AA1555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A04402D5-01EC-4195-8C14-8394A21B14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7909EFC2-580C-4071-89BA-BADB24BD19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AA6BC333-A516-429E-B12D-6E79DCFA12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15B785BF-DB2C-43F2-944B-39BFF6846F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FE8CB31A-6DFE-4B60-A5A6-5E3C51C271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6D342D7E-4DC1-4DE4-888A-DAE3D7DD81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95CD117F-1863-40A7-809B-60A255997E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72C8AB3-4A05-4FC3-973E-48C1D1F748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B8267410-4B4D-479B-B3E2-01E9A1B0CD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12FFC62F-B4DD-4D3A-96D6-455CA0D6D8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0F4002AC-8DA4-4697-A941-6338208F51F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340DED81-9B90-4350-AE81-3858BC5CE5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9AEDE35-95E1-415D-807A-0395338E24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505A0604-0EB0-4010-89CB-E44626609A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7B4B0B4A-3393-4528-8AFE-6BA42476E4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6F0C5051-32B0-481E-B2C2-76AF9EE9C8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FEF12B88-8958-45C6-A3EE-C874ED2EEE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C251F1B4-7FE4-4329-B3E3-FB79E1CB49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89DAF76F-9F34-4694-A9B9-60C5BF4B99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3C058437-32BC-4A53-8EAF-1E92BEB503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4FDC3794-F3E6-4167-B4BD-3E341C8B36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ECBC284C-C219-4325-AB95-3F7B063984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D1C31C36-5038-4032-AFDA-22AC6F5D5D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4A047BAC-59DB-4EFF-A005-2F21EAA29C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84A1F661-000A-4555-8249-B190EACDB4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7EED113F-AEAF-4CAC-A651-E34A295BA6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C79F17CB-BC38-49E8-97A8-FFEC9F9A71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A4D4F85D-AF0E-4D7F-A59B-45964E0719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B27C17B0-39EC-4A46-9836-D6A6FEB2CDE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1BDE9380-2C2F-4924-9455-685EA31A7E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9DE3BF41-AE6E-494F-B5A1-863A05A0C5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FEBF12CC-A519-4B51-9A55-A473057BBC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9E7B91D-DB91-4B8D-A0F6-F892B7B3FD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34D0CB6A-D42F-4105-917A-CB20EB1638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AD9418FB-67F8-401F-8AB0-A8B0562668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A7CE2F7B-D353-48B7-88F3-7A35997F05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B954AADC-39AB-4F6C-9C87-CBC23F8AC4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4674983D-6551-433A-9DCA-61D02A7749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1AA16ECE-FE3B-418A-A92E-CBA1B13CA3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39690DA6-42DE-4506-9B8A-DA50D136A7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F4A47452-0F02-4A57-A346-A1D49D1C0B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7392FB00-0DBB-4575-9F49-B36835B67E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93BDBB7B-FBB7-42C1-8DDF-281C913318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CB127A2-603A-4DFE-85DE-A206C60E81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3309E08A-DFEB-479A-9734-6CDD40325A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69CF7AB6-637D-4664-A2B7-D008F9752A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92EEE516-7750-4B5D-8E78-F27D37EDB73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A2914522-C008-4E1D-9147-8BBD17BA2E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FEB7B304-FE26-4775-8616-3E8EDA9209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81087CAC-DA5F-478F-A2BF-BBD104F332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D0C1EA39-2FA4-4872-A534-6B13670AF84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9E87CB8F-FF18-4BB0-8145-813C05AB7D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4C7956A-6CC7-415F-9C26-B50E85F27B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1F4AE75B-FBF4-4628-992E-566D738A15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FD9FBA86-DAE6-46AD-87C4-2E27BEE87F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B6DA9887-7996-4C9A-AC9F-52BB898FAA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7DF4095A-605E-495F-8A42-0C94A7CB93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12245DAE-E329-44B1-8D02-12A8C3B112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B58D6B95-D177-4311-AC02-0F6FFEB64C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5AB52557-784A-4B9F-A086-13AE73A5D1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194B6AAE-5675-4AC4-9B92-D8227FAE9C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3AB91F45-04A9-4D87-B5F2-35781D39FC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CCFAE82B-11B1-4773-B074-21C92D41A9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C84BB808-E86D-448D-924C-8FB2F5CFB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6B86F505-C777-4D10-8392-A493C70A14C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AD48D770-1869-4206-842D-BFCD389A67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463386E2-FB99-442D-A764-E2B3B22599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79D36CEC-EFFE-4317-89B2-D25F2A170D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A06248AE-CEAE-4172-8CBE-321DB01CE2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87E83AFD-12FE-4B9F-BB4E-002C5FA76D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439B0C17-AABA-4AD6-80D7-B836AD143EE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AAE34826-86BF-4433-891D-9C992D6915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68C84407-366B-419D-8FDB-A025938287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A8B22ECE-8A69-43E4-A13C-7E4A415EDE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C8273DB8-953A-4B07-9E03-E0571BE4FF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57AE2B45-6499-497A-9C35-EFFF6022F5D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768291E9-D022-484E-9F25-822094DB4F3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98F5DDB7-39DC-4CD6-926E-DEFF8ACED0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B8BAEA96-B5C5-45B0-A4A3-277122E4A9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56B2C8A9-3FE7-4B89-B145-8E4D60BE2C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A5F8E912-6C5A-4F95-8E66-5F3187CB3C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35190F8E-84C9-4889-A0A1-98AE2FEC84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A2761689-BE4A-4C97-812B-CDA8472C93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BC02AF03-8B57-49E6-B17A-C5EBA36B10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A89EB2E6-9BCD-436D-A6EA-862143FAAC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71CBA35F-9308-4EA1-8831-19C2145EAF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F54F2DDF-6403-40EF-96B2-EDBDC810A2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36C3B1A3-3DEF-403C-BD62-8C3454E1F6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E8BE100C-7959-416A-B527-1E241E257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4A105305-DB3C-4D03-8593-08D25D082C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894F3F35-461E-45BC-8696-098A0685E8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B8640115-955A-418E-86D8-124A4C8EEA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453695EF-051F-4C4A-BC42-A8F04314E1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AD169AB5-6721-4D21-887F-2486F5FF54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D9869F4F-CD78-4DA0-BCE2-6A84D0A354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EAE30652-DC4E-40F3-8266-D1590C1931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59B4F91A-924E-4C09-872E-4A3F5A4017A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D7151827-6E37-4E64-AAF7-2BF11F16A66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ACCD880D-3A9D-4583-B9F0-80F2B3CC20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F64C2018-C521-4589-A277-5A5BC18BAF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F9601688-E82A-4536-9C70-D7491A4674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21D5875F-44A1-4A41-8ED0-40CEBEAD34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ACD75D19-3310-489D-AC88-1EC50AB847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9D71A288-7729-442A-A2E7-651B1533C6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CE8C2A12-5BCD-42F1-B72F-0B8FD42F43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2B2E37CA-EC77-4E34-B60B-5FFB91D38C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F724739A-9EFB-4405-BDB5-0142178652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1143722E-6021-4FD2-B427-3DEB6D1615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35F1B2F8-538C-488B-9B75-D0D5DE9F7F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CB981368-6762-4E79-8A3F-8A2DE82B52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B5F073D1-63DF-4DAC-B4A3-C60CFCA53A7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7813543E-A09B-4CF2-B90F-02215DF4F4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8944F0D7-26AE-4F22-8541-04679296FA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9EC5E2F0-F249-47C6-B414-C21BC75358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DC116393-32BA-47C5-933A-6759FB843A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F5819684-8B1C-4D4C-8B08-47B0433CB4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D3EB1615-A1EA-4557-A565-F2C9174B12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6A55EF9D-36CD-4AC3-A2AE-D6685809B2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2D19C0C0-CFD8-426C-9C86-610C7940B6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2D76DC98-4ED3-44FD-AD5D-C85CA45C4E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8BE3A6AE-ABCD-46AA-BF5D-2161A2383E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54CB8EF4-8F34-4906-9B7C-1424E7120F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C3840007-4A29-4E1C-8DB9-6E4AF4F74E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970A7330-9398-45F9-9B1D-B843EA17CD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FA1011D9-031F-4887-B933-5C40152830C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BAAEFD9B-C468-4795-9593-8CA41EF77F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A351B5C2-FCE5-45F3-B638-FA881DEF20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8D85184F-6260-4496-B88A-7D5C770335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77107704-6409-47CE-BE35-287413B496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82E40F31-D2A0-4C03-8CA5-13713BFA40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C06FD268-7C07-4EA2-A591-D20C726699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FC01F7A5-B6E5-4B2F-9FC6-C36F815580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58D8D739-0F68-4824-98A1-68A22BEB03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21B37B6F-67C9-4E3E-9FAE-EC96373E8D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6E91A5EA-E0D8-4B3F-A4EA-00A48C731F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93A3DCC4-4EA3-4D88-9B33-69FBE31FF5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439CE80F-AEC5-4BD2-82E9-5A7D68F04B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24597EA9-50A5-4BDC-B32F-0442515D05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E05276C9-0E79-46A2-AA24-277C879672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F8BEDC07-1882-4DF5-8405-5D919D5C49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C0C551F4-6362-47B8-913D-CBD93E80EC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21B2D52B-C652-4200-8AD1-A707693A8CC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B787914F-50D4-45EA-96B5-83E6CAED0F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7CC84DC1-B1F5-4BCF-9FA6-3FCF7315E7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C7220FB3-31AA-4363-BE95-3B87776F53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FEC35DBE-39E4-41D4-8F43-0FDBC75B87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36BC64AA-ADBD-4A4C-BBAC-106E06E60F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CA5C2633-91A8-4B6F-97A5-7831980BED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7B5C706B-CAE5-4342-BCEE-5459623ED6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E34AD3DE-040E-44C8-B256-4C789E4A03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487723E9-0072-4A4C-B9C9-BB0E598CED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4FF5B000-5F9D-462D-9388-46326FA764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044DB47D-D68B-4EA6-8D60-FDCDF74BD6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E41D1B86-44DF-4EE7-A522-494F79690F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EF701623-0B08-421B-98BD-9A9A451414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8B172003-E5C1-46E5-8686-EDF54F3438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2C09050F-DF9E-4AAB-B242-3B813BFB35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238EAB5B-0EA2-420A-BFB5-CFECF3793C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8D6DF6A4-2BC1-4C8E-847B-9773CA9B85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271E0D29-EFD8-4AAD-99A8-8B9D6C756F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9252ED52-EE1D-4BAE-8D3B-2DDEDD677A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3BE52EDB-67C5-4A08-BB03-CF8CAF0D0D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4684FC59-7E53-44B1-BAF6-BB09CD64F7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2E9356AD-8044-450F-B720-8485642491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FE0382E2-51C7-4324-9AD6-3FB166335B5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E7BA20FB-5F51-42AD-A0F4-A3DBB4C995C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D0516B1F-E2D6-42DA-94CD-1E6DAF2831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46CE16F0-851B-4E67-AF83-E74A423F8F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402B5CDA-4EE7-433D-B7D9-0BFC663CD2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4622CBEF-829D-44B9-8F2B-6B84CFB1FF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A53C7F76-FA16-46FC-A0BF-8E0E2A3D73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649AEB93-234D-43B4-9B84-E64E800DCF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AC54377-E80E-47D1-BBF1-29103E56E8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03B22B3C-F39C-4064-8F03-11DC0C2706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2536C06-BB8E-49D8-9D30-7C20BEB384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F66EB472-C649-4FD0-8662-7F8D31EF65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47B0824D-5F59-4BEE-B43D-42DA543527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F9214343-E827-4511-B098-81E9C1D827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51987E47-C66D-4F57-B0F9-0B2D39C2CE9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BEA13F32-4C10-4CBB-8AC6-43E7B3D26D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CDD7BF4B-322A-4D4C-9765-87CBCD07AC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A7F4FC92-6E2A-4DF1-8AAD-F611897592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743D2B59-193F-493A-B513-681F0DCA040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91D1600-2962-4DB7-8338-D398A025E6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55A10204-4A04-47A4-8BB6-D360829AEE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3169C359-E5F6-4BFC-9C69-FCFBF0F441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94F9695D-C83A-4C49-9C09-75BEA10C6E4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67842D8F-57A4-4FBF-8320-1B447CA6F7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737234A0-27F2-4D32-8E61-0A53EA8C3C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6B4035BC-BF8B-436F-B488-9786803C074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18B5453C-7FA1-42C0-95AB-1CD21CA4049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EEFF1319-5FCF-422B-90C3-7B800C788D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64AE1D8E-B6CC-4269-926B-66F3416EBE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C703E82-419E-4F80-AC1A-A74FD0336B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E4D64D7-4D1F-4B1E-8D3A-D60B42465DE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6E40F0C6-BF9E-4F85-A94C-25EBDD6020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A152D6E6-69A2-4E62-86D9-20B7D27885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41D254CF-FF28-4AF4-91FB-071690E029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325CDD2C-E0CB-434A-AD67-B3FB42B1F1A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40599D13-577C-437F-B440-086BC34A55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D17B23C8-DCAE-49EE-A55B-E7AFD0DCAC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B642CD19-7613-4C07-A8C2-A74164ADDE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67853F9C-C8E6-4DC5-89C2-B34F38470F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457ED089-711B-4DD3-B502-0101EA15B4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4D6FCA5A-568E-4334-9629-0E24FB67BF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5F9D46A9-E036-41FC-ACD2-FA68EE7D3E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8B4DA23A-1127-4B1A-910F-6DEA5FFDE53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835A91C1-3BE5-4B84-B652-AD0BFD1C07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867172F1-7263-4B55-8640-DE295F6F24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DC3267C3-1334-4E47-B0AB-02E5AF6032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38ADFA1C-3B1E-4570-9393-FE4E1D2C36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43AA7EA0-ED6D-42A2-9424-D618932E4A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A3254820-689B-4793-AC0D-961146D73E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49CC258F-706D-408C-A8FD-51BCF2305F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7AE18A30-F96A-4328-816D-B94CE46298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293E7A67-C6B5-413C-8D97-A35FA9D8AD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453462DF-085D-4357-A8B3-B0E6347D70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60651344-6D63-4204-833C-F8FAB4AAD0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37C8A6FB-A64A-4B57-9878-20938ECEAC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1879B698-5D80-4BC1-B873-141FB8D4DC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E93F7D5E-B373-4B19-91E3-A6B789B194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5FF05380-72C2-4649-8417-24B7DEA685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84E597A0-439D-4729-B93E-05048DE183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48C72D95-1875-4D9C-A423-266D4EAF6B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B35EC0A-43FB-4411-BFF2-2DD85BFB32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9F76735E-C142-475B-B694-85225F28E8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661E6D0E-00CE-459A-9DFB-E5D1B8848B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B5BC91DA-7CB2-4A1B-9F5B-BAC2605E57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1FC4B15B-754C-4B65-98DB-197573A649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B3B3E25E-049A-4A60-8597-464B8A1FEE8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5EDA4030-AA21-4F34-A9E5-39C4FF45D6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AAA2A50-B33E-4C08-B936-8F2534EC59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1B08D951-F5D3-4569-9E88-504A3DD9B9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154E6289-ED58-4A14-9743-65422BEE02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36C9CF86-2CE6-4825-A2CB-5E781EADC6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15A8518B-867B-4D89-B505-27E69256D6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960DE6B0-8B32-445D-B223-D76009A8C59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1583405D-8415-4D1A-AA1E-14FDA25AA0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3403ABD9-7696-4F45-91BE-AA49080C8C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416A4F48-3613-41C7-A3D5-D46B5F9045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EE0EC71C-FFF4-4857-BEB0-043EAABB86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990AF0D1-6F71-48E1-8FD4-E99CE197E9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2CD3A25D-393B-4EBE-85EB-DB40B073659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BD1296D8-4295-4787-B062-8F0EEAF608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08AC9ADC-FA49-471F-ADB0-2A209475A8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104C6B15-3FD8-48A3-9928-3B23D33EA5E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8F2FF3F6-63E5-4211-A5E0-D75959994C9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81115DCC-BF5A-4482-9D76-23F7F8B358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9C4A9BC7-4DA4-481D-AB59-7CADC3F510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9CEDCB34-6BD8-4CC7-BB97-84912F301B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C4BAD46E-1182-4D3A-A4F2-8B98C54409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F8CA36E8-BF79-4BCE-BCBE-ECAE991001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2E20F9F7-89E7-4BB4-8EDE-98CAFFCA89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F3D3FD17-7719-4DEB-9780-98C913DDD3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9F178AE5-FD07-4763-A0AF-95577FDB71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4F89D9E1-6101-4FF3-9376-25F6D23EE0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876665D4-318C-40D5-86E0-D15DF56DD8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D3F3F61E-64DC-44BD-85B5-FFE5C6B213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E73E0C6-EC94-4A17-9E73-50C1F7ADC6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E0E998D7-863E-41DE-847E-66437364472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5D10AE6B-7FC4-4046-A28F-79FB2D6AC3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D48FC306-F240-4D7D-ADBB-18B76679BA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5E154B96-59A0-4F5E-B38D-54468BC813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59596745-F57B-441C-8617-713767FBDEA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FD5C472F-84DD-436F-AE75-F1F1C4415F7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F470C71E-F1C9-4D39-86FC-B3EE897324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2E7D3F6E-C6E9-4C37-8B77-14048DD433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37A7B091-AA5E-4A29-9954-A2E2141938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76A08FFB-F0BC-43D5-8D82-AFCB5F692B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7108AACD-E400-46CA-8B00-86552C38F8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E92876AE-26D7-48C4-8F17-1390BC61E9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705D57A7-BC89-44E3-BA08-8BB07C00DF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CAAD3F1D-87DD-435E-A36E-8FD59E88D2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C53D6C61-686F-488C-960C-17DAEA31F8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6050742A-DAF6-473C-82D2-17478D8C79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6AAB3719-4DA1-4CAF-824A-12367D7524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24E810CD-F731-42AD-97E1-D3DDD70E70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9E00D685-A15F-4B34-A561-70344E72E2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DE9061D7-5A65-482E-968D-B143831057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68D3D0CF-9107-4960-9199-7739EF151C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296ED6AF-010F-48AA-B1BB-92327D1115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BA33D0AD-9998-429A-9D7C-16AF4EE6B4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F195528D-9455-4EAD-A2FE-3D09B11CBC4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DB081016-E82C-4D45-BA1E-EB26FD855D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61466CC6-DFA4-49EA-A523-2777C716A9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CAD60F2A-C98C-4D16-A0BE-BDE5CC15F4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E953385-BCB6-4C5C-9B72-7E2A406ACA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CD09F3EB-814F-4CDA-9CBE-EC367379F9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62696CB3-A239-40F8-98CB-2EEE25CF90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70D74C56-44C3-4145-BE29-D276F5BE05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805998A3-9103-40C0-9E21-F31CAAA96C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2A67AB28-DB36-4350-989A-E50F95F2D69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D6AD9844-7645-465E-9546-24706633C3E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B184369E-2BC5-4A66-ACEC-D02A880DE89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318DA085-D89B-44AB-8C8A-ECCF6543ED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A2860664-F5C1-4688-B4F4-951CDEC6262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B4EF2DD2-FE14-4EE4-8473-DF8A93B6BE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E33F086D-76CC-4FD9-BC0D-1B61E05BB2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CEC6EF59-9650-41AC-B781-800F043C51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BC39593C-DA57-4C86-A373-54F6BDDF5B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3DD099CB-4686-4520-8D67-A175DC6DE6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4024A51F-CCD6-4107-8C8D-4E351A0031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6958B387-38C1-4112-AF0B-ACCB7E4A7A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F2EEE3C8-E4B3-46D9-BFE6-E7041A8E3C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4AAF1FEE-2E15-43E4-82BF-6D92C36531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3251D69B-E4A5-4AD7-8A19-C4A64192DC9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E953B64D-F8C7-4F03-A289-10A849D44A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C78E8819-FD26-46E7-9CC9-F701E5854B7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E7911D6C-D141-44D3-954A-926ECCE713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9517EE9A-E875-4730-8CF6-9EDB5F8E90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6CCF8DFC-4679-4D3F-BA45-5666CC4CDB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B5D3E5BD-BDC5-4E28-B691-B610A11A3D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2B34D88B-4DC2-449A-A575-3CAAE1B671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911EC46C-465B-4EEE-9B4C-6EC9B67B492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9328EAF1-4658-4462-93C1-A3D6E04A75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892465D9-41F4-4315-954A-BC69618220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D57E4114-A3DD-434F-8589-9A90BE689D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3DC0F65F-AA3E-4867-82D2-A721063001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753C36AB-59FD-47F3-A25C-7E3D6B987B0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C9A92282-871D-4539-9D13-04212C48E3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DDC132CB-F2DC-4D57-BCEB-4DCCDBBCB9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C093CA82-5714-4221-B090-50EE9A2BAE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6425878D-CF6B-4465-9831-39C0ED9A3A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3102081F-FE01-4EBB-9320-3E7C893AC8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97F1849A-629B-4D66-8CB5-7DD0A19B5B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CFFA9E56-87D5-4E0E-ADA3-4C557B9FF2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51BB81C6-BA96-433C-BCFA-F735AF178E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897B5AF2-D0D5-4EBF-9187-4229992BB0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D6430C81-77F1-4A44-A9B2-C03657AB3E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90081EE8-F85D-42AE-9E48-0BF64343AF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75879C77-97DF-40BE-9E3E-489849A966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D4F97009-BED6-40A2-8EC9-EDD40EA79D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3E79DB7C-3EB7-4278-85A6-B26E58E1FF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FE54685A-04D8-4390-A85B-1936098593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B21B44D8-094C-4D4C-ADC9-7720B3EC1F0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BDEC0A9-B5DF-446B-B4AF-72009683C5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9088A935-879C-423D-8106-AAF169D6C6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438E5E55-7B7B-48D6-88DF-7C8807AE0C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173B2EDC-021E-4A33-A557-BAA5731D18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DC1454B8-C4D5-44E3-B90F-CBE1243B3F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7F21948A-D27E-4370-9970-D18685E75A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6346A0F1-5F91-49A1-902B-21767D2AC2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AC277DE2-4B21-4B1F-B5DE-40206C221D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A28C291C-7B62-4562-AFB5-D6840AE805D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F96C492C-9C82-442B-A6CE-77D319E00B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C021AAA7-DA7E-4303-B479-D0A881D765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A6CAB549-9950-48D8-B365-F20D287A34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2E6580E0-82A4-4438-BAA1-FE516424F2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1B32BC4C-61BD-4479-A90A-BD84C5E9F6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702FFACC-DBBF-4487-85C2-5406567005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BCCDACA2-C507-44C1-A113-6E10AF20BA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6A3B4E71-9259-4D7F-A28A-E3E5A9E054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44ED8F45-A25E-4730-B47E-F93D4C6A2E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763A69CA-6EC5-478F-AE7F-002A0FE5E3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7D0FF8E7-8D1A-4C6F-A35A-58361CA9FE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E576FE9E-7114-463E-97A4-F52AF2A33D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470CB18-2D6B-4FB5-A396-BB435FD7225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B1A76FE8-0787-49F3-B2D7-11FFDBD64E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10D178FA-267A-4389-9408-FADFE23A3E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F3A3644D-5919-4822-814A-7B0E2E4DE8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6056765A-B71B-4909-A1DE-C773FAB3BC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3D64D96D-A092-44CD-979D-D4890C9DE6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A34B4C5A-3E51-415C-A630-78CBB1A258D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2725730-278C-48A5-98D1-C7A10AF783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CC95EA7E-7B72-4857-9CA6-C3FE9C8EDE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B821AE4C-0C38-4F90-8A8F-D33202D90E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32C1BD22-FD3D-4127-A8CB-87B5D208F2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4485C393-CCF5-40BB-B6F3-0046DFA164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8C895685-64AD-46AD-BE6F-A03A36151F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A3ED80D8-6169-4D8C-BD3C-3091EB24E5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7B960AFC-9259-4B83-9FDE-C1CA847704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10433D43-11C8-4F07-B567-4662DC3BF8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4F75934B-102C-4C5B-8347-DE200DFF5B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65ED4C5D-0BC3-4061-BC9D-AABCE0692D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5C5F4505-4945-4FA9-AE2C-16848C38D1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BA65B627-2F6D-47D3-B23D-DEDA9DA91A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C4A4B856-62B7-4B8D-BC9A-198CF886C8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6D218B4B-8D7E-4D7C-A292-BBBC4D25D4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4D368300-CA79-4D85-AA88-DA83C964FA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F33A433-7A1A-44AD-A610-B837A05633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F0809B44-D3C5-474F-8BEF-24D3E79F16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2F8C0C9B-C096-4AF9-A15E-A966E44D6B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FEB5FE03-EFDA-488E-9B36-5D03768129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C4E62E10-78ED-4E96-B6C1-ADE79122B3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3C7ACA4F-8EED-43D7-81DA-7941A43E9E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47C657E3-7E43-480F-AA05-9402C389DC1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8899D6C3-894F-48F6-B5EB-6185B0422F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10055BEE-48A3-46F6-B482-AB008712D8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FF323330-F2D2-4180-A115-E16482A962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BD34B8F-5047-46DB-B52F-E795429F8D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EF4E941-936C-4B50-A7EF-EEF09EC3A2B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72B0CEC2-375F-4C6F-845A-D91143D21BA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45F9EC8A-1DA2-4AFA-9168-70472CB4FB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327992EA-DA34-450A-8B74-B2EEC02333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8D63A0AB-8C8A-4517-BF32-B50501EE9A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E3EEC480-810A-4EFF-A584-74F8BABCEA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6DDAE7D3-94D2-4864-AD38-0C8077A2B3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9F1F301E-3324-49DC-8DA0-62EB38768E6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80D19CE-B9DA-4BB6-A8A3-354DB47310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E78855CA-111B-4B9C-8078-02B09BBEDD0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03698E62-C098-40F8-AA31-45DC52AB72E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DDCB741-4F47-4AE1-BD99-F4F484D1D6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3EDE7D5D-1138-4DF0-BB5A-596BDF3874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9107746A-99B8-401A-B492-649D9C0EA1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11C22177-7C0B-4EB3-9289-3F87837A79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DEF5F798-3089-4EC9-8B0E-26646CCDEE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AC1B5A12-47BE-4E91-9045-FC359F7BAD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0E97C7F-FBF4-4F98-9A7C-CB3BD9C3B2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89DFEBAB-79E6-4B40-9926-0B3643FDAD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DDC705B1-CFCB-4522-AB1F-487594E4C4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5C78C52A-DF97-45AF-AA90-DCE2EE04BF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4F77CDE9-01B2-4266-AE57-4E76D56A28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75CA0BEC-1BCA-4429-95B1-41AB6911EA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16049B82-C037-4CE6-B35F-FB34F09FBB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E8DADF9D-08FA-4DD3-97F0-15B48E5E62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D4ACC628-8557-421F-A1C5-1BA1A0C91D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846371D-AF84-45C6-8416-8B95CD3810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1C2744BC-E960-4064-86DE-718267B94BF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42BFCD5F-6D4A-4B18-A72D-824CC7332B1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86DEFF84-C8C9-4BD2-A7C7-7793378927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482526C5-DA68-407B-905A-196367D7E7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3CD0CE2-3F55-4A7A-993F-A29DADEC54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7F688EFA-00BE-465F-85DC-BB8DF303382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9475862D-7D78-4059-9642-2CE6161D38C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39254CE6-B5A8-4167-8973-3432545B70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7B4E793-B8C8-4734-B8E3-1A7E3C484F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6AE92F53-358A-4992-86F8-05DE904A936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D07E6AF4-0907-496D-9563-FC5F269B00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9902EE2B-74F0-4C6E-A508-B10F6CF665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7D0958D9-D126-477D-964A-6110F067676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0AB6CDE9-F0C4-4170-B691-D8878CC4A2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C059C542-A401-46C0-8D0F-557B2FB2BB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C3CC6B72-75C9-40BD-9EBB-32533C44A9E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55ED62DA-BA01-45B3-AAA7-59B6C088DF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D3402E83-47CE-4876-8C3F-DA3A0BE6DA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A639CF6D-B25E-4BB1-BF14-AD549A5A53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59912447-95BB-4982-963B-B2B7A60A56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A0D39733-F16B-4AD5-B76C-7EFEAE16711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EC7BFE37-024F-432E-9FEE-5F4749B5DCB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C32EDE2-CB05-43B8-876E-4C503A4A78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F4613942-1566-4835-ADBF-E6EA12412F2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9E3D003A-0032-4308-B614-3E9A0D623C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9F4D13EF-CD27-48B2-BBC7-90598A0226C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4AA3689B-0DE1-4134-A551-DDE76AE79D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AF3EE6C9-4AD2-42E6-A223-471A9EA534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D9B850B4-7424-43CC-883C-2DE3057DFA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8120E56-3D20-478D-AC62-6FBB80599A7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0CE33684-16B4-4DB2-B762-9B239A53B6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7565AB4-C628-4E7A-A86F-BCDA47B7D4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0C5F2D52-0843-42F7-A160-C6BC6BDBE9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1597C897-9A5F-4E82-AC56-735431E575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17DDA2F7-0FE1-4D2C-B06A-7AFA6BDA31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E00C7603-9533-4FF5-B089-940BAB7C12D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1384B96A-0169-4D04-B8DC-52FA2723C9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1D39D5CF-D977-4896-BEF0-81D3EB1C24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43BA56DB-8673-4656-B64E-62F5B32D82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8208AF4E-47C6-4209-9F25-570538098D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5247F1C3-145E-4CFB-8675-9783B97386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883E4A05-8FB6-4F90-ABFD-AC7052F284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8914CCB7-3E17-4944-A84A-09A167807D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9E2D4569-8A03-477C-B28E-8FA2B5313A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8C9D8D48-15FB-4B99-A1FE-C37F8FC2A8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7756EB37-2137-4B0A-A5BF-E704C09845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73DCC3F2-C6A1-4FAF-91C1-6AD55644FC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62EFF522-4147-40F0-A704-C76E3C79F5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EBFA88A2-5FFF-4644-94E8-2A6567B819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E001F147-B775-4964-B66D-3EDC819414E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2ACA022D-D09B-43D6-B594-2F807DDC9BD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8D414DDE-BF25-4BE3-8B30-C2A02F1B71E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9F2A8F71-DEE2-4BDB-84A8-C975219BC87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67B0DD18-8BE1-45F6-86BA-655E8E9CF5E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8D76776B-2ED7-49AA-B1F5-8D84BA0A93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208AE26A-3DFC-4CBE-83D2-64C0303FB1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24A99BD3-AA00-47D7-BDF6-10A68E1339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B5B30789-E19D-4733-8EE1-1B27D3351E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8765310C-96FF-4B00-BF96-5937709861F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1719C05E-0B4F-4546-89CA-16AAF415E84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58BBA332-85E3-40B5-8E3C-4CC2841073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E1205B6E-776A-4A33-9118-FFBF0820FB3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57B3ABD9-E5C0-44BE-A5AB-03092FAF4F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AA93AAEA-0A7F-435E-AC11-DC9A579BE3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C73F1268-D03A-4249-9B73-105A262DB3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432BBEEB-67A6-4DC0-B730-EF4487BC52A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EAD4F1EE-5C5D-4268-ABAE-3BD92935F5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0F83F85F-FF6E-4B84-BCC9-4C0F9D1DD8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0C0BA50D-02DA-40B6-8086-C0045B7DEA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DADF4EA9-51F1-4747-9DF6-A2D81E8DB5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21B2B41C-2573-461C-B84B-65A649BD470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809B52B-59D0-4B25-852B-CDEEA45F17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49CE1E4C-4ECE-493C-9E6A-5D2279E0569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9BED5D7A-4E12-4FEC-8E40-1A2AA9F1D7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D3FEEE95-2067-4391-80FC-FEFED3718B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42184027-5619-4E66-8D5F-E97A98CF2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5AA92D57-E321-4C47-A348-6B5CFD0AF5B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EC488FB3-865E-4564-9C44-C1256681C1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F28E396A-3F01-4916-A1B0-7D0DA1A16AA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792755DD-1510-499D-9494-0FCA2FC97C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44D48692-0B40-46D9-A806-44E5B3CE49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BB82E879-8E72-46AD-9160-AD0120471B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C40011FC-D796-4A41-8A1A-B72C0C9D9B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B1B53211-9F47-4432-BD26-5E9A19378D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8F6A3C83-2D82-470C-AAB9-0AE37D4B06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289F5A22-92C1-433B-B907-013F7DE601B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E2ADAED7-DE08-4A12-B39F-63D88F0778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5C28B018-BD4A-4574-894A-932F1E4108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2D7C255-25BC-4DA1-93E0-66DAFB9F39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393251DF-89E7-46DF-BF10-F2DC0A088A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CF274671-B594-43F3-A62C-3CA520A971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CD0AA802-F9F1-491B-AD9C-2321C0499C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C4964037-21EF-437E-A971-E568CD7FC7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8B9E1EA7-E8DB-4242-884F-5A1CF8FDD8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EBD3C555-8C27-47FE-9DAA-7623CAE97C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E580E1E5-7462-443F-9373-6A1E2DE781E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742E5271-975F-4BA5-86E9-1F08890F53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9CF9FE9-7CF2-4ABB-9C08-03F1F75B57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546C40B-F89C-4ACD-82B7-5EA8B6501C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ED5115FB-E28E-4F93-A971-2ED96CC0F56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40497FEF-75A1-4588-AF70-7A7B4AFA37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542006DB-743D-4768-B4EF-026258E1744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8B3210F6-95E1-4746-9A28-95D6AD7D8D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B2A8FD66-13DB-4223-89F2-EFC0693B13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F9691E19-8208-4EBC-9DAA-999183826F2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DC2B9EF8-16E2-490A-9DC5-878C96A2DC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87E1F0E3-737D-462E-95AF-090C31F7845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78C2E40A-AAAD-4E0C-9B5D-BB25DE44E7D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DCD8861C-2ED7-4AA7-979C-C872346B68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65111C30-998E-4167-8824-3B463B36E9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0FB22328-AA6A-406C-92DD-A652C59283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5E75D464-3B5F-4EEA-8170-11068F336D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5894EC9B-359A-4200-9EF3-7D7E82560B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F2545384-C0FD-484C-81D0-844A31E60B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D9BDBEE9-FC1C-4568-BFAD-6A87986B1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CA69E97B-8CAD-4F6E-AFFD-04A665AF8E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49D135E2-DDBB-402E-BB8E-16918350771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8477E0DA-FBBA-4106-B53C-0D20920657D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DEA5FA27-E0DA-4B19-B3AD-6F36AD565CE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DDA0E3FD-F9BB-4A8F-A6CA-6539CDDA3A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968AF0EC-2DAD-47A5-842E-60E63FA62C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4CF18894-2DE6-42A9-BE7E-70280749CC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E1D6DE6-5C19-4760-8D0A-1B92548AAA7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1BABF6B5-E2DF-416B-8221-A8216C12C0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12C2F7B5-F129-4DAA-8A65-7673075CA0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1ED157CD-CDF0-44A9-B002-27132D666D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B7DFA7B-C168-45D1-ACC0-7A8994D11A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A5717F24-29E5-4210-831F-179E0D1AC3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495620A0-9623-4281-9346-4A02AA65A77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EBD2642F-6D9E-4FF3-9B05-E53F525C0BC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BB775078-ABDC-4690-BB31-CB352D01E12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95537973-DA37-4549-9E70-7641458D76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C8018122-0FC8-440F-B104-F151829AB7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D5E7BCB5-DE7E-4BE1-84C4-28C7D45B3E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F68C11F1-531E-43B7-847A-7536A4B680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A566CE00-E89D-46A0-8A89-8EF1F308D85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EE83B3B9-D7E1-44A7-B2E0-544AA3F62F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541B76E2-4B2A-49F7-8F6C-A4A2053C4E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FA9FFF5D-1FA4-4982-A927-A45A41D94F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346BB3BC-423F-46C3-A89D-3614FA17695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9367C449-1F62-4EA2-8601-7B193007E40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00D537AD-2C2D-42FE-B40F-0749AE37C2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D24C6F98-A349-4E79-9CC8-349AD744AF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8A86B3F4-FC85-4CCB-8B6E-E47062ECAD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5B38BCDB-7121-4F42-A4D0-737A071F6F4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5E176795-4586-4742-A9A7-186CFA53618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462AB547-BE73-4E11-804E-9310BE6109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5B327A33-CC06-46BA-BB57-D770B31F58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57FB8F6F-0505-452A-AA47-27D2120E3D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83E4C719-65E6-4C9B-97F3-B72E8DCAA9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24BB7853-B85E-4EF6-9135-4F71FCE874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909E0814-7DD9-4EE4-B440-C94EE0600A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5022FAD8-6BB2-4F46-A6BD-50B655E39E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EEE8D482-C9EC-4759-9EE9-F3981F2D68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EAF12B27-27CB-4BB8-BCA2-8EC80B7EC2B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BF31CEE9-92B2-492B-9721-DAC079F0525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24B8F5CC-E478-4E49-A166-C88ABE8A14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7466BB42-6DCB-4FE8-94F0-3AC2CE6B2E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4D617348-9450-401C-B269-9034A4D3BE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E29AA58C-BE4B-4D04-94C6-3AD1F6956E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0295A753-92F6-4C98-804B-B38F29AAA0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09AA7D0A-00DE-4F8A-85F9-5C45294F5D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191CD751-33CF-43AC-B482-EDC3B7E20CD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AB4C82FD-6524-4F4B-9722-B0ABB219B9F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266181B4-2700-4B9D-8A22-35231923ED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C57F13A2-DA89-41C5-B90D-015E6EEF7ED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6E567DD2-3FD4-4BFF-B606-FBD34DCE2B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E7025B39-0590-47F3-B3A5-C12E86B1763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752C625D-D51F-4773-9794-A5922171AD3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84F0FA2F-066D-4F3F-BF28-4D36341228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B82A7E2A-4CE1-4775-83D0-DA7EE80A8E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0FC1C84E-08F1-48D2-A386-869D0713DE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C493ECD4-EB3C-478A-BB0F-34668079A7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37A26F73-2B88-4E48-9CD3-61C4851A27E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E1D9BF04-521A-45A7-8297-6F82C62320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923E07DD-4E64-4F4F-A2A8-1D1AEFA46EA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4CBC2EC3-D607-4EA2-B538-D7C00828B0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A234D5B3-60A7-48F0-84F6-6CFAB96717A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4993DB12-0DCF-4D28-95EC-668089E278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839E02F6-2DD2-4D38-A18F-3866DC95462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8CC20DEC-97C4-472B-9408-8C1E7A65CE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B01EAC75-2A7A-41F3-9918-ACDB5F908EF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990CDD71-97B6-4741-B592-88E3F892421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3F88499A-52DA-476B-AF72-E4B0A9B9103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0FD6FDC9-A9CF-40E3-B171-5172E803178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42470E54-2CAC-4E23-81EE-21D1B81481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C4D30AE8-E3EF-4C0C-9B21-8D4F1A68074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90057028-4B03-40AA-9C14-B9060DAE43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A8145079-BD3B-4BE4-AE69-2EA0AF2B5DD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C3526081-A76E-4865-9EB2-99AC158B148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A425589C-E3ED-44D8-95DC-315C6706623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785DC872-4C32-40DA-8E82-22195D8A447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6995BDDC-BF38-4290-BB8C-2872A2AF4DB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146A7A3E-6CFE-47E8-892E-D29A2C5EFD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8518E12F-F19E-4C76-8456-29FA46A1878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D54EBF76-45B1-4BCD-A99F-5F800B0E87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0C8A6EF4-ACDA-4876-B723-7E0BA498FF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49378D8F-AB1F-4F16-AB36-2F78EDED175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1CACFAD7-362C-4EE8-AFD5-917097A0E0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9824C778-7D79-4190-9823-915FBDEAE9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163DA7AA-A971-4FA0-AC45-986716278F6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D2C020BB-52FB-4CA0-A035-510A67BB97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DF173428-A916-461F-9494-140254DDB85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CBFD7FA0-A5E9-4175-A9A7-49561AE6869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32406A46-592F-4D63-89AF-D036933F11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C4F23584-4CCD-449A-94DE-C7EBC6C089B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1E5EE598-5305-457E-A7C2-696AF026BF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E855CD36-B833-4D3A-B543-EBB467D2D7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AE38561E-CF69-4F2B-A572-28D58DFD23C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8AB7E66-18C0-4B87-8F98-CC752FF9730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78DC2CA9-A5C0-4DD7-99FF-EB4CD2036E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36C5A2D2-5EA4-4D9E-BFC1-D7E1C70E8E7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B989531A-E5A6-44A0-8AF9-9C9BC42BF24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2D438D3E-14D0-4AC9-994C-8244AB08896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C4FBABBF-E820-4D54-9AF7-28084BBAFB0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4BC4425E-D8D6-47D4-A733-315780F978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8F4B901C-D9BC-4796-A761-93167C6BBC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A0222FDB-4A88-4D08-AFED-DD21066F1F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DE8409AD-CAA4-449A-927E-C451325C55D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CA446890-DFED-434A-8D07-8F4D9CE5293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F4ED5DA7-82F0-427A-B328-1827F2CDBA1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3FC9511A-4C93-4C33-91D6-B0D8FFF8A1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6A5EFD04-F5F2-46F9-8043-E5C57FA5A2F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ADCB11FF-5D21-4A0A-807D-307494D3EE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9BB3D459-9FB6-49B2-9864-1BFE15CF3B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4E4FB52B-A90D-4ACC-85C4-562BD1736BB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D5940CFE-577F-4450-B451-C9687B53D14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89F99CA2-7C98-4CA8-B1C1-6C1B2FB601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DF3DBC73-F092-46AD-8D5C-2257CB8932D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E307A592-6B86-46BE-814A-C1BDB9F0962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BBD4AE16-99A4-4A46-8BBC-2DBEAC3B05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7AA9F919-422B-4E56-909C-D13252EB183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E411C5F9-1B2A-4C9A-9179-2A3A11AC0AE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9EBB86B8-A4A9-4932-98A5-C4763EBE48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CE442EA4-08AD-4F23-B6C1-884355022A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E4CF7F2E-6E58-4725-B42A-BD307AD708D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12A70C67-5F96-4A0B-B456-B1AD4DFFCC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CBD52092-67A4-4931-90A2-87ADA17462B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45D895DD-75A3-49A7-B55F-07AE48404C6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50F0A315-8EAA-4307-9DD9-3419B3E8C9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123E91B9-69C9-418D-BDF5-ECFFD14996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7598AD93-E899-413C-9042-D874133C55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3D71CB61-4F80-4A05-A7F4-E3FE52F33D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6E00113F-7FF7-4CD3-8B03-C31609006BD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F8D84A19-5C39-41DF-815D-C762C721A7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907DB2B5-674D-4E9C-8D87-D7B7D0BEBAC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4DAC143B-20E9-4FB8-A199-C89C607E6B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762EEEDC-F2E8-4E83-B400-CE3EFCA702A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0478A9B-F04F-40C1-9BD5-9336DCBAA79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D180792B-BDBC-4ABE-98BB-021467AEFD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FD5C064E-9BCF-4EB6-9D11-6E244104F4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06709248-B0B6-4CF5-8B24-FA43A2CBA29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0D5A29C6-B19E-411F-BEE0-AF17A4ACEA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A02DD5F9-5644-4AB9-B6AE-FE3F9939657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B0212622-8901-417A-8A80-E8DBAEDF345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A7518278-B2B1-4CD7-838B-359EB2E7C6D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4893EFF9-B6D6-4A2A-ABC1-F001A6197B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B67B8EE7-617C-497B-AAED-1F0ED82F1A8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391EBCD6-013D-4FCC-B862-2D4A99A7CD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D3D81498-5A7A-4AA5-93D9-C4D8DCF9D70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3B27B411-D5F8-4642-A390-F4D23052AFB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3B9A5538-2784-41DB-A6EA-24659EB9507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33915B90-1699-47DC-8D6F-D9AD7420639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5EACF1E4-DAA1-4555-B432-583604B443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CF0E296E-972F-4E32-8D84-5E1F7771E8C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106F1FD5-D771-45E9-A422-641519DCE6D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A35BB9F5-6393-4AE9-BF32-D1867A397C9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A9B646AA-B53D-4642-BC16-D2BD9255B9F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38B35FEC-3C3A-41F2-BF45-A937D631B6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AC8C89FD-7557-4C9B-94B3-54D461E04E5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52B7638E-6DD1-4AD6-9DB6-F5797011085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E03B3EFD-CEEB-446E-ABFD-A38936C5F4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D8284403-E52B-4246-8FA4-5AD3B2BA12F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19E96985-13D6-4BE2-9AAC-D629036876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F1205560-FAFB-4621-BC63-09BC459E50F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9B98E2FE-EA4E-4D59-93DA-B96DA0941C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3E1EB448-42ED-4D55-A37C-08352C2B78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7D308206-B7FE-41DB-A9D6-DE270379D5D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A8BACDB4-6987-4932-9B11-C6EF2C362B2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8F4D3AA4-A5D3-4931-9796-A88E9228274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C0034934-D9CF-4406-8B2D-A8C29F5EDF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CFB6F363-39D7-4166-9C31-F4551EAE7AF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482F5586-FFC4-4CD0-A388-3A0CB73010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C3A7082E-C7C2-43F4-AB30-E2D2B271418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C351CE11-9527-477E-AC56-D67A4A0F3D3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A6B79906-1D02-45FE-B92E-F116E1E1486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2FEC0B3B-9101-4384-831C-95DE6EC5830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C91B101B-4DF6-4F8E-AE20-C23E8F692E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85EA4E0F-7AC2-45A6-B7E7-92A6E7AB12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D4838520-9C30-4CE3-A767-37FDA40E4D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ECA5AADF-2930-4F98-A1E8-CA3295DB3E0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4A8660EA-0F2F-4D92-A02B-6E2545DF774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7D09150B-D1F6-42AE-AB4A-1847F89D5A1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91FC952E-77F6-47D4-AFA7-674CBA229B9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26CC222B-7350-45F2-B183-F852941A0B9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E4814F61-F591-47B7-B2E8-F63AEE4A87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D551D6B2-2A9B-43D0-A6FC-18477A4A45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3649E3BC-C7EB-4EEA-ABF6-9BD6884915F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BECE0EE4-76F0-49B9-B793-7207CA7079B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A03C25E1-2881-44E9-860E-D0053114322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82C64428-4D41-40A9-8E44-F3CD4C2509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A8D035F4-5BB6-43D5-9B98-E238410D4BA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02688A36-BC2F-43F6-8654-36F8126E486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A521FFDC-E50D-4CD1-9FDF-3385433D1EB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B5B3E1C3-42A8-4E1A-9CB6-CAE367D52EC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EA6CC57B-8D34-401E-BC2B-BB3F98370BA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B6830576-58B2-474E-A893-FB88D125693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5AEA0742-14D1-4AA3-8EEB-88D0D8F9A55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DFA0EED2-60AC-49EF-BB7B-692727EC85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B1E8A044-DE85-4E47-87BA-E94C650A79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650B6F38-78E6-418D-B75E-D4715878B16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11613AA-EB2D-4A97-A713-0F1AC6A14C8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D7A5FD21-3F09-4E5A-AC2E-B647ECBB41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37D79938-77D3-406D-8EC4-B34444AA51C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DA6FFEB0-9856-4CC8-95BD-A6FDAA4A9A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95BBE056-597B-47EC-B3BE-3750636B1A8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E00E4FB6-2955-4B88-8E5F-52C99390A05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BBF7D670-5551-4ACA-8F5B-B1F2FC8E1D1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28C91267-6664-4B5B-AEF5-BD5726D4D6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A952CF6D-CB28-4988-ABAA-04FA169014C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C9AA2F8C-0126-495A-AD02-6A805B62F11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87553698-5046-4F10-AB84-3C3EC35BAF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4E3B2583-4F66-438C-9065-BDD90F2E393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C0810A04-2FB6-4B67-BDF0-2642F5978BA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9A8BDDB6-7CC3-425E-A3F7-386AD793EF1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FF5021CF-875C-4AF0-94B9-159B95EA0E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50F427FA-9A32-4F94-8C53-D0D92BD269C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7491072D-1626-4112-88CF-18CDC9674EC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6B8DD70F-FB80-47BC-B577-8679B09FE2F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AB15B771-2C90-43D0-8EA9-CA0A6E15062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6F08DD9D-E4BD-4743-9D45-649989BE323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82C9234E-3D45-4777-96E2-F450D02BBA1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0CC4C907-958B-4B37-9A60-706CDE900FC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99E6BB-2860-4EEA-AF7A-2E0E3DF9147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63496200-7923-4A6D-9FD5-8513F3E45D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E8497799-BFCE-47EA-B251-75FD0BD2FA4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F5CC793B-56D6-4563-9027-9FA563B38E3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1D4F025A-D3CF-4F4D-9825-3D89522DC9D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21E94860-1D80-4243-ACCE-EFC97EDE93E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F759111E-C2A4-4D9B-8E80-818D9297DB2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169785CF-B3FE-48EE-8A29-FFA86D52F51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EA266280-969A-4BA2-856E-CBBF1884B1F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6C04BFA7-BE17-4C30-9CC0-D5695E8D06A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279C6DFB-7B71-4028-8EEB-40C581FCDAA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BC49E12D-4370-4444-ADF8-05A7233EE99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20034062-F984-4DE7-A93E-568501D3602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4DA8F0DB-BC44-4DC9-84E7-7D534A11907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DEE295EA-E5B9-41D4-8676-DC9560EF1B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8BC9BA90-DB59-4E3F-ADFD-13F25EC0D26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A772883D-BF20-44D3-A5C3-3AEA75F4A6A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C6265FCC-2C15-40A4-ADDE-CE904CAF764A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A2DB33B3-7D78-4E0E-9BB5-2FACB3ECB58C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93789551-17B6-4A13-8AB4-75C8B24AEEE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C8C4E24E-8580-41FD-9F62-AA5E046B842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3BC7EA65-4B9A-4BE0-B29E-25B86F9968F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211E050C-4CDD-49C8-8477-150B9EC85F9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855E6215-A080-4EDD-ABC8-66126FA3C78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A31ED55E-40BF-4D6B-AD3C-8FD53837C5B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A50F263B-F4F5-4202-B287-B2E76D929CA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8D146445-94CF-4165-AB2A-E8E900E3056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368558F1-4C81-4422-8B33-71A712204E8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73C28C79-F692-4232-8F41-549DF44FAC5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84CAC40-368A-4CC1-A69F-1FD7763AD37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2A771EBB-3AF1-4696-86EA-8E951C03753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F6C498A1-1C0B-4B30-87C9-647D1EA93F0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F182C362-2241-494F-A0E0-C0693080406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43500DD8-0728-4953-9DBC-80107B84681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375536D4-8398-4C56-B44A-E4192507334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42D8AF46-F3AF-429A-8579-B3ACA86D796B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6CA607F9-E19F-438F-9499-901A9B8B0560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70767F59-3E31-45B8-AC1A-B0737BEC528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79E0116-3338-47E9-B9C7-630A4A606A8D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7B2E8D-D6BE-4F6E-8184-059295C0428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56E3FF73-AAE8-457D-BE92-D9EE20516011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DC9A19E9-AEDB-438F-BACE-62E0F09977F3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579ADFB-7650-4154-97CD-706F24021757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68D30A77-8555-4B48-BA16-F80DA7E04846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71A72358-F85B-4FCE-995E-69E6C2B896B8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D0729C83-821E-451A-97C8-65402045769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D73A8DE2-472F-4CB1-9F53-CEFC81F402B5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9ED39788-1599-4BFE-B3E3-5539F67A1ED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A7947BB-B785-4813-8255-5FC9F3A2D89F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77A99AA1-1451-4FA6-B2BC-73634D83F04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DFF58890-CE88-4EEC-B9C4-62A07E07B47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820A50DC-E051-465A-B644-6EEA9EC3CF59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DCB62551-46E3-43F6-9C9F-7AEE121FADF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27E01A7E-F2BF-4EE5-82F4-F45A3B68000E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8D54D5AC-02FF-4E47-A779-F6C025C55B22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419017D-41DD-44C6-BC63-544DF38BE044}"/>
            </a:ext>
          </a:extLst>
        </xdr:cNvPr>
        <xdr:cNvSpPr txBox="1">
          <a:spLocks noChangeArrowheads="1"/>
        </xdr:cNvSpPr>
      </xdr:nvSpPr>
      <xdr:spPr bwMode="auto">
        <a:xfrm>
          <a:off x="1771650" y="2219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D61FB53-9D19-47B3-9DBC-A1F0CA8FB5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719DD873-A7C8-4AED-94FC-ABACDFAB0A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7B0C7DA-0235-4B8C-A94F-E5A4F8A73C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8CC2067D-E9BC-4C7B-BA51-0E1E2A6AAE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AC612166-CC00-4FB4-B646-1BE016D767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B6B43CA8-3BB8-496E-901E-6C675C131C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1CA3320B-D8BD-42C4-BA16-BBB4DD9D82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599401C1-A574-4AFB-B1E8-C9ABE8442A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EAA03862-60F7-4CA9-B166-E95929FD52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6505516-2F01-47BB-B5B0-6354072249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9807A7F4-7681-41A0-ADF5-558C936C9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3FDAE476-1796-41FD-BBCB-0B13F6DF02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6038F3B7-BEFB-4550-B2CD-7CA245FA48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31B3A797-FD46-44ED-AD25-330F2C7DE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D3F0D4A2-3A6E-42DA-B31D-F8CE2D4F20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97742449-ED3E-4F65-B8B7-ECE55C43F6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F2282BDC-7CAF-4DF5-8A23-3EF5D59B4A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2B5464BC-E979-4AF4-A639-3EBE10C96D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990C3A35-CE35-4C9C-A521-A679DAC3F1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97746275-44EC-47F0-B857-EC83C44C2B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FE27B734-ED29-4ECF-BEB1-621402B61B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CEFFBD0A-7C3F-4D87-9682-949E671493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17FAF641-D5C7-4D74-8694-F910758BAE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CCC24342-4C2A-469B-9882-94266FF9AD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7AECBA7B-3FE7-42F0-BC10-5F87E4132B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2035F0EF-A492-4363-9865-AD73E24C4A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69814D1-6C3F-462E-A8B7-1E0E40AC8C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42A955D0-71B3-4E61-AB3B-5348EBD88C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60E24FE1-3359-4286-AAE7-FDD2F47EA7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EECEC2F4-5A1D-46DC-83DB-F338CB364F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BE412E84-5813-4BC1-8578-0330EF6156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8FB5429B-02E2-410A-BF8A-78EAAB82EC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7E0D51A4-D446-479F-9459-E807BED85B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536E34CC-1398-4FD8-B510-B1BA1DBF88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5EADAB94-1D46-4AD7-AA75-CBDA76E4B0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6D6962C0-6B61-4510-A27B-907AFACE5A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B71BB38B-2793-438B-AE67-CC4160E0A8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9125B334-1AB2-411F-AF68-2851F9949F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41E576FD-DA63-4DA8-905A-60B8859B16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D5F9A600-BD3D-4DFC-84D8-931DA1D3A0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98F17FF0-7E99-40E8-B656-030385C694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832CD2C-851A-4CCD-9AB8-3492E211D1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36646F1-0227-4515-A59B-EBBD2EEF09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236252B7-F9C5-49E1-B4E2-066C395D92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4FF95CF-EE7A-43D9-9FE0-2C12E5F8C4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1CFF52B7-1988-4C65-A235-A5DD406E41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388C09D8-FCA2-4107-90E4-4F4B335DB2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B0565297-0AF1-4966-AEA3-7873FDF1E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90F5604F-7AA4-415C-84D9-2508491C6A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8E1D0F2D-E1FA-4513-9D9C-8508F60CA2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F99501D6-62EC-42F8-8CD3-8F13F272DC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7C068D19-AE27-45AD-8F4B-53819118DF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6255609B-B945-4138-A475-B38BFBF706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5E7834D-12E3-4D9C-BFEF-0F429A3D6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69A05CAF-789B-438C-AF12-E2660AE635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208676EF-9A71-43D1-A7B7-36CC8D315E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9DDEF234-D85E-49E5-AC67-FFB142783E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98A98B57-ADC9-47CB-B6DA-7C3C9E8A71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72093F57-C91D-461D-BB23-5EAD716223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65D4547E-4F9C-4E3D-927A-169BC09A1E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EB9A0900-2421-49B0-B7E2-974831EB2F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AAFE910B-913A-44D3-883B-3ABACF525F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773B7318-1181-45CC-A707-B2DFEF46F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1DA55492-CCD6-488D-89E3-EF56A2BD12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1F73518C-5283-486E-BEE7-1A5454B369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B2E8D333-A065-47E2-9A6E-DD75BB88C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E1A0F7E8-9168-486C-B1F3-03B25EAB90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CC7ECF05-60C8-447F-B65B-C4382D204C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5D647A6C-E9D5-460C-A998-F9397681CF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CFAF40B5-FA3D-404C-8FDE-F17717B2D3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8BEDAB85-A0D7-4B1D-984B-47D9974931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D7635D06-A89D-462E-9001-1A2C5EE4FD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88C5BD7C-9422-4FF5-92C8-17A0D02C65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2D6D718-08A7-4B82-A087-D8496A90C4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E305D8FE-1B67-4098-A599-78E3531623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D79DDC6-8B9A-4890-B72F-7781C29830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59DC56CD-B4DB-45A3-A38A-A48E65C4DC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570738EF-39D3-4B18-9ED5-218F192D70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DAD26616-E804-4FC7-B83C-F0F113441E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3F395FBB-805A-49C3-BD37-893FD39026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AF91FD0E-5A58-4241-9EAD-A2577E5EA5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376C2792-4DE4-4D22-AB3A-71E4BEFEA5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7AD13CF4-B011-4328-BB44-E17B398B44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AFB4C99B-6E42-4105-A6DF-0083F46ED3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CEF9E371-3429-4C85-9958-4FB4887908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1644F380-62FB-4642-8F81-86255EC2CE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ECFEBD6-24F9-4A62-854C-22AC78B618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DC7F18DB-43E4-45B2-99D2-2D825E08FA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418F359A-E974-4A7F-B5D8-A2B7597F39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B4E18F8B-F5CE-4E19-A2BD-BF1C525FE7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3A539ED-8195-4D62-B8A7-EEDCBB336F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2E2EA813-C217-4991-89C7-B9590202E1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EFBBA55A-EF55-44A9-A888-CAA71ECF92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4896F5BA-EAFD-41EE-8F7E-8A33C52F63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FBF7FEE7-0058-4334-AAE5-DEC00BD964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1FF89EDC-C187-4A97-BBDF-6B368A24A0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9C1B62BD-A6B6-431A-89F2-FDC32BAF9D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DB9701BE-DE9C-4D32-A751-E0F77F19D4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32BD8705-2645-4DB7-83E9-8115FE4D6E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98CFE0E4-8273-42E0-AE7B-AF9984A608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C2E00C91-343D-49FC-A189-742F29C201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29385443-7A60-4F7F-84DB-96945088AC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E4503884-D070-4180-9F4E-DF2D917C62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D64A4071-C907-4DCB-B38A-A6F678054A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766F5004-BC4C-421E-9A5C-ED87AFDE05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3AEB594F-C99D-4A09-A90D-4521D0D6E8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49F941B6-1B73-42E3-88A1-53EFCC70DA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D8FA9126-B352-42B1-8536-C43149AA5E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B3D42802-19FA-4C05-BCA7-2BEFDB345F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E6CE341D-9B4D-4174-A21B-D74EB43F12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B204FC6E-0F2C-4AD0-9E55-EA12F3EA90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8B48B6F1-5FA5-43A8-8232-5E44C3ABAB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F0F095ED-3E8E-4835-8F6C-6566F0F994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7DA73DC5-EA14-44F3-92D1-0FA25BAD1B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BE309B09-5782-4B32-BDC1-F1865F3757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2407512C-646B-4813-B0C0-51C5D383FA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2BF199CA-3C41-4839-88DB-3865A40BBD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5D7564DC-06D9-4B72-AF69-156922DA52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645358E3-13AA-4EA9-B69B-0B38CB9491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8F47E89D-DC7E-48B0-9E1F-7825C146AE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1F27865E-19E2-4BA7-A99A-FB7EAA50EA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5E4E2882-C5A9-4370-8457-7BF363549C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B8888251-4A98-4F60-AA2B-5B785FF1AA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906B5F58-0F18-4EFC-9BE5-5006E5200B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7BC332C4-BAC7-4B94-AE38-5FEDC57058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FD36FC1D-0BD1-4659-95B4-2FB3CE8DD5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2FD6CBA8-6805-40CD-BA4B-2964C2C1A3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6BD8FD20-31C9-44E7-A4EC-BBB4D21488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67358783-2E99-4094-A2C8-19919E761A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C22E5392-8D37-4222-8844-CFD2DE293A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4E493BE-EEDA-4D9E-B5B6-906B8E2BCE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7EA48813-371A-4946-B96E-3F59C658B0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97C08073-9073-49E6-9BD0-A114A4E678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0B9862EE-EADD-4B04-A56B-6B404FEB56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F246D95-148A-49A5-AE26-FE8DE28091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C161ED33-3D49-44C1-BBE1-BBBFF7CBAD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C78459EF-3FA3-474B-B072-A62CFB0628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E4663B3E-B402-4CCD-ACC0-7BC626CEAA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42BDB61F-8472-4204-A659-2006F0B60B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9FE4D598-C15E-4C62-8DD5-FF87C46C63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EF252067-3CB6-40E5-B42E-1B82A152CE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7398EC4B-0440-4A50-9F5A-A4E65E88FD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CF11984E-EB47-4BF9-BD9F-72F6C43406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95256459-9E37-46D7-845C-5897A415B9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BBAE0BD8-199C-4447-8E37-26D59F59AB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569BDA9D-6260-42B0-8AAC-442711AB30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59DF5484-7C9C-47EE-9428-0A9EB2B0BC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482DFD4C-2192-4815-B737-1E52288652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8A145D6E-0A12-4FE9-BBD7-3343E392F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03026BC4-9C57-458A-944D-A516B2E81E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3B142217-0ED0-4BB0-B2A0-91E6936A90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643887CD-8C7D-4E1A-AED7-EDFAD30EB7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AAAD83C1-1DB3-47CE-9D63-150E721693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F626B713-9440-4C93-8203-F3BDFC587F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49B69670-8FCA-453C-8C17-0609A0B27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B92D3B13-5955-40D5-BBFC-A5B271CD81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839E22F-3206-4FA8-9E06-D95A83FA7A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125B3321-CEB6-4C39-86D5-7B878D5A86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1AE42CB9-5AA2-45AA-BE7E-4538AD7C0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26E6322C-C0C6-4B77-86A6-6C8D39C41B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85EED630-DAC4-4D4D-880C-13CEFC1206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9FC3C72D-99A1-4D01-8A97-B9E098821A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F30B8302-5532-4350-BC9E-EA6910EC44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85C3CE8A-7628-4D32-BE25-73F1A09891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A704B87D-B765-47CD-A29C-E24210C449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568B0283-C912-483F-9A2F-9DA1213981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5B0C16C7-6572-498B-848E-18DA8345F1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DF2219B3-6D19-4696-80EA-EF0316D9AC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D4EC626A-8BF2-4DA6-A37D-E98C9D0AE9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A2129911-912C-4248-B036-CEFCF567E2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0E03281E-3421-4B0D-BFFE-70CE2B8510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1070C517-B7E1-476C-9C9E-6120805049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F181599-4D01-4879-8450-74E4EB5CF1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108158BA-BC9B-4466-854A-7FD01605E6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27AD61C7-38D9-4150-A21E-813B605A42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7CA1EFFB-82BC-4F58-A112-1C1BB2FA32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5FC3B9C4-72F2-4668-8752-C7F0E0AD73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BC1B250E-7D57-4D7A-902D-FA6E4C057F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6134AF34-0A8F-4C2E-9AB1-1B7845D5A1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EAE573D7-8A9F-4AF2-AE05-4CE185C53F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121666A1-ACC5-45DA-9AA4-F848E0353D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7AEBFAA7-1432-4B81-85C3-F2086327B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2173EEDE-692C-4FF1-94F6-CADD806690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6DF628F3-91A8-479C-8C61-1794006AEE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22D796C6-9C4A-419F-8D76-47EA9C2F9D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A617B89B-EDCD-43BE-A53F-90037813F8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AFAF971B-55A4-4C60-A19C-9DFF67518A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A966A1CA-792C-454C-AC53-7FD9137FFD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A0F5654B-3202-4528-9B98-738C938EAB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46E2C1AB-D330-4950-93AB-1F3ED2A2A6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347BB5BF-EDB1-45DB-9EB2-9F6570BA36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6090982E-E24D-4FC4-A581-64684CB7E1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AE7EFFA3-1F8E-43B5-90BB-9383A14DB3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543DBF6B-FF22-43E1-8DC7-171DA11BD4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7728866F-3E2C-43F8-835E-BE630F1CE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4DD595FB-9DA2-4B33-8E56-F1C688F29E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56A9504C-4AA9-401B-B45A-3DFFE015A3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4D9708EA-E596-4EC2-AD9E-04343A5318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B29171F6-5F51-403D-A0FF-39E0014898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D3E5313E-3C77-4F55-A205-2756768D84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7CB019F2-CD77-4196-B855-C2FAB1F8C0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49B9C0DF-BC4A-48F7-9295-06BFFE1DF3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ABBBE2A9-7512-40E7-9E30-2595B0035B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5555FF7A-FD97-4A3D-B106-72DB6B6AC5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285A0C8D-8D21-4B19-ABF5-1A6397DDE1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DFB7C1FD-4175-47FD-A699-9A2349F63C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45DDB8BF-1229-4F53-B523-42D8664A7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7A035F5B-7FFD-438C-B21A-BF8DF936A5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F18B2BAD-AB0C-402D-B30C-6CC864BBA6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9C8E70A-4867-4066-9AA5-B340BDF435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3CEB0FF3-283C-4EEA-8D6D-2C37C1C5A9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ADCFF12D-3EFF-41A9-992D-16C2F21628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B8043257-5615-49D2-82F2-F63355C530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2721B205-A723-4535-9F59-A50FB1C902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6E13AFEF-A53D-4781-9C30-5A9D84632B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4863190D-0FD5-4105-A95E-B51F1AD402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94DAEA6B-C8D2-4475-950D-2E2F6EF0C7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925A0E33-FCF3-4D88-A4BE-6D038F2CA9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2D02A635-8DCA-41E3-816B-AAB6017499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36B0448D-2DC9-498A-B560-EC61249E16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39CB34EC-D4CC-4DF7-B2BD-E1AD454239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BBACAA98-D221-4B74-A142-84F41A6269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65D872B2-7CB4-421D-95CE-0B3E5B9722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8DD5D15E-B80F-4DB7-BE0A-AE4953EBAB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668712FB-0060-45C7-B004-EF004959BE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E7067850-3155-4DAE-8A00-07A50AF3CD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FAB6EEAB-0F4C-4193-BED6-2E2BA6A6D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902A8BB-3650-4C19-AFEC-4F550A6592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AF4F0E70-651E-418B-AF55-D24D742219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C920FE97-51AE-4726-917E-0E9842F74A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088454B8-49BD-436B-946A-A5922524D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85211007-3D91-4D0D-B96F-297DE81641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A2D10D5D-206A-4004-BF02-87F69F727B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A95744D5-F295-4002-8E4B-965C6BBD30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1B4FC233-E576-4773-BC96-8F2753025D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45000C34-7006-4286-8A14-5399511B3F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C4870E87-E0D7-4289-A42A-1815046BD5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5B7582A8-3F5C-40CF-B06B-48836937FE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D12D1F4B-BCD4-4FAF-B9F5-7EA24F3704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A51A5868-A48F-4C03-8E15-070F98001D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D971729F-5D65-4B52-8489-04E399375C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0C93FD1E-F01C-4582-8C30-C70853B607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2D8978B3-43E1-44A3-B3ED-CDCCC266FF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DCD7BD01-0943-494D-8947-829D561B04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31E3D80A-817A-426F-AD17-722731D1D0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CF943891-E465-450E-B913-F058011343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7F3DF3D3-8D0A-4E39-989C-CE905319C6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82DEE27D-298A-4958-A203-3B7A0A950F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4E29331-678A-4D72-A994-31AFD40FBF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500B85EF-EDB0-4622-BB47-FD1C9A9773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7B4D7295-E238-40D5-8D4C-D78FBB3941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99EE9EC3-60BC-4A8D-8932-8DE5FC52B1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FF09B26B-5EEE-4215-B163-D21D5164ED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F1A5426B-A933-4B47-BB42-93548138AF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19B18878-3845-40A3-8C01-B508FC37CE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F7370890-E8B8-4330-BEB7-13B45CC6DB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0F48AD79-EE72-48B6-9D07-6F9BEE7217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89278E44-6E5E-4836-97A3-06884D600A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21E99CC5-4396-4F06-8271-1E02C92DEE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6FDCA41F-144E-49D6-8E3D-E465EFB001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649DA6E0-E2BC-4B78-9763-BC65A312E2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51434264-B684-4570-AE94-D180DE69C3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6334FE07-EEAC-4F57-8C00-A33039108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44DD7E34-FACE-4D9A-BFCA-C42A85088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6B9EDBC2-5AB2-4D44-9DD8-C500AA549F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098A0F47-8AE6-4CE4-8448-445E01406C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F48F5396-D6C5-443C-B8D2-156480320C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16437232-BDAC-4EE5-8B63-1FEF4F36AB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19B8FA77-FF67-4C68-8F7E-FDD212EED8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32C2D086-6388-44DB-9AAA-A2D4732C50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A2CE38D4-6F17-449C-B99A-891A3BB66D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18DEDD28-F44A-4F27-81FF-AD1425E553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CBF39D87-87EF-44C7-AB0E-FFC4CF4C49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2C4AA06B-FEDD-4D4A-B2B2-CB94CCF755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02F56BE1-38E5-4FA2-AB88-EE6D0C4CE2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EFACE19E-027F-44E9-9C01-96EF02CA79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81962534-B799-4BDF-889C-48F7B0280D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B0079BA3-1FDB-42F6-AD8B-BC5260E844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61568F88-4FB1-469C-B6D0-F58B015022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B783F04E-1E6D-47E0-9E32-024EA9A733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8E2CC5B7-A650-43CB-A288-EA65B3B184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8DD5AD48-7636-4827-B992-CCB4E9C38B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FE40F6AC-0592-42B2-8381-1D7B0FA994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9494CEF9-6911-4C88-932E-E2619D1FAB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DD8D92D8-08A5-4924-BFBF-67A176DEF7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6CE8C373-BB42-4166-A78E-AF406785F0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5EA03F05-E627-48A4-A70F-A581391F2E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E7F01436-7CC2-43CE-A99E-50041A7617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E10E62A4-19D1-4128-AEEF-1B054811D4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006FA5EC-075C-4906-AF76-5A041A745F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616DE43E-1572-4E57-8559-5C361CE8B3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78248A1D-9EBA-46D7-ADA8-45463A8C46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F9ABB3B-4A54-4C0F-B954-A765609965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D5AEE616-B4CD-452C-9C12-EF9FF9C74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BCF2CD6B-CF9B-49D4-80C4-5F57AD4992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726E0C5C-A757-4C18-9CD4-C3A0229FEE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AD93533A-3358-49A2-B0B0-325359C98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214F1DC3-5A11-4E83-89FE-7435F52290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F2C4E761-5AA1-43AE-95F1-41EE998381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E78BF339-10FF-4F35-A4FF-2E37417C66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BA630E31-3928-4645-BA6B-DC9995DDFA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16856DCD-EC4A-4089-89D1-A1B0400B91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00083DC-F191-4944-8825-DBFB5A5DBD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385EE8CC-E479-44E8-8037-94631FA56D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A634151A-1A08-4449-8E21-DBCD62EE82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03CE3E9F-8D28-4D2D-8824-810C89C4D8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4E82C383-EBBC-4925-BE8F-4E605FFFE1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DAE94174-C3D4-4A41-A67F-0C606B623D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9D9C4E02-F354-49FE-BBA0-B5FA72AC0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A2EFA380-5004-426F-83F7-6B48C31FFC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75F6C1BB-3BB6-44AD-81C7-F0317B3E22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4BA3DA7F-A2F8-4A57-9D5E-B3030C8796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F70FB087-2BC4-408E-80AF-71DA4D25BB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F7E65FA4-7E1C-4FC9-91DE-279D3E571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8EE38C7-3E07-4E50-BAD4-9FDCDE9AA1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162A9437-06C6-4B68-88FB-CBDEB15804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DD00D42B-66CB-498C-A060-CD6E7C2BCD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978769A7-6375-4A21-ACF5-B804280254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DC4FD96F-CA0B-48E2-AC3D-D5A5DA7A41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12A7998D-FEED-4D8C-AD33-95452B9E56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7F315CF2-8235-4515-9118-62205292B5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91AA387D-E120-410A-9B86-101BBA15C8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13E54171-DF11-476D-BDC5-C1B415A351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E35E947E-F8D2-4F40-AF8D-70853FD644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333D92E6-343E-4A7D-9D4A-410F0644EE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EB3DF04F-37E7-4A42-8D61-E74D951B32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2BF37C16-4E84-4642-843C-A027085387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A73F80A1-7C1C-4C8D-A8B9-E229702AF0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A7A5B2E5-2AEC-4442-B79F-31AE21AE10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B85BB02D-5316-4547-855D-348DBA2A66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C8A12FB0-1208-4B91-9B31-00038100A5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4B7B0B20-77EC-4558-B0AC-15FB48EE96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B0125F65-BFF8-47C0-A183-8FFF7C622F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9E6A2ABF-F9CA-4BC8-9E71-457C9CF840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C8550FA3-5861-4FA3-A7D3-0EFE07D9C3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D85FCB47-1E26-4FE6-8C6A-4764524D46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7D90A04D-4555-48AE-A73D-4B2A683EEA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CB2E708-64E4-43AF-8EF7-8F9274AFE9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A29C873C-F5F7-418C-B8DE-965BB348F8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547465CA-CC2D-49F1-9EEE-12C48D265D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23E99940-2108-474B-B360-AAA256C99A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88CDAF9C-CB29-4777-97CE-5E365F4482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BD8660DF-511F-46CC-949D-4BDF2EBCDD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AA1AD2E-6A12-4A71-9BB0-C9B1824144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62C8ACF3-470F-4D53-90BF-097FFC3B7D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EC1FEA40-BC72-40B9-93CE-7AE4A23CFE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6A4CAECA-0987-4704-98FA-F57705A6E4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9835455B-EC37-4DF8-B517-0C37D34387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0D4B1B48-B717-4E40-9EF5-788F965F57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D5CBF64-B845-41A8-A130-39E47B34A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35256EF0-F921-499E-9395-B3F2CCFBD7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D2345606-C2CB-4406-8BC6-EAE6FF8B79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AF5E74E7-E596-476D-B306-FD9A1CEBCB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C4004066-562C-47BC-8235-9F72836949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91026B80-3A4E-40D6-99E0-F77BCDCFDE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C96A1D5C-F80B-4C0F-97FF-795F0C8FA3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89FFA70F-76C9-496F-9F82-E748406836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6350E796-7D07-4319-83BC-A9E4777121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A7F7A126-C9AB-40B4-872E-8F4140D6EB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A22041FD-12CC-4FCD-B85E-3F7AF2A242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60525762-03F2-4273-98C7-D77E11042C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116F2DA2-EF45-4D6E-B57B-2C923D9052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4980A264-A001-4904-AEAC-26C716B329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939AAB8B-C858-44A9-B4E1-79DB217451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66D6F4D7-C820-471A-8D08-B079F57ABA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F6CBB4EA-AF60-4413-BCEB-8C7424B6D8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CA066E2C-A942-42DE-B70A-A98676F72E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9A6E24B3-77B3-4224-9120-092416524F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45B6AA6C-6A0C-4C80-A669-A124CE8C37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7D0E3444-86BA-4039-A3FA-57650CF888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3954BB5C-84E5-48AA-9BEC-1B12414AC6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8FFBCC0A-4F69-415B-B2B3-40DC767565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C3F2D2F9-4701-4E96-A775-EB89A32C90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01F04E49-8131-4032-9856-BB93A34CEF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58BBCBBE-7A0B-43B9-A441-0ED661E19B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1EE5391D-25FC-44B7-874A-D742089A31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6FE39098-8697-4AF2-9159-BBB5311B55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0EB12C0F-86D3-4478-BDE5-58B7749D73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F5788D4F-D189-4E07-A146-C1A3D80CAC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AE00A243-DECF-4A0F-BD5A-6B5C7641AF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A3E4FB51-09C0-44A8-9573-F73B242F81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0FCD4E7F-027B-4361-8490-0500EEE4C9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1444852E-ACF8-4C33-946A-B2EA6D0128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352A640F-C0A5-48C7-A994-4CF5E4AF37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3D2EE60B-225D-4BB1-B585-5C7C44ADB0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86243FD6-D46C-4F59-A6C1-23FE7462DB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5EE6E752-C285-4985-B4AC-45727C4261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B306B326-0E1E-4E67-825C-50E73649D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D2E2B047-5185-4871-A745-7A17BD922C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330BA899-92F1-492C-A1BF-A2438C94AC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8D401977-53F9-4908-99D5-18F4A23F6C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96959E77-5D9B-4A7A-B61E-1FE8C9ACCC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714BBD29-A01C-4218-9D63-3E144D8C3E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FA2511E0-FF08-40A8-98DF-03E972E12A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78466BE9-E0AC-414A-AC24-DFCB1EE44F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DAFA4750-2FF9-4C80-8A83-4DCA4E7AA5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95F2B4DF-03C4-47EF-A1F3-64B1C231A3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63FD8FE1-20E5-4D32-8C05-49D6F7D678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3E3A2289-0AE4-4EB9-BA4C-E28397C502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7359044D-E99F-4D83-85E4-219913B777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0FDC089C-B383-49E4-A592-3CF70406D3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D46C50E9-5C5F-4178-A619-3E71A14A52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08BC7C7F-D055-4968-95D2-3FE195BD7E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D09BE6DE-ED7B-4B77-BAD7-0B6831BC5C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7195613F-81DD-4182-A8D6-4F5724F8A3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6D1A678B-0D15-4AEF-8057-C690400EA9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BBD477B0-4F7A-4781-B866-286FD099A0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F802B0C3-60F5-4EE7-82F0-DC8EB159C1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7088E13F-C467-493A-A1F8-4A21DEDF68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B73114D2-1C27-46B4-A6A1-08708EE0E4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6B2BB629-962C-40D1-9979-164823D845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3D1F5894-59DF-4055-82FE-077D21727A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2AB92952-CA7B-460E-8E35-BB9C5D4F1F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D164F0BA-AA84-4DCC-865C-0A40E3AC59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653F1009-8ED1-40C6-A5B2-DE97F5988A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54D67097-3610-436E-ABFB-E552BEC333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37CC5568-57F0-4893-84E0-E576DDC6BE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F34DA68F-7040-495B-B57F-BD0759A4E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C05DF75B-C5F5-4BFC-A415-776D3061B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F893CA7B-BCDE-4FA1-9E00-45D3EEA0C3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F3CF83B5-AE2C-4EF8-9853-585029B435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37AAC2B2-FCC8-453B-9AE5-E7CAE7BDA8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90E99CAB-872E-4606-A0E1-E1F9477429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310E6C31-B5FC-49CA-844E-DCD57803DD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FFB9E4D0-A43C-41E0-B6FD-A9118F2FDA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A016B33A-2499-4697-9142-982FCC2C20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F9114B46-0C61-4739-9E79-788863D13A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D8825C8-4F90-4BE7-9BA5-1ADE4847A0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500CCAD4-9E0D-4F71-876F-0595CE512E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32AFA7B0-1D6C-47DB-B679-A8252D743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E72CE692-C087-4247-A920-B0155E68EA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DD6A4752-CE8F-4434-A5EA-0F4B09C6D2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B86DA338-2F97-4AE1-8FBB-D79B97F012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210871DB-3C56-4AE2-891C-DAA176CB17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FBF86448-0689-4BF5-B1A8-2D7D5C1A6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959A6CE8-53E4-4701-A92C-447A4273DF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D1BAD6AA-8EDC-45B3-8FA0-B0D9C95FD8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E9FF983B-ED70-424B-BDC2-8D1980E395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B2FF0255-1C31-4217-B213-BB524C9117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84292DF1-9863-4DE2-A5B9-46ED6C6CF7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1C031ACB-5F07-4CF2-A20B-8F5BFDB534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CA623D3F-D894-4A8A-BFFD-17B4F8967B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B701950E-A151-498A-837D-4096C43974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6911290C-B96C-4493-8AB1-73FC2A9CDE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D5D1040-523E-49CF-AB0B-B77B6B36E7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1B40B7E9-5B15-43FB-9F34-D8CEED1A56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15F09209-5E04-481E-9045-2991A7ACB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B8D592E2-F10D-46C1-AAFD-D8742A18D2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F928DE11-65DE-495B-A153-B7C821D8EC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0E974285-B09A-4504-981E-A755C4BC71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239325A4-A2B3-4170-9A9F-48637DBDBF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52883E6-B297-410A-B13D-847F539089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F45C14F-2725-4CE6-AC46-9073326C03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F53E5DB6-3602-4CC2-B08D-1A5F25BF3D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66C715EF-F7D7-425E-9269-5EB2862189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F6FDD853-4A96-471B-AE3B-637381A7E5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D44601CB-9150-4108-91C0-8DC163B4D6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80766466-A55E-4510-9D69-B3B8DF4A81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622456E7-6714-424B-A9DB-A3A9C02138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CAB5B50B-3EE4-4484-BF38-D62CAB5E10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8A752DE7-A6A5-4A1A-B2C7-252CE5BEC7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C162D741-3A91-4892-8FB7-7EBA43F887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20703774-0EA5-4147-A192-7698A67999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E08E508-0740-439B-9A13-D96FEC0787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01285B03-61F2-4FF8-84FA-AAFB847439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5F5AB1FE-03D6-4F6B-8D0D-223C3D0FFA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E034DE03-7B18-4418-8917-270D405776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E3DEC238-463C-49B1-A1C0-D9A02EA67D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4C7DB3DA-BB48-4305-AF15-AC79CB2FAB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8F79F28E-0447-4D58-974F-E59BF6E405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3B7BF3FF-11BA-45CF-AB0F-10B2E14C22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2FE637BD-9FFD-41CF-928A-2683CFC6F8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8757B08F-09EA-4B9F-B418-1E24F2981F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5E7FAEBD-3251-410F-893C-0A94F0B4B2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10CF8EF4-8D88-4BE2-9D5D-085287DD9D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E0DB248E-1F2A-458C-8882-D438E42F30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10AF1BA7-F6C7-4B4D-BA5D-7D0A7D235B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3C8DBF0C-46B2-41FE-895D-08F243FCF6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DFF649DC-AA82-4048-AE1E-44D1DE197C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FA822FEF-A40C-419B-9B83-380992D7E8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9337DA29-9315-429A-A6C4-5F311986CD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B5D6C327-F822-47BB-9468-DAFF0F9146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345521D6-C281-48EF-B476-7CE9081F51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A444735A-6D9A-4E40-BE7C-C133BB80FC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011A5304-05A9-4DE1-A2DB-63916824BF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5F5D4E43-B6EC-44B7-8EA6-D87CC073EB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643ABF21-502A-459A-A1F2-E5B2838940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AD7D91BD-1F80-4E11-9DB1-E260402913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E6BCA6EE-E762-41E3-B849-1F3A61D3B3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8F160BC6-1DA8-4C90-A056-7F3F8A538F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44831897-1053-441D-B84E-D57D5975D1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DC5E9C3B-32F0-4D4C-A3F3-2ADF2A207C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19097894-F335-4004-A46C-9C5919F9D1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44512C3F-4EA4-4A14-B0C9-7630311B63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27A3C9F4-7ACC-4B4D-A919-A74EF2D960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2ECEA771-1895-4B22-B48E-A460D4AF13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02D1109C-32C7-4385-BE3E-6326945BFE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D12486E0-B230-4217-A05F-F88CAC903C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C3081A01-FB05-4A99-ADA5-9CBDCFDED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7932AE7A-CB05-48CB-8855-C70B2767CF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18F4E165-322A-42E1-8ECB-9F754C9D8F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9C19DA0B-7282-4259-B294-03F60D28AF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A01F26C0-52C8-4FF9-94EC-B07A67D1F8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4CC31871-FE38-4399-94F9-5AAACF861B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7DC2827D-004E-4C71-AB6A-ACC791CC16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007A543E-6A50-4C5C-A20E-F1A9781422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EC2AF32C-DBDB-436E-A016-5F869A7103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E9E7FEC9-B932-441E-9BA6-BA0043C556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4C606850-6025-4DEB-AA05-855ED6C70D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117CA068-3F30-4889-8C3D-63BD808C71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F5FC5D4D-6A91-42DF-9A74-ACF73D8963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AE72F861-D6C4-43A1-8FE2-73D50BBA2F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0ADCF6AD-4B76-4016-85EF-4AEF6C2673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DCF37FB2-2241-4AD7-A4EA-F672913DF4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BAF6996A-7DE5-448C-87DB-BD01E5995F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BCD6D66C-E1F5-476C-9540-62AE7C61FA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796BEAC8-9054-4D82-8750-9FFCD30EF1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801EAC47-9A1C-4A32-846D-C754548066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A3C43C30-C826-4584-BE8A-CB0B16DC2A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BDAFC99D-0D3E-4D64-BC0F-5BBDF7207C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38BC050A-054C-4D53-9F1D-3674A6A3E2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FCC57811-EE73-4A41-AA9D-3E7422CFC3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15DBECCB-AEA5-4C3A-812E-EB22864383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758EE4ED-0D83-40DD-BD75-29C671EFC7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EDBEE9F9-AAD3-4AC5-8734-32627A3060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A1399406-D56B-4969-9A04-79563B838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AE3EF9EB-D87B-4B45-97D1-B961135DAE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FC32A0F7-6A76-4850-B5E6-EA6A01405A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6E2584FC-93E8-42E9-8206-B1CF68B046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6DDF825A-370E-4701-929B-4CBC96D236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DA1428A3-9DB2-4679-BFE0-0883FACDB4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90EAF62D-2EAB-49DF-9680-E5581F86B6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0A38AFA0-106A-4DA4-93D9-07187CF8C4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DFBA4BB4-B4DB-4240-B424-96625E2343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D48AD8AE-DA60-4508-B19E-A8B4F6411A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6FB2CB0-6EB8-4701-AEEE-898A590199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C0607D44-4343-411F-88B7-2A3F84BF47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2C3DAA18-DB67-4153-972D-AC71D1AE55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3577DE1C-D963-4E77-8F81-E3C92BACD5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9CBD1270-AF81-44C7-ADB5-CD4D05A5D8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6E70E00B-63C2-4E46-B4D1-D991DDE582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19FEE70D-54B0-4BFA-9A91-E4D259F1B3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A53D2C31-4B8D-4D5E-A918-3AEC04E1CD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34D77698-FFB3-41CF-9729-0B9E515DA7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CC0C5AB9-EF53-4337-AE25-E70AD26C52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54F96C98-234B-4759-9A7F-39A4F84B25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5237412E-AB7F-4BEA-8018-DAFB417E09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A48ECEBB-1462-42C5-8D90-CB5D3B3ED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633AE7C1-C6F5-45F0-9DBE-E81F1A98BE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16849ECA-0FA8-4034-8E10-9DBDEEFD0D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6CDE1D41-F8CC-49A6-860C-C4786EC464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29C15076-85A0-4EE4-85E0-B163662D65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B5BEDE0F-3D66-46AA-A387-8D3DC40947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E520335C-B6A0-4AEE-81AF-6073DB1CA1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66A53937-6E24-4357-8DBB-29B4745E67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D7ABC467-EEBE-438E-81DA-29A7C60A44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B6068198-54DA-4082-955F-DB1680A994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90CB897F-1D66-4DB7-B8DF-C6F7F44BB1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6DEBD8BC-BD23-4D99-9095-5599CC7FDD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77E71AAD-FF1D-421F-AA95-379752028F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9E8EA813-2999-4307-BED1-1B71D83F25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CDF1228A-F675-46A0-B857-AB278C143B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764C1D83-6ED7-4C33-B9E2-9602CFF42B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763F10D7-17A0-498B-B71D-D3509A9D14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B3E94E34-8D83-4A23-93E1-CABD54B41F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6C782AA7-5AEC-423E-903F-FB004F3C07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C88F313A-AAAC-4D81-B814-DAA40484B5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842107FF-03E9-40B8-8313-2DE4988610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4FA7CA11-7A20-481E-99B7-EF5236436C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A708F91D-011E-462E-89E8-EF17985E5C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AC5336BF-C910-4710-9A04-36E7AE8E56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8E1129AC-4D1A-4A63-8CDD-A887C4B7C4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72300FBC-80D9-4EC2-B69E-A211B3CCDB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6383FA96-27BB-4D73-A532-72394AAF1A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FF3D0ADE-EF17-41E5-8D5A-42D59D2D4E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138FF709-2670-4C7B-8898-C6B0AD4634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23D9B2D6-A1B9-48D9-908C-407746DC48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1E99B5CA-CEB0-4D8A-95C7-E6376342D6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85C3D7BB-6BB7-4DA1-B378-3D8EEAF16F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AA5B7CED-58BA-43AC-BD38-342F85A7DE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556568A-B5BE-4AB7-A0BD-4AB35D8537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DEAF6B0F-124C-41F7-835E-7B3253631C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8975FD0F-F3D6-4F7E-8C52-A3248811E6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CD63EA86-E041-40B9-90B6-E179AC8D8B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B9A49F37-B188-413D-8875-04FF0C7C12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64E7326F-4A7A-4FA0-9204-DE7D01EFAB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4C92C996-4044-4CC3-A2BB-0090838DE2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6408CFC6-F167-475B-AC91-97F0D89299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F5F2D66C-4960-4F2D-AE0A-5527648888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1BFFDC3D-1DFB-481C-9134-7CAD5DAFDF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386DEB79-33E1-4E56-9AA6-1B26557F42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FC388FD3-3710-4A8A-8F1A-579F89D05D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9EA0FD8C-49BD-4B80-9F1B-2490DC536F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432B1ABE-9082-4C15-A19B-85314A4FD7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55D48F42-E83A-45A7-A307-97A1A3DB8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81BBB479-D127-41BB-B08E-C2D2C0181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05E21EF1-8420-42D3-814D-80E1F7870B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C7685F22-47FF-4E69-9050-C9B677B8ED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C3D6DE4-840D-4F84-9283-491358BE80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6A3A758A-B0FB-4B05-934D-C5CD5C40C5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FD532A20-499F-47E3-A4D2-2D33D85336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AD1C808B-8CA3-4BCF-89FD-213C8F6720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CB899BC9-484D-44AA-AA8E-975F284F0D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A1399A8B-5F16-41E2-93D4-9860532542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FA5785D-BC21-4BC7-9D88-6303B32FE0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AA892D63-0229-40DB-8DCB-B8B7FCEE63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367B0D22-3E21-4D48-90AD-DA3B9A8FC8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869F9236-29A0-4393-A388-985975008B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B6B3D25F-3517-4457-B22F-9BC154B51C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33C4C0B1-0CC6-4C91-BF66-92AFADDF4E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F9117897-1038-43D1-AA44-480C09F83A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B709F3B8-D945-4DBA-8B8C-20976AEA38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F46CCF21-53E7-4452-A58E-6ADFB1F31A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9DD8C63D-62B5-4EB5-8A3A-FDDD321A9A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55554EBC-D06E-4132-9DAA-517644C642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6727586D-5A56-4F25-B25F-B5737140E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08F1ACBB-D689-40E7-AC77-76AB0BB720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E1D361B9-5FFF-4A3A-A798-6091F97675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322E7E80-BE18-4D2E-AA54-DD7F75441B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87521183-BF93-4179-89F0-0C1F7BBE57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4B0D4982-BBA7-4C91-BF6C-7311FCBFC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2033FA49-E601-4C12-B08A-6EACD9565A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DA571AF5-2844-490C-B36A-8FD9873555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D526E59-CF55-4F0C-8F90-3335E81A86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C42BF7E7-41EE-4E8D-8682-069238DD11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1994B622-51D4-46E7-81D4-210097E236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D81FC9D5-BABB-469B-B19A-50CA19CA2F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18095CFF-F5E4-4128-B35E-31FF48A7CA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B5CDD9C-FEBA-419F-A489-214B366EA0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2618FA10-6E6F-4B39-ACF9-770AFDBDE1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FDEE41B2-B807-4B3D-BBF9-E81475E2D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553BA8A2-FB8E-4DE0-897A-5D4C6FF5FD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E32D4D6F-D719-45F7-8AE7-3F73D13123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80BE606D-EC9C-431D-B766-2DDB836FEE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C91282F0-1DB1-4F5C-9683-3D3EF1D3F5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913F355-5FCC-4EEC-8AC7-EB5DBA6965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C3F60A1A-19BD-4006-ACFF-EAE196F235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79F5F4B3-525F-46EF-82F5-3E79530DAF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125DE7CE-0A99-42F0-91E7-EF9F2FB0C3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F982E9F1-FCA3-473E-8D57-C40ED07C02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5BF0B015-B270-401D-A2E0-6B7D05A57B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D5AB6F6-BC90-4A8D-B52B-05CC1045E8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AACB7640-B2F0-424F-81A4-7982A8501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A3B457E2-B00F-4774-8699-77B0D8EB09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7216A5CF-AE21-4320-A23E-7746ACDF61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3EEF34AC-8C98-4B5D-8917-D9A71A4D24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E8514D5D-97EB-41A4-AE0D-4F4ED4045F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A2646F5A-D169-4408-A1AD-D14A536355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A7848D3B-E036-45B8-9687-33D194ED36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99002DA5-C287-45BE-9FB9-96AFB7517E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323CE012-B0D5-46FE-BCF8-54C5659738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972B225C-E6AE-48E4-ABF1-27F6D5766B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1BEA11DC-6066-4154-BECB-F7AAE06F1D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96596C88-6C19-4DB6-8AF6-9018DEF320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D6FA19E4-6A4B-4410-94AE-1F01BBCFE5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B38D7CAA-6B36-4DF1-98DD-6CBE1439F9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E821E26F-72AE-4032-B2BB-F564696006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1A0073D4-C53E-46F0-B513-11E0700429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15E8A4A4-7597-40B4-87E7-02DD961272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FE621A38-C043-457C-9506-A450EFE769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EC0555CF-774D-4ECB-9369-8068695DDC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269B0040-0E8A-4C47-926B-32BF99E6FA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BCC1DBAB-E1A5-4983-A1F2-D522EB07AA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CB9C28AD-6DB2-48EE-B791-23F4DC4091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13A17942-3C52-441E-AB45-CDF1B12ED4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06488925-19CC-4AEB-879A-B5FCE809F5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3254F076-308F-44B7-AF4F-154A216CB9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5A0BC71F-80BE-4F39-8E5F-E85B1625F1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E02E084A-2D93-4232-BCF5-7D5E038E59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53CA9916-B3F4-4587-9164-DCCB6BAAF5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907B9D40-6E5F-4D80-B295-8201BBC27A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09BAF762-F2C5-4CB2-8D04-34EDD38238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FEF86666-C07D-44D0-90F7-1E48AB8BFE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9B373E08-E2DB-4980-A04E-2E3A9426F8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58555A1C-4A83-4482-88AE-18761DCE4F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57D21244-0256-4799-80A0-910762B14D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7074E669-E6A1-430A-B42C-B19B774E22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984E101D-5B2C-46C0-9AC2-560E50DB6A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3916F64D-FE18-41E7-BD07-D3370390D2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EB0E6F3C-20E8-4519-810C-45948B4939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0E0FEA8B-4D42-4531-9B86-77CF0591CF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936B8006-558F-4C0B-8389-1446E76609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5ED9231F-0379-4759-8F16-86F6AA6525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44A20D5B-3520-4D30-ABD6-1003C7FAA6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CDB6E83E-2794-4685-87F4-492E1BAB8A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0DAB9A17-6185-4374-A96D-06D464E9F3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0087E04D-1992-4EBA-BB59-786830B78F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4C5C386A-7C6B-4768-AD18-30FDAF4AEF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C0BF16D1-4BC2-456F-BD94-8603E62C36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EE51FBA2-CD94-48F4-9FF9-A3EA15B523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F4B58958-F36C-4755-83F1-27F8B575AA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2D11F9B0-9CCA-4EA2-AFDB-F3CBB9750B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2DFC6E30-53B2-4321-BA4F-8ACCF1EC96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F123BC39-9D74-484E-8142-8E714EE114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B7C1CBFE-A01D-4884-9851-C798742BBE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55D82620-54B7-4608-B64F-4D7992E986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9BD5B243-CA8D-447B-8877-0DF4946C0E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6CA19554-9A1B-45C6-B335-38BF15ACCD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6A68BF0F-A7AF-4DCE-BDDE-808B06ED08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6A4696E3-6BB7-4A11-BDB3-74DADA6B5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8353564D-E619-4EF9-AD30-D87EC6FF4F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657A8115-654F-479C-ABDE-5EB422D96D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C9E529DA-07C2-4832-97CF-F7A25F291E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C6EED1A4-300F-47C1-A73E-DBEC21C03D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77EBEFD1-0683-45C1-AB8D-FF2706EDFD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6106CB83-A1AF-45AA-AA6F-7A5EFE8A14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5F286721-5959-4A97-AB08-6118CB081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9E51FEE2-C52E-4D8E-85FF-73C6C678CB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244CED7A-BCA1-45E2-81F2-BADF73756E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BE58E1D5-017C-4CE0-B9D9-DBB6E9D167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FA16F95C-E3D5-42B2-9CBE-5D563F9E41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10753F6B-31F9-48C8-BAAC-3928564C35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35DE0E11-BAE1-4C5C-A20F-53FB83C58F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4E32DEF9-B807-4F61-8E9D-138143BA72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32E8A1CA-EE78-4225-9490-A4AA733949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60250EE5-FAC2-405B-885C-29A6B0BCEF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29548CBF-D091-4C77-9502-F79432C51F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840C257E-9EF8-40E3-995A-165120A0A5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2725AA55-BDAF-4C2B-880E-33B385EC0D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7898A60D-3CF8-4166-B07C-7D26F00E3D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5A327711-A2A0-4DB6-B9EE-E15F30F449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F2E8E897-1190-4CC1-9FDA-723E8B3B2B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5B8695E9-B20A-4B72-ACE4-37092C6A9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324B37E7-F34E-496C-80A9-80C8B4784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AB88AC09-B0C4-4D1C-BCAC-7AB2A9BD22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D9C16BB2-BA87-4E97-9B3C-C953317712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30AB97BB-1DFE-490C-82CE-629D699D8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F8EB0DD7-6CE7-4D29-B385-65AFB495B0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8016DD34-993A-4971-8C94-2FB83F6B8F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843A4DB9-9E54-48F7-8D0F-80010C595B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4FBB745B-9393-42BF-ACCE-F191C17D06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18B2A20B-087D-4CB9-871D-34E2B1873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64AFE729-0277-4A85-9ED3-93FF0EDA3C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67626F20-AE93-4666-AF17-15D991B940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A2AFB54B-FE31-4EDF-99B4-4DBF85DE99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3B59D74C-421B-4FD1-B9A7-B92314F20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A2F67509-12B4-4BEB-9230-FC2EDCE596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76888DA0-008A-4413-BA1E-666C77820A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7EBD9B9-121A-4D50-A8AD-8CC17C3ABC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3F269764-492F-4F41-87BC-90BAD3A9D3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E52E2B87-F24D-4892-A577-9DCDC1374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A5E341CF-0D8D-49BD-A94D-81D6D4113F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DA1D25D9-8E4E-4176-9FBF-739FA9A5DD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814D194A-E0B6-4118-B4CA-1643D76D5B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B597FFE1-A6A7-47B1-9E3A-B660C6FD68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1AB26B6D-59B0-44F2-A68C-72AD2FDBD2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6C37CA8E-43C9-4251-9C91-5A0AF63ED4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79606FAB-D09A-4D8B-8188-2B50E80F5B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D1B50C57-B8A0-43EE-80C9-35272F53F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26A2E006-345C-468F-8BCF-8ADF9ECCAA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BB26B4D2-8F02-4605-9BBF-4FDEEAD4D2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70725AF7-67BA-4F93-A72B-8413913098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3D6A59CA-9276-45ED-A69D-D65AC6691D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BDB89283-31C3-4DB0-95D1-5BDC8553E4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5B600257-DFA0-464D-9558-DDCEAB6A53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56859640-6F65-4587-BD7C-CBFE728324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2270C9F3-218D-49BC-9C6E-B711558734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A33B580E-5D98-4519-BAD5-336B0C58E4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744F3F61-B598-41B7-A814-D53E8BCF9F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9D95DE48-63DD-49BD-8353-4855A5DA63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F554B444-21F2-45FC-86DC-5DEBC53A9D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C68D7A84-CF66-4A8D-8BF9-B4E5D7EB0B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6AB4A2C2-97FB-4E64-9636-FC7A1B014B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0073E14B-8EE8-4C0A-9716-DC332DFE2D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0C7B18D7-3D4E-43D6-9D5B-4D3A63FBF3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D5846E2D-BD22-4490-8D5F-00F5EBBE26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52B82184-3116-4FC0-B2CE-0C107896E7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E35F4524-4E0E-432A-B52C-D478F11903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D73970BC-303B-486A-BC67-52B140E22A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1E7CCF21-5902-4C70-A7E6-D291D72700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064B9F7C-8C3A-40A5-B945-8FAE28DE46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DBDFD362-B8D0-4328-B4FD-A69F8CE70A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BE4272A3-059F-4090-BF02-FA929812F5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A5A62F29-4943-4DE0-8EFF-E4B923F485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3DC5208C-981A-40B7-803B-A4624FBB76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04E51CEC-95A9-489A-9AF6-C2B88C622A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0B414840-7743-4E85-A3B1-7F59CF83BA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5E2D44B5-A82C-4A3E-9772-4CEFC56704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A3A8A40D-93C6-4483-B6D2-EB884738CC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6ADB1321-43FD-4752-A73D-777EF5C51A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7DD15537-4F04-4889-A43E-DA951EA6C2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26E227C3-C766-4C8A-BF65-27A1126C93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47170E6D-AEDC-4C6E-8C1B-38E9D1E25E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19363810-AEDC-4CD0-8FCD-447E409F8B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B79671F5-2E80-489A-A203-41FE91CBF8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165197AB-70D8-4F46-BA5E-23BD319947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96ACE350-DAF5-468D-B943-E0CFC05A5D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962401B7-5015-4B09-865A-F23224A244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EBCFB669-62B0-4810-92C8-F7B178DD5B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89390878-EC6F-42CB-BD8E-E83114A3A0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D17D08CB-049A-46A6-BED4-E3E2D09C24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E301EF59-64C0-414C-BCD9-67D36C0782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42ACECCF-B3C9-4A97-811C-6E7EE5A32B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38717F00-53F9-495D-B2F0-5F7FE76261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F7BE2DEB-BBCF-4683-ADB8-8677E97487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1B6F9A38-5FA8-4B43-BC7F-471B772579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B6A9A56D-C736-4904-9988-53D6E07B7E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03A1DA0A-94D3-47F0-8A3B-35A8547909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4E16EB54-E913-438D-8B57-F05B7415B1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7F77585F-1ED7-42F5-9A2D-C346FDB263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4758EE39-DEFD-4914-B6FC-D3D37EABA1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F9285901-BDC0-49BD-A6C6-BFC9BF12F4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D0710FBF-647B-4626-BBEA-719B6EA5BB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3DA2EE4D-ED80-4E7C-BEB0-FAE0B8E21F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D8B3D4AE-E365-412A-B85C-2D9EC82236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BB749DE2-F1F6-40CA-9598-DD0A3216F5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0C3D25C5-C6F0-47F2-9D23-2615D31323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49103418-9505-4F0C-8F5E-0E18CCBAB2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475A28C3-6A49-4C2B-9662-E619D69FD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43E6350B-873B-48D5-804A-C5F8102B9F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CDB698F5-5BE7-4404-A8AF-CA3E2AADF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C6BA65B5-E1D8-4A1D-A87C-1EE2DF1104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DADC0694-9DC8-4977-8F13-6CBD25BFAA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2A789969-D9E4-41D6-B0D9-B295D90007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39C22711-757D-4160-9960-3EDD253CD8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4F8E15CF-5AF6-401F-A10F-752E004B5B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50EF4E8D-4306-4BC4-AAEC-ED04146DD4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766ACDC0-A361-4F51-B359-90173B94BE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0A86C33B-E88B-4430-BA59-7D8608194D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2F6C9D51-AAFC-438B-B8D0-655A57886D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FE1862C3-FA0A-482F-9523-6CB6B47E5A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45B7CC91-F51B-43C3-960B-01832517F8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79BE2EC6-07C8-4F24-B213-EA5DAFD379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0B533D04-A92D-475C-82AC-43EDADEF8E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94C74541-B9FD-426C-91D2-A5F98BFC06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75636216-49C7-4E11-B8E0-91DC479347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E71EE73D-9840-46B9-AF7F-FBE0A75EF1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2A32DD01-8BF1-4F0C-B755-F6693D82C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3A94803E-6763-4CFB-BA2F-79A424C80A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53450BCC-8D7D-485E-B96C-DA4FBA057B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34A22CF5-0EFA-4F92-8E4E-6DC4E15462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31EB0E93-FBF8-4455-8F4D-2B8C2BD841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CA6C746A-C424-4FEB-88FD-82E5F190A6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066FA395-70F3-44E4-8D0D-C350BDE9E9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B4F90CC-B085-4707-A94C-B1B879C5FD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33FC0B97-CCE1-45FA-BB54-B5DCAED311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19D2B84B-D69A-4246-89C5-22621795A2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4EA404C9-8575-4D9E-B58B-BCFEC0ACAE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EF7AB92B-2AA1-45E9-8D78-4E809B7DB5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47BE3847-8F6F-4A7C-B8BF-5CCF450ACF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6BDAFB02-2389-4DB2-9A3A-E95E4EC0D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2724DDD0-E5A4-4EBB-BBC9-75A30CE32A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2259AA86-0D6C-455E-8E50-2FC203C423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1B99DF5A-C5D5-43BC-B7A3-4DE73963BF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7013FCF9-8217-42DD-8E80-C86AE9EAB7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1FC7C38E-97F8-406E-BE4C-C2D0635206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51705B23-A6A2-4DD7-AE1A-280F440EB1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F8D6C80A-175E-4BF8-945A-65070165D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55FDE214-2EA2-4FFE-B29F-FA82474FB5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7398B46D-6655-4E9E-BA25-1302CF2982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B666515F-4955-4279-83DA-18A55B484F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6D522FE0-28D7-461F-A6B5-1525816053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228B4543-7BF2-43CA-ACDE-BAD8501394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224E52D2-7455-44B3-9524-0A03E9C5E4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A360AEC4-BB34-4832-81B6-F206527D1B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BF6611E4-99F1-4309-A1F2-7DAD240B15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1EFC33FD-B818-4A35-8E86-D2B64C58AA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BF8D8E33-00B6-41F2-8CEA-CFDE512E1E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74F31EDB-18DF-4871-AA4F-53FCBB13D0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936F6EDC-1062-449E-9074-38FFB9EF5D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FE0A6321-A7FB-4161-BF84-3094BF6AF0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EE41E0E8-B164-4357-A9DE-6AAB3D5987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17557A5D-D6EC-4504-B265-D0FBE46B99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033F198F-C5B8-4292-A0BC-26A9C89EA5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43A7D998-F278-4809-8B15-D0AB16D569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5BA43CDE-92A9-4AD1-8B0C-AFB45B6D8C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8EC2D1D8-BC53-4E72-AB6A-ED31743483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47EF58C5-79B0-4DAA-8110-6A8D65A9D7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1259BBF1-04B5-45C3-9391-AC1F770B70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279A8EF4-45E0-446E-B460-D45883CD27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AE1AE513-2FD1-46EA-B8D2-EB3EBF3F5E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62B0EBC4-E873-4289-886D-54BCA91F7E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156EE832-991F-4531-932D-8B1E9C20F4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3FB021A2-93E1-4932-ADB7-F7149568B4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6700371A-96B7-42CF-912B-C59881754D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3AB2CEC8-D909-4616-B990-11E2AEC274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D97414C1-44C3-4B64-98DA-C06968DA0C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75461418-01AD-4904-B1AE-ECBAEC5DFD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B0D74702-F541-4E1B-B3A5-12A1A19A8D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9ABF1609-DA10-4D03-A249-54DC9C25AF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4895C7D6-B24C-4AB9-B7B0-8206F70BBB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6E2E85B2-25D8-487A-903F-A075C0FCC2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A82A04D3-41C1-4FC9-8803-A9D0179AEB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902A0B2C-D642-4CDD-BDE2-E91311E3EB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730C09DD-D72E-44B0-9A93-B32705EB8D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C94B7C6B-C602-40F9-BF72-3FA389459B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723C4511-B10E-4DE1-B969-C0017DFEF4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44900CBA-6425-4A50-9C8A-DDB53E8C3B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E57363FD-7E2C-4A44-9919-DB200EEDC5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9A80A533-E6A3-4242-BDB5-3BDD05859A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39CCFB5F-75E4-4B92-AFCC-2510471355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8F9B5E95-E670-4DA4-96D4-1DF8364B98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1FD849F9-8F09-44AF-A6A6-BC4E9F0D79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4234AE10-2E51-4272-A13B-A57CCE0D9F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4736F085-6FCA-4E76-80D8-FB5385696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2002E775-0FA2-4BEE-BDDA-EAF092ADF5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6B7B3657-8F88-413D-9E52-B5787E2FE8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05CD6A81-95EC-4E98-A061-2CFC541074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218B9055-3882-4C24-88B2-E3BE176CF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C2CACEA0-4171-4EAD-9E0F-77C248B39B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89287BCB-A315-4EC4-833B-E01FFDB3C5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9E6A9D06-DB7D-42A0-ACC9-00EBCFA351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1B0FB28E-0079-4A7E-A9ED-A90923E57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542F56FF-6C12-4735-894E-B989BB3AD1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4F3AE947-2AA6-4A38-82CF-664F9BCC25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94CDE612-0869-48D6-AD44-B2024F542A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5E7E70A0-869E-473F-B30C-9E2FCBB031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16DC78C5-7FA9-46D1-B249-918F3A5C8F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336DC28A-16A4-4E48-9ECA-DDB1501B9A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FA892039-BCA9-4669-9297-648F73A011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FA0062E3-396F-4E40-92F0-7081BBFE49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C5E649FD-B5CA-440A-B3AC-34F31FA24B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FA3B9146-D200-49B5-9936-B75E6B2556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AAA887AC-43A6-4349-A208-979244186A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CF453839-6A45-42B5-947A-DBA4924CCF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5FBB5B7C-82CC-4ADA-9CC4-EFFECCCC2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94A1993A-E5B5-4944-94CE-F4B7E63453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AF3D0D99-7065-4D99-BE72-846674B4E2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E1911E89-0E11-4A1D-A1D0-22517D97A9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965716D8-62DE-450E-99E9-5FA54C6B8D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00E52D2-2029-41DD-AC07-6293BB644B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521B59C9-D48A-496D-ACFD-A5607E338A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7D907BD6-313B-4F63-9211-95B056970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D6B460B9-05B9-4A2D-870D-C9CA655D12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37172860-14A6-4786-AC53-D5548BF689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47203E6-3D99-40E1-9F58-5129576D18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6677D9B5-0587-45CD-9E1E-AC3D8F7F69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9A211506-064C-4301-BBFE-DE365E75F3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FF0C5FA7-7482-4542-95D5-1CE57FE079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1758FB6D-392E-41C7-8AA7-DB3337BC18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77DE5FE-F3A7-4094-899A-CF2BA93C06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36389F64-3D6F-4F71-8894-C81D1E8E9E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423B61B4-3E96-4374-A838-424711FC22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D3C8202D-01E7-4193-AD22-7D3955F6CA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C4175FAB-5763-4F19-8B30-55D83D154A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6D781583-951D-487A-A7F9-AD6B5247C6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A4F07EBC-9E20-473C-BD01-E7651946D1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18B7AED9-D352-4CC2-8AC4-EF61EB141D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122F3207-4AED-4D06-86C6-F6CEC33A1A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2196C879-EC05-43FE-900D-1D5E052A15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7534ACBC-59DC-4AF9-B3B8-34F95F6B7B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A4D22855-B3F1-4921-8338-C16D4AFC4F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26E4FF11-56F8-453E-9F4D-1182F87EB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54A8C055-32BF-40FF-9372-D21526C891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7714AC7A-7996-4E4D-B8FE-99D0F8C040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2A5C723C-1A1D-4C60-8C3D-68DC0B1969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5E4C5954-AE58-4B18-82F2-0AFB2FD0E7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5E9917C3-47F5-4B31-AF11-84BB7BF890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BE66AF97-242D-4DFB-A814-24323C981F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6B49B0C-491D-49B5-8EBC-7649548700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6C26DFF3-9D31-4EB3-8C33-F53F8FF839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D653DFA3-05A5-493B-8BCA-026EF71C7B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EE75C311-005E-4003-9774-F70CD155D0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F103C1ED-4910-4678-A071-B153020A22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4566BDA5-7542-4B22-9760-3DB8CBF401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2CC5259E-5E31-43DA-BE6A-E4ACEBC219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D408528C-0CE1-4706-89B2-4A81860733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CB440878-8479-4B46-8C64-7D6EA81DB1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6A831491-50AE-4443-88D6-F227F80E2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9873D136-828B-4E9E-BF87-F4FDC04494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E143F79C-3AF8-4939-AAFF-0C59AD434B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EFFA7CCD-5D1D-45C0-AC78-EDC1A76DF9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5850C265-AE71-499A-8D6D-AFE270BD4F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104A67C2-3ECD-4473-AA30-A420A232F2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B93AE95-121D-4E38-92C6-075970DAEC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B00C4D3C-9ED0-4A5F-9092-3AD76680D3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17B682AB-19A2-4FA7-82AA-C7260DFEF1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8C2E3A1A-7B08-45FF-A37A-DA01878056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A65213A2-5DAF-4910-B7A2-59A1D5808A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E76686F3-BD73-4C8A-95D0-5829933387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A5F87568-7D67-40EA-839F-82228389A5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3CD27CD1-6894-447D-871F-C435A9A19D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DB0031CF-5E45-4BA7-B92B-5A596A79B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5DE14316-BD15-4667-8D98-743E9A342B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5E60C6B6-BCBC-41DD-8C3C-C29168E7D3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1584FC02-9157-44B6-ABFA-650D7D88AE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4C749D8B-E365-4EDB-B3A9-33BC723217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AA6FBA01-1F8C-479B-AFBB-451458B694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04F8CD21-ECBB-4DAC-A7A1-5EB0ED4BAE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EAB3CFEF-3387-4E5B-86ED-EDDDD2973C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90BB8F8E-8BF1-41F7-BD2B-8BAEB20CBE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D43F5649-F893-4D83-852B-79ACD9F7A9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A13ECBDE-461B-43DA-A352-C38B07F8C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D1CF706D-42E6-4FF7-929F-3CCB6A3A83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D0BD9098-65C4-4574-A62B-94AA9EAC99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378975A9-F2B3-4159-A4A9-7ED10BCAAA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10F4450D-203C-441B-9607-E700667B08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75164FA5-4593-4F6C-99B0-6025A24184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C99CF3F0-904C-4066-A1F7-B75EC9BB4A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686E5BA6-78B2-452F-9E5C-F3CC1F690F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C35E6D19-DE42-4456-867F-C74D8B831F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E928A044-7A4B-427D-8F0E-BC765F609E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208DFBA3-7587-4F03-9E18-EAC4A8D0F5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1C91A906-E415-4EEA-ABB6-01A7F08E64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DF9DD947-C620-48F7-8255-8A7C98A4E8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6BDE6C6F-6B90-4FAC-85D9-D56828F490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DD9F5673-53AC-4036-BE1E-26AF3CCA29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B4DE2D75-548A-4B5D-8D44-DBE27FC3CA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8EFF95D9-03E7-4C73-BA0D-93B0B4BD15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C6136366-A01B-4BC7-84BE-650F947819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C7C6E8C5-BD90-4E35-A0C3-A22119CEFD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4FFE4EE1-458A-417A-A465-4159891806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874C9469-492C-4475-9205-A8B1EDD546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9A2CF419-E1E9-4C8F-9E2C-D83669A3DA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BC4C2013-ADE3-4B70-B695-4BF06CE13A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8CFB94AC-CFF1-459B-AE34-6C8B1D769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5DEF22C2-1604-4C1D-9875-5923BBA090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23012306-6EBA-41BC-92DD-E3CE784928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46594268-2E24-4E1D-AC79-C8D693095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958B0B04-E3DF-450F-8750-D8FD5C1B6C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3E66CB41-CDC4-4151-9289-94CB5030D0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1D5AE72D-3AD6-4ED1-85D9-34F0573510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D6D18EE1-82E7-4400-95B1-B36A0B964D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6DD04051-2259-4F34-99B7-B61558E64D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75D1FCAC-C1EB-40F5-B133-5797320DA8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3FA5F5FE-6A27-4A8B-AD1E-E05C3331E0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D80D7C9F-BE6F-4BA2-A69A-978C046A7E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93BB84F5-D8E3-48D3-B7C8-61A86B8FFF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CDBFA778-8071-406A-9D56-2E9D0F0F00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E53A16E1-C2C5-4786-A71E-A824754F7D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6954C6A1-4C99-4681-8259-FEAB92CC81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E1E55AFF-9254-45E6-8723-DCCE2C76E2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63559F6D-98F5-475E-9CF7-897EE3065D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8A2435D5-D4BD-46BB-8F1E-39461F9188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C0AB79F2-C3A5-40CE-A428-C512C3BDF0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0B7469C7-0EEB-48C1-BB18-550A440A5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69921E2D-8919-4692-9B8E-7EAF6774E8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45F31854-3B81-4F12-9488-146B3DDFB8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4678A4C6-D349-4875-AF3C-35EB59CA9C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9DFFA06F-5D96-4731-8E75-5E9CB07BF9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EE60CCBE-1F0A-40C8-90CD-E540E220C8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C1D672B3-9950-4B07-8D74-4B556BE0A5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3D8C02E4-198F-409F-A0DD-3128FC672B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67B99F8B-56D5-46FA-8C9E-31463CC36A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2CE72A79-F81E-4D44-ACCE-D64E9C25DF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06D62647-58A4-45DC-8EDB-BE996D41AE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0ED00251-A1A5-4F98-BC26-33E17DB95E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A3248BDD-270E-44ED-9C67-8809CD2553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93A8F8E7-FCFA-43E4-8534-AAFAF019CC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CE4F9D97-FE3A-4BDA-A2EE-4037C1BB17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153B4635-5E8A-4016-8197-ADA7F76EAD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E224EED9-508C-4301-82A1-D44DC44876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08142706-8C0D-45F5-A9B0-A3203E60E5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9DCBF77B-93B6-41EE-B52F-3674D39BE8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013A14A7-D163-4DAA-B127-1CDDD7F325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0A7D909C-CEED-4917-BB42-8B42FB6EFA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2CA7FB1A-5143-4FAD-86DC-53CF248350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4E5BF25B-545B-492D-BA31-6883878E9E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1F860BB2-4FEE-4F46-A8BF-36866A7DB4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21079C6D-814A-4232-A7BD-9A0028B474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5291041D-394D-410B-B6DF-8D6C013B39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DE4BBEFF-F02B-4BBC-BD21-E239FB8728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14B98BA0-6CDF-42EE-BA8B-82599AF4EC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8B3F559B-6396-4F4C-8A4F-01DC54CC01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A55F1D24-0482-4BFF-948C-3AB0D3207B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1CDF812C-94C4-40F2-9D59-325177FD3C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7FB72435-6B02-4554-BE62-CDA45BF402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AC3A8E5D-5006-4142-A23A-44EEB26C6D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A34C6FA8-0A42-4097-BFA4-5E3733BBF8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03D133B5-CC38-4138-AE74-C096B2B926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76B2F0DF-9EDF-432B-8DD5-4701B0ED38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FE5ECA66-CD98-4BF4-A039-257178748B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3BCA2236-EC51-40D5-803F-3F06F9729A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8DCFCC3B-B798-4B28-B99B-B626F842F5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E6D51175-CDD5-4B0C-B07D-55D62B2C65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6669C5CB-D7F3-4DBC-9609-DD0E312D06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8D49E9F7-3D5B-44A7-8EC8-2E2D542E0F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26B675BE-9A1A-483E-BB89-C96E3AE40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6DC0700E-C851-4C82-AD36-B0820CA145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8DAD4037-4A71-41B0-951C-CF7F70FD0A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633E50A2-50A2-470E-87BA-A4831EFD10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83490168-7A78-453B-BEC1-F95799F425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7A30216C-0C59-4DBA-B453-B7363B86AF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F23728B4-DBF0-4AF3-999C-32D40D433A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A0D50478-E358-48C8-961E-29B57AD794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E2334B5F-1204-4E02-8CBC-6AD9E0BE51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51CA00B0-F646-4501-BBE1-9D911C9E0B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4FAB84BF-7561-4212-8CC9-D405463B19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16C291F0-D8F2-4ADA-9A40-1A981F171F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ABE127C2-6C8C-4516-B290-B31E2A7544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98822894-D063-4ED8-8454-66783D676D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FE1E59EE-D5F9-4C15-9CB3-AB413CA2A7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ECE7039C-A439-42FF-A9F7-19AD8A2546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9459C815-594A-4038-B169-8C82469E11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3CA5F1FA-A13C-4C2E-AEC9-EC25C1DE82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9AB779D9-3A37-42C1-BB9D-1EC9B03306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68313011-F572-4007-8966-A01A8BCB41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7C26E984-A760-460B-8E7F-F6C706D44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C79B3639-3D0F-4308-9327-1274D17C57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FE23039A-9BE0-469C-8FF5-538AB4292A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B89D81A5-5AA4-4166-91DA-9848499D4E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0E75A301-7482-4A86-A25B-09C95DFB6E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1A8E12B8-0E07-4AFC-970A-2D5E1A54FA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8B768FDD-1906-4230-AF85-81C019B08C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4E8D8D2E-EB1D-4309-931B-24B14A01D7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F0EC9F04-913A-4D0E-98F1-DAA94C7D88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EBDABBBC-0DF7-4AF5-81C9-ECB0AFE171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FB999FF6-4C63-4655-9D92-44487CD0E3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93194A1E-4506-41FB-8625-AC55C414BF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EFC4312F-F45F-41CB-B3F9-B28600702F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C5985A5D-A77A-4155-AA71-8059A2B1EE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07BF22C7-CB41-4A4C-AF30-0F3C77AF9E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560B4E29-83C8-4CEC-B8DF-FD8FA9AC41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761E3617-D562-4077-838D-62835BD290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BA68DE1D-9204-48CD-960C-30A9FF912C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F767C8B2-71FB-4077-9398-24522DD76E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2B0C0D52-3F41-4412-81A9-0DED405AB0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E220B74C-8073-4629-97CA-86E4049D0A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A656C7EF-2491-42D5-BD54-E37E262F71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C9B7E713-C53D-44AB-9E94-1A800920B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51F824FB-2495-4DCD-B28C-8C08198BA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E88247E0-19A5-4628-8823-046BCD9BAB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FC32E34B-DFA7-48D7-A8AC-6AAFA628AE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57864683-F878-4242-9019-605AF4921B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D3EE5B9C-F5B9-41E2-AC91-4A12E6C2F3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2D9BAD85-2325-47F7-9AAD-806AE05930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DEA41B2B-3D16-4659-BCFC-C58E56A767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8029DF7D-919A-4F97-AF9E-C7E803C58B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4CD0C167-333F-4F84-88F9-EF2163AFD8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0903BF2E-237A-40BC-9529-65DF3CF552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51EE17AF-9DC1-4F19-B4D1-81607A7AEE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1BADC8CF-EEA6-4CEA-997B-E99CFF047D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94D4ED06-72F3-473C-95EC-0B0A05EE35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4F40D22A-36EF-4D21-9BD3-5931BEAEF6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5310F5FA-2BB7-4F71-9AD4-678EB4CA60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F90F7402-53A0-406C-BCF8-D8F9407F40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E5555771-D6A1-486B-A913-64ECBD8F24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9A78A2DA-6746-42C9-8159-22A1447BD9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F048BE01-6191-49B4-95BF-9763969906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908441A1-9CD0-44F8-A6E5-AF97342989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8A691B83-4247-4A40-92A8-4187C87324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1A95E5BA-7F26-46F9-9738-66030C96C1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310A8C55-9955-48B8-86CA-E0921F077B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0A1F922B-AED9-498A-A457-73F086DAE4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1242BB57-B8CF-47A4-A09F-9CE5F9FC2B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A18377F3-2558-4870-AFF2-20CF387513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B553E183-C18C-4F91-AD37-E8DD1EEE8E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D3DC40E9-7CFF-48FC-B98F-37D0015DB1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EB84151B-4366-40FA-B236-257EB78DE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25B27436-FE46-4611-B707-45D47368C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B6451B6E-71FD-47D7-8635-F2134BCC50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34E71C17-0B8F-4A71-874F-BB4040DDAE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A81CA3E4-5F21-4CB8-98D0-FD2173CAB9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3F98E72D-0570-4ED8-8A75-4C4653522B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79C697A1-ED7F-456C-A61A-B863C0901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19DC8816-3507-4067-876F-087B028DB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C60CBEE4-BED4-41CD-9428-FB5002F3A5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46E66EEC-A6AC-4DEE-8246-7B505CB165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9B2F2880-D01E-4747-8A33-AB7E42E6A7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DCEB6385-2CBF-4E6E-AECC-5EC89D28BE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38C5F294-B6CA-4205-8891-9383FA584F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1ABF52D5-A6F3-42AD-825B-A0BD574F9C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4FBC7749-8945-4B34-869A-5E7CDE10DE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61884242-33F8-4030-84FF-1740EDC684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8B26FF0-E5FF-4B4D-ABD5-17184F6150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651053E1-1B28-417D-BC55-5D3ECDCEAA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84BEC9C0-98E7-4AF4-94B5-05CBE4B8AE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EE829E0F-BDF4-4D54-86D3-3391B7C7F3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F47C7E8D-AB15-4AD7-ADE2-77B6A1133C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7BD5C772-70CA-4658-AB21-952A9B8341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F0251332-78B7-46B9-BB43-E5FC809D73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4027B1ED-256E-4D46-AD83-7864783CCA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258149CB-9213-4993-AE77-E3C8710831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45B4AD08-55BB-4CDF-AB52-DFC795DAE1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7D10E433-160E-479F-8E5C-1B496ED026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AE69BCC7-3521-49CB-A8D8-5D6F607B12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5B339525-081E-463A-AD00-DB658C80EA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CA127793-B4B3-44AF-B5EE-DF38CA8116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46B01886-D434-46DF-A5F4-ABC4B61B95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B5C7D4BD-1679-43E3-AD1F-B780357CA9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78024A6C-5023-4913-94C7-DFB1464D87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65A29A73-2B36-405D-B2F8-2250680CC3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B29E3E91-00A2-4A91-BD47-7393A92B3E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602649BE-1E61-4A0D-9941-B1E99CD28D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CBF6203B-117C-456E-A0D5-F647FD3EB6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0D6E73F4-E72F-4B55-B220-E75FA20079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D0BEDFB-7775-4F6E-BA77-582DB08134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110881EE-75B5-49C9-84CB-629480F212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61B3A3B2-004E-4979-9D03-012BA7BC21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8F5A9277-B49A-4798-B11C-6DA08967B4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9818C750-C3BF-47E8-8C5D-FE733AF648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289105E8-7E44-46D7-99D3-1F242FC187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98BF0557-0ACA-4B68-90AF-D9A5B6DC0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D4F94EAF-0155-4A8D-9F58-074B18A6AB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20630DE2-E691-45AB-B753-214F3DCF97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F6EF6071-F0B8-4826-A63C-33C4528CAA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1A4604FB-55C0-40B1-8222-C5AC7601D2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F6A91762-4569-47D7-A472-D1C06986E7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CC9B5392-0FCA-4383-8E09-802B27A0FE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F3E3DBA7-F744-44B7-9729-4A5F528CCF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34D12C44-8ACE-4C18-8D56-5E788FDB0A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40EF262E-9F6B-4B9C-BEC6-755BAB051D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CE4419E6-AA66-4037-B545-6ED67F595B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8D07840E-C146-409A-B69C-D9D59AD846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1DB5ABAD-C9AF-4924-85C2-5BBA0BDE7F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D4A8542D-1827-45A7-B2FE-E6B62F82FC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9F382B07-50E3-49BD-9D88-E3EDBE7E8D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A6746E28-3C66-4A05-8D81-F6BB770E2D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E5C39948-78E5-4AB2-9B38-AC831100B5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F88A27CF-6D88-4B0A-9254-7DAFA930E2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AB2895D6-CE4C-46C3-8790-59053E826B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9F2837AA-8B08-4FED-AE5F-D72C0F8139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27B4A624-775C-4B91-AE6E-0E92AF4A2E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1BB7C2F9-BBFA-4B84-B9CC-DBCF73091C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CF57E2E4-FEB2-43DA-894E-1AC836665F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4326A69D-8CEB-40FF-A1E1-90486C4ED9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01BBD5A1-D24D-468C-AC6A-D18EAFE01A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097D094F-1C41-4D25-99D2-C6AC61BE78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A29F2F95-19CC-453C-90F1-309FD204A2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42784CBD-1130-4E64-839F-B00511C79F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500332EA-2314-46BA-BDC9-370A8BD83B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9D3DC0CE-0245-4B0B-8C58-2D2C351A08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28733ED2-6B88-4598-A82C-74EE509E63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655DA5C5-492A-4631-9683-427A30CB57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7272464A-DF98-423A-91A5-3E1C9AFF3D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A0D478A8-45E7-4572-8591-25843C2DD0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20B2A0A2-6440-4337-BDCF-61DF5CC2E6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60CC2AE6-4AC1-48FC-967B-6F532D01AB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AB82DF16-4F6D-45B6-B413-3E88F60169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3BF37D5A-99AC-4AF9-97D2-8C1C8B5354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AF9AA1AF-640D-4629-8EA1-5F9F757C1B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0D2CF5FC-DBB1-43DA-8092-9E54F5A48D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A5C8E527-1B3A-491F-B876-6F2ACDD1A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464179A9-E0F9-4ADB-ABC4-3CB2318414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634B1965-258C-4C86-9340-8B4F340C4A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8B24B536-AA6A-4EA5-B8A1-147BF670AA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AC70AE9C-63FC-4906-8E65-F80C7D6A2E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F5E7724F-F652-4103-AF18-7B7775710A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88A624EB-2224-4E54-986B-880776DF62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5A957AB2-EEC3-4EF4-9679-73875475CB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461EA2B6-1F32-4709-8C01-4C6911AD8A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59BBF959-61C3-4803-8BC5-258157F1DC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290A2430-39AB-4D59-8692-187DC2EADF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B7F49FA6-EEEF-4573-B500-080345BCC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23FC6D0D-1B4B-4FEC-83EE-EC1DC813AC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AF0CBA3E-E11B-44A2-A514-62FAF90715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B1F11AC9-3457-49BA-BEAF-3B4D47F5B2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E0CD8084-30C2-408E-9266-2D73AF3CA8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65890B4D-5B3B-4BAB-BEF9-7BAE7A5E50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360E410E-34C5-4416-B344-0A5804CD43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7D3946B2-6915-41EC-9D2D-67082712B4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2AE19034-C4B0-4630-B0B4-AA8F33455A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8D7666A0-B685-4ACD-AF3F-4502F7DF1B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9BF31046-F100-4AB5-BDB7-4A3B20AE84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5AE7C8D0-FDC1-419A-A7D5-EF563ECE8F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B50B63BA-F36D-4D4F-A31B-04C51905C8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6736FBF1-2E66-4924-9CE4-E1FD1C0063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EBD09F43-627C-467C-9D34-EC8A2659E9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2A4AF561-655F-414F-8C4A-7C94EEB8BD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B7F6D48A-55A1-4B26-AF91-7D5E23DAF1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50E8F208-C5F0-4441-A3A3-EC4A58ADD2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27E57CE4-7745-4274-8F03-8B76C09CF8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2A87C04F-2CD1-4F35-BA61-33AB50E119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86C5DE43-1036-4048-B708-CFB2EAD500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4DDA6628-B249-486B-97BB-51EA76D2E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FE690E9F-757C-4619-9F08-E6D031975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82D41FBD-C362-45EF-8DC0-F40CEE79B3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D280CE2A-ADF3-460F-AF13-B8C0C4A6CC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34B2333F-41EB-491B-A34E-A5347330EB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262F18A4-274E-4C79-B100-98B49283FC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90713907-1673-4DBE-9634-3509480A78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AE317129-AB09-4B12-826B-8395999D46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D92038A2-F766-489E-BC8F-9AC1C2997E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D51329D2-E9F5-43B7-83A2-03676C7721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B5037744-5A84-4C91-8008-7331169720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D1E69B47-0600-4F33-A783-F944D4CF9D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CA430DEE-EA8D-4DF1-9B8C-8EDA37CC77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07090094-CA29-463D-8A80-28D6ED9D76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41BD9EA8-6AAE-4041-A6FA-553384844E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C300DF87-999E-4256-A746-9BFB254A84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552F1CAD-374F-4ED2-9C1A-C78DBD7CC4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52010F8D-DF87-4D22-AAED-DA0C99CDE2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DB79FDFB-A6C8-449B-B164-A781C9B447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FE18CC4E-1471-40E5-ADB2-7891382B67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6CA6EE45-6B4E-4BE9-9006-8C8F74EBF1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8316CB5-D885-45AA-9BBB-486856F951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6EDB427B-AE4D-4930-9BF3-CAB5EC8BB9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62CEB87C-2D6F-41F7-9B36-995BF25536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1DFDD1D7-930F-4C98-A972-6310B50C19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389D3FDA-9B5E-4929-AEDC-A591114323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4BD7C4F6-571F-4F89-83F2-BDBFF299E8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A873E7A3-140A-42C4-9699-FE159C524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17C9D9C3-E692-4C71-888D-EC60BEFCBB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527638EF-2384-48E3-BD99-DD29DC2B89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7241835D-CC46-4305-9787-9165C1DB12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8E639EDE-8091-4D14-B493-ECF025E8B6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E9EFDB45-2DF0-4753-B1B8-EA03912A7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A71DD7FC-EB76-490C-AD1B-3588D7A70D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5614386A-66F1-4C13-9651-54EB2460EA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88F4A386-F0BB-42EA-86D4-6A1CB320FA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440214F1-3ACC-48CC-B74F-7E952C4A92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AFDC2F06-C1A2-49CA-BAF8-BFBE94A7C0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82707950-2542-4495-90C3-D7B9BAF477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A2585D7C-69E3-4C6C-B09F-2E901C365B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11DD96F1-FFB5-46CB-AC20-8C7B17E772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5623F339-92B8-4DF7-AA04-CBAB268C59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481C1C40-5460-42B0-ABC3-3446B2EEF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E1126979-57E1-45DE-B66B-6517661C16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78B5630A-D524-4A86-9E1B-8A87C16267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4B677D8A-5095-4DF4-9A3D-CC7EA5B8AA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52682A14-759E-4397-BEAC-5795BEC328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2A686225-057C-481C-9D02-94C750C865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751C0A53-4D7A-4B29-A911-7054EACFFC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6D8956AF-7F55-4E50-9C68-4495B13573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0E061AF6-A410-4110-AB96-0613824DD8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291BB635-3CFF-4DF3-B421-E30516749F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A201C29F-7F6F-46BF-A214-B15CFFA988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C506A7A9-45FA-4049-BEE0-DED3B10692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3EF98403-7670-44D4-891B-E3E13CDEAB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A012A02D-D140-4CD1-B5C4-8D19709219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CD659884-AB6E-4876-A482-5C0C38D322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530CA2D2-2F65-40C5-A847-A1E499A782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6ADC5F88-F60F-4B42-BFA6-A517B5806F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C77A55C5-9785-4132-85F5-351A6F0ECB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7280FA86-4A90-4651-B007-B5FA6F99E7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F4227CE6-2251-4792-88FF-A9E2534CF2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8BE42C3A-84D1-4378-9CC1-AAEEB20C9D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4AB47B99-27D1-4786-A006-FE29191AA2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4968A50A-D05A-4D7D-B474-46F8AC8336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04601A22-2BED-40B8-A186-7602C901DD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802B4604-28D7-4BC2-AB07-5DEFC3A027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7A6B7252-CD01-4431-93A9-6E8F9B56E8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E23ACECD-4913-46B0-AA2E-5F97C876DD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6E5BFCA3-E1D4-4674-AB60-4E32403867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B67A5577-F127-4561-AA8C-B5AB14E886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BFBCFA4F-9E5A-4E59-A29E-0A69C69FB1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E53A0DBD-F609-4292-A2B9-01EF2D988D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4E0BA204-17F5-492D-BCF6-FCC604A26B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9E131ED7-CD6C-4FF9-8A88-F132110C5D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24EE62A9-70B5-45D0-BFCA-59E0DF9D8F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899307F1-B7C0-4F7F-9158-9CA6F669EB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2C9B7D93-9A30-4971-93D4-0CB1A2B85F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6B1E3C08-2B43-4852-8780-A2E4A745E5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F31D3041-787E-445D-9E9F-AD7E27385A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48A9EB81-3225-4741-9AB9-C5179F811B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0EB01C49-E770-4D22-837B-738120CE8B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77CA3954-8B14-40B6-8D66-EEA69B33AC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C5AC06B0-8DE5-4B2F-A6C7-5613D843F4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57DBE914-BFD6-46F3-8D3C-D92DC2FD20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685EC5F7-5FE5-43D4-94F2-4BD1FE01D7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6F0D2C35-9834-4775-9A5C-1E76F44899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07FF4948-35C7-451A-807D-1B3C41D405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5CF409C2-5DAF-465D-9989-82964A308E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60213E28-4A28-4BC5-9D0A-EE7FF038D9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45EFF060-2D69-4FAA-A7BC-4CD60AB6D4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118D034B-53A2-41D8-B2B2-1A3205FE26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16319161-0A23-4809-807F-D67CD40153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28E4667C-5D28-479A-978A-B9048CF4DB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022C441F-2BF0-45C6-86FF-9477AD69F0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E3A45C3D-7B21-425E-852C-0688BB937A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A13B1305-E161-41CB-A36D-B2FC7448AC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BF1073FF-EB6B-4826-B577-4F52EE1DF5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9F48EB7B-4D4B-4A1F-AA4C-12BA23BC09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2C94078-58E3-4395-B488-78B3854424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5C91B08F-E412-4851-88B3-1D5584E8B7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93257463-6FF8-4220-861E-317B401ECB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36692C3C-D52E-4DD7-B940-B9091E5BF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4F882C48-3C08-401D-8445-45A0BBFB23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DF6CE0A4-D570-4443-B445-711EF722EE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781CE630-9E5E-49A3-9C90-0CC12F2B52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F02F1830-DA19-45D3-BD37-F2B47D1658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02EA8EE9-0D40-4A3C-9399-A3F8B369A8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AE7BD600-1180-41B2-8EE5-F17F619B2D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EAA44B80-5699-4945-BDB5-DBB07055C0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576F501B-94DD-48A2-AABD-252ACA015E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B5681026-A602-47A1-961A-70A6074472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87DCFC46-424E-4E98-809D-2A8182CBC6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08DB2BD3-4AFE-4D0E-8C5C-9E130159E0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DA1C0D5B-C8A3-4F0E-9613-44DBBA181D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CF9B9DE9-48AD-465E-B58C-8039D44CDA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860000AB-EF3A-4989-8E5F-E2428AA052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8FF884DE-68BD-4F84-AAD2-104BB2438C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7B86E765-E655-47F4-A491-E48217ADD9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3808E8E8-EB98-480F-B360-023F2FBF59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CF12552F-5C0E-4EBB-B744-5438341F04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EB554AFB-9A83-4AB0-8DA4-61CC695085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629F5425-F5FA-45B1-9CB8-F7353DE3F2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5FF98639-BE3D-4026-A44E-980D42536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C7738461-692F-477D-8A20-DAE5A6E8C7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8B4810BB-639C-4B55-94E0-949BF6D814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4B2B9E9D-6923-4D59-ABD5-22523089E6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17E997CE-406D-467A-AD2C-40DBF5BE5C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47795861-A008-4026-81A3-440972C713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14820BD2-8DB0-4459-9C40-17C0FAE78F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48F1F344-76FB-4844-8AF8-4041CD0345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09DB5F53-8A0C-49B4-B968-B31CFFDBA9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7A6CE69C-0AC2-4DAF-B468-EBC96CB819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F27C3535-5BE1-406F-AA26-2DB3D6E80B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3E4B9398-5719-44F4-ACD5-044F8AF421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CF9488E7-919E-470F-9A57-11CB333F10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C1C6C4D4-BCE4-4D3B-A3F0-52ADB163C2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CB076494-D7BA-49C1-8A93-230391EFAE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68621AB9-9458-4F2C-82C8-71538D14EC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BBA7A371-1000-4277-9F15-EECF4EB362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8F47A329-94CB-49AB-B079-88848D2472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EF2B2C61-FAC4-4DA5-885B-DF58F8F535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9515446F-7DB3-49DE-B56D-660724EA1F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0534DE1D-1C88-4669-AA31-B4A8733A4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45BD19F7-8B8A-4F35-BEDF-124D924F66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558A565F-3E1D-468C-8A71-856C31480A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2B76B945-12D1-4D82-A97B-46B99E1403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AA45BCFC-941A-4147-8B51-EF3CA795B3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62B480ED-57A4-43AC-A04F-0A39820244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A469367D-6252-4033-998D-E900158832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2EB3A027-4283-40F1-9D16-C616318666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4159A676-9BFC-4C54-B886-D2996F6A94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3FA4298C-E428-4080-BE92-33535346EF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69B47391-CD80-43F6-922D-61C11F0A56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30472139-620E-4685-9D9E-1DD2D01EF9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C56B4668-EE6F-48F4-909F-3FF96DFF0F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6C9E1049-0CA9-4757-833B-1E34BB2474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AF3FDC36-B29E-45CB-AFD6-A48B85F223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3FFC4FC2-A915-45A0-A576-95807F5BB9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232D7B75-887A-4B05-BF59-CF63C3010A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B062F74C-D5D3-4903-B976-0B440A94DD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F82331E6-9C2E-4A8E-86E6-3DF8925E8D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400002FB-E002-4B1D-AC41-A99F6794D1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05E85280-63B7-4450-945C-270508D3DA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78FCF24B-67ED-4684-9A03-A661499D46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BE093670-1ED3-4B25-BB07-AEE46E5652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59D07511-E5AC-423B-8A93-CA995A368E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C2B63426-B974-461E-B9C0-87616A4988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51226C53-0435-4AFF-B121-BEA933773C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08E4DFCB-2FCF-41DB-8F21-B43DFB2A1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5EE7E38A-8D96-47DC-B57F-17708A80DD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1510899F-5144-4458-AF69-7B63F4E4B5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E865D7BE-65CE-46DD-87B6-E248EE9E39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0343ACA9-EB21-4D31-B52A-81BEFDF32B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D1C4BBCA-9259-4FA7-9998-FA20645FAC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49741E29-D4E2-4D09-B810-DE8BC39F75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AE7E2BAC-1218-457E-AB68-F63F6A62B0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AAEF4CC3-D542-4F45-AC50-CC63F2EFFF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7949A68D-91A7-44A8-A503-2F4F61A990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0FDD363C-AD57-4C72-9856-1CC267B982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E2295CE5-5217-4E8E-985F-F72FCF78A9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1C2746FE-F46D-4B51-BDD3-9948A544CA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C83191E8-F36E-4065-928D-B47EFB2C8E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D28257B7-7B73-4598-B708-4B7CE856F5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149645C6-5307-4A4A-88F4-E3E7DD74ED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186FD9B4-206A-44C6-88CF-7DB2697624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B56F7CD5-3D77-4FEE-8DE1-78D4AE4B3C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C8299385-D87E-4A1F-B873-FCE3268D48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58663613-AAB0-4F59-814C-6F690501A2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46FD6847-10AF-49BA-B4E9-D82395953E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64E521B9-755D-4815-82E4-CBABE409DF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F72E4963-809B-4790-99B8-BB43052590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45EEAA62-1641-487B-9C4D-0262CFC61B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E2EBF1D7-009E-48E7-BACC-CEF831C656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D93D9D41-7E89-4C2C-A98A-B88D5F4066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F846CB94-2183-4E96-9495-882E5937E7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9481307C-48F6-4D2D-99F2-0EA652456F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45DFB55C-ACDA-4850-A9B7-C0AA0BBD5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C9FEF7E4-D934-488A-896C-7828C664BE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F109E900-5AC2-4EB7-A40F-95091C5AA4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B0BF5F5C-3A10-4E4E-87CF-7451E43DED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DC3908AE-744C-4B84-A50C-A924DD95EA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F9DD2FAB-AE87-4A86-8F2C-D95B319265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5EAB2C5F-95A8-4BFD-9A31-D56F3A2BF5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2C2321FD-1F94-4714-9148-47E48A82C0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08A9F84A-912D-4637-8DFC-BF440AD630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75F9BA3B-9C6A-4BA7-86E1-E13672D41F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FA2AFE28-A01F-48DC-A8A2-E440DDAB53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123DA8BB-5FB3-4E32-8127-F2E6AC29D0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ABE33849-EBCD-4A4B-BAE1-441FC4310A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2589B412-7870-4A14-8683-B8769666B5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6941EF74-FC09-4419-8BB3-CAFB2C8469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79B743F5-ABE1-429F-92AD-CAC2A77221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DE7B4A15-20CB-489D-A36E-1F8E7C881D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86C71A4C-FEFF-4322-BA22-145AEFA2DF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78DCAF22-17A5-4621-B882-96CCB8B3C0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7E4D53B9-0D45-4D41-A07D-F0F3065A48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FF734213-E035-46F8-8425-09235D986D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E7725DD2-BE36-40D1-BC19-E4021E5662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F32FF7DA-7C0C-48D5-9526-03B16AA937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93A3E945-EF62-4D32-BEA2-5AED100343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F53D2466-CB3D-4EFD-83AC-20D68FF7A9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0E0CCFD7-3DB5-40AE-8E7B-86C367BDE2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F93541AF-9D1F-4962-A493-2E658B445F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FE0A92A4-82BF-471A-B6D5-3090BF30AA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594D658D-1723-4079-A701-CADE9F75C8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F6CD6B41-1210-4BC9-97FA-D775D67596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40F0602E-7CCE-442A-9F96-E0CBE180C6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3E9ED0B0-F131-4EFC-B7A1-D8AEF77479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7612DFD3-50AF-44E1-82BA-2BF0CFF3B4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F8E02851-E257-42CD-8EE1-B65828C13E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A2661E1F-826B-4DA4-AD16-F36ABDBAEE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B3CD4F2D-5790-4CD7-9008-8BACC2160B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9E656AF3-A5E3-4EDF-A83E-7C3999A7A3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78A84A8A-9FB9-4ABF-88DD-94B5C77B83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63FC581C-CEC6-4F4C-94C8-DF38CB764F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4A7A7EB6-6C28-477F-9E8F-7C5CC52091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3EE99855-9312-40BC-A04D-635E854115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2DE8A2F3-32FA-47F7-A7C1-2277E15AF4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DDDB4B6F-29D7-4320-B05E-10E2D37303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A7851E72-C663-43F6-8599-AF3317F56A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29D27FAE-21C3-4B2C-89F4-D6E030707E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A9109C18-354B-41FE-A8F6-F5BBD2A690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1277A9FB-F210-4571-8D11-00E5D30F74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2C21C628-4CF9-42B2-B015-B1DAE3D3A5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6B9A6B75-2148-4349-9E74-0D75181D40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5C00AF10-31DD-40BD-B11E-2D1824CCB2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FFC7DA92-9A21-4C92-B46A-ECCCAFD67E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BD7CC762-5545-46E4-A75F-856D59508D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561AA0F2-F4DD-4D35-BFEF-46813FC03C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33E00DB7-6579-4368-AC2C-21250AA187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0C984DF2-CFE7-4612-A52E-32AD9461F8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DCD4B964-CC40-47EA-843C-B725FB40A4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82F16E11-F7B2-415C-B50E-CF376A2A4A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B3638E94-AA22-4FF9-8FDC-CC001EC089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98C707CD-A6E5-41A1-A094-51AB824135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0E9920CE-B1FF-43EA-8711-D2A8E5E256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C61137C1-5A97-45D7-ABBF-CBC87E7DB5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E9564145-3281-42E0-9FC8-F00222F334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16081D94-5E18-4387-9491-697D19A4F9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84FD7CFD-2D98-4EAA-ABD2-6C379E42CE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33F167F5-E37F-4488-9B9F-AA417EB1B8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771CB3E6-D56D-4274-A1E9-6B1B2D4C35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AF8A5F86-E054-4A48-84A3-3FFD56EFEA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F189637F-4A8A-4AB9-B7A7-4C2B70ECBB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353F6ACC-EE64-43FC-A186-0CDDF820D5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5407E29D-6683-4A63-8EB1-ECFB4645F4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3B6BC61C-AE3A-4B8E-9895-3BA23ED4A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4813004B-CAE6-45C1-A816-DAC9F9B809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D3ABC59E-C10A-411B-A354-90F3941257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03F096D7-B4B9-4BD1-9226-5FD93C0B2C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893318A9-93D1-4C32-BDA2-1594E7A849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9FFD9657-BE9E-48A7-A21C-632849ED9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E5621578-55C7-4F97-8075-73DE929A9D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8DDB8D19-617C-400F-8291-646F2F18A8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F29D0BCE-4114-447E-A5E2-18F3C0AF15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B6EFDE23-547C-49A6-BEDF-6864937341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E9FAAF48-1077-4FC4-92B2-BF30EBFB5D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630CDCF6-3E01-4DB4-96B8-33F987BD9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FE00D4B1-1C79-407E-836A-62D67F0DD7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6C5136CC-AA8D-4F04-BEB2-E3BF588C4F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C7F25054-2EDF-41BA-89A7-0E40C36F36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F518C4FA-CA88-4D5D-B140-FB10797D35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75B0D866-5F97-4D86-99C1-CACADA4EC2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A4842AD8-602E-4643-BB0D-DD3EA34A6B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FE52E9B7-6D1F-49E6-84BC-51CB02A5EB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BDC166D7-9A07-4F8F-BD5E-E9C3756B4D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1C33428C-0254-4C82-9455-F6176F55DC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881E1B3F-9270-450D-9C76-705A12E48B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0A8B8F3E-5BA1-4EC7-BF85-BF8A45641A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63EEFD20-E067-4396-AD34-98A80D38BA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27B82868-61B2-49EE-BACC-0A4CA5BD43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F027433B-93A4-41D7-AC63-EEED52403C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71ADFB63-9424-4F6E-8B20-92FD6CECB6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360E7ED4-7375-413D-BCE3-EF1B1C7159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28E5C3A3-F776-4CA3-AA56-13E4EABA05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5E37DCFF-09B1-43FF-AF6E-D49F9463DA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C9E9A71E-6697-4EAA-AEE7-4CD818C87E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D56FB607-ADE7-4D54-BD01-05D33B3DC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6DE30475-2387-4BBC-8152-670C67E747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EA5A1144-27F2-44C9-8665-1536F646C6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400F32E9-4A61-4B3D-A89D-AFAFD711ED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F25428A9-6EAE-4C74-9740-51E0131DF2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27B86C4B-2ADC-4729-B894-B92EBEFACB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26CBB887-6389-4676-B4D6-9771466B59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9B73C659-EE03-4641-AC43-0E4F4C54A7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29A2653E-2F92-41C5-94DD-5A0BE11CAC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D6FB59EF-A431-45D0-8759-B50C36600C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AB71F9E5-C6FE-4E23-9876-BE8D69D81A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8AE21727-1579-41EF-9613-DD8DC27F41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AD4C0717-C236-492B-A9E9-1FEE6BA3AD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3C06D22B-6F32-49BD-9EC5-9DD8BF7ADB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C7EF9D22-A754-4F4A-A7D9-98C258CD7B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AD7B93BC-CEA7-4279-A262-21F811B527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5124BE1D-6525-4E95-B3AB-7B6295DA95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D632C745-ED88-4430-9A9E-6CF301A614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A35B4B48-70C5-46D0-A438-50F25EAE19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71BEE926-F7D3-47E6-AD77-64C24743C3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5B9FCF91-67AE-441E-BE7B-5A074ECF46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8A3732A6-84C8-4D58-8189-CB27932606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DD4C1976-B99F-41C5-B794-35D26822BA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530E034E-4172-40C8-9709-1E2AE5054F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E8E64EF6-1A01-4DDB-9B04-77C04E0ED0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D46C80A4-B1B4-4CD4-BDAA-E92197E000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3377DEF5-E87B-4AE2-B05C-B6D35E2BD6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179E959F-FA82-4EF8-BDD9-0D557222F4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B8DBD843-AC12-43E9-A35B-989D61C618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BC9A8609-0A69-425B-A9ED-40076A46F6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7CE10495-FC65-4179-A521-3F9101DB12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E8A22934-DD83-40C3-A696-8002D8818B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4AD70A1D-79BB-4D0B-BCE6-29C144B6E5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B86B72A6-1835-47A5-BA77-AA5E66FA57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33B98B4C-15AB-44BD-BD6B-8F437B339E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211E8E88-2BEB-4480-AD14-72D3AAAB16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6F2D444B-98A8-48F1-AB0E-54A765264A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E70F140E-3366-408C-8523-9FBA1CBC51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89C7E4CA-ABD9-419C-BBF5-0B12F91E15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48FDAAE3-E6AF-46CA-9EBB-A779EFD932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05331928-6269-4A38-AC91-0E82605032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411AE388-A3D5-4AC6-ADD5-EB9661006F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9F2E3A6B-0551-47E7-A79E-AC05683E81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FDB5AF12-6A9D-4DC7-A634-A2CA6B8A76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44CEAAEB-A71D-4691-8C8C-3FFDF05BE7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B7C83C8E-7E27-47F6-A71F-EDE5945CF4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F8B3EB53-334E-4C13-880B-401AF2AC3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FCA35089-85BE-4AED-B3CA-8CEE9636C1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541B34E8-504E-497C-83C2-8AB52CA8F4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3947BDA2-1235-4A20-A2FC-FACDF34E7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C9DEF210-6245-4D1B-B919-234DF36603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11C566DD-4977-43B2-8477-BD9B264C12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116E74FB-73BC-4359-B86B-95BD904E7D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8BD620D5-2365-44F0-8968-788F32BD10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F21DDCA4-6F0C-4D25-B687-BB8AABDC01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3C9A929E-5C3B-499E-AA03-53C9B8A843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35CA625D-BA6C-4EA0-89E7-0B274B00D1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BC642F49-8763-44A6-97F3-61E3BF6378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5CC3DEFB-4A25-4169-8CF5-6DF2184FDB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C8683B59-128F-45AA-9BB6-67CE6FA6A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B25CF353-CA3F-42A9-9211-A412F914CE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44D45D0A-A985-4D1B-BC3B-906965EFC5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A4F33495-B65D-4A97-9DE1-ABAA5A1D28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A39AFD42-7DF2-4D34-BCBA-FC39BAF590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F8F586BB-C1FD-42F0-B828-C0BFEFAD8E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130A66F1-1AA1-4D9B-8960-42D08C36AF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88EA06E8-9032-49A1-BAA2-642B8F6DB7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39A02613-29C2-44E9-932E-B28B0FEF6B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61A72C8F-B6C6-4867-A0C0-15ED618B1C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9938F461-9B98-4F02-B149-37B12AA300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6B578179-16C0-4F44-BB13-13BAF82494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99FA8F73-725C-46E4-9D44-C7BD79AB5A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3DF49329-B68E-4B9B-AB11-AB0395E290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39DAE520-34DC-4EB6-BAA6-EF46C1DB6C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38022D2E-DD9A-480F-9D6B-5E7F25E9F3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723A7E95-4E1E-4F42-B781-2D9D4876EC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10AD0F11-E584-44C9-9476-9B266355C6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B3654D8F-9297-450B-8E43-56CD7B6445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4B5E63CA-E136-40E2-90B6-0228E6186E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AA9E9AF8-E3CF-4C1B-96C8-C2CB987325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B4E77314-7687-48ED-96BA-F195245811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D5F229AE-0CA3-4B52-9B5E-7E9CA7925D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416D427A-E5FD-4639-9A6C-721D6321E3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72D48CB9-3295-46DF-92BA-D2EAC79E03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13E7933A-8BF4-4910-A362-0762B69879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9543DFAD-C52D-4CC2-A3EE-632C1ECBE2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444213FF-A0B8-4DA0-8C2D-14DD8F3BD7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16605190-18B2-4648-ACA9-330450E422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1F21BC8E-1C6E-4051-89DE-02266DB3A4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58468D93-2ED3-4CA5-A48E-4FA858F058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361D6CD7-BBD6-44F2-9125-3C76C4CE4F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17CBF6F2-F2AB-4D06-8B4D-60E669A56A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7239175C-7C55-436D-90EC-6FF0D26D0B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E40C5020-784B-4294-8DEE-FAF9BEBF4B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FA1CC96E-42BA-4DAA-99BC-DE279E9B2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9904728D-0BC1-4EEF-8797-633DFD7E5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5F8A0988-5B09-49CB-B90C-9FAC269366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CC76BA24-67C4-451D-B9B6-93788BAFD6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5583BFAD-271D-4501-897F-27AFDE74CF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33A9DFE3-0F92-4DE7-886F-15FCF4FACE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86399BDB-36EE-4979-9508-8ED0E49352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27DA8084-6C85-48FB-9FC6-FB0582936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0AE921BC-2CF6-4DBD-81C8-6676FF4AC7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2722E9A4-387F-4358-825F-B05B96F273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F966B8B7-3265-41AC-99B3-C5FFD80193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E2705DD8-4AE2-4F6F-BCEE-CE3592B96E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5F11A238-9949-4CC2-A578-A14F0A15B7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1EE32CEB-04D2-4137-A09B-4E41DE86EC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803235E0-A9C5-479A-B4D8-A55B86AEFC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632EA89E-701C-4378-BC4E-FB3BA13BFD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92368808-F9A4-4FB3-B029-B4E23201CB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C2024B7C-918E-4EBF-AB60-BA433C3766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160C78FA-3D3C-494D-9AB7-24AAAA3933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124E6E5C-DEBE-4BB5-A815-D9AAC39B87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A27BE127-AFDC-4056-BCB5-E3307F1FD0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DF4A3E02-DBF4-43FF-A0F1-46F8590A77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357FEB9D-20A2-4D15-B285-181951D9E5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A9E3709F-CD8B-4EED-9982-D4351E5220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31977DED-DF2D-421B-B7E4-BF832C6423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EC4CA47F-8716-4974-A2E4-EEA377CBB8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8DC065CE-74DB-4EE1-8B12-9D8F2A403E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9E4F74C7-9653-4FF1-A43B-4A307E461E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FF2DC26B-CAA8-49EA-B060-E25C2B55ED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D3D17E11-C8E4-49DB-AA24-BE76A38AE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A2B11EA7-568A-4431-8035-623237D029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F1F648D1-F9A9-44CF-8E51-822238313E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4435576A-C113-4E5C-9F79-A65EEBAC48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88E29DDD-BF10-4DC1-9B9E-EE27AC6621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EEE51A76-D1FE-45D1-9D0C-E2DEED76B4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004F6B5-6B1B-4641-BAAC-5A01A2F91C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F3D81BCB-A3DA-45A8-A0E8-46C2B087E7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4EA79D2F-F089-4071-AD58-AEF89DE113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1F79CE8C-C85A-4924-8E85-B73520FC08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B8C4A4F9-F2A9-420C-A6E5-20B251DF44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BB26BA5E-AACB-40A7-893C-03E2AF5663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1C437F0B-8C7E-4901-A70C-92F61317F1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DF7C53D1-159E-47CF-8B9D-B6602CCF49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B05DB1A-176F-4F81-8FBC-A594D44D3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8A33012D-7409-46A8-8593-DE88FBFFAA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C1397A2D-09C0-419E-B9B6-8BEFBF6506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ED35DC10-9A85-43EA-94DD-BCA3499155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DF42336A-6485-49A0-B986-42FA5C2964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12AF64F6-7880-43FC-8B19-AA26BB9CE3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A0F7CBAA-3E24-466A-B013-AC65F964E0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AA411A8D-B6D6-4D3C-AC69-AEE7DE14C2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E0D58678-5447-4373-8A1B-B3BE7210A6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C335F5BE-785B-40DD-98AE-CCAA46ADD1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B6D9D07A-BA35-4380-B2C2-3884F43BC4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708683EA-7573-454D-8772-374FF60E40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6C560BAC-C333-4508-B63E-D3E67E411E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5CF7D5BD-0389-4DC0-AB7C-B4AF5B6870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4EAA49E3-CE8C-4152-8183-698356D88A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245507D9-1E5F-4DCD-9A5F-BB357C4A37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165CAD2A-7973-42F8-A7EE-AAA4ADFB38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578618F7-BC0A-4D10-A123-0E823B8F02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912C04DD-B398-4BF1-84A7-263098F441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BC39353-0782-4B6F-8851-BEDBCCC254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D6CF18FF-0FA5-4BD9-894A-9706EB9D75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2E37A685-41BE-47DE-B67F-90396032C0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6F2B7149-5207-48B8-ACBC-A26AFF1D7C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BCA4D995-0A40-4B42-BC15-1063C5349F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FB8FAE66-37D2-4328-9028-C35EB95A63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E5709DFA-F410-4C4C-80E5-AB3DEFE8E2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502C296E-2795-4348-9DB3-C7A2852DB9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2C57C0BE-AED4-4403-83B1-76DF31E9D4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88AE1E58-FCF5-4BB0-B65D-64F9F7E540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C96CEE66-6651-4628-836A-7ADBE1B66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F3C8BF6D-8482-4E2A-B6AA-7FAADE6C94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2437ECEA-9948-40C1-9993-FD8C37240C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4E0EFF22-3296-4ECF-9A6F-4E91BFE2F5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9671FB6B-2EDD-451B-B95E-79C8E2A137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108E54D5-DCD1-4886-BF4E-A2EE086B8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326C9D0B-DE37-4EBE-A27A-2762AAE60F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6AED2D3-17CC-468B-82F9-DA94FE6046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19EC4306-79B7-4ACF-B1C4-834E7EA821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6B7FA05E-4BBA-4100-A2C6-892CEDA2BB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23A17348-F382-4FA0-8AF0-93EEB65FA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681E412-C618-466D-AA48-01C17DC75E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FB826842-145F-4E68-9F53-441EABBBAC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8CA11E3E-83C4-44F0-8BFF-201A219FC4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F30EEF12-CAA8-44CC-A4D7-30169CE830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1F3318E2-63F7-4E48-8715-A7058EC826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B8C3AFAA-E902-43FC-9C1D-03C16324A9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0C1E4A8A-3BE0-45A0-8311-B5994C591F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62468BBF-A86F-482B-B1C2-680CD17DD0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59CE48BC-5CFE-45D8-9821-0C714CFC8D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D2CA2EAF-195E-47F8-9D38-9F169AE1C9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383D117F-273E-4421-961E-7D458AFC60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2385CBE8-0467-4302-A0AD-A4C019BC05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6D10401E-31FF-44C9-9D8F-1EFAFA6278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FFA5E452-FE20-494E-8524-7E6AE9858A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D32499A3-D2B2-4734-91B9-12C2E52E2B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1C886131-560F-4D3A-A264-995A5BA79B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5ED225DD-83F7-4A5A-A338-4D4F6A81D5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9A3A62C7-C8AE-4D5A-AFD4-CC2D8C1B69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F4A591AD-4F99-4C87-B5A8-91F6922726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1B260AD7-32A1-4BBE-B163-6A26494FBB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65DF15CB-74CA-411F-B1CC-5F6593B099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3F78BDB0-46F3-4AF5-B498-C705ED9AC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B559EDFD-EFEF-4668-B440-A9CD0275AB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8A541444-3842-4173-A78E-17247980C8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C4C7AEBF-F026-4562-ACAF-25631424C1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5743BF87-C091-4C72-98F7-3CFA5C2C3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F5E47BB8-D864-4CCB-B8D2-563BD4AB13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7B3B5BFA-FDDE-4E1B-A577-F77580E1CA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22BDA639-C9C3-4DEB-85D9-EFEE621E7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F46C1041-A126-4C82-9D4C-52C52BB660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D6834A01-563A-400E-BBAF-1993083733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AAA29DF1-9DD5-4959-95E5-65B2394764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872FD4B5-E763-44D0-97A0-481D60FB36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B8C51773-51C9-4AF2-B292-3C70321726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4C683D76-40AA-4170-B11F-119A9B08F7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ED98EF82-49A6-4316-A3EE-B8A607636C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414961BB-ECFC-4191-AF8D-58A01D4D0D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9DC06C31-0352-4EB6-8760-D619F28FB8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0FA2705E-81A1-466C-80BF-B676238813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1B9E83CB-4A81-416C-8C08-DE90899ED1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35ADB4CA-5A59-4D07-92D3-DEE711E84D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7225C282-E44B-4181-957E-D6BE2EF39B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A288C9C0-49EA-4EB2-91A9-38BCA58CBA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5251B9E9-65C9-4B9C-B652-43626347B6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BED5CD99-43B8-4F21-BBCB-2718C843BF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2059B326-6C23-4093-8F78-B88C62A90C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758110-C715-493B-90FC-91622381D3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90F1ED6F-8CC6-446B-A791-A052B1FCD4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97EA2CD2-4E9F-4A61-94FD-FA64C20F0F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0CD2E523-2989-4AA8-B601-E750D9BF2A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5B0382BB-4570-4ED4-A0DA-07B97AB196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7FFB014E-F416-4DC9-B34B-0B930B4684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B2EF8773-CAEA-4422-9082-48A14423CB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93B65A08-EDBB-4CC2-B608-273A6F18D0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1A91EE05-F0D8-4352-8D17-4603B408C0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1E169023-7791-4DF7-B8A1-9A70A872B3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30A78F4A-4569-45A6-9491-28E65192E6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2F6ED453-6F99-4743-A864-234EEFE20B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83184580-6340-432F-BF9D-42E0BB47A5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BCA087E3-78E4-4276-85B7-14483C99E3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B51DE88E-308C-4053-A772-1E6E4CB740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FAE745F-9DDB-4B8C-8E1C-FAD4167AA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A66E5F70-2A45-4FE0-AB81-DB780A4F1B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F81EC65F-5E56-4F89-8486-4B800B3F98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234289EA-EA33-4111-B930-D2278D8009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38D62B60-52D9-4D5B-A3A0-F671DAF742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280400F8-C9C1-4583-A721-A83C1F4441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3B10DAF1-82AD-4C44-AFB3-267E231323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6F730C33-CC19-423F-8394-6B84096DB8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4D5E0EF5-7E12-4602-81C4-54E5BBFAB9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5E795F4E-085A-4F92-B0DE-1578A0CD90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8F5CEA8A-03D3-4138-A555-F5E56047F4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25CCAB29-E942-4CCA-B25B-07DF3C58B0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7B5464BC-B6D6-4521-8FB4-42013FDDB9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BB919819-638C-4B2E-B826-31CDD2CC71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124FAEE5-9BE2-4970-893C-640DE3857D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D039B3A2-3B00-4A9C-B382-9A8900F430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96FC5A4C-AFD1-4E93-9107-F105EA0790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AE562ABD-A6E6-412B-9DC5-97EF2DB6B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7F76331C-C72E-47A6-9D0E-7BC017089E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3E1AA803-CEF7-4BDB-B825-253C5F3370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CDE373F6-5863-4E84-A48E-9F8408CAA2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C90F814F-0701-4BA1-BEB0-5E54D92D8D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3DDFF3FE-BF8F-4421-85B8-200C2CDEB8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82EDACE4-A306-42C4-961B-9BF59F7CF1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64F614DC-7806-40E0-827B-0A725139E5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A37E9B85-F45A-429C-BF26-921F3D6858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5C3F076C-4361-45D3-A251-06D21F84E7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53D77CF4-0C3D-4686-8BEC-D2C56D9F65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01F501B9-47B3-4CB4-8458-46D2364600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BFBAE37A-B6C6-4DC4-928A-6C81CE8EB9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A3DA091B-5200-4187-8D06-CE9149A738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C23A3834-BC80-47B1-96F9-10D490672F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D06238D2-9556-4FAE-9A72-32684D73F9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5FC9A658-796E-4204-80F1-BD1E79AC13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5DDCCB0A-A43B-4D65-8815-2FF14A7CF9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25144F59-06E1-4BC4-AFEF-3FA82451E0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F05F4B5F-963C-4E87-B357-DCC9E194E4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322AA047-3769-4C8B-B08B-3E1EDBF5DA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0021B031-2041-476D-A53A-2E6BFCCE70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E0D54B78-AD69-4146-B419-46DFC074F0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A7383BD0-C042-4CB6-80F6-115049F95D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E1482C38-8EE3-46EF-B383-B0555C6FDA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B3983785-3452-41AC-96C1-6FA08FD0F4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3598BCEF-C889-43BE-A3A3-C2D21714DE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DA705ED5-A92C-4144-8070-5DB45FD3D8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31236E15-5DFB-4D8F-8C54-996A3B2F59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1E1D6BA2-D6AF-41ED-99B1-B27AD4574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40402257-F649-4879-AA2C-04BD0664BE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1007B085-D617-4188-90F1-017D779300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7B9BF98F-CB1B-4750-BDDB-1BFBF359B7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AD2EC96E-B0F3-4F76-B1B4-53E63E2697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C818F4C8-D2C2-44F6-A36D-8B14CAE1D3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EDF84959-77B7-4DC7-927F-3EDEAC90B3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5E9F8372-C0EA-4EF2-96E8-05E4155FCE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C9E7F615-2794-4471-92A7-00817EE79A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C8FEB4F2-9354-4AFC-8C8C-841C81E807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A291EA5B-25FE-4C41-BA14-E86CFBFAD9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CFF99FB9-454A-4636-831C-42A0AA987D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F6538DA4-DE4D-4479-80D3-0A44C2F8E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5C308DEF-5B59-49A4-8945-D1AB0D8AF0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E7380A04-55EC-46AC-84EE-A3EB938BBA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DF94F78E-49CF-4E3B-B75C-AD319029A3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97A4B6B2-CB9A-46D7-A6CC-8B7AF88984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736B8708-8BC9-4004-89BF-CD451907B0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1D7E51B2-924E-4BF7-8D8A-415D478E49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E04AAEC5-51A6-4323-83F7-726225B996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175BF204-FBAB-4AB9-B27B-985B4C86C7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35652E1C-8C95-4CF0-8E87-2630E45753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63D10683-7262-4D16-81D5-DBFA213F95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334267E8-9B6F-4443-A159-BFCB90B586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5739FD8E-5608-45E5-89FC-3EF43E7849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AB501616-0173-4108-838E-3C6C876D3D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07D1F892-1BC2-471A-80CE-5E66FB1206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9EB7234E-998A-4862-9B90-839B61D7F4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09C86F8B-4902-45CC-8D19-5F3CDD3369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437030B6-ED4B-48B0-88A6-908F869E7A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0F6657EA-353A-4337-90E0-35F9469BB0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ABE2E6C1-D475-4C0E-80FA-22B6E460A2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624F7A95-0361-4A13-93BD-A5DE0D39F9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85683FFF-9B39-41F9-95E5-940BC2251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86CDD832-0FD4-41D4-A313-CB9D2AC19C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69F9AB68-FE87-4C01-8A8D-8DA8962A54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0A6D98BE-0F4C-4441-9FB0-5813155C0C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4900E11B-F8C4-4481-B6D4-CB753A1B84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A9B402A6-9739-408B-8058-19BBCE4DA4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707D09BA-170B-4701-B68D-86B2C31BC6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F8D842B5-94B9-47D0-81EA-3581D958A8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066C47A5-B0CA-4AC2-8D3E-B3DD4375D5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83CFE970-B044-46F2-9393-FE85ABF377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73986625-7CE4-4741-9EFE-F06B6441C1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905EA621-A457-4049-AD6F-E16C9AD164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4424B040-0AC3-4829-A8C2-0B5F2E07C8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B58B421B-716D-4E1C-9CEE-8B81453272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69EE1E8A-1649-4D5A-8459-ACAF08404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40F256B7-5AB3-4FF9-B29D-C819C97499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A3A16838-D09A-4EB3-B09C-222C4D361C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80354531-B22C-4DA4-BA16-1C4CE4A557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28E7054B-A8AD-4EBD-93E5-55ED26C9C0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B5850261-BFC2-49C1-AAC9-DCFD8E78CA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1C150509-9C65-4436-8F9F-ED888F8BD3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A660D949-BFE8-455F-8173-E7449EC10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15A68CEF-4FD8-437C-8086-BE93F50BE2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433013CB-9D0F-480C-B857-1111A6D001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F63C5842-8D7C-4630-B5AF-4BEB484ED7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183BC961-B290-4DD2-BE2E-471683963E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76A9F6A2-E38A-4DC0-B6F4-5AB50F15A8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D563DCE8-A20D-463F-BBE6-984FDF4E59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95A5B541-4494-4A79-B381-F50E297F6C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182C5ECD-990E-473C-91DE-439FF6DAD5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A51A5EB8-C883-4F4E-8BFD-45598945E4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162F4F8F-9882-496B-AA5E-657926E93F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62E6080D-4543-4920-BCB1-1C2FA09E4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21B2CEDD-6DBE-4A82-B2EE-880F209DC9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3F74940C-D8B0-44ED-91BA-1DFE04AB45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2FF735DA-6971-48FA-ADDF-D2C3D3CF4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6FE60E19-2E2F-4671-83C8-F0D2CD38B3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BFF07838-B7B0-4B09-AE5C-79402C8E04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066D29C6-CF32-482C-8B08-03506AC5F6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374C891A-D954-4DF7-A950-B6ECE7FD76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81CE0618-5CA2-4319-85E9-855D14CA43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3A83794C-2625-4072-A0BD-337C257818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0251EA3D-994E-425E-86D6-621EC647C4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F7BC62D2-65AE-4A97-8087-84E02697BF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D383C860-0C62-41D7-AA29-5CDC33589A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7CCA008B-5F09-4732-BACC-7D0E53EDD1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5E6BD79B-7562-411C-B8C1-DADD952F5A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9934B56-C88B-4496-B152-147CF5D830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4786BA60-250E-4A2A-8506-0BAE23BFEB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C88FDCB2-EF5E-4A60-8CCE-1A4458882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2D85A7F6-3DB4-4C42-9301-7992013543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606064ED-7FC8-4CA0-A526-1446B2BBCC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77AFFC3D-DDC3-4757-B7C8-4E1C9222E1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C6A5CFAB-01D0-4012-9584-12901702E7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6F49464E-9C8D-4378-9307-B2AE5D088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7D484319-69A7-4215-B293-19FA664C96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012933D4-F4CC-43A3-9C15-EF5F679CD7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D2C91F46-DBEE-4B2F-AF66-0769F81EDC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54ED4632-38E9-4122-A17D-71D728740D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81836F2C-D582-43DE-A90C-64510D6E4E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1303F0BA-34AD-48CB-B79D-DFC3EAE0CC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A21022C5-936F-462E-BC81-4F387A953B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3E1AE451-AA51-4EE2-B4C7-160834172B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A56F6F1C-CEB9-4813-AC9D-25A8F40E62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D464AC65-3104-4B2E-9340-7EFD4C19C9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98C8B1FD-CB3A-4B66-AEF4-9C1748AA4A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C7AB658B-8032-4800-AA27-43FC213133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E6E2909C-AB91-437D-91BF-4EC328BC80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49505436-8136-41CA-B028-59EB2E4A2A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46F69562-C964-40E1-82A6-8AA94B3440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B9355728-68CD-471D-B284-349F6789E4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1760FB50-1E75-4A59-9C93-681086B2E5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16311BA8-3FA5-4342-BAF1-94AB56772E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F61EC71E-C18E-4FB7-B8E7-B69831466D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712B7229-FBCE-4D51-AD21-708C9E5498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7358FF7B-A2E6-4EBF-9F9B-97B15D92C7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91CCA79E-4307-41D9-864D-FF004C15FD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57396546-5FAF-4B1E-9984-E090F7305B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30D5A117-7D7F-49DE-B5B0-40B201FA45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477C9AA3-9074-49EF-AE20-04815BC618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FF94730C-BC02-4896-85F0-BDB485B9B1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07F6B72A-B1C5-41B7-A688-29B64AA82E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FAB9A18E-0121-4E53-B682-72A1C3F889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1212BF0A-9F71-44D4-92F7-C2BD91819E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D099E236-AE70-4A53-871B-20105E5162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0475EFCB-B70C-44A8-A912-90A9154032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8C969AC0-8F37-4461-A239-2A84B1A505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8AE9E554-DB5C-4379-8A4A-BDCFCC70C6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5987809F-94CC-4942-B786-F2DEDD1014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A3DD579E-64FF-41E4-9057-DAA04AA89C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17600D19-16FE-4A49-BD5B-5802142131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5B37E88B-009F-4842-BFE6-4D79A61247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60BFBCFE-1F27-4C7A-AB29-5EDAAA25A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5BF95FB3-7BAE-4DCD-85F1-A662AA0E35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26ACAE59-F87A-4A6B-BB2F-56E1AF294A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5D825C41-CD36-468E-B715-E51381EB1E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2A40FE92-983E-49CF-9D49-31D50C1E9A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1953835A-EE52-4FE0-B636-9FDCC9B7DD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CC744318-FA1F-4EFB-B3D0-45E4178BFB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CEA2151D-C0A1-46F7-B11D-5262963739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A1D38007-47C2-4FB2-BB17-20D64E6DB4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C443B605-B98E-4A44-A60F-7B296E2438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1E948CE5-937E-4511-A9C3-386FA3BC83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22FC2B1B-83A3-445F-90A3-57CEACF427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F508BF9A-CF01-4CD7-8D74-4BBF26F2DF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9BB87161-E584-47C1-A1C1-B5C8BD69C1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E0C18CFB-6D2C-4D11-B860-5489202000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52C24908-C675-464E-AA2E-92F1DCE7C2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CB2B7708-AE81-4FAC-9D0A-7094BF93BD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FA0A57F6-B673-483C-8A0A-005FCC8E71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80B256F2-FF7B-432D-A055-522D07E663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6344CB27-AD7B-4DE4-97E4-A1F9708684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9B9DCEAF-F126-4F54-91D8-AC852B9D4E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6E6474B-C7DC-4DB0-A4E0-CDB01EE065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B674793D-E197-45F8-A15C-DA22304232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0AF852CD-4AFF-4033-9232-7DCF7C0EDA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F2CEF93B-AC76-44CD-B62D-5D5B824E67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60B1AD5F-4E39-4154-B083-48240EB443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9CF05B3A-87C1-4DD8-8A09-F163BD3C9C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BD09B3B6-062A-46E6-93DB-67BFDF16BB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0575883A-8B47-4C37-9870-F0E56A04B5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E2DF5734-1150-4CCB-B08E-340A21EDE3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8F9B3671-3F62-41C4-BCEA-A6FD9808C1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EFD75BB2-FFD3-4E16-965F-7140E447A2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8068C149-D8AB-4C3C-AB4E-20D20B88E3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52D416F2-4165-4B28-92E6-2B09B9A392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BA5740AC-4EAE-44C6-83A5-18FBF9D5FC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32D288B3-93C1-4D9E-B494-2383E7D065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BA1F55C3-DB4C-402B-A8B7-FCA1A2AFCC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18F3AE40-9AA9-4EDA-9F79-DA4F0C7F69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573725B1-C5AC-4BFF-B0F1-5D70B9D568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1CF5F2B4-935B-4292-A444-E3449D000E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EFAB529D-73F8-4209-AF1E-C3C194EE5F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F678FDA2-2D22-41A9-940F-FC516AC272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B72EC19C-9363-4F17-A8B5-6174B94E67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EA95CD3C-4003-4CB4-817D-9F0FC60FB8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5A979B96-3FB3-4CB0-8D50-88D6E8D264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6DBD9272-BA65-4476-89C2-71E2D8AFC6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2C14C631-695E-4EF6-8DA9-F0EA2DF736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D2BA33B9-0DBD-4A19-BB1C-BCD31670DD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05B60EEA-A94D-4F7A-A914-9D237AD900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466534EC-8894-478A-96D0-60B210E614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13C4F6D3-F970-4DA3-BEA3-5F87AD3BAC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FE7FE9C7-C9BF-4B13-A371-B56448F8A7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B7EFEED0-E7F3-412C-BD22-02EABC5E97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EAEBC6BD-CFE6-41DF-B8BF-C3305FE358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94846EC4-2DE8-4489-9403-D210F7DA5E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6CB4EB8C-3BFB-4CFD-87B1-2B92EF89A9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ED06EC45-C830-48DD-AE42-8FB9054512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A1996500-74FD-4152-A84E-7F8AA6A3E6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6A47BB43-51FD-42B1-9284-BE4A2E626E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F1A0EA5A-D1D7-4F86-AE35-3E5659440A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38E76D95-71BE-452E-948E-F4B3EF0A51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5EB7FEB3-0699-4BD6-9AD8-E8DD84FB64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828D0C79-1AE5-48AA-92DD-E623ED83A8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6BC80A82-AACE-4452-8292-89911850D9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91B873D0-2FE8-4EB5-B108-6C41217795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9737309C-6692-4520-8E67-7DCF30ABAF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5032D632-0E9A-492F-B916-5CA307C8ED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6FB2B257-2C96-4044-8EB5-FF83ABE985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91365B7E-7CD7-4102-BC74-723AEB6525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5E30A228-3DD7-418F-A111-2FA0CE91B1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55A8A6D3-FF48-4584-AF44-DD5EFEEBC4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69F56709-75A5-4C2C-9772-E69820DADF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66B63F92-6182-4894-BBA2-6EE600D67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C9B3478A-83D5-4C15-B0CD-3DDA153CFB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FCB33F31-E140-4908-B852-A21729D156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7A3C00BC-645F-44EC-A9CA-8198AB18E3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DFCF085A-CF6C-4834-B1DB-7AAD990290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F56A12EF-232E-463B-9541-D232733ECB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E8CEFEB3-9AFD-4108-853D-7D739CE555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6503D725-E137-4B78-95F8-4EFAF3643C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52025A69-F569-45A4-9615-BE1780E4C7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6CF2318A-679F-4904-9594-423F7F1D34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0F1FD691-498C-4581-AC63-6E46665B36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EAD3D810-220B-4974-92E1-41BB75B2F7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356354E5-581B-4298-BA4B-FD71DA9A6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EC804298-7FB2-404B-8854-FBFEDAAA40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7784DB4B-857C-46A6-9E81-ED8D6B5F9EB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B4B9AEF3-33F7-439B-9DC8-5D2E6A94E8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A8B76A2C-6228-4C20-BDDB-38B971C5B3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E38E34B0-EC8D-4FB7-B1A8-A1BD978076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162D344E-5DC3-4B02-BB20-44C298B842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A0952A8D-CD0C-4A49-BDA8-0E23558076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CE995D74-1150-4C66-BB6A-699C0ECF7C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5CABB289-2F93-4CD5-920F-7E6949CD86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2ED1FD1E-089D-4E11-A41D-7D5CA0C3FE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277923DA-B392-4885-B7B6-0E283782C7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E84AD49A-5ACE-4457-BE40-2AE96BF320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2AF37AEC-87B5-481B-8FD4-E6D32BB0AD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1E32F149-63D1-4BA3-BFBA-013D6E521F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3A42C48B-7257-491C-AEA0-1D53731CD0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6359AD99-5969-4AFC-94C6-E6CF4B2961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5641FE94-659B-4935-B57F-D0CBECAD4D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37BBE212-4DC9-4C9C-9BC8-1A91E5D20F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7E324048-1096-42B9-A8D1-73E82D56E9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ED1A2174-DEF5-4F4A-9A47-D54A123268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AEFF4E58-66FA-49AA-A196-41403BD9E5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8469AFBF-59D4-4508-8306-3CF9ECC839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15583263-19F3-43E8-921B-E2BE3664DB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D2E68FEB-62B0-469D-A443-FB24C43CD2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35FAF8B4-1729-48E0-83F4-3FC7A3E01C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AA4FF622-8150-4B9F-9EBF-3EB6B47A57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B62701D3-49B1-4434-B211-86EEA6DB9C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784E5AFF-6A9D-4E47-9F77-72E0DD7105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AE0C112C-A52C-4471-A38A-D37C1B143A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CF2EB607-2FE9-4BEF-931B-B8CC9E469D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A86EDA26-D3EB-4FFB-A56E-70E6DD6581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60A2BE95-34C2-4E8B-8D4A-638F7FEF79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8A60D4D5-4A28-45BE-86AF-80634FB2AA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20DE49CA-8031-4759-BFCB-7730F1B770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379A3EA1-395A-4E11-844D-532A1011B3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CDF8B334-7219-49E4-9C4E-E3901EF4B4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D14F2549-ACF1-4792-8629-FDCFE94B84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6D00BE8E-3148-4A1D-9133-708539D9E8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1DCBD6E5-22B7-4C81-8530-65462970E3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357D2D82-0457-47DA-882E-2F9C198707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9F8296CD-F638-4988-94C7-F2F36C4616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FA249F67-C620-48ED-8C6E-7E1FD5B90D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ED75A4E1-BF9B-4C0A-88AD-FA1C906CC2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1AB776B5-413F-4709-8CDB-C681D127F2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F9945E16-3CB6-41D6-9E75-33DD2C8DF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D8A4891A-66AA-4A95-8017-BCE4C3F3B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E2063DC4-08E3-446D-BB36-723A36F46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29A3BE98-A7BE-4A7E-A5B3-BCCE802098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818914CA-7BEF-4C30-8749-29B5DA1AF9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C1C29727-00CF-4D35-8C84-C30C94B6A1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1E0B0A57-CE4B-4EA1-89E0-450142A174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C2A9BAF1-3185-423A-9881-5665BFC3A6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30B2A52B-08E0-401F-B6BC-BB074A00B2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EBB17BDB-1DE4-4F31-B530-4DD18A9ED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8F883B7F-87AA-4024-8FFC-237FCB58E0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5C9F56FD-1979-419F-9F6F-D949B90BCD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153D7B74-6632-4BF3-A47F-5FF47C6606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606EF612-9658-480E-A725-14009EA50B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0842B409-1A63-4CDD-B023-90E81C73FA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A51194AE-A6F4-42D4-9B95-B4D6E26171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8C249C6F-1A27-49EA-98AC-8B1302BB2C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BCC867BF-8F37-4FFB-AA1E-815F1DDB73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47675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7A8D43F4-1569-48BB-A1A3-A2F6E1022F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15685A72-57EA-4AFB-AA20-F717896387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7D8DF8D0-940E-433C-BF72-6AD29AEB4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EB489673-16A5-43BB-A37B-82A86219D4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E29ADD09-25DF-421E-AE1C-9930537DB5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BE183E50-F768-4A10-AEB4-ECD9CBED95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9247ADF9-62CA-41CF-A53E-49125432AE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4381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92590D2A-083B-4AEB-83BE-346662863F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4F05CF60-662C-4BFA-89D8-493DDCCBDD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41EC5056-5AB1-4111-9F9F-2882F7E6B0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88691947-28D1-47ED-8C48-5226392B8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81912C38-A0D2-417F-9751-E79E3B91F2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A25DF9D1-E6E5-4155-A5FC-482CCE9650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EBF42970-5F5B-48E0-B0C3-529BC3A9A2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3EE7F7F7-9E75-4579-8E6E-8FF260A71F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6BBFDA68-9BDC-430F-BE2C-00862874C7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81447FFC-A810-4255-904C-4083767876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E7A44299-1876-4165-9DEB-DB5E3DA099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0FC60A92-1C80-4F8E-B201-845FB9BAF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5087891C-3CDA-429D-A188-B4055F32AF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F4548684-96FE-40D4-9461-204C62F392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1542D24C-458C-4D71-AE6F-1B0C9DE36A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4B695BC7-E0C8-46BB-A195-5CC9546CEB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EADD98A3-26F3-4934-AC73-CE93CD7A1F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6A221D14-35D2-4A99-879F-1CBCB6A486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EF0CC9A1-7E6C-4180-9041-A0804E6B8D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B139F0C5-F138-43E5-9CFC-5E2C8866DF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CFBF7430-6331-4C1B-95E5-58195AB216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A5C1A168-CD77-46EC-88F3-DFA3CCA76A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BB568B95-FBE3-4A22-87D5-0448C9C02A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EBCACEA8-CF93-444B-9DDB-1C75D45EDC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078175C6-ADD6-45B6-A95D-7DF4566AD2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C5F60BEA-4706-46FC-A7E5-B43A7531FC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EA1D29BC-6008-498C-8098-1F2661BC0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B01D7338-10AE-47C7-9A4C-8DBF5EE7E3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8810230F-78FE-4C11-A104-FAEC24B72D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53DE7024-8C24-4239-8F03-A7DFBD7BBC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E518DC1E-824B-4735-BED1-25DA0F6718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2E48AD1B-057F-41F4-8F1E-F914717730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BD2F9AA6-A8E0-46BE-907F-1AF62CF210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C0F5DC6B-E5B0-4D92-AC9A-EF4592016E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3435A89A-5259-44C4-ABF2-34A6E4E4DF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E7ED4B29-40F5-44AE-BF39-933362266C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CEAC3B66-48A8-4194-B4BE-7CF89D01EB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F9BAA059-64DB-411E-826F-27CAC3CBE8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83339240-552F-4347-9841-F82F69DF08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D38292B6-1937-4014-B895-1723C8E56A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EF2F3D5D-933C-43EE-9214-1C102C4A85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D749C8BA-0957-44F8-BC3B-D08076FE7E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C0F51DF4-4262-4446-A205-732C8E3198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E3140250-0247-4889-83C4-78C096275C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ADF96B64-27F5-4A58-8E91-672AAC4280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CFCD4D08-1A5E-4546-A54B-9B295E1DE8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7F3B1F1C-B87A-433F-A81B-6DA62DECA2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6813424E-594D-4FF8-B207-C7E2BD435F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AB26656D-6BD4-4E92-B205-9773CF1000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47056EC7-35A5-4670-B483-F3D17C8D12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223E6EF6-440C-45A4-B9C6-447AD27E7E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6B77B4C1-D78D-49EC-988B-A23F8D5B0E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2B4EAD45-8474-456F-8ED8-384AD6F3F4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4E792A92-D8D0-4993-82F7-3DD46092E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63674AA5-2077-4909-B36B-1FD2CA9153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0E7A2201-C99B-4F96-B25C-8AEA7E2D32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24BA9436-35B9-4919-A4B3-D9D3A84D54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280C2DD5-FEB3-4268-9B85-7100B5D0C2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03A8F901-A197-4815-BD7B-BF4ACDC8BC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39AC3D5C-6CF3-4C28-AE8D-BB68F05517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4A93DFE0-69A2-41EE-B643-EFF4F9E149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9EF5CD43-F181-43BB-B12D-3D4D44F627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FBC3952F-BA63-4BAB-96D3-B340D6642C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87188D1D-5DCC-4337-B6AD-D92661827F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918380C0-B5A9-44CE-873E-A300A75972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25852F3A-A46D-49DB-93FE-6510BBEFA1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3A08ECFB-E9DF-49F6-98A2-132CE9CB63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399926DE-5D74-4207-AA16-5F247668A6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94F99127-AF1D-4A96-934F-43066D91B7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93BD764D-F558-4000-9E0F-875AE17481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65FC9FF9-154F-4FA5-8549-AAA9C709EB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65C1DBE7-7299-4066-BCC5-F7A60DF8CF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AD200B92-25ED-4901-8FFD-D9D1F62FD9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0C94CFD5-A949-45EA-AE81-E21D5E3E64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7DCD6D03-568B-48B7-971A-53D3FD462C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E798D599-3195-40AC-98AF-B31B66203D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78E1AD69-DC4C-49DC-A07C-67227F406E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A3E02C92-FE88-4AF6-A377-C5B9F7A41E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4568CE87-2F41-4348-AA81-A56B10378E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BD831567-044F-4148-8FB3-A9D0656CB4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A265655C-63D5-458E-91C0-4F18A33547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4371FCC4-AE0E-4C71-A730-1CD5FE1EFD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7D152040-2CEF-40BB-8A4F-9538A61A0D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0972B841-441D-4056-8AEB-1A20368E42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DCCA7E80-6D71-4CBA-A5A8-40164E6439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4914474B-E0A5-4C41-A66B-14C467D48A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D583AC92-B034-49DA-BF93-2845F1E5CC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21AB3AFA-2A2A-4BC7-AF32-B9B12CBD30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0C98227-8741-4ED4-ABB8-36DCE84124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BCE545BE-B6ED-4513-BC5D-49C4633772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DD3728FF-84A6-4AAD-8656-142B0B2EDD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B039AE40-ACCC-4F8A-997F-53261164C3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AFB09E15-14EC-4C95-97C7-E94C74DBCB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B14AB998-9439-40FA-AA00-0193DE514C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77F8A1D3-318B-4226-841E-21ACF42D2B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1C1FB08B-3A82-4994-9E0D-E6188DC576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AF49FF94-F894-4D99-9CA9-B0979E8738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948D4CBB-AEA0-4420-9544-1694B663F3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B7AB7B78-59CC-41B8-BA04-4E38B28EB9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273E24CC-8913-4A11-8FAA-E5373E8683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4FD00B36-AB37-45C2-B95F-596D2A0243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91D59A79-C0B8-4DDC-861D-0313E845E6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7101A102-BB9A-4843-9DC0-2C63DCF365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90527FEA-51E5-4CA6-926F-2E81A6FAF9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E55196A-2F41-4051-A6A7-14363CEA6B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721C5591-0657-450F-A676-7779A1B054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136A95FC-533F-4063-913D-45510CD40A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07FBF8A-740B-49C8-8AEA-A6893FA0A8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EA11C01A-7B7C-4082-88A5-E8CF684FBB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705EA7B0-062D-4823-9AB3-6593B1D28D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9309DA31-FD68-4AD7-A490-EA411F527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6E41B9B3-0D8F-4ECB-B4E6-1A893B6459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FAC50CB7-50C9-4DDB-818F-21449E9D96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8EEF16CC-F2DC-4204-815F-27C9EE8C46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6AB88ECB-86E1-4FD7-BA7F-417F4309FD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093B6E42-57B4-4D56-B9DF-C09D4F7F0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67BDCFDA-DB1E-4DB4-8543-4DC760F465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C5C195D2-4393-4881-A02C-97AF41D68F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0A570627-1217-43FD-A5C8-E4DA88765C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9E806FAF-6BEA-4FA0-9D1E-6F7AAB3B1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8920329D-A0CE-4882-B0BC-1EF3B701BF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1BEAF7B8-AA5D-46DA-A617-2DC5F7A73E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C7F805B4-5C7C-415B-9D9B-FF7D2EE86C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3C638067-41F1-49A0-8FFD-88E7C85D42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B0D6872D-3922-4333-AEB8-62BD1FBFB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54204A86-A43B-4FA8-ABC0-76325CCFEB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31E30B81-D0F9-4980-BCBA-83D091E2B3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9275F6D6-9B63-458F-AB89-1BD9C7E8E5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11B07271-43FD-4996-9AE7-ED652F6FC2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AF53D543-E935-4AE7-9FE1-C6A6C637DE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B58C4E9E-C512-47E1-900C-E4D720A14D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7DB286C4-3C73-4CA8-973E-F837071DB8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166089A7-B825-4882-A732-F6642A2194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6C3E9086-4FB7-46F2-AAED-BCA8897CCC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BFB54CE5-8A2B-49CE-8ED9-BE9439353C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FE2E7A31-85AC-4B9C-B62D-80C095AFE0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B736DB0E-2437-4F04-9BFD-32D8BE9168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193B3944-7948-40B5-AAE2-DD80AB3F2B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FF189D23-128D-4754-BEE8-7141E12BAE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8DF8C610-E53C-48F3-BA6A-145C4104ED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42033A6A-3A8E-48B4-A809-06844F935B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7B4C878A-4626-449C-AF0F-97F8FF2CA5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4629E32A-EE8C-4A4E-BBA7-7E787DDDC1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871D7C3E-D30C-46A0-9920-7296427033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D9E9A979-B5F2-4897-A993-75FEE25228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51966D26-4340-4783-85E5-DAFD3D7CBF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35565B14-C805-40E6-8CBF-BABDED29E4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0288B7C7-9E61-4B5D-A908-48EFD2E3CE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2173C847-F683-4394-82E9-2F594ECD4F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300BC286-1F35-46C8-AFAB-D30B479586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6F408E81-DC4E-4581-A707-7893ABFAF5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145A02CD-5A19-4194-8794-23A8E84A96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7D3414C9-DF5E-4ACF-A180-F4A504D757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407498C1-7FF8-48E4-B60F-BFC5D6191C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11B6694A-57AF-4A6D-8529-ABE6EC04A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76744FBD-E7F2-4C2C-A82C-15A0E6003C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664E55D5-C475-42B8-902D-313F08943A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24A2651B-8D7F-426D-A37A-A30C323BB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6488F784-EDFF-4F2F-B179-B9C79A0681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DA1B9F7B-0C52-4A79-8A0F-69E339B93C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475A99DA-4D85-4C9E-BD06-0EB312AC36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5103A91F-6042-4C8D-8842-1A6F200DAD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E191B294-47FF-4B30-8996-EA20B46ADA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6A1F6DD1-7FD7-4240-8E95-ABBF8E4079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2338749D-73D5-4A65-9AB1-04B4705A78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5F058609-5280-4983-9887-31F5BC5773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AD121B20-5245-43E0-BF53-4C887289DD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C140AA8B-9556-4526-A8AA-3EB8BD002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F61C7420-559F-4C0F-8EDF-2BF60C3201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12E307C4-9D80-4C24-A912-95B41AE67D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94EE8090-1E91-41FE-A487-8235292A5E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DF483C06-6087-486B-A591-9CCA2F5235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B8B439B8-DDF7-4EF1-ACB8-436E4392C3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95BFCB05-40B4-4A8B-BFB5-1438B0885E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C0F6BF71-13C3-4EAA-9146-5B0CB8DE25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2BDCCCB9-2922-46F2-8813-B61AE337E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75FD92FD-529E-4F02-81B1-9B3C9E60DF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C0B002F4-7B0E-423B-A749-480CAA2028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22788403-51CC-4A94-BEB2-38AC902FD2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E002EBDB-2BB1-4033-8C9F-3FD1EFD2BA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570E8D4E-BC51-470E-8811-617334A0C4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1352157E-B870-4886-AA72-E80ABD21BD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2B038401-E05E-41F0-B102-41F4430010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C783FC65-C2CB-4650-88A7-C9337ED2CD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AB6A2B30-104D-4B19-996E-281C7E389C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0A8C50DA-5C2B-41C2-A49C-40B7CB9A7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8C8A88C2-3CC4-46D4-8130-091709D9DB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E7545DC5-128F-4ED1-92F8-5E2409C4C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AE078F5F-2D48-404A-923D-EA8B3FE948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7084808B-3239-4E91-B849-7240A28AAA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7D242E8A-4D07-4402-8FBF-FE3A619C75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BB59A881-09D3-4CB8-AD20-4194CFED6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7A57C765-4A9A-43B9-A6A3-3AB27B7450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F3152EB7-8022-41B0-A8DB-FFD50C9D85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02E861AE-CE8E-48A9-8052-266D945C24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C00B5EAD-6058-4491-8BF8-871A827DA1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A4FC4E73-4055-43B7-A4E4-FE880070F0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8C9BA24F-B0AF-40A0-A98B-FB14D8AEE4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BC628D3A-0DF0-4A5E-A0B1-7E8A02B3D2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EE989B7F-8196-471E-82D0-A1A7F74A60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9F3195F2-243D-44E1-BD6B-05AC245FBD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5D77FE1D-D9CE-4745-823D-E89BFC420B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478D221C-6477-4E9B-B32A-41C1F81814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FD601B1F-D82D-4BD9-BD1F-EABC5EF306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16CEB7C2-9A00-46DC-AE76-1AAB304A4D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1D50E6E7-9292-49B2-B096-966D281C3D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D142F0C0-8CFB-41DE-8D22-5A968AE61A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178BCC4D-9E1A-4A3A-8485-1D23550647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1632DC58-F5EB-4CE7-8EAD-C3ADE3889C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7BC7317C-EBED-44FB-95A7-A45CD1714C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F57D9265-44AD-4F22-A20A-C0EFD24E9D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5CEF7586-F1E3-4267-B154-8FD49C741A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315EE277-3155-469E-9CDA-BBEB2FAB35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C081A340-02AD-4F46-9FC3-0099F6467C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C1B5AEDB-82EF-421D-8775-6BABDF08DB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3DF65A91-C8D6-4E8E-85AD-4271722DC3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C7541A80-19E0-4A82-AF48-936BC0B50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BF3CCC72-B721-4F1D-AFEA-D3CCC0AC98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567C5F86-3F78-46EB-9F86-76FDA13274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486985B3-7AAE-49FB-AC2D-20D8808FE4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D6484939-A3DB-46D8-BFA1-C7209CAA1E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33379183-7F5D-47B8-BBB0-03D4E6AA21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B393B261-A86C-4D26-BDB1-6050848EDD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1BF80D0-C804-4C55-9F1D-F12D0AB733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7CFC9981-3383-47FC-9CCB-8DEA75EA3A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6D352488-FE6E-442C-95CA-D27EA73D28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A777BF44-CA87-49FE-9DF2-1E609BBCCB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2EA861CF-BD4B-404F-934D-63939D9381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056551BC-E892-48D3-95FD-C6E9FFA545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22B7851F-5062-48FA-AFA9-9C0C740CA4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BAD7F844-E0ED-411F-8274-876AD14B8D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69ED3BC7-D751-4617-BD3A-F58DE69D96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AE97D8F7-4477-4B45-AA28-2F31E62C42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C24E6A4F-F06A-4A59-8643-509F0B2262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AFF54B95-E357-4B9A-879D-DD498220B9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6E820FF9-1352-4CA9-ABC2-F09718C4FB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1B59A16D-00EC-48AE-8F7F-6411F4523F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D17D941E-B1A7-492F-961B-4CD946AE8A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D68E9388-EDE1-412B-9AC9-6CC3F3692A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456DA7B4-D957-44C9-9521-D5DB5079CF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541F5639-A063-4586-9538-316824C146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F3087979-F2AF-46DA-A80E-A74C646FD0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837399A3-DE03-4012-B164-A6E7FEE740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E52A2903-9A24-4C3B-BA27-C1FE47BF49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DDB59823-DCD1-49A2-9252-53A2285093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BFFE1F4D-CF82-4671-B84A-6AF98C5CF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1E43BB22-79B2-4A3F-A8FB-AE284011F2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93344159-EDDA-446D-99AF-FE9BF2006E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0D7731C3-2A5E-4C9E-A8DB-36C9BF5F2F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43A5361B-7A03-4F89-BD5C-DB5A11FF99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0B8F9DAC-8D56-47BE-8C0C-F76C27F30A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F1DE9DDC-129E-41DD-B457-26803D3D40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2BE1445A-2571-4CD1-BDF7-62EC23E53A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102711C7-45C9-4FB6-BEE7-BD7CC90AAC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0C097473-6560-4065-939E-D858D3E56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90A2A792-48FF-4FFD-95DD-199670F7E0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BB28E9B0-8FB8-44A1-85F2-2598773F75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D8AE2103-0529-4CDF-8025-1D81A0CD48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2578E82C-D83C-4A61-AF50-4F020E34E0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133620EE-851F-4701-A632-D15205158E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368F079E-E2F5-45E0-94FE-CC5821F503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14B47EAA-B584-42EB-A941-C624682576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D1162AED-062F-4B27-A0A0-3F3FFD6352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32C7DD59-2B62-42BD-88C9-C60E01F34D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F59CE5C6-A9F4-4CCE-9269-620C76B7D7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269B1EF9-EE93-4924-9EB3-44B91380EE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129BC79A-C601-4917-BD9E-DF235CC51F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53C1E26B-275B-400F-9A54-0D2D068C7C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C647FAFC-80B1-4553-90C0-6166B8F1EF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E1AB55DF-8D6B-4ED9-BA82-62F89B366E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DC551154-AE55-4013-A245-E8BB693611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BD63EE2D-5231-48A8-A163-08F714AF86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0596BECA-C68A-4604-8CAE-9410002C9C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71A979F0-EC67-43F1-B3D4-BA0DFF09B3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E387C019-3625-43AB-A412-5FB30596FF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F18C0F23-DE15-4C67-893F-EC6EFA0BB4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0F59F2D2-E1DE-475C-B1F3-AD02F4156D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C1C19C84-B205-46EB-8BF6-63ACBB67F1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2240235D-D8A9-4284-A740-0DD9E68B9C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FE9F6834-CB37-4D38-92E6-F84D62920F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BECE038B-8A2E-4484-AD97-979D0206EF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A05F4E35-AF40-4D14-BD7E-FA2AA58E68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658E51F5-6801-48CA-9EFC-6617D8817F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124C3F2D-8340-4723-A33F-069543355F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A5F6DD2B-F15A-47C1-B560-53FD8BEB67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FB576183-4CBF-4D69-98C6-65A6F9F8D1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2A41E9D0-AAB9-45C2-BC6B-693BF9FC95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F5BCA1F1-4DF4-4084-BF2A-AF744B866D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B87FAB6B-9ABE-4926-BA91-334B70659C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5F43472C-46F3-47CE-B8E7-C1ED8FD1D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0B2FB01A-BBB2-4AC6-A80C-1079A3AA2E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26705474-D5F8-471F-A1A0-6C7E57D083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A12BFF81-E38A-40F7-BEEB-1D162FAA0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18635CC2-8675-411A-8243-111EFDB5F8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35CBEB02-03DA-45BE-9012-1640F60848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43497A9A-F607-487E-8268-D2F1334301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BBE4A26E-39E7-4A9C-B32A-EEC9597A69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3E2FD992-2727-4EF9-BCE2-279B2A6C6D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8D2660DC-415F-4841-97B3-C6B1593196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5C5ABE57-8E69-4AB2-BC03-51DEC95F98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28191288-8A38-4653-88C6-BF0A706B07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77542C44-D089-430F-BFE6-1A213BE2F9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AD374125-2EE1-4115-AA02-4D44561E1F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321442F4-CA50-47E7-B4FA-6FD5DD4E72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FD2E3C53-681A-413F-8FC4-B687D371E7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785FC6DF-4554-404A-86B1-CA70E653B5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541FB798-857D-436B-B891-824B5267C5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EF1E8427-F1DD-4278-89C0-3A99A62EDC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460FE36D-2F30-49FF-B6A8-3BEF9990A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05F4A7BC-746B-4600-A3E6-82921B4C95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89BF7608-9C8D-495B-A0A7-B719802B8C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2C42EC4A-F193-4692-BFAF-5CA6B4B452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71AE9397-7985-43BA-B5E6-930CB48E36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26AAC695-A295-486B-93AA-B3CD94006B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ECE545C9-68C3-483E-8ABE-63E140522B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800987B9-4A31-464A-9F78-46B2140BC1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343F96E1-42AA-4DE0-A83F-C8DC68C178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4BAB8E57-7778-4E8B-AB61-BAF8E1A338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CE2C5000-C86F-400E-B5E9-1FB8F6DD64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97FA7DB1-61C2-4EE1-B810-0ACCAA7114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C0A14269-823A-4CAC-96C8-7E0D6C6C8E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5BDEC2A8-F8AB-49EA-B652-F9864A74FD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91D90A9D-458E-401E-A3D6-02BEB79386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3BE5EF07-686E-409E-84C5-EE88273393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413E1252-2B17-4A33-9086-69EE874AF6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DA74CE0E-7A12-400D-93D2-E24281F79E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16CD9672-B5A9-4322-87BC-E769CB7CF1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AE622338-143C-42C2-9D22-E92EAADE92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9AAA8566-798C-4966-B285-7B001B7896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D0CB212E-B45A-4FB7-BA8B-B98CEB0ECA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678EB279-EEA5-4126-A76B-0222A4939B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3150EA36-8827-4837-8933-57362A9724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F5F3A9D6-F942-4DE4-9B1E-C269560112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D09B9769-C24E-4D7F-A7EB-BB5D81A8DA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A45FE8FB-8698-441D-AC9E-F05D3CAB2D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71A0F2D8-C440-473B-A27C-B95C314163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6FFD3783-6A2A-4671-9731-2E0CB474FC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FA3F7523-A239-4D69-9760-916E9759D0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7AB9E89F-C94D-43F3-8B07-BEB047ED61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64665360-0BF6-49E0-9117-09D260AB68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44B4632B-EE28-4558-B62F-7BEE379912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AA48D98B-2123-4A81-8837-50D7A43D09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5242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8AB37406-0587-4641-BB43-3034B9EAA8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7F8A3582-7F53-45AF-B902-25D0DAEAAC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241DB806-83EF-4180-92E4-E6A7EF7857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EB696092-1E15-468F-A47B-AE28EEE704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47CDF40F-E236-48CF-A473-5235A96414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93A40645-F86B-4BB3-BEA6-A8EDEC5C6C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E9ECEDAB-F6D5-4780-92F6-4E12637F59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A6029928-5062-424D-87A9-A9F3400F22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31942C12-9580-4791-A262-6E2CB3CBCB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FE3A6842-72A2-4E62-8CA4-9B4BEE75A1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B26A5660-E5F9-4BA1-9295-047C2BB6DB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7BC74C43-3EAD-4EB7-9F81-4A3ACBB195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E1B267BD-85F1-49EE-AB85-F8670F7CCE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F4D9B934-49C2-41AA-A7F1-0C54C5A5EF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3F8F61AE-86F0-4725-9C30-0541168CEC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4EC3347E-6DED-4834-899B-99E55BF6550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5011083B-1738-4362-AE63-EEFDACE62B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251D2900-F3BA-45BD-8826-A767B1D9C8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A217B72C-CC0D-42D4-90BE-4B058DB147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F7B8F694-DC92-4092-AF13-26179E7A94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45B42672-53B6-417B-B2C5-095B92539F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4741B2CF-065E-4C49-A6F3-C1953246C5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5F0AA5C6-4348-490E-848B-203EC8FA70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6EAF9F7A-26C0-427F-B32A-5E26584DC6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AD8835DA-5BBD-4362-B7E3-1D799B4E3C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9ED84ADD-4482-4977-B138-0CAA2CB91E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84E1F69D-EA12-421C-B061-544350A837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52409BE4-6F66-4A7B-A3D6-86256FAE56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C10B18BC-F822-44A7-938F-9E64810F14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241B98C6-5D47-464F-8C8E-C42EA26D5C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BF745B2B-F8BC-444E-B8D9-3C134F5C0D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C640809B-9869-431E-98DD-0296CEE078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54BC76DB-CE26-4027-A5A3-D41C607FED6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1E5DDC99-7406-44C8-BC00-3A1D77CDB1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8D714EA3-A25A-4479-BFBD-0B11FAC3E2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38361933-1DFE-4E5C-ADA4-7B386440F5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29C7BC28-5498-4DCA-BFDE-A7BA40D958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E6C18783-FA1B-4C5F-84CE-1E0FB79E22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B19064F3-8144-467E-BDAC-1F27F48D66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82E02EFA-30C7-41BA-8CBA-2AEF457BFE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6CB704D3-B6A4-40E2-94D8-375BC3A96F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F1C82815-673C-41E9-8EFA-15CA5376F9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7E84BBFF-3A56-427A-AE0D-E8993CE99F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42899E17-09CE-4210-B150-36B2556913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9A9C6EDB-607F-4139-83E7-D9A62F5CF8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CA34CADB-E55A-4BF5-B3E9-7EC042A4BD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DB8B1417-E6C3-4500-9FC1-0B053254DE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BDE92704-CF11-4E16-A7A3-D8C4BE7213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EE976333-C5B0-42D9-87A7-0283D95240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B3FE45BA-AB7B-462B-883A-F63476243D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60222900-E918-4E21-9886-39335126CF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6BF3E326-3BD2-49E7-B3A5-7081F5CA03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89A27A23-5A6E-4F8C-9DD1-732B0917DE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9B88350C-7AC6-45AC-B230-2C92A3CB6F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0656D29C-90C5-4D9A-9344-668963ABBC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9B71B602-563E-4B8E-BA7F-78573097FC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1BE52E1C-D50A-4403-9C06-D6D01D2056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69C40927-5906-4A95-B5CA-2A8C59049B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B6BA7CA6-FC4C-47CB-830E-8B4B0F8BA2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5E60A5ED-FB13-4553-80FD-77427515CC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A878B5F6-886C-4548-89E6-FD1253D11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9C6F522F-2FA1-45FF-A0A5-B96D78E291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B53C1AAA-BD17-490E-82CC-98ED28AD7F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FAC4217B-185C-4E57-B81F-C0255D3D3E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9A38B47A-BADD-4E2F-B499-2650CD8D20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44E82B26-816B-48A7-8B47-C635E208BF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F1E8B79F-F029-4836-B091-1B5BA17D1A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1560512D-56E1-4E45-AA90-223ED7FECC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657D52A-8B42-41A6-A7EC-A272E8B6E3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2CC11AE0-9959-4EEC-834A-87B12F239A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71E0C3B4-7A74-4BFF-9AD1-F032126EED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520C85C0-1F56-4A06-A979-E1142ED9D4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FDBEF429-E291-46A7-B40D-5EF63DD9EC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EE7B14BD-3627-470C-8F87-EBADE703D2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682B413E-7242-48AD-A8BF-94919B9CA0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66C78903-D786-45EC-B54C-19EE18F60A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E570B91F-49D6-4F97-95F6-2B70447F210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1DA568CF-F9AF-439E-A1C3-52B9D20FE1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2F09B0C9-BA07-46E8-ABC6-2EE939A8D8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94EDD60B-BBFE-4335-8DC2-013865218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27A34B4F-C579-4E1E-B736-A38BD776DF7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71525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92969475-3CFA-4D4B-87BB-EA7D258CA7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6D8C6D90-1AEE-49DE-A0A6-0607009D21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77E1C72E-42B0-4F99-98ED-C975874042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82665D57-7AB7-40D9-9829-5F6B473535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6317AEC7-E50D-4BB6-B4F2-81682EC7DF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AB16943F-5D4A-4F0D-A58C-D86CF7EB8D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17B5C2F9-BCE7-438A-BF42-FF6B0307CC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942ECABE-9EF6-402F-97F6-60F0C27FB6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0D0FF480-2D17-4297-AD52-B53744B2F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261F94E3-DB06-4676-BCFE-370CC6D785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762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8F975818-8ABF-4DB1-951F-6D1704468F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1E360C09-532E-463E-8F42-5E4A3B4EC1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E87A3FE3-4E69-40AC-88E4-3BFE2BA8D2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C0D1291D-F5E1-4926-84EE-91C0D30DFE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9A95FCA7-B078-45FA-A5EB-CF66C50DAF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210B6675-7A4C-4368-9198-C93DAF917B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4747D3D7-1031-42EE-BB10-75A095C4A3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7154B881-EE63-44F4-B0FD-A250A8C1D6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FC9F7780-3F00-4A64-BB54-FE308733A5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82E4F3EA-E00E-4ED2-88AC-79637D0FFB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EA312542-FCFC-4100-823D-6613D29D89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3D739302-21E5-4FE2-9B7C-5B450C1AB1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601BA265-EBE5-4FD1-81EF-CE2B060442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78644DE2-1A6D-4838-AD5E-91ADED2E58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542F87B1-D658-450C-B585-B936A8BF83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C9328876-0AED-443A-9064-F43D707343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673011BB-4966-4BDC-8D7A-582099EA4E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43CDEC1B-C05F-40D0-B0F9-89F34738D8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95E3EE43-7D85-4272-910A-68ACE5AEED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56197AE5-ADF2-4287-96C0-483FF7924B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C96F7FB1-69B3-4979-B732-320D0096D7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08AB81FD-9EF8-4F47-A4D3-BEE4734ECE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CB6DCA6D-882A-4390-9A1D-C10621FC39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63B44573-5568-46E4-8BE1-C261D5D829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225E929B-D8F9-44F3-9E83-B192B4DEF4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49AA75A9-06E3-407D-AB17-C1E00B59DD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C7D5DDA5-2204-46C7-BA5C-5E88E9A43E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E3171277-ED66-4BBA-A5D6-9DA181297B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43523211-4E03-494C-BBF5-38A465CB3F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DD7EC8FD-CCA4-47C6-B889-DB49A949EA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1A20E7BE-91E9-4865-9299-2A80BAC42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7836561F-12FC-45DF-BF45-BCC97910BE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FD71B467-DD7D-464C-8174-5F5818CDE8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FE23ED29-DAEF-4A48-8D4E-F5F749E3AE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FD4E6FFC-F2B4-4A09-B00F-69401E2019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54CF453C-5778-482B-B018-1CDBA5FEF8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541A423C-B31E-469D-84B0-3820A9D4CE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6FC98C38-E5A0-422F-BD83-3CE924F5E1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2900A4BB-A77C-4069-8586-1AFDF7322C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23CB3BBA-296D-4B13-9B17-519058AFF9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39636CD7-8365-4372-B7ED-0224E0B9F3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9EE416BA-BD2E-43A8-ADAE-77BDD7C4246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D7B40520-F19F-46D4-93A2-AFBEFACFA3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FF10046E-9DAC-4C9F-9FDA-28BE7713AD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49BB7272-FB7C-4684-9C19-780D96A60B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1410309A-1A9B-449E-9267-87EE5B41E1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24045233-F330-43AD-B03A-A03EBC1F5B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92DE7EA5-72E9-4F53-AB8D-130A30EC40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BF8A1DA3-73FC-421E-B2E7-D90378D376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12A1CDC5-3048-46E8-9BAA-13083B12E8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E51840B4-1E8E-4C01-BF86-C2D3C98949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2A98D52F-9B42-49DE-851C-13A588D9BF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453CB7EB-1846-40FA-8451-ECD3CEF27F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5F5A8880-4EDC-4771-AD77-1B7EC0AA2C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045DF356-8D45-42E6-A6E9-AD1AE658E7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CD119A8D-B138-4B5B-9D0A-467FA183B2E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00BAB5BC-4FFE-4D0A-8F56-E3DE495F3A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C56DD71F-3A61-48CB-B511-79B55A129D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55EF7408-0BCA-48DE-ABDF-C030C82206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F6001845-01A0-4E66-83E9-9EC22C73B4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37436EC9-DA8E-4F0C-BDC1-418B048665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FAD4510D-EDDA-4DE4-AA20-623A77A0B8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11C0E6CA-51CD-489F-B121-E1ACD05243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E6A9160E-8EAF-4C7F-B160-E692BD0E07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8EE8BDE1-3466-4095-83DB-0D230808BA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995FA6BA-CD87-4B9D-B43E-C26934481B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6E97081D-6D62-4392-B448-D457414DFF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F277BBF2-65F2-4059-89FA-50304A0AFF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CDF5CFF1-9928-4A86-B760-E6C2FB2297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68618F4B-ECBA-455F-992B-F2EEA0D00B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52C5CED0-80CF-4627-A8C8-2A44D9405F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CEE2AF18-9687-4EBB-8A24-BE7133CF94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1C5DA455-E86A-45DF-9157-DB55B4E072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C182DD1A-050F-46CA-9858-FFDF1E7520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55B7CEEB-8BF4-44E1-AA5A-B330B4FF25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B3BBEF3F-8D1A-46FD-98EB-AF4F1DC14D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8B1B5AF2-AF19-4E1C-A440-79008A48EC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C43672D4-DC66-474E-A23E-F0813680F4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B9A4E662-960E-4353-BD5E-019FBF7856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1F588934-ABBD-4206-8896-A12A1F5D7F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CA934AA8-B084-4AA1-9134-D96EA759CB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6805345F-C248-478E-8170-71D62EBF66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0656D3FF-2CE3-485D-8F99-C5B7408B80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3CDEDCDD-18C4-400D-B307-23E1254C55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2D0B1929-EBF6-4FE5-ADF1-C6C3EF208D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F824AC3A-5831-4F77-B285-02C9B434A2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F4A10E17-D8F5-4129-8F09-B4F83CA37C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124336F9-DD8D-42E4-A7F4-9BFB6BACED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BF12538A-FE53-4F58-9AE2-A71144810B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B66D35A1-65FD-4866-94C4-474528F5AF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C01A94F0-5A3E-4F21-9C5F-E51F04A76D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9E201D52-58E5-43CB-BFF4-015B6322C4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FF556C98-69A8-47D8-9585-DE1D7BB215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B3D85784-C2DB-43E8-B1D2-A5A24EB883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1F0AEF04-2F4F-4189-9306-CBF675A7B7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FA447454-7A07-4F4D-BCBD-25AB5301D9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6C86FFA2-161B-4F90-9D12-18E5C4ECC3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F342493D-2253-4273-A416-AB2CB50C5F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70EFAA59-4824-46D5-89D2-4E53B658AC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4016D38D-F857-414E-8551-FC5E1797C9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39D557F4-2234-437B-9284-245A0D396B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7A4155D8-C6F1-4D8E-891C-1335A852D0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C4D3B5F2-1FBC-43E2-B3FE-542EB80E83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015707EE-6919-49B7-851C-9C98A1B289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8BA2BC78-1D95-4D9D-BAC5-C816717B44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3E7D8BA2-458A-4902-9AD6-C4EF18E2AB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078365D8-5F38-4F57-BE5D-59BBDE852C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A696535E-F285-4DCD-ACE6-A2FDF485C8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43574951-8BF4-473D-AE56-323E4E0CAD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3159FFBB-0DAD-4D38-8303-66C637B8E6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5D924905-1DDC-4DC1-8FA3-AC4599F14AB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2A840F1E-C7EF-421D-9335-2C02DE4AFD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F29EACAA-D77B-4D0A-9EF4-1BB73AB0F1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B9A68673-4B0B-43EE-9A6E-C631FCD5A4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55BAA0F9-B9AD-48A6-A9F0-919441964D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8711DACC-DF34-472C-A488-A2D9926F08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5D62679F-8240-43EB-9354-A3436FDE70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1925FFA4-7349-486B-A5B5-B5139213A0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693AF7A8-91E8-41C0-B9F9-73AC179393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DFAD499A-1750-4116-9214-BBC76B5931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C65986A3-9F09-4034-A6B5-CAE70997F8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C1DB5E3B-7DE9-4DCA-89C5-0CF8D95091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F900C848-5A94-4EF4-9520-AE5F2B36C7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05C1E6F6-A6CC-4A77-9AD2-0D80025B9A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80BD4746-9673-49B4-AF42-0C57C39F19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01DCF16A-39DA-487E-96F2-84DC7BB73F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4B5F23FE-C4E7-41CF-A49B-4978403F51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F68E6133-C759-4A2E-9CBC-480AD2BCB2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27886E34-7F19-4B15-9589-7A541CA4D3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498BFB9D-B02E-4BA5-A3B5-26CE53FB9E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05B512E3-B6AF-4597-A7CD-9259AC4F20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195F2031-6541-49B5-9282-EE7AE31E04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B8BACA2F-1D98-4A18-BC3A-775399AC93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501608CF-2070-45B1-8C48-830E04DD56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1D037361-6964-4FB7-B70D-44E5CCA9A0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CE47834D-3165-4060-ABAF-DAEC5DC68A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828D8E99-11EB-4B30-900F-496D8C4B68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9CC22716-F79E-4789-8CEE-3260BECC9F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7624B173-178C-45A6-92CA-B3CE1A7C46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D3BBFAAC-A416-4DBF-AA53-D79C5435D4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138DBEE2-53DA-4199-BDE3-9AD2D8AF02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83C0C0EF-1D57-495F-8569-A00E6AB6A7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18DCF3C4-D2BB-4B87-B715-7E5BEAF576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A1022329-8CE5-4407-B568-E3F35A4EB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E0B53CC9-158D-446D-813B-A8EF993727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FF84C39F-00F6-49C7-A856-E31934CE99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577DCD8B-DBAD-42FE-86F8-48681EEEAF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77FF555B-69EA-4D9D-88B3-1D7B62BF4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014A45F6-C693-4C95-9F7A-F1210430CB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038FFE57-2232-4A92-A12D-08B03467C7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3A37541C-DF05-4B71-B7D8-0BB976DD65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5ABD3038-E5CD-42B0-ADDC-EC5AD6F830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8AD1FCC2-FC9E-4A63-8E3E-01EC58C8FA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9D3AEEBA-C2D6-4069-AD49-D607DDA58F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0F81F56C-6566-4388-A070-13D45320C1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1801369A-9C49-4956-BB0A-91AFEC3E5D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5722759D-722A-404A-9911-F321B3E305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F6A54DF8-CA1C-4F28-B560-7FEDA3793D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21B4B8B5-4AD1-4811-8F27-F60A37F9BB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5E5F8A25-0002-41CB-A884-F1D75AB943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B4767232-1467-4A4B-B8DE-A7C40D4AB9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F8673AA6-BE3C-4E0C-96F8-BC31D092DE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FDC95258-F761-406C-A15D-0A90CDDF08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A9005BF3-AC24-4ABD-A401-4DA6653B6B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10F7FF4F-A211-438B-8086-23E8757298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E5B4D983-7C6D-4724-859B-1E5C7DDEEE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9600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9896E32D-15C7-445B-816A-1C73FBCE12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1FCF40EC-5EDF-4CF4-98D9-E75A6CFE7E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B199938F-90B4-4811-B7EF-1440185C19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37EF70B3-98B7-4C38-AA9B-852E9BDF46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63A6EBFD-4375-4113-BCFE-7F722BC7CE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9EA4C161-E9A1-4CB7-A517-4B42E02442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C34485C-549B-4392-800E-25DA5F874C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600075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5CADBB88-F010-4EA3-A517-0978B34C7D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C92C3D5F-D42E-4B39-9649-32C97C4F93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EDFDA36F-2828-4D33-9090-C9CE2E2AEC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38DF5BDE-5023-444C-9E41-9A6EEBFD2C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F526AF5D-6B25-40AD-8261-B44693F94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E4B02608-70C1-4873-A06E-CC0AC9B818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84EBF3B4-742A-4023-B9AC-9A47F805E5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C1D766DB-C2D5-4758-B069-A594E09CE7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F94A9038-246B-4D44-B274-A61BCF0DD2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0DBF7315-8BE1-484B-AAA7-5C4C089C95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5B2C8164-817A-4775-8438-F7863871F2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3659D487-2CD4-4B78-8AA4-E3C2994D34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1CC23A09-FC0F-460E-AEED-B3B13C3367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A047A29A-C288-4034-AA92-A9EAD8DEA7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3AA57A4C-9822-41DC-97F2-8C8AC5CAC4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75AE386F-D945-4891-BB5B-DA142CC5D8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CEFEBE9D-1777-456D-9C1F-77AE49CF4D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EA93FA16-44CE-40E9-A9BE-FF54EFFC34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9D0FCA44-8D02-4570-A0B5-1DD2957FAA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BD0171AF-881B-4A86-A481-3C77177C1F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3BFDBAE4-C8E3-460D-BF1F-E4F1153CCD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BB7AC9FA-07F9-4C11-B584-4AB089E8EE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AC37B66B-1EF0-4E74-B938-32234C57D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A13AC065-087F-49E6-B918-594FD7AD06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B8E3569B-BFB0-4656-8ED0-29B76CF21C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52D8D21C-9F32-4DB7-A0BC-26764E4089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C1514094-A223-459D-B221-E86847F1A4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FAC1BDB1-CA53-400F-AB2F-7FB32BA82B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875F96CB-CE3C-461A-8E2A-988D136E01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093A246F-EA31-4435-A770-076AF43661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46D0A159-26BC-414B-8883-683F300D71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6482B990-0D34-4A83-84BC-E4A4D45377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9321F179-19D1-4B8B-B3F8-0BC24168B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6DF37BC0-AB56-43FB-89EA-835BBB4DB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F152B81E-7C81-4692-820A-CEAF663892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EAF984DE-3C1D-4D6F-95DE-04C425B3BC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E5480ACE-3FB5-43AF-A49B-29EBAE01EC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97164581-A2E0-4FAC-853C-2269F98106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076E0F1C-760B-451A-8EA7-945A77B6D0B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7ED61D0D-17A4-4534-B99B-1ABA9FDB79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62689272-4027-40FB-9390-046C35A362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193E6FF8-2D7D-4FAE-9380-C8C59F888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1F0DADCA-C3BA-4F5B-8433-88EAB6AC1F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5E348A4B-3349-478D-A48C-CB063A9BA9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318357DC-748F-4272-BF4B-63E1079652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D662D5D9-9404-48B1-9669-ACB3539D94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2686C196-8310-4BF2-BBE5-AF6BB05249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09F63CFD-6233-48C6-9A4F-341A3FA1BB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91C0C801-52D9-4B51-9811-8D9819830F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240427ED-6CD0-4131-8386-997C94F02A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C6D7F28F-0DF1-4D05-8D20-2F38D49A6E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D4494BDD-CA77-45D5-BF8A-0A90DC5F1A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EAA1AA75-44AA-4E58-AED6-E8E2D05067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B9452096-64A6-453B-974A-F0D545A49A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9ECBF92C-DB25-445E-A6E6-92635FFF9B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9A4C86E3-5958-432D-A79E-4B6E43EF1D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200E3DA2-CE9B-4D3A-9E1E-A3756D43F6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9EBACC1F-6009-4F11-9717-662FDD7183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C3C7D240-FF01-4ACA-8710-29E4E485B1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13C0D564-D12C-4BCF-89F6-27221B38B6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EA5F17AC-7879-4060-948D-FDC4CE279A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154E4401-29D3-44AD-A200-4800B7706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B57281C3-458B-4464-8A33-1EF84B6109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994B8549-E768-468F-BBEB-C93B000BBF2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05FB818A-D899-4B67-B791-2CD25E7113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D536DD08-DD2E-4783-9756-823D76EFA7A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633D8E4E-22AB-468C-8B6C-F5AE6CBA7C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9EDCA79A-5FE7-402D-9699-7542F46CA1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C6D2681E-FDAE-49B5-B987-AFBEF6256E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D9FAFE8E-9D8F-4C71-9635-DEFB124481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567480A7-2F08-42AA-8DAD-22C0E9AB53E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B6450F7C-0C05-4241-AE33-4D177BD9B5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53CBD305-463F-4BEC-8E9B-0851FCA50A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FC4AAA52-C432-4013-9B6B-10BFFC942D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4B6E0695-CBD1-4613-9954-B92CC366DB3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5475C078-8346-4AA3-A46A-666F71AC0D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5D160E1D-AD09-4FBB-AE00-781EAC8DA2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FBA89603-6A3D-41F3-A62F-462660F203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4C7E2FB1-5912-477C-BDAD-1B3191B582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3F515FCD-7D0F-46EC-8D2F-BA2F594016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51C942DF-B299-4CC6-BE52-2D9AFCF19B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C5B5FA20-8548-4E20-97FE-F6737644D3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2EDA49D4-B08A-401F-9238-5FEAF3FD08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34C25801-E40E-4E07-B888-D9E1CB5CE8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07970D99-331D-4FC2-B9B9-4BBE9B7F26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F6CAC806-446F-4E60-A76B-4DC423A4EF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00BF8D6E-693C-4788-886A-EF55883812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488E4310-A4CA-4D44-9844-9A16C258B9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5B7C16A6-D5A7-4B2F-9195-559F37B06A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326FA533-A842-47E2-B14D-81745A49DA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CF2EA474-8827-4794-ACD2-CB737A0F0E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B78B2540-A36F-48D2-8B28-2EC4D34A3A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C505B53E-FFBC-4B93-A5A8-84F7E178B8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78C72BBA-60C5-4236-B456-145F45A1F6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CA1167DF-FEAB-44BF-AF4B-99F850532B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1BB82B00-B66F-40D5-A116-F51168DA06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D6F8DB3C-7232-43CF-BA57-761668FFF4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F934E326-8723-4F94-B9D3-EC52FC2C47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5F20DBF2-4761-436E-9507-F6065FE2BA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861E81F6-E87C-46AD-81FC-E506DA607E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95159FD8-68B4-4BB2-B129-ED063E4896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688C3DD0-3808-4DF5-9EF0-29FBBEA235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D27B4543-B159-4603-8C48-6EAB485B6F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A57E41A1-C6BF-41DB-81BA-6D897ED86D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08D9AA97-117C-4B37-8821-DDAD8FD415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08D4C08B-D3F6-465F-A05F-233691ACEC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8DD78280-B805-41F1-BA37-8733CE6B3F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0C997CFE-A7F4-4997-8666-36D75379D8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D89C0737-3CFE-4351-BCE7-4B6054FD0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1487296B-69CF-47D8-8C72-DBE73468BA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AF40679C-CF87-4101-A08F-0FCE0A1B2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8F55EB52-98E9-4031-AACA-04676D15F8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40F7CA60-A51A-44DD-93D8-763FABFBE8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0FE4A715-FBB5-4949-99FB-00ECF5358E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0CFBD3AA-2C31-485C-9F7C-E59AF5759B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658AD91A-5414-4741-A2A7-CE15B43C83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CD74580C-B91B-4F9F-81EA-B443D91981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032F3E43-7A08-4112-97F7-BE8141824F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65CA3ABC-73CC-4B10-A0E8-5883D8974B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C5ABFC96-98CB-4912-9AF4-BD5DB832AD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97FFDBC4-95F1-4F69-8358-B42936AA77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1207A229-28A1-41B6-AE60-8E4D4063EC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B35DE712-D58F-41C1-8517-45D4050CC1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2DAE16B7-13E3-45AE-B762-2C4F4131A0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83C35874-1102-483A-A2FE-1F89D16271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30B7EC3A-E423-443C-AECC-497374A377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65C81A08-9F7D-4E4D-87F1-0B58A579E6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DE2CDE0A-688D-4CE8-B2F4-3B0EC610A44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17D0D6EF-6CC8-4471-9B42-2B2E6990AE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564C887F-876C-4D46-8AF1-D9C460BB45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701700CF-4A0D-4627-90C3-EE4DAE281F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4F220D2D-E664-4B5B-8584-6B40AF97A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1054266B-E7B7-445F-A8D3-D2A4C9294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36F32920-683A-450D-9755-C54EE62CFB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DE83C401-E21D-4C2E-92E4-0664AFF433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2B1CEB9E-85B3-4726-B318-144A57F46B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934F8F9F-A2B6-42F3-B109-ABE31E2F87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36357112-C6A7-4170-BB5D-A825492E15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2CF0E046-0F7A-44AF-95F9-493032EF0C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69477B86-7224-4CD9-8D23-7D296745A7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2FBA1B2F-1260-411F-ACB3-091F656EF1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5F56675A-F2D0-4B61-A2C4-8C7F6C1D67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598620A3-FE81-4F9F-BE57-ADF3DCBBCA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5E4B3AC4-5DCA-4611-9BA7-D75F67F086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DD50A2C3-34C8-47B9-B3C3-46D5D49DDE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94C6DDB2-E496-4479-834E-5D9697DDA2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2798A57C-2B4E-4C39-918F-66EB52B371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44E09FA0-D9C9-43B1-B0BF-20EC698272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09644451-9B99-4C42-8251-EC92280254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324537F1-811B-46AE-9BBB-BB18430E6A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FBF65B32-EE82-41A4-8C0D-286C7A9B42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C365313A-E89B-4F11-9969-124F74DBFA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6935FF4A-1177-4D10-BDDB-FEB450A570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3B42A75C-2CEF-47E7-878F-9C5520B957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FB1B54B9-E9FB-4AEE-963B-238CC34D7B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4875EC46-CE7D-47F1-BB97-4A62A2CC3D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825A1978-B86D-4949-A843-1AFF1A3ADD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FC928427-BECE-4B05-8BD8-02A77215D5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0C90C567-3611-4BCC-A5C5-AAFA8AC0E6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0EF5ED78-F2EA-48A7-8406-2CA289B9A8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4E0278D9-A9EC-48D4-9CC0-89BB6CC752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FB5819E5-772B-4E8B-B89F-000D1753B4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37DCE595-3C8E-435F-A6C0-17B6B5A440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B0674E7D-86D6-4784-B8AF-8D5FB6A656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D9F1F9B9-3BDE-48A9-A9FF-C5F5AFECD4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27F9BCCD-0434-49BB-926F-7EB36734D9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CD034C6D-E62D-4911-B4C7-155A988193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8492AFFC-DF67-40B2-9542-19609A0D01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DA32251C-3A8A-4159-8393-C4918835BD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DB5C7209-524B-4471-962C-27540C1A73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397AB99F-7052-46BF-A042-E782EE7AA3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E72DD745-AA18-4BF2-ACC7-76D79C4E21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4A5E71F1-4257-45D1-B33B-6FC7890486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2B0BACEE-E102-4225-8A02-60E6C600A9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D3BEDDCB-32DE-49C7-9E90-B52A7D9FFA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B7455CCD-393B-4EF4-92DF-7309763163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608C5F1E-7B7E-480F-9691-8092B7C244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13B403CF-4C10-40B7-B01B-16F44655D8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E2F59CA7-8438-44CA-A63E-ABFAC97495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A8624629-7FF1-4592-AEFA-D8A019D1A0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E4E823E4-4458-4AE5-BF72-5BBC5816EE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C62D59D5-46B8-4F8C-80A5-FCF6A70FDC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FB154781-3467-4D19-B6C1-505A26C49D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A323A4F7-1098-497E-AE7D-C58A182A6E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09404885-C171-4A80-A7CC-DBCC24013D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DCADD0AA-C490-4E22-8A51-A2ADD841EA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F29E5DE8-6BBB-449B-BAF2-8D08FE5C95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A7C03A48-31E0-4346-9C98-54E8ECC9EE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DE2704D0-ED47-4E53-80AE-B6B9476AB8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DA7CE504-4FD6-4A5E-B000-27E24880B1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C0277FB8-2B87-4F0B-8A6B-A91957331C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02FB18F1-E199-4A30-954B-38486F34EF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AA7AACE4-EA47-4036-A1A9-E7ADF07F87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A2BE4DDB-EEFA-48D1-8779-B115803FEA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0D26FAA7-B92B-4BC2-80AF-C19BAA3E33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F94CE60A-CED1-4E1E-86A1-B28EF013CB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5176D814-1251-4DC9-B616-63B09DD1B0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700553CC-E135-4F86-9A81-425F236DCE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7CCCB8EF-1A21-46DE-BF34-BA0F0000E4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EB303DE2-9014-41E6-891A-2E1BA3B8C8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E7CC2C51-E06E-48E9-8844-5D028A4F1C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57685771-B398-4645-B0A7-CCDD3C0B3B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94272973-4DF4-421C-A5FC-028580B9A3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8C1C55A8-6A84-4A03-877D-4C4BE74A5DF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F0A20FD9-83E5-4221-A140-F13B0E2870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EE5FF578-B97E-4448-A038-490B156DEF1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9E448AA6-9A98-422C-9EAA-8A2DDF4230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136AAE7A-7E1D-4254-9D54-89E9D04262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EBAF24B2-7185-4E17-919F-C5823A77F5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4D08419E-AA4E-45EA-85D3-9A0EDC6ACB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DD727A59-14E3-48CD-82E2-EB2BAFCB41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B6A9C3E1-1F84-46F5-893A-16A05F0465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8851EEC0-67EC-4DAE-9CCA-4CD0E95AF1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50B4C8A3-476E-4BB7-9013-836A6E4A35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89474DC1-825C-4F0F-A02A-D51EF6C062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45AEFF62-A49A-49AC-8DFF-92B1D3C7DD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BDB53097-37F6-4341-9976-6136BE14BC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8ABA6897-B8D9-4C44-A7FC-FEBFF9CF09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26943BE0-2623-4597-AEDD-DE9F6B7E36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D3AA400C-4DB9-4785-B508-5CDFD217A8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20D8BAD4-007F-4D5F-85FF-55E825FEE3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0749A342-1456-4E21-8EBF-E50A145E1C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39479EAD-F03F-4DB0-906B-72F36FBA34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0605ECAD-8FC4-4823-9C94-FCFA232ABF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A904AD05-A1E7-4D1E-A195-20BBAF82D5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6BFC697E-CA44-4158-A16B-0A6ED1650B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B57C02A2-5788-48FC-BFCA-3FB087C522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DCB07CAB-BAF0-4FE5-A173-4585082193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B92A1E39-FBCC-44CD-B799-A4874A2C20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2E4621FE-7F39-44A0-A20B-04D27380B9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5E53FC88-160F-41FC-BEAE-D09ECD6029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C9AFCDF0-6351-4A1B-9B64-BE7AEF1FE6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17795E07-60B0-4882-8EC7-8A0A37DD42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5EAC1FB5-E8F6-4AB7-9E60-DB637DA477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762B3A1E-1326-4E93-A4EF-88CD079F78D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05EE454A-4D4E-4D9C-8CD7-6199EB9065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B45E92D3-A567-44ED-8AB5-895B3CCF8A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CA1CCED2-2819-4ECE-A83F-521DC5BBB0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82BCB21B-294E-4377-B4D0-0BA03071C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00C8BC27-C2A5-4ED2-9888-81C6B3DD98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5842B4D9-3135-4CFB-8062-00519731E4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AA47DE7B-B224-4A30-B47B-97C76F682D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FB244834-56CE-44E0-9CFF-EF8F5BD9A4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EBA1229E-1090-4A9B-A212-0C564CC364A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179A0CAA-05FC-4BD0-849C-FEAAFDA322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7F3E5FFE-5FE9-4AE7-950C-82646B817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05150CDA-99EA-4E11-9206-924B31FC5C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9103AB4-D8F5-4A9A-AB90-E408AF9C77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EC64D161-FD30-4EAB-9BAD-C5FB74AA79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1C1D0824-4D28-467A-A097-6FEB4F3466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D7091BAB-F584-486A-9FB2-41E86A6451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C7225AA5-3386-454F-A65B-0BB63A5BB5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11476FA6-03E9-4372-B513-A81F1F3F02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752D7790-B515-4F66-AE64-321D2CFC31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EF8E9229-5C48-4B6F-B939-9A6828CAFA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7A6C7A76-709C-4460-91A8-111858A4CB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1405FBFC-ECA5-4038-ADF7-7236E085D6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005CAC99-4A92-4CB1-BB7C-7664E0089E4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940C900F-E0D5-475A-AA18-B01B50B335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0B2BBE64-F257-41BF-B594-4D530F63CD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4E7BC6E0-3187-458D-A27B-F9A80D35F4C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7A3626FA-24CF-4C46-B5A6-EFC406F348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447633D8-0232-4513-AB87-39968C7599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73777FDD-F5A1-46C4-ACEF-6BA1A7B83E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F03A2D95-751D-4B94-8C57-51DB1B4FCA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541383CF-696B-4C20-B30F-2F4AACE7AB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67FAD7FE-4AA8-488F-B1C7-C6C476525E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8C0526D1-EA29-4E7F-9F74-1BD96DDBB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D3E4AA51-8B26-4952-AB74-3D0387AB3E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D8D09EA7-B69A-4189-85D9-18691418FE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2AB736B5-1156-49AF-9682-DE8D3B009B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96FAF906-3774-449E-80A6-AFFD36EFF9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CFF5323A-4A43-43BC-82C7-EE58772D38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FA81AF60-5EBD-41F8-8F8C-151957B73D4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4CF12E00-3BC7-4C46-8970-4016475ED4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A1F72D71-CD5F-4126-9C32-FE57889A42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4BD117D5-D3B1-43B6-8B0A-0D5CE0E3BE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F0CF67C0-F14B-4FDF-95FF-87211F7663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B27F3632-9184-42B0-9DA6-AEFCAAC292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4D772E10-5CC3-4E35-8C5C-A9EF2DBF80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1B620A08-4540-49A7-BB3A-2AAB786F8A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644CF40A-7599-4B12-BF29-ED7AAD0A6F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05B69CC9-DBF5-4C1A-A2D0-01AA2A4006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4F8942F9-CAA0-442E-A549-DF28222258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46AE9A82-C04C-4DF4-B122-5AF032F6FD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0D129E52-FE3F-43ED-8F39-F95056A3B3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B17622D5-AD7C-444D-98CC-67E9E2A158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E0952DFB-FBF6-4830-9FBA-53D1152CE5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EECB9999-89D5-4F62-AD98-C7B3E4A1C3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C5B0F319-79A2-403F-99AD-EEFDEF16E3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BF45A333-FF93-4E20-BB51-1A3E641866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21311E30-A2FD-41C5-B997-4DA331400FB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72112C80-E74A-4823-BABA-46D02DCDFB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68A7891C-9FB6-4757-905E-75E66F098F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E4CDCB6B-10FC-4294-A54D-1E1558324A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32045578-10AE-4136-8AD8-631097F1E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FF2A3E05-8EAF-413B-87FE-07028321D4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F2F5079A-E144-427A-8F39-8036ED8DEB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736754DD-6551-4F6A-A626-93C5004A20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D39B0313-DC05-480D-BD7F-A82B51E73C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479BE915-A220-4DCA-ADC1-75FE7DF1844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570585FA-880D-4B2C-9DFB-C1C3F9070B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C18E51C6-1A3A-4028-AF28-BADD2D25E5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44D3338B-4317-49A6-B2F2-832F915252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E8A5B207-8D2A-4589-8C6F-DCD50C76E9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D1E04D3A-6D00-4946-B056-F7ADD1D7C6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EE06955E-449A-4CD4-B3DB-156B25778F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44E08BB5-131F-4311-97FE-3DBFC5792E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1F75690A-DCF2-421D-B9D6-A6E18D10B7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4422E883-3909-44A3-A532-32E4B64AD46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270BB96D-38C1-4BFA-8A23-D7F9B92808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93FC5F8F-48B2-435C-9264-3FD03EEBCD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86405000-E697-47CE-8FDC-1992610770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76A08AA0-158B-4800-BBF7-8031E2C8D8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CB1642A9-573A-4387-A8CC-5EA6DB5966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B319F121-0207-4977-89DD-03FF1F5BFE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3C0F83C3-93A1-4FBF-8FD4-516FEDD6F2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757F16B5-1EC7-4E61-AD4C-F7A9509F73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092ED9E4-6849-41A0-8AA6-E7153ADD82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3CE96874-B9F2-42CE-896E-6E1C4CDC9A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3A616B9-5E4F-43CC-826A-97FFAB3A5C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D9C66504-D834-44DB-8AF7-B6274B8A09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B53280D5-C555-470B-9C7B-5E0C2BD008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B0EE03CB-EB27-4C2F-A6C8-34E95000AC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DF1797F4-05E9-454E-B626-2F53781ED6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52562287-C3C6-4493-888F-2FBFE7C041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81BABFC6-C2A9-4DA2-A120-D4502D4616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7A6E5956-523C-464E-A39A-F009C39C37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375B0119-993B-411D-AA30-5F74B0F970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DFD33A54-B724-4DAC-A32A-4AE85615EA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85397CBC-AD7A-47D3-8756-B0DEFCF133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0D0CB135-8A5A-4736-A24A-072E17A2FE4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3D5EFADF-D266-4AD5-BD25-E600149267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7968550C-A55F-4FD1-9320-8196F562DB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66659E86-6518-4B71-989F-E455109524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CE094196-25C3-41AC-B14F-19A73E80C1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D2442174-FEA2-44F4-842A-F8D4CC713C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69D93908-1191-4A1F-8764-A3439DE733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AD14F23E-3DE1-41EB-ACC2-35361F87FE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DC3352F7-DE9F-4B2A-A3C3-B89EE97E08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96AC74BA-0C98-42D8-875F-7EC82C2586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B9C4D566-B942-4307-AE6E-2AA28818FA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381000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91780298-EE69-4B78-B0EB-A001950853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4A9ECB04-C5EA-4EEA-B5A1-997ACBA5FB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44314C1C-7184-4CC1-9194-FF37047D4A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E4B8DA1E-4AD4-451D-80F8-851AAB02AE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A28C0A57-717A-40F9-ADF6-8B0BA02425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77CE9168-4750-4FA9-B655-29F12827FA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D9BEC478-8F8A-4652-B2CE-AEF47C9EAB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3CA24304-0D84-4F1C-B4F0-2BA219B434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C451B15A-204B-49B4-9734-E75025727E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38AE7062-EC3D-45D4-BDA7-7503ECD867B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099ACF7F-29A8-4DC6-8F68-002F5D8C5C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0E6E3805-065E-4440-8688-5EF6CF061A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C7390E3D-71B2-4658-8722-17C719092C8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7348FF9E-83FC-46E9-B751-53181DFFD1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809629BC-D2FE-42C3-AB5D-BAEF244A19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7334EFD6-F7C0-48BC-9046-1CC4984446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A371E283-D170-4713-A675-1258169309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6736270A-AD74-4735-B312-6FC10CE159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BC4EF3B3-9BC3-4558-A261-EBD9DC531B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D7E18F9C-0CA7-4DB3-BA9F-70FD1B602B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B03315DF-AF90-47CB-BAAC-2680A7B7F1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9A5958F3-0B3F-4968-B2E4-C1FAFD8384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1141651F-9F2C-4279-9EAE-D9637893BE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187010FE-D9DC-4ED1-A6CF-4817BF7D9A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18F4DDF3-BF3B-45E5-905B-17F8133E46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6468D2BA-B900-4B40-B831-858BA43F3D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DC4EB23D-170F-404C-8D76-7FBD571EFD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DAB313E6-D014-47EE-9C76-A034E0C088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C7E37FB9-60AE-44FF-B997-6B275A8985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BEF30E27-729D-456D-A36C-14934DDB27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ACF4B0FE-520D-4263-A659-9462351891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CF29080D-6040-43A3-9129-05A3B338C3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B51BE117-B6F7-4B63-B346-49A089B253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C6F9C12B-F1C4-4627-9D8B-115B507462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DE4C7531-B0C3-45C6-BF2C-7248CD8686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FFF4DAFE-5BC1-44FC-9FA9-77BF04F605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6603A977-4F02-4BF3-993D-FA5F7CCC29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96AAAEC0-B0D8-42B8-86FA-9706B9C794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4EC81EA1-1056-4966-90E6-970A4BC168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98153F3F-9F4F-4CB2-9F88-35EC5392B2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E3E6B1B7-6083-4443-818C-18CECAAA7E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3A800730-11DE-4D49-9D4B-383E1C5AF7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42086FBA-AEE3-490F-B596-E1A44C0AED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334CC7A7-9273-4145-8893-B8B284734A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B516DBDD-E2AF-4382-85AD-4BC19F563D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6FE77560-831B-42C6-B566-A365B69A20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EDA1216F-4ED9-4F51-B5A6-26AB3760ED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8296A1B8-457E-408C-8695-90790489A9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F36C2AE6-0776-44F3-9390-FB3D5ECF5E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ACF58669-C3F8-4DD4-B427-4FFF9EAFE9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4960716D-0C27-4412-82AA-FA08E28E99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B5682AD3-575A-4F7B-A019-FED2EB4C81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DA5D9EC3-0523-4CC2-A56F-0C1B728AF2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F5369F46-EB79-4BCD-A148-AE50150B50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A8083436-73AD-4C63-AD66-3564BF317E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59398A46-26AB-46E4-B253-7FFBB474C7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3D1DCFC9-9C87-4777-80AC-09BA1D7433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B9B30323-CE5F-4098-A99F-AFC995AEFE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E792B18E-CEB5-45D0-B966-4E8297CEB8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0860914E-09D7-4D77-8866-84734C39CE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95E29A98-216D-43B0-8182-723C4FBB7F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372E18A6-47A8-46F1-A698-39B62E0A8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9A83B81E-0CA5-4D74-9A5D-E9A65B8F9E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66C3BDE0-CF34-4834-A6C3-54EF8FA1DD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29261C8B-99A5-42A2-8FBB-FC1405A04E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0F84E954-7E29-4DAA-BA98-3DCA62A66D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7CADEF56-8E5C-456E-8A76-AE22584C44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7DEAF8B3-EBF8-41C3-852B-F825B1E135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770DDE76-0856-4369-8D18-63CA74E1A7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E7D92A98-2D96-46B8-A39D-4BC64EEB14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A76B2A75-F8FE-4874-9784-4AC71C13D1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4DF20E0A-34A9-4957-8515-FEA6CBC5C9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B18A96D3-4682-403C-A41B-BD71FCCBD9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CD92E178-252B-448F-89A5-DBB8E968EC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B5C6A53A-7C07-4FCD-9459-E7CF531299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3FC08273-CF18-475E-8635-11594C74C2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A0B7D788-8D93-4B8A-B33F-2D7325F842C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8589897F-80D4-4C12-86D9-98011D8D93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3FF0AF8A-AC56-41B0-9062-AAD6CE4DD2C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07F25AC2-55F7-47E5-86BF-121FA3C7AE7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C1B02789-1D78-4DF3-A81B-B7B13F32B6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4C0B2024-ACAA-4291-9FFE-186CBEB9FF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1F168CB9-BD15-4C62-B2BD-E48895BD71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4EAE0C75-F88F-4FA1-9020-AA6245689E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73F4EA71-B738-4709-98CC-710E48133C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938A0EB9-DDBC-48BE-853B-E9671C8B2E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0C6508CF-5A65-4E05-9A19-66046F878D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1EB0B3B1-D873-4971-91B0-2BFFA56146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7A1BD899-7739-4148-82A2-3E933783F7B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8B397498-691B-4B32-91DD-59BC0F04E5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C6853A9F-0048-4075-B411-855A010EAD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21BF4F57-521C-4F41-B0E9-6F75E35EF2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06FE5726-3C96-4D71-B503-1F4DC9DFC1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0C5C99EA-93FD-40AA-8F3D-4E142FCC74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028E882D-D49A-45B7-8070-2D1822B84F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685044DF-98FB-4449-89DC-053C0A54B2B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A4948B4D-FFA8-42AE-AC2F-E13D718465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822AAE11-E5F3-4174-8411-5F68A4E690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A4421CBA-092D-461B-AB97-89D7C89FBF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481BBA5F-E10C-4010-887A-2E46FD1B33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25902957-E658-4D85-BF7E-1390977471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0E6012F8-0AAC-4C3D-ABB2-CD4D85DBE29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9C8CAE24-6996-4E0F-9514-2A74728FAD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F7011C0A-2A92-4310-A438-BCCD28657D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7451A0B0-9C0E-4E10-801C-738182E027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65EC4929-56E8-4819-9B29-685DB5D32A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51F09496-36FE-41E8-8FCD-FAEBE58985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0AC4D062-CFF0-4B84-9CA7-9F03EF31D9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7E4E30E3-F6C7-4A98-983F-4253134BDC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72457AEE-B785-415E-8D52-0C02A6D22F0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3783A6A1-250A-49BB-8168-B1634D022C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4AE5839F-C51F-476A-A4D8-5617F93A699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87F54E74-9AAE-4F0C-8F97-595AFD0AEF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609D4811-D68F-4EC8-BCFD-CC073593BC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FB17DBA8-BC58-440F-A7AC-435C000423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02D5503C-1733-429E-B660-EB3967B3F1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E9CF09A1-0339-4722-AC8C-C521D49D97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22C22323-7B9D-4CE3-9144-807D638E45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DE797AAF-25DD-486F-9FEC-5F9CF0367A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E97B7F95-28C4-4235-9387-F95064BB3E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F82B9010-714E-4A34-957F-08D043A9A43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AF141ACB-8A3C-475E-98F0-C958FE7795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227D0201-89D2-42E7-8C11-6450F89E7E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9CCA7149-CD4E-4CE2-9469-123E1C2118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2DEDC0B9-8B13-4EA8-B318-C71904702D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D159E0A7-1F97-4E50-95A0-111A8FC300E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804331CF-AD62-475B-8ED2-C2E418D487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2BD62B00-0CB1-40D0-8F2E-EE535D4919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6436D5A0-45AF-47E2-9557-ECA50476B6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AA0149E4-7790-4C36-9E4B-DB176ED45C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38B008DB-C191-4270-9337-C90DAAB942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F4D9AB41-F6DF-4BDB-B9BA-014C570B33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E36DDDD8-F6E3-4ED2-86C8-E3B1664082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0B2AD5E5-1E99-4396-93D9-279E6F4691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758C8B0E-5F55-4FBA-8798-76C8CADD0F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1CAABB67-6EA9-4185-8CAD-9353C19A36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0D516E42-CEA8-4B02-8ECB-14367C71C5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43CD741B-0A66-45C9-BAB7-39BF711A04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8179D551-15E0-4B90-9838-E4B5AEA59E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BB91E41A-93D3-4C70-BB9D-3137E492079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F83F8DB4-93BD-442E-B9AE-4A228CE61F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1D17E60F-E734-46C1-9213-EDAA869A929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282219A0-298D-4DE2-86D2-65B48FF2B1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D907AC58-943E-4BE5-B4A8-71264B64DD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E2BCECA4-226E-49BD-A2DC-3C89AC4AD1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D52F98DB-2EA9-45DD-8BD3-B793E3ECFC4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285A9FCF-8A14-4FA1-A508-7674CF3FCD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6480C0CF-B3CC-408E-BC9C-AAB6D52E8C2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355A108A-16E7-4A00-BD5D-75EF1A471B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0C33E6A6-9F05-4371-8984-74984C3957C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FD452404-C8E2-423D-B08A-2EF92BF0C8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38DD02E0-20CA-4369-A795-2CCAC0A5C5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C557F24A-9229-4DAB-B547-6A5FC6CE15E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9294D9BD-D9C4-4631-AC73-5D509C9366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9169385A-9EDD-4EAD-91DC-46E49F5836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00F6C3C3-0468-43A1-BE91-28DB31860F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7E250ECD-4DC1-4175-B87B-9E49631BE2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7F18D8C5-995D-480A-9E77-965AC29611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9E15C56E-5169-475A-8666-4428D1835B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629ED691-4BD8-4BC7-ADC1-D88A7C83DC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DFBEBA0F-3865-4BA2-9F9E-C5152D6FDC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563F6ECA-E92D-4195-B156-40C9762081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263E44F6-76F1-4C04-902E-1EA20F017B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E935DA56-4D56-41A6-9C6B-76E647BCB5F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1B28C1D3-FB73-4BB5-9676-7CA098B3DE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044579A5-FC74-48A1-8B0B-94FF0B97A0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38E014E2-A051-4389-99E8-18C2C3A0CA2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3641518D-FC69-4473-9956-88866739110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D9A8A0D6-7B9F-4047-BC8E-5D739DE37B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83FC3691-4D34-4F5D-B788-4DEE208D7F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6243701B-2E54-4A03-A187-76E1EE0D50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DFA47F08-E1BF-4891-868B-D8AC646D9C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BD954D96-BB65-44B0-B5F7-D79320B06A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0753B878-E82A-43C9-9BDA-0D8525B157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9E89C5B4-9CA2-4118-8946-9CA6C2AA990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018AED4A-3769-426D-A183-328F214F7D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15EA8265-3855-43AE-B7C6-B7A123CF15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4BC11338-1137-43BB-AAFD-C58D590271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3ED296B0-E6C8-47F8-8322-CB67BEA250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1456CC34-4D99-4404-BB5A-FFDACF5A32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B7F5C707-71FA-49C8-A8B0-1425D30A40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2545F902-C939-439E-B68C-036F39537A6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7C627F45-2878-4731-A677-E35213EE5C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2719865A-E26F-4D7D-BF2B-06BD2D3D85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FD5F3202-9721-4943-B3BB-9C28D05187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5D856DE5-66B6-4F27-9A30-5AEF8F7F843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CAD22030-B8A8-4C8D-A160-882D1BAB11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D69F3B3B-5761-4DA6-9F38-B77325E542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16068325-720F-48C1-871B-D77D7556E8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54E1FFB7-6D9D-4288-AFA1-8F871C86C6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BA11412A-1502-4F23-841D-982D5FFF2A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D2C54F63-ED32-465D-BA05-AABADA78D4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9F27ACA6-EC7C-41E1-A21E-A4686CE2C3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10F8D82B-F4E2-4C0D-9037-874CE81C04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839ECEFA-F876-44AF-ACFA-3995F9AB51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0ED62757-3F08-4558-9978-0A875E5B4E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EE058745-8929-46D2-87EF-ACD78A890F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1F0CD9DF-F3DD-4AB1-98E8-8BB666426B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9D95D06B-9A21-46A7-8183-3E7B4C2635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5615B899-887B-41E7-970F-E0B69338D3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162F0054-6938-440B-98AF-EBFA98C373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67D6F6DA-8EE4-43F5-97AE-5B025341CD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5BB25FB1-4763-48C8-A4A1-CF1F408AA2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2A75F250-E43B-4213-A90B-2D0B3A3010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9F79BE10-0DFD-4598-B935-D0B73CDB01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7350431B-40B3-4554-8B2C-0DED9556D0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85B365BB-67FC-41A8-8D2D-73062CB6085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49B8A150-6886-4EEF-9667-F39C405BA5E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DF6A3442-64D3-4166-9882-9C66B67D71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3B1B70C9-E262-4BF0-986B-8A5FDEBAD0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D2F41DFA-7C7A-4AEA-9116-B6A4D9A3BA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75DE3110-3206-440F-B2F5-055116505A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2E3B5134-975B-4333-BBAF-321E357169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BB79C170-F789-473C-85F0-DEAB315040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4B2B475F-E224-4055-B5D5-9DB9028447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72B0176A-A079-4CFF-8829-587EA02529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F48AAC9C-B737-4DB0-9D12-B18AD0B6AF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7FA8D027-C610-4B59-8B49-FF8DC286E5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4764F0D8-B3C2-40F0-BB8D-34FF73B3D7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661A18C8-A7C6-4FB4-9FE1-C0AD3A7427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28C43DE5-1FB8-43E8-9A7B-DAE53C42DE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CCB0A9C6-1B80-4615-B72E-58B9651EE31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F39F49A1-7DF9-47F4-9335-A76853BC17E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C7494160-02C1-4D6F-A48F-4B686995A8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6C013B74-B3AC-46E9-99E7-BA1B0B5FC0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39090657-4A0A-4DA3-84FB-6ECADDDC09F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C32A30BF-24B1-4E0D-B989-DB102D3B78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8C2F6831-A278-45FA-9BDB-1788F538A6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B4D038C2-DC84-4660-8BA3-01DBD742130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4E2DCD84-CB87-414F-B26C-0FD4B50FD4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D81A1F35-7BB6-43D8-874E-DAB2E72BD6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C1D7F25D-296C-4E47-8E1D-F1F79BD3B4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4E5FD58C-BBE3-4CE7-A7C1-98CBB0A6A3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DB0AF3EC-25B7-4C86-AEEF-41091A3472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E95A18A8-ED22-48F0-AD9B-9527DFABD7F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557834BE-17ED-489C-9355-2526D2F03A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8D4D8B26-3346-45A2-B763-7220199698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E9F46A9A-BEF4-49E7-A61A-1216D7E5A4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4B31FCCD-0265-4098-A019-46ECA0A73F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B3F18372-436C-4B11-BF5A-03879AD643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3650A071-6FA5-44CA-97BF-21751CFA18A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68BDB5F8-728C-4132-9BA3-12DD46F500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BC831DE4-41C5-440E-9DE2-E37AC1046D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B3E8D68A-31CC-42F6-ADCB-7D0D54A076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ABC3997B-3A4E-4F1A-9154-3B515BA816A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439F643A-146A-41B2-AC58-E0B7D19A2D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5494679D-4E36-4E71-A6B8-8A7F07D66F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B58F5B19-3E99-4967-BF1A-761E846EB2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1F9C4F20-52C5-49CE-8A88-BC3BC1C767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648FBD50-4DDE-437A-8A9B-CC17C1A8F8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721499C6-3B29-494C-9D5C-5DCE0E7FDE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19392064-D5C4-4640-8FEE-00081F9AAF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AE9A93F3-0ED2-4E6C-B834-CCA4374E80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86CC2880-CD37-4C7B-9D1D-EC1EE0F13A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2BDD0BC2-ED26-45A8-8FE9-E2186EFC7D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68307F18-42F0-455C-8689-6D87B4BE84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ED67A619-054A-41F5-B6B8-D3E4F69B1C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29DAA581-343A-4513-A1E4-46DC7859A5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51B94A82-E026-4D22-8B69-B24BB4EF9C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DD6EBCE5-8A46-4D94-800F-340AE2C20C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8F4605A5-D311-4C09-8336-036800B553E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9A460FB2-FC6A-413A-A6D9-5F356026A1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84BD3A6E-2D7D-4DDB-A4AD-B2EF62AA21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475F4D1D-160E-4964-B50C-CBA585DBA4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185F2B48-03CB-4EA8-A51C-B2DE97A1776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EA352307-2D90-4CE3-A87B-044C3B9691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0FAFD5E1-9948-4BA3-8FB2-576B9C2E45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D0132FD9-E36B-4F57-8E0B-4E31C9D457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9921AC50-4E86-4D68-B773-F38D26A701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F60AD217-F6DC-4B11-8124-2F6773D4A65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2786582A-2DC6-473B-B8F8-948DEB7ADD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1D86645C-4F0D-4A96-AEB2-7E92DA8FC1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BD284802-2774-42DA-A5B9-A201E7F6473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CAFCCBB6-346F-40B8-B4A1-C5D6F2BF65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E6DDE53F-41B7-4743-91E7-93B804D839E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1D17FF23-43A9-414A-895A-AA3B1D7205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8E67B98F-E81B-4136-97A0-610C18447D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6A0CB8AB-AF61-4C7E-B212-A230C73D19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0F8FE712-9661-4FFE-9224-CF3AF7969C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880D3EA0-83D1-4A86-A9E6-84441F48E83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5320DCB4-1B25-403E-A645-14D4276033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DD8EA548-E872-4F80-B91E-F1E1C99B97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20F870AF-3424-437E-A34C-CE53B644F3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F65A4DE2-1055-4968-B2AC-D2F2BBCC4A5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703841B8-8588-4A79-948F-F10F47360E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E07B138E-EBA7-4A3D-9494-B137AC967D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9FAAFE85-8673-40CD-BE44-4C0652836E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0A74D57D-18B8-4487-82C5-5230B05FE1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217BB7E9-ABDA-4740-9429-2B4168A8F6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B332B6E5-3B94-4CF3-B284-5032C793F3A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3D7F3AEA-63C7-4987-BCFC-F35B4A3076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18B67C8E-DC97-4E3E-996A-D4503396F7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BEE6385B-6B3B-4449-A084-08AD634723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56B1AE73-A810-4EF1-9590-4508EA55DC9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80A8BDF3-D446-4F7E-8235-CE0C8FA1F8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3EED0331-5B08-414C-9CD1-0C19357697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92C257FA-553F-4FED-8A21-FB5B5A1577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0E3E84E9-8CE4-43B4-8369-EF0B355B43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9752D5C3-A2F6-4C32-8F93-9385F9BDD3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B9C4C035-65D9-494D-9041-9E94A2B6DB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61895DF0-E90F-4708-8C55-9AD3560159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E92DEAD4-AF71-4528-80AF-E6015BB919A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7A94EF7C-6748-43D5-9609-12CA2EBC409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489BD75B-5D4C-4725-BF2C-17AD8A79E1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DA08FE6F-7283-45E3-A53A-AD1851446A1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8F47227B-17D4-457C-978D-1C612514BF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E08BAEFA-1404-4BEB-80E3-93EE281274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6C904850-12B1-45CC-B08E-213A9E526C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6BAF1419-563F-41FF-989B-C381302559F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1E71999B-8118-46F6-83D9-6F5DFFCA20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73DE0F27-7B30-4C7F-8851-3A21C91344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3942AA27-CB9D-4D6D-B612-0810E1C7C6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02B8FCC1-7641-4E92-8275-4DD5469AC3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DBC72639-DFDA-4B00-AB5B-CF964328DA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455F9BF1-99EA-4CAA-96A5-A50C832F1C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68D6574F-1676-4EEB-8982-4884C90778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F15D0952-70D8-4A8E-9510-615B5FEEBF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52A96EC7-E301-4C66-A155-11EA170DAD0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CE1ECF48-5889-40DB-97D9-25013DEB59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989FE24A-509B-4DC8-98A4-6B02AD4515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DCC07623-8C2E-47E3-AD2F-53D17D3442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1089122B-0C0D-4D9A-A1BA-85DC087BF85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9C99F677-9FC4-4D44-AAA5-D4E6B4F71A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EBDF86CA-E875-456A-A18F-094637CFB7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3A7E5422-F239-4282-B326-49B5889515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26AB5E85-49EF-4BC5-A41D-2606F26418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087854C1-9AD0-47A8-88AA-931F7F3A32D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815AF78A-FE73-4003-9117-0858831CAF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D01FBE3E-AE4D-4D5D-8FDC-9E4303E3BD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605E7D2C-9807-432D-8074-491A0A5351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2D9C1D2F-5DE4-4EA3-9A4C-189B89A42BD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4E9DCABA-53AD-4CE4-A67C-CAEE2703E4C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60C20AB7-C55B-4982-A454-A18569B2247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9646A528-13F6-4358-81F5-7FD5403E30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9BFF01EF-8387-4191-B11E-B82D4D9A85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30B4833F-DD0A-469F-B218-CEDC3937BC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614B6334-931B-49DC-A7AF-B09F5F9D87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11E0CE3F-7D05-42A0-B2A6-B7A7D51D19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D518D5D4-66EC-40E3-A310-0D6B17E50C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55C07DE2-C411-487A-80DE-8CC7A5CAB2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59C1C3C9-F3B7-41F9-A950-8955FA6131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A0BB312A-DBD9-474F-8355-D2852DA772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D2C31D92-24EF-4A84-979F-4A6A4AB2C5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02B64E94-DC2A-4FF1-9110-26C767CB82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453CDD17-ACD9-42F0-8EA0-1238A67678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47CE7C2A-F450-46E7-A7CF-4063FCC33F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EAFD7025-BFAA-4B37-9B65-86B605D8812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9C932922-A864-490E-8BCD-69B4A51F29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FFA63276-431B-4758-BFE1-1FF82593BA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0C20A44E-5E84-43D7-9EED-85BCC1278D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6889D897-7ACA-4347-B798-34C4BF9D07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7E91F41E-3BD8-4517-BE60-E3B402F62B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D723BAB8-D148-460B-BB9C-71BFDF0A73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818A0BC3-5287-4A49-B87E-6603CDA296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C9F98BFF-1BF9-42E5-B74F-395EA9479C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58A658CC-B178-4076-8385-BE86A6D154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02BF2A43-3E12-4C2E-9563-9DF66D2616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8656EFA7-C2AF-4DA0-B4E1-9BC60C6AB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83C7D0F4-CAC6-4585-BA34-91AB7DA711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D4CA3C19-0B6D-4727-8B19-400C84BFBF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0BADD08E-B55B-4FE6-B77A-9EDE716DC3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78124E19-0496-47E8-AFFD-192C15EC27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8B02E4E2-C81C-497D-8072-89CBAF7B0F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7F793670-1B78-4EBE-B8CA-470DFEA4BE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07C61ED7-BCD3-4CD7-90FF-0B0AC33A29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86BD8D9B-ABBA-4282-8060-0A1AC087C8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AD46297C-0357-41C0-9190-6E7857CBE3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FB855DD4-1F77-410A-BD42-CA2DA3D4315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4C82F24C-AC05-47E6-A8C1-9517F478DE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98B30EB5-2042-4910-818B-2198071B6A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945F1689-34A2-47C0-A167-69003BB1172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A2B71683-52D1-4C57-A1D6-8503099FE6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33C9B30A-EF93-40BC-AA11-A390C8AAE12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D93C4893-B353-451C-8706-C4115CC0D4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7C94E01E-3652-4529-8099-2F9164B187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6BADE9D4-5BA0-470A-8153-18B9CE8DB33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B8F8ED56-6CF2-4E3C-80E1-88C3022031A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E51C5072-A3A2-4B07-84AD-398C1F11F8E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ED418A33-BF21-4ADA-A321-0E70E220D8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787CFB00-6BEA-4F53-A894-5F458E17B7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4BF15CB3-2155-48F2-9EC4-0583B93F91E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27BEA602-5373-4B00-8D50-77957A1455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DEEE472B-D0B9-4051-B47F-63C43C5F85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41B77B95-3712-4341-9FBB-1BCCC77EA3C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BEDB57BF-4895-4832-A4C9-12D63C5E38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8B25A5F1-9A82-41F5-A380-817C1123297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7AF9BA03-0B6D-41FA-B4E6-1978A61880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4AF04B6C-9AAD-410A-93F7-1C852285AC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FD010A20-3CDE-4458-8811-BC7D692DCC0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069C0D0F-915C-4B6E-966F-FFE703E26A8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E904A483-84BE-4493-9128-9EEE808675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CCD5D7FD-707C-4E8B-81E2-E32C7181DB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7650306E-71B0-4FAF-B37F-B40FB3D63D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E55B8833-D9B8-42FD-BD62-1FCD179D2B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19913A49-337A-4D74-BBD4-3DBC9803F49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3FDDBA6E-B567-429C-B6AF-D777D0A62E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D818E35E-7084-477F-802C-1E26CB7546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F54B37CF-1FC8-4409-BB5D-372C177F9C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ED5DC572-9D29-4F38-AC11-43A5A43CD6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1D011049-9E0A-48A2-A080-22BC053AD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1BC06928-4574-4A5B-9459-8A9F5B80D02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B5271B9B-C7F3-4D4C-9493-87CB3A93C1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9FC328C1-B627-4483-8561-B9573D85F0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755793C9-DC0D-4562-9370-BEF67D6CBF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E073DD41-8B66-4B75-ADBF-3FED4874F8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3F906B8E-B255-4977-8C64-A50E12B8156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5C46E5B5-6055-4B6C-ADBF-5CEF42ABA2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799CC0A7-ECD0-42B4-8F15-1597C0C111B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85192D74-511A-4D33-A67A-8369146605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D553C38F-9621-42FA-B452-08AA944920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7666441B-4D21-4CBC-AF26-F28574009C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1DFD96DF-01EF-497F-8B7A-0BDD229AC86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5009C47F-E4FB-480F-98AE-44E9D2FDECB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37BB627E-4B51-4A60-AF95-8EE63B3AFE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D50DDD84-D851-4F76-A993-920F97B21B1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5DD21EFB-BF24-4942-A0DB-EA945AC3AC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20F010DA-FF85-4F94-8D64-DFD6BB933C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9FB5D455-6228-4BBA-BA9E-00FA1FC1DB8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4E00E017-4FD8-41DA-A2F2-4AD5861D8F4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83658704-FC62-49E4-BB9B-91FB6E265A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B0C1A0CE-D2D6-4143-ACE7-A934EBC854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46503816-668B-4B47-9FA4-97D6C6C9C9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417182DF-9253-4043-BFF9-AA81D7E211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4E8AAF4A-EF33-4295-A822-AC45D20CCB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6D1E70A5-9F1A-4C90-B34F-F91B2C56AAF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8CFC04F6-7D90-4882-999F-B944070CEE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B94AEEA3-BCDD-401C-BA3D-80347D31DE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DADB6AB-6E6E-4ACE-9415-10F2C45531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91FF5E77-425F-454C-8BF6-C87BA1024AF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6AB3B034-66BD-4C13-A9FB-DFEA99B8CF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A98825D6-AE10-4062-9E5B-6225D0A632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2C8E58A0-5BDC-4FF5-A4C9-F2745341A1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6B7F7C6E-DD09-4605-B27F-2F5AAD68B18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8BFFB55C-F4BD-470C-8503-D658A7B7F7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8E3CFF3C-3D46-49EF-8EB8-366AB796A2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F37EF793-A5E0-4377-B045-C452B9E6FE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6D900026-D1D8-4007-8260-5FC93692CBB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E73D7CA5-7867-4F6E-976F-3C92B61C4B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900C2019-90A9-4838-B892-4D7784DD4AC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21A2AAE7-45BA-4725-B28C-2B6C52AFCF0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2301638C-F551-40F3-A713-293F1D8323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1C25F4DB-C4F8-414F-A911-03C600E19D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443448B6-23CF-4122-982E-1BDA3C2D18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0BB5EFE8-1742-4DC8-9D23-ABF1525D597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8F780D5A-6174-440E-96D4-E279195D233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C511F1E5-004E-46A7-B27C-B0D4C8C0C02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07B64E47-AB78-4DEE-B70C-E58C155529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CF130B81-F713-44EE-8108-0460E5B5129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DDEF89D4-090F-4053-93D7-5B3992202B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D03ED8B7-0F15-4BE0-92AF-968F40812C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E2F8AA56-42FF-4BF3-906B-CB826C59EB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B0B377E3-5004-43FF-BE42-9446EA2AF61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8551EAFB-716B-4977-B2F5-AF590EA350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8813E8A2-70FB-4FE9-9382-E9728B24D5F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6C9BE369-1BA9-46C6-A074-C82F410FE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C787F4E9-901C-4AF1-ABE8-7C4D384EE5B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F31FB50E-09E7-4D20-A7B9-6CC7CA793BF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9A161464-162B-4EBC-A96E-66636DEA4E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95C70D4F-B285-413A-88D6-897FCD98BA8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37E0A009-3E69-4A68-A083-E45E9F0E0C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733C9405-00A3-4B3D-938A-D3B83F89E18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15961025-A59E-4D71-886D-A05A0FE0131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FEF26F1F-71C0-4970-B7B4-75C734EAA9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501018C6-45C5-41CD-A718-F92850496D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7A3826B5-DCA4-4555-84DE-E0805A022D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0DD18871-2265-47EE-AE72-3FE90CF1074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B8B92643-94CC-4D6A-9D28-BC8307AD9F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85750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A144E6E-2A4E-4691-AC45-EC50285679A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4AD550EE-5725-4208-8FDF-06ECBD58EC5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01593EA2-37CC-41C0-9121-F84D8E8CFF0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915DC2A4-7FD3-4C81-AE73-848433D6FB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943C6291-C1F4-4523-8470-1FEAC99E75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91EA17DB-E1D3-42FA-B1F9-9DDF494FF17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3E72A8C9-1027-452E-86BB-3A7CCF1026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2D3848FC-3B5D-4F60-91FA-6E74975C766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0CE3FE42-DB6C-4817-8A1B-A1E649C7FB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A1F12FD9-4824-49FD-AD2E-139951A023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7622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245DB70A-B801-46CC-AF5A-4553EB5390C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DFF31FC2-5183-4AAF-8EDE-617CA6334B9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95EE5D36-C91C-4E88-973D-EE65A52C6B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5508BB94-805A-4F22-A9B8-7663FAE568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0B4F823B-0932-4184-AA8F-F36AFF01D1F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20D0CDE3-275E-4A5D-96F6-7C826FA871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081175AC-E445-43C8-8C7E-EF9D864B6D5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90B1D277-CEC7-4AC9-BF17-E03DB4A9B5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C6663195-088F-4019-BECF-4084C3FF88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23EC154B-3147-4CEF-AE2C-8E8D4CC97F3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EDB63C21-CB0F-4905-978D-FB1546D19C0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5569F5E1-8916-4F1D-8B36-1C6B25C5B2D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C5C13E21-4EE0-483E-86B2-1D45481ABA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8C133B17-A894-4305-82FB-DF887FBC91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98AD91EE-1D18-4D92-95DA-1851BB7369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E282E419-6D1F-4C65-A437-5AD1545A5B5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BB501B1B-FF86-4911-AA29-C0F05A807C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01FBE660-BB30-4F2C-8E37-E50D5A45C2C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B85ACC43-C070-4CBC-B71A-8959C43DC2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E6313522-329E-4CE9-9420-33E8BE10D47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BF529D43-3A1C-495D-9582-4BE5F9FD34E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5513710E-A0C7-4647-94BD-66084F82E0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4379FCB0-84B1-463A-B57F-338FC992127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FBE98F46-C545-4C94-9DC0-1A6338EFC7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BB49F4CC-3002-4DA0-8CFA-A7F62AA1D1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E7BD15FA-CAE8-47F3-B698-0FF3854E5CF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3D870C20-6635-45DE-9520-42724D21CA1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A6770208-8A03-4778-880E-AF73DD3EA78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EA8A69D0-F7A5-4070-9574-88C5B4D68A0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19A724E9-FEAD-4CC3-92FC-B024FFB5EC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C18FAC10-E285-41FC-AE4D-B1ABE168271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E0C1F48C-0802-4004-862C-86DD392BCE4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4D2249FF-DF08-4210-ABF4-1C30E3D16B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E640706D-8DC1-426A-BC25-0FCB5AF2BC8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82C9BE54-C7BA-4583-8A50-15688B1B084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1EA30B56-29B4-4829-B27A-FD5BE0DFEB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A87BE600-3009-4B92-8E54-E0D75A3D4D6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9CBE9BAA-6058-44A9-A5C5-A8F53F3185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C05C39BC-B912-4F86-B4B7-E14C9084027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679A7FE2-104D-415D-A6F8-9B644CF9855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7F7F70A0-6F13-4A3B-B86F-56301839D5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8E589F7E-A829-4943-9791-1B7D0732DEA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5F263738-F067-4ADC-A3E1-5093344B972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ABAB8985-21E9-482B-AA3B-5843F2F21F2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96108D90-A22C-4E88-9B1E-A349DA6516F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5FBCD3BE-1204-4881-8DC3-9D0C33C768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0710BAB6-5E3F-4866-B18D-E854529A78C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AA93A565-8CB3-419F-A140-BCA2CAD5D03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53BBA65E-7606-4C44-9B86-46949FB27B2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ABB9556A-489B-4CFE-9BB4-92A4DF748B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97698E1F-4113-4DF1-A86A-62B47EF1AC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93A4D868-5BBA-4207-88B6-08A469E9A42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3C412AB5-9011-42AA-B0A4-854564EC74D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64E2E0A9-E6CB-46D6-A12D-C156763FD4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B93E6784-8EDB-465A-BB02-4FFE83748A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5793AE85-2950-465D-8916-3D549C1E1C9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27B46084-07D1-4EC3-B86B-81468816BC6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86D00BCE-E3C8-498A-901B-A73CEAEBC23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46E83EA6-255E-47A4-80B9-DD43B79A36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A678B113-B898-4BA8-835C-294401E20EE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6770C2A5-D62D-4B02-9336-528A3A4D091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E65115BB-09E2-4519-92EB-30D8511EDEB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7A7EBEF4-AB79-4EC8-B2D7-7149A61FDD0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15A4B1A6-5AC7-49CC-AFD8-EAA4E539FD4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FC23FF75-FADF-4B0E-8E97-820DF35EC7D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A6F30488-BFB1-4D38-944A-0BB255ECDC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F4A64FB5-4847-4AFD-8F8F-8BFBAF5D753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5FF577F7-9F20-4CB7-AF5E-5FB78B6FF5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7873D2B0-1E35-4F89-8E72-B9C7E954C67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4348AF25-C322-4710-B666-97816C0F99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BB33C9F1-84C7-4E43-9ADB-BF3EF09CC47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EA394BC7-645C-4ED1-81A0-9AAED954E4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E3F25C0A-A959-47F8-A2DE-3FFD9315665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23DECBFE-D3C9-47CC-BE1F-AD475A2D281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3744F257-23D1-4D6D-854F-33BF99E8CB6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6BED50BB-205D-4E25-99BF-70F1D04C345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9F47DE72-7B64-4559-A663-BCB0913083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E85B8E5A-BBC0-41E2-A557-9384C15E729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0BC78B74-A5F0-4458-BBEA-4F737C4067C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053622FF-6446-4500-80FD-6040A449494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8FFD6C54-D6B4-430C-A0FA-1AC894E2600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ADB1DF7C-0D94-45C1-8D36-64EFE66F7A2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23808647-CA5B-4707-ABB6-D521E90E32A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7534201A-EB01-41C6-AE5C-0C646F439AA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5A366FE8-779C-4EC4-A6B0-4AE3135049D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77712BF4-8E9B-4109-B2C2-B79A42EC0DC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F5074C12-A88D-43A9-A1F2-96DC0D7444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F8F95CBB-2DE5-4640-88E7-A112F1F8F78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8C745AD1-12F8-4916-8EE2-06420FE7A2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C55453BB-808B-4A80-BC75-29536755951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6BA04256-1358-4F7D-9781-3A6EE0E8958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DD80A483-2A41-4362-85E2-DD84930721A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88BB21D9-B794-4FD9-9CB3-69229D552FE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74E5BE55-5D9F-4440-972A-9CF8176A97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92F9F503-F593-4CE8-86BA-9264C4FB1F2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A3D81CCE-47DE-427E-BFB5-965C6DED17E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83393A4E-B140-44B7-9CAB-5C38FF7E65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37D0948B-7764-4960-A275-79CBA60A1B8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055CFA9E-69BE-40B9-B6DB-C4CFEEB001D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702D53B5-4B02-43DF-954C-3492FDAC36A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9C2451B9-F15C-4CD7-BBEF-1F6F8E96451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5E863F13-946C-4C96-9697-788105B14B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358A8591-EBEE-4A28-822F-B8A1CE5EA69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B782676B-89BF-4B80-8968-114801788E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C79830CF-A0E5-4DC6-99AF-A943FCE2E68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CF63C642-897C-44E2-9845-7AD9B635079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B8FFE036-8FED-4AE9-9141-6AB7608F7F1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54B7BCE7-D181-4B89-9408-266129219ED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66C6A65C-198B-4BDF-859A-3A01FB27067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B5114841-19CE-4EE1-B88E-F9635AA3882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31F6957D-7CB3-44AF-890F-A80197913CC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4BEF10BD-E4BE-406B-8B1B-213E65315D7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49526783-474E-4E6F-9491-6341C74FE39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B06EB9A2-18D6-4C31-9DFC-53810ED2D9F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ED173BD7-9833-4DC2-AE7C-5582196D3E8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E90CBB42-FB17-4E70-80AF-579ADD665E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A5663088-AE2B-4246-AEF6-A34A426DE7B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0A9AEDB3-8D1F-4A32-9DB4-36AADF41C53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56C82935-60B3-41BE-B489-837D58E2AC8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EF7C6AE-40F8-4F80-AC79-45CDB621FD7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B94CF0AC-5D56-442F-833E-8A1E76E442E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F7D39E76-23C0-453C-89D1-99C87C0A392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3364BCEA-7941-4220-BE85-8DA022864DD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6389BB76-D265-483F-9188-391B689D03F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03F84F70-9772-4D37-AA54-C94DF1866DC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86C68816-389B-4D6F-9C3C-FAC050F90DC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3E8E3733-3179-4DE3-8721-3951E4063BF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FC71A5CA-25D4-4A48-B3D5-FE3F184CCE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46E54CCF-FC57-4440-A4DF-4D9E6BA7643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DCF5F8B8-58D4-4FB1-AD40-99F1B5B01F49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5E74A52C-CFD5-438D-A926-A7F08C07563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F2941ECC-762D-43C6-B989-937243567CA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6A54FACB-847D-4147-A385-A604F171D2D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9A6810D9-8AE9-4A7D-ADF6-5A7CC264E23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454090F4-D7A5-4A98-87C2-64805542099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FD0D74C9-7C95-43D7-B7F6-012007E7416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7BD7E399-D3EB-4F29-8DE3-FE400D46AF5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8D605ABF-9D5E-4E29-BC0D-1845BD1EA2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5A573416-2C41-429B-B322-1D58C914465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72081460-0E7A-4029-A446-3D83EC1DF33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8B909E68-8C4A-4262-8BD3-AEDE7A4995D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5032ADA9-5048-4257-BB8F-F0259CD59B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2C5048B4-E094-4B85-B43E-DFC4C704F3E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AEA02188-F257-4B82-A0BE-DFE8A8FD227A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532F8A88-FEB7-476E-BFB0-2CE2914904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F7744F01-B84D-4BE5-ADF1-EAF7918761A5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BBB59F7A-0119-4D96-9C13-9E470992390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60FF6F7C-9A8E-4D96-8896-0FAB55EF0C5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403F52AD-ECDC-4CDE-AAE0-8E3C91D01F6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1F1D7254-6962-4347-B6DF-AB3FA6B01F6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996F88E1-2CF9-4D61-BFE2-39573D4A415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24DDEEEA-27AC-41DF-AC5A-B77435F505D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8A9A1D77-C9C7-4877-9EA0-2B63D477925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6305BEF0-89CA-4856-B8D3-5A5CBC22548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71FEF4E3-FA1A-4518-94C0-0C0BF9CDB8D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24F8EA1B-6DA6-4B5F-B04F-61233C86AD1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2E04B5C9-BC12-4B77-B792-C42EAA91D3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4509CD97-2FE2-4D98-8BD5-355C060BA8DC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15E8E3B0-264E-465E-A2BA-1AA8FF7C1817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E621C7E3-B11B-49F7-952C-8D19196AD30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FB2B039E-5A2D-4D0B-BB8B-DFB4043645D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2AA9FDBE-46C8-4213-9CFE-8831799DFBB0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FFF1F409-3658-4B6B-AADC-5846396C137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12D9F310-B83F-4859-BB06-45190329B2F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9B02B53F-9C93-4EB5-8C84-039988DDA14E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F8412838-3EFC-4F88-8712-49AEB1D6AE4D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BFE4A5E0-3DAB-4DB0-8FC8-D459B4E5FBC1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332D07DA-0BE8-4E39-8DDF-B18125698B18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BCDEEE3C-81CC-4066-9FBD-92A902223E4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49214553-35F5-46B4-85E7-4C559E15A796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8AD54A93-272C-40B5-9300-2BF5CFB4DBB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4CADDEE4-DBDD-4902-8B43-84240AB141BF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732BEA90-2C1D-49E0-8EA4-6D29DC60B064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DC1A2E02-672F-4695-96A4-1F4FFA8BF862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0CE72BA4-D966-42C1-982E-34EB660880AB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90</xdr:row>
      <xdr:rowOff>0</xdr:rowOff>
    </xdr:from>
    <xdr:ext cx="95250" cy="295275"/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1D8AABE1-C226-4AB4-BB3A-08D38029F583}"/>
            </a:ext>
          </a:extLst>
        </xdr:cNvPr>
        <xdr:cNvSpPr txBox="1">
          <a:spLocks noChangeArrowheads="1"/>
        </xdr:cNvSpPr>
      </xdr:nvSpPr>
      <xdr:spPr bwMode="auto">
        <a:xfrm>
          <a:off x="1771650" y="19316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7AC33CC2-64C4-4823-98D9-EABC665A9CF5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3" name="Text Box 15">
          <a:extLst>
            <a:ext uri="{FF2B5EF4-FFF2-40B4-BE49-F238E27FC236}">
              <a16:creationId xmlns:a16="http://schemas.microsoft.com/office/drawing/2014/main" id="{0180E112-3EBF-4059-9AC6-D6E0293840EF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295275</xdr:rowOff>
    </xdr:to>
    <xdr:sp macro="" textlink="">
      <xdr:nvSpPr>
        <xdr:cNvPr id="5674" name="Cuadro de texto 1028">
          <a:extLst>
            <a:ext uri="{FF2B5EF4-FFF2-40B4-BE49-F238E27FC236}">
              <a16:creationId xmlns:a16="http://schemas.microsoft.com/office/drawing/2014/main" id="{7EE4999C-446C-48E6-A87C-9D40EFBAD86E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5" name="Text Box 15">
          <a:extLst>
            <a:ext uri="{FF2B5EF4-FFF2-40B4-BE49-F238E27FC236}">
              <a16:creationId xmlns:a16="http://schemas.microsoft.com/office/drawing/2014/main" id="{EF405A89-C50B-418D-B19F-51C43F4917B6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295275</xdr:rowOff>
    </xdr:to>
    <xdr:sp macro="" textlink="">
      <xdr:nvSpPr>
        <xdr:cNvPr id="5676" name="Cuadro de texto 1028">
          <a:extLst>
            <a:ext uri="{FF2B5EF4-FFF2-40B4-BE49-F238E27FC236}">
              <a16:creationId xmlns:a16="http://schemas.microsoft.com/office/drawing/2014/main" id="{CF79C704-40ED-4B12-B564-EC3BCA694A2A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161925</xdr:rowOff>
    </xdr:to>
    <xdr:sp macro="" textlink="">
      <xdr:nvSpPr>
        <xdr:cNvPr id="5677" name="Text Box 15">
          <a:extLst>
            <a:ext uri="{FF2B5EF4-FFF2-40B4-BE49-F238E27FC236}">
              <a16:creationId xmlns:a16="http://schemas.microsoft.com/office/drawing/2014/main" id="{25CA4DB5-138D-45A0-B417-60855648B5F1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86</xdr:row>
      <xdr:rowOff>0</xdr:rowOff>
    </xdr:from>
    <xdr:to>
      <xdr:col>1</xdr:col>
      <xdr:colOff>1495425</xdr:colOff>
      <xdr:row>86</xdr:row>
      <xdr:rowOff>295275</xdr:rowOff>
    </xdr:to>
    <xdr:sp macro="" textlink="">
      <xdr:nvSpPr>
        <xdr:cNvPr id="5678" name="Cuadro de texto 1028">
          <a:extLst>
            <a:ext uri="{FF2B5EF4-FFF2-40B4-BE49-F238E27FC236}">
              <a16:creationId xmlns:a16="http://schemas.microsoft.com/office/drawing/2014/main" id="{4FD09B70-801A-471D-AB8B-C370BA8FB580}"/>
            </a:ext>
          </a:extLst>
        </xdr:cNvPr>
        <xdr:cNvSpPr txBox="1">
          <a:spLocks noChangeArrowheads="1"/>
        </xdr:cNvSpPr>
      </xdr:nvSpPr>
      <xdr:spPr bwMode="auto">
        <a:xfrm>
          <a:off x="1885950" y="176974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DDB31E93-6F64-4B97-ABE7-BAA76B6A84F5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D3F9E677-FE8F-4035-8E08-FDC1EEBDFE9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17A96839-B875-4BE8-8E45-36E9A4A5F687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9FA70405-70E8-4575-A4EB-869B4B8A2F9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AEB56E16-5FDC-492B-B3C5-869F46D6B673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4" name="Text Box 9">
          <a:extLst>
            <a:ext uri="{FF2B5EF4-FFF2-40B4-BE49-F238E27FC236}">
              <a16:creationId xmlns:a16="http://schemas.microsoft.com/office/drawing/2014/main" id="{C789B8C0-8F42-468B-8F47-D295DB359027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507CB1EA-B1EA-41C3-962A-36DA2F76CF1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8B2D5F68-F7FF-4955-8AB0-D4D5B84D3AE6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50894BCB-D306-4877-A715-0335B0D50A5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1A70E23C-EEAA-4FFD-941A-16B79B7BF53D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8827072E-6329-49EC-A810-CA2290CA268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59143"/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64A5A115-733A-4BE1-8C14-5A824FE65F9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5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EE6CA1E1-59E5-4C0D-ADCA-00F8E66FA8B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2" name="Text Box 9">
          <a:extLst>
            <a:ext uri="{FF2B5EF4-FFF2-40B4-BE49-F238E27FC236}">
              <a16:creationId xmlns:a16="http://schemas.microsoft.com/office/drawing/2014/main" id="{C6F3F3B6-65EF-49B6-93CA-7605D8B0677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3344F3F2-D2CC-483D-81FC-C05D0B642F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694" name="Text Box 9">
          <a:extLst>
            <a:ext uri="{FF2B5EF4-FFF2-40B4-BE49-F238E27FC236}">
              <a16:creationId xmlns:a16="http://schemas.microsoft.com/office/drawing/2014/main" id="{CFBD4AA3-54C7-4780-8E41-FFA046F5D2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6AFE8161-0441-4C72-A5A6-604BBA654F0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25B48D0D-85D7-4CA3-9A83-D3367F1ECC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3781D372-D3E6-484A-A9A3-3D6321588C5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27EC3895-CE35-440E-947C-E7E461EF452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E517F845-99F9-4751-8B9D-7CE0BA1650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9BA04890-8FF6-4932-BBC3-BA1FDE2BD45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A90A9FAC-1565-44B0-89CA-F7A826F78DB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86850D13-ECAA-4F2A-A330-99B51DC257F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99DBEF35-E8DF-465A-B3D5-560915997A7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D5671B2-C886-4B29-9383-965CFD7CCF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46E26557-654A-4CA1-B67C-85469258DA1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C3686E74-EBD3-42F4-B249-C9ABCC0563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F2EEE8A7-AA34-4977-B3B8-FA9F625E947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6FFEE10B-9D60-41D0-8426-E9726ED4E5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48DBE5A0-6DF6-4955-86F3-6A4558A5D6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0FF53699-3D60-4937-925B-745C0E4A7A2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A8D54706-8E32-44E8-ACD9-168B04D22DC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1084DBC8-2793-40D3-9E83-59CF41A5AEE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C27AF8F7-02E7-4681-B1D3-69373E61217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A8B4463C-62FA-469C-AD18-C4B5A97294A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C643B146-D988-4125-8BAB-3625D53951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251A0628-D8DD-46A1-9A2C-82A87DBB23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4414632B-71BB-49E4-BE5E-080C2AE5272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7BAABA86-E34B-4801-A410-9F0F7398FB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3BC93B75-FA0A-4C6B-A0C0-7B6381427C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B0BDD7B9-CE0D-4C19-B0F6-B2568ACD64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9CBB9B3E-896E-4D28-9521-427094F042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920FB06-646D-4DD6-8B60-A5EA0EDEA4A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F388280D-862C-4B6B-9504-B234C41685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DF3C8649-C86F-4E8A-825C-37CB2FAA5FA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53FC2F7F-6B32-42D5-AF92-E30DFC536C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1F7D27B-BD0E-44B5-B2F0-AF0AEA6043A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FF14208F-E9EC-4245-BCBF-D51B010960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1672E124-699D-4DC9-852D-21EE7D9F7C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610B731E-CD8A-4E5B-A5F6-096D5FA52F4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9F0673EB-5F5E-4F95-8D91-A86771040BA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A8B4DBD2-921A-4A0C-82C5-1E62531699D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F5AF7666-8C78-4390-A7C1-52622A5C03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FF8A3D6E-06FF-43A0-93F1-99020DD4569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5A718FFF-4CEC-43E8-9EEB-FA80BA73C9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A9F0EE5E-2907-42E8-8D06-3F523E922D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659CDB87-B7CD-4048-B4B3-57D6663CA0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EE785A4F-1950-489E-95D0-43D4725CCBC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70645700-7CD1-4482-91E1-6E54218AAC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735E2E99-0FB5-4026-8D76-E434412D1E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B54ECC94-40F1-4E9D-8F24-7B661C589E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ACB0AFA4-B7F3-4DEE-A24B-A8F687D5F4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77802"/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7A68A56F-FCC9-4D3A-940D-4FA8EE7461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7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EC741E29-1486-4AEF-81D0-B5D2DA5D306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271B6E3F-0D3D-4FA8-9219-5ED01BEE81C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C65BA9CC-9004-4EA2-B336-538949A5D54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292103"/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97BFF507-8E55-4DE9-8233-727AD53B07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292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31A65878-70AF-4ACE-B9EF-279B921AD6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7DA63FA3-5859-4550-95B1-71E2FA542E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24765695-507B-4DCC-B954-380D27AC9D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EA03BA9B-217F-422F-9F42-BA036F471B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EE5698A2-F7EF-4ECF-A39E-7A743E9D03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13E9CB5F-C1B8-419E-8F59-07179991E30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7715154-374A-4DBB-A93C-D596727034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6E2BB399-0945-482B-9AAF-6E0CA47F4E1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81F2BE74-41ED-4FD8-A1DA-2030E3B66C6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6" name="Text Box 8">
          <a:extLst>
            <a:ext uri="{FF2B5EF4-FFF2-40B4-BE49-F238E27FC236}">
              <a16:creationId xmlns:a16="http://schemas.microsoft.com/office/drawing/2014/main" id="{92FF4938-250E-48EA-968C-5361F3FD31F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7" name="Text Box 9">
          <a:extLst>
            <a:ext uri="{FF2B5EF4-FFF2-40B4-BE49-F238E27FC236}">
              <a16:creationId xmlns:a16="http://schemas.microsoft.com/office/drawing/2014/main" id="{3BC637CA-4D74-495B-A725-3083B22E50C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8" name="Text Box 8">
          <a:extLst>
            <a:ext uri="{FF2B5EF4-FFF2-40B4-BE49-F238E27FC236}">
              <a16:creationId xmlns:a16="http://schemas.microsoft.com/office/drawing/2014/main" id="{3C4C7E6D-28A6-45C7-91D6-4304B458E5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59" name="Text Box 9">
          <a:extLst>
            <a:ext uri="{FF2B5EF4-FFF2-40B4-BE49-F238E27FC236}">
              <a16:creationId xmlns:a16="http://schemas.microsoft.com/office/drawing/2014/main" id="{5026A4D0-BC6C-4213-81DE-00DAA47E8D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AF54119B-6CD7-4C1D-B4F6-B7C28B180E6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1" name="Text Box 9">
          <a:extLst>
            <a:ext uri="{FF2B5EF4-FFF2-40B4-BE49-F238E27FC236}">
              <a16:creationId xmlns:a16="http://schemas.microsoft.com/office/drawing/2014/main" id="{AF2BA942-0621-47F9-BEF2-45F7684698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2" name="Text Box 8">
          <a:extLst>
            <a:ext uri="{FF2B5EF4-FFF2-40B4-BE49-F238E27FC236}">
              <a16:creationId xmlns:a16="http://schemas.microsoft.com/office/drawing/2014/main" id="{4B1E8642-8B94-4C12-9B25-06D3110E63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3" name="Text Box 9">
          <a:extLst>
            <a:ext uri="{FF2B5EF4-FFF2-40B4-BE49-F238E27FC236}">
              <a16:creationId xmlns:a16="http://schemas.microsoft.com/office/drawing/2014/main" id="{4D41BACF-7999-4CD5-B322-5B9F360FFF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4" name="Text Box 8">
          <a:extLst>
            <a:ext uri="{FF2B5EF4-FFF2-40B4-BE49-F238E27FC236}">
              <a16:creationId xmlns:a16="http://schemas.microsoft.com/office/drawing/2014/main" id="{9F4A4C5A-9A52-43C1-9A04-114922AC4F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5" name="Text Box 9">
          <a:extLst>
            <a:ext uri="{FF2B5EF4-FFF2-40B4-BE49-F238E27FC236}">
              <a16:creationId xmlns:a16="http://schemas.microsoft.com/office/drawing/2014/main" id="{310F9A95-CCBB-4EBA-98A8-7C21E43FC9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6" name="Text Box 8">
          <a:extLst>
            <a:ext uri="{FF2B5EF4-FFF2-40B4-BE49-F238E27FC236}">
              <a16:creationId xmlns:a16="http://schemas.microsoft.com/office/drawing/2014/main" id="{89A2E477-D84E-415C-AE13-5759BFBDE07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67" name="Text Box 9">
          <a:extLst>
            <a:ext uri="{FF2B5EF4-FFF2-40B4-BE49-F238E27FC236}">
              <a16:creationId xmlns:a16="http://schemas.microsoft.com/office/drawing/2014/main" id="{7DD14B6E-9474-4D01-A7E4-F3E0A8E6D9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68" name="Text Box 8">
          <a:extLst>
            <a:ext uri="{FF2B5EF4-FFF2-40B4-BE49-F238E27FC236}">
              <a16:creationId xmlns:a16="http://schemas.microsoft.com/office/drawing/2014/main" id="{C712EC85-ADAC-4394-B08E-FD2B0E05D66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69" name="Text Box 9">
          <a:extLst>
            <a:ext uri="{FF2B5EF4-FFF2-40B4-BE49-F238E27FC236}">
              <a16:creationId xmlns:a16="http://schemas.microsoft.com/office/drawing/2014/main" id="{1A8EEA04-B0D7-4695-8116-7768422E7D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70" name="Text Box 8">
          <a:extLst>
            <a:ext uri="{FF2B5EF4-FFF2-40B4-BE49-F238E27FC236}">
              <a16:creationId xmlns:a16="http://schemas.microsoft.com/office/drawing/2014/main" id="{9F2DF424-41EB-49E5-BAB8-E9319A3726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771" name="Text Box 9">
          <a:extLst>
            <a:ext uri="{FF2B5EF4-FFF2-40B4-BE49-F238E27FC236}">
              <a16:creationId xmlns:a16="http://schemas.microsoft.com/office/drawing/2014/main" id="{53491AC7-9417-441D-AEE8-F6548CABE38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2" name="Text Box 8">
          <a:extLst>
            <a:ext uri="{FF2B5EF4-FFF2-40B4-BE49-F238E27FC236}">
              <a16:creationId xmlns:a16="http://schemas.microsoft.com/office/drawing/2014/main" id="{B3C45731-65E2-498F-9D4D-C13C000758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A79FE6FD-8ACA-4B03-B7B0-53A7CF4CBE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F5408032-156D-4BF0-9DBD-CADC3C1A64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5" name="Text Box 8">
          <a:extLst>
            <a:ext uri="{FF2B5EF4-FFF2-40B4-BE49-F238E27FC236}">
              <a16:creationId xmlns:a16="http://schemas.microsoft.com/office/drawing/2014/main" id="{A004313C-EE8A-4523-A94F-D1D4464359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6" name="Text Box 9">
          <a:extLst>
            <a:ext uri="{FF2B5EF4-FFF2-40B4-BE49-F238E27FC236}">
              <a16:creationId xmlns:a16="http://schemas.microsoft.com/office/drawing/2014/main" id="{6C8F2AF8-0D58-43E0-9F48-F41C8042AFF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7" name="Text Box 8">
          <a:extLst>
            <a:ext uri="{FF2B5EF4-FFF2-40B4-BE49-F238E27FC236}">
              <a16:creationId xmlns:a16="http://schemas.microsoft.com/office/drawing/2014/main" id="{7C67CB35-B6F6-4334-8D94-078E895D882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8" name="Text Box 9">
          <a:extLst>
            <a:ext uri="{FF2B5EF4-FFF2-40B4-BE49-F238E27FC236}">
              <a16:creationId xmlns:a16="http://schemas.microsoft.com/office/drawing/2014/main" id="{BEB64E93-1E47-45E2-AC09-C55D9F524D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BAEE38AA-6E0F-4D99-A1F5-9236AA896C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0" name="Text Box 9">
          <a:extLst>
            <a:ext uri="{FF2B5EF4-FFF2-40B4-BE49-F238E27FC236}">
              <a16:creationId xmlns:a16="http://schemas.microsoft.com/office/drawing/2014/main" id="{6F045C9C-50F4-4437-A348-24951669943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1" name="Text Box 8">
          <a:extLst>
            <a:ext uri="{FF2B5EF4-FFF2-40B4-BE49-F238E27FC236}">
              <a16:creationId xmlns:a16="http://schemas.microsoft.com/office/drawing/2014/main" id="{2A8D2E76-7B68-482A-A501-B464E30B63F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2" name="Text Box 9">
          <a:extLst>
            <a:ext uri="{FF2B5EF4-FFF2-40B4-BE49-F238E27FC236}">
              <a16:creationId xmlns:a16="http://schemas.microsoft.com/office/drawing/2014/main" id="{FE44AEA8-7F0E-46F1-8062-49EE9EF981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3" name="Text Box 8">
          <a:extLst>
            <a:ext uri="{FF2B5EF4-FFF2-40B4-BE49-F238E27FC236}">
              <a16:creationId xmlns:a16="http://schemas.microsoft.com/office/drawing/2014/main" id="{04B85379-00B8-4135-99B5-3D7A92F15BB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4" name="Text Box 9">
          <a:extLst>
            <a:ext uri="{FF2B5EF4-FFF2-40B4-BE49-F238E27FC236}">
              <a16:creationId xmlns:a16="http://schemas.microsoft.com/office/drawing/2014/main" id="{CDC2A497-2599-43F4-806A-E477E39B2CB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A5BA673D-9628-47B1-817B-9ABD8B34CB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6" name="Text Box 8">
          <a:extLst>
            <a:ext uri="{FF2B5EF4-FFF2-40B4-BE49-F238E27FC236}">
              <a16:creationId xmlns:a16="http://schemas.microsoft.com/office/drawing/2014/main" id="{6FCAF00A-5057-4618-80DC-C8B7769624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7" name="Text Box 9">
          <a:extLst>
            <a:ext uri="{FF2B5EF4-FFF2-40B4-BE49-F238E27FC236}">
              <a16:creationId xmlns:a16="http://schemas.microsoft.com/office/drawing/2014/main" id="{93B77456-A634-4E13-94B8-750E33E70D3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8" name="Text Box 8">
          <a:extLst>
            <a:ext uri="{FF2B5EF4-FFF2-40B4-BE49-F238E27FC236}">
              <a16:creationId xmlns:a16="http://schemas.microsoft.com/office/drawing/2014/main" id="{C813A5F4-F6B4-423F-B2C4-5F22E9D9EA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89" name="Text Box 9">
          <a:extLst>
            <a:ext uri="{FF2B5EF4-FFF2-40B4-BE49-F238E27FC236}">
              <a16:creationId xmlns:a16="http://schemas.microsoft.com/office/drawing/2014/main" id="{7CBBFE22-CAB6-45DF-91AF-4033446C7AD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0" name="Text Box 8">
          <a:extLst>
            <a:ext uri="{FF2B5EF4-FFF2-40B4-BE49-F238E27FC236}">
              <a16:creationId xmlns:a16="http://schemas.microsoft.com/office/drawing/2014/main" id="{100ADF64-6FB6-4690-8C37-14448FB494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1" name="Text Box 9">
          <a:extLst>
            <a:ext uri="{FF2B5EF4-FFF2-40B4-BE49-F238E27FC236}">
              <a16:creationId xmlns:a16="http://schemas.microsoft.com/office/drawing/2014/main" id="{F53EAA5A-1C2D-49B6-AF7E-385A63221BF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2" name="Text Box 8">
          <a:extLst>
            <a:ext uri="{FF2B5EF4-FFF2-40B4-BE49-F238E27FC236}">
              <a16:creationId xmlns:a16="http://schemas.microsoft.com/office/drawing/2014/main" id="{C29EF796-BDD2-46CF-9525-6D3B2E09048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3" name="Text Box 9">
          <a:extLst>
            <a:ext uri="{FF2B5EF4-FFF2-40B4-BE49-F238E27FC236}">
              <a16:creationId xmlns:a16="http://schemas.microsoft.com/office/drawing/2014/main" id="{A7DF1697-D1C5-4595-80CA-421F69903B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4" name="Text Box 8">
          <a:extLst>
            <a:ext uri="{FF2B5EF4-FFF2-40B4-BE49-F238E27FC236}">
              <a16:creationId xmlns:a16="http://schemas.microsoft.com/office/drawing/2014/main" id="{97E6F981-B0E7-45E7-BB39-A190890BBB5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5" name="Text Box 9">
          <a:extLst>
            <a:ext uri="{FF2B5EF4-FFF2-40B4-BE49-F238E27FC236}">
              <a16:creationId xmlns:a16="http://schemas.microsoft.com/office/drawing/2014/main" id="{BEE36FB2-F39F-40E7-8AF0-088F7AA56E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6" name="Text Box 8">
          <a:extLst>
            <a:ext uri="{FF2B5EF4-FFF2-40B4-BE49-F238E27FC236}">
              <a16:creationId xmlns:a16="http://schemas.microsoft.com/office/drawing/2014/main" id="{20AE9490-EEED-484A-9720-3A3DECAC333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7" name="Text Box 9">
          <a:extLst>
            <a:ext uri="{FF2B5EF4-FFF2-40B4-BE49-F238E27FC236}">
              <a16:creationId xmlns:a16="http://schemas.microsoft.com/office/drawing/2014/main" id="{100D31A0-C5C0-470E-8554-2BEC4FF85D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8" name="Text Box 8">
          <a:extLst>
            <a:ext uri="{FF2B5EF4-FFF2-40B4-BE49-F238E27FC236}">
              <a16:creationId xmlns:a16="http://schemas.microsoft.com/office/drawing/2014/main" id="{A3B11C60-2975-4291-9B33-3F65DCC0A0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945D9F11-5E9C-4D11-A1DC-850AC86690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0" name="Text Box 9">
          <a:extLst>
            <a:ext uri="{FF2B5EF4-FFF2-40B4-BE49-F238E27FC236}">
              <a16:creationId xmlns:a16="http://schemas.microsoft.com/office/drawing/2014/main" id="{EFA1C356-3750-4319-96F4-52A6952F72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D7437738-1593-42CE-BD92-15FCC2AED1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CA4FD3D9-3B0B-4EDE-A0BA-82C75B4AAF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C10147F0-DEBD-45E5-B23B-E6ED4409870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4" name="Text Box 9">
          <a:extLst>
            <a:ext uri="{FF2B5EF4-FFF2-40B4-BE49-F238E27FC236}">
              <a16:creationId xmlns:a16="http://schemas.microsoft.com/office/drawing/2014/main" id="{D7DF5F57-75F8-471C-A2A7-3ABDD32748B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578C6BD9-EDA6-4E3B-AE8F-E099597DA5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6" name="Text Box 9">
          <a:extLst>
            <a:ext uri="{FF2B5EF4-FFF2-40B4-BE49-F238E27FC236}">
              <a16:creationId xmlns:a16="http://schemas.microsoft.com/office/drawing/2014/main" id="{4D4E6322-D383-4EB6-825A-D626BFEEAF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7" name="Text Box 8">
          <a:extLst>
            <a:ext uri="{FF2B5EF4-FFF2-40B4-BE49-F238E27FC236}">
              <a16:creationId xmlns:a16="http://schemas.microsoft.com/office/drawing/2014/main" id="{1867FBB3-B49C-43D2-AD25-DD35363834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8" name="Text Box 9">
          <a:extLst>
            <a:ext uri="{FF2B5EF4-FFF2-40B4-BE49-F238E27FC236}">
              <a16:creationId xmlns:a16="http://schemas.microsoft.com/office/drawing/2014/main" id="{311F0847-27A2-4AEF-AA6F-86C08730F87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09" name="Text Box 8">
          <a:extLst>
            <a:ext uri="{FF2B5EF4-FFF2-40B4-BE49-F238E27FC236}">
              <a16:creationId xmlns:a16="http://schemas.microsoft.com/office/drawing/2014/main" id="{BBAD81EA-976E-47FD-8E13-5FBE1AF6D7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0" name="Text Box 9">
          <a:extLst>
            <a:ext uri="{FF2B5EF4-FFF2-40B4-BE49-F238E27FC236}">
              <a16:creationId xmlns:a16="http://schemas.microsoft.com/office/drawing/2014/main" id="{F289947B-A465-4E22-B7E2-60DF90371E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1" name="Text Box 8">
          <a:extLst>
            <a:ext uri="{FF2B5EF4-FFF2-40B4-BE49-F238E27FC236}">
              <a16:creationId xmlns:a16="http://schemas.microsoft.com/office/drawing/2014/main" id="{F4753886-AB79-45F3-89B3-AE948D117A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2" name="Text Box 9">
          <a:extLst>
            <a:ext uri="{FF2B5EF4-FFF2-40B4-BE49-F238E27FC236}">
              <a16:creationId xmlns:a16="http://schemas.microsoft.com/office/drawing/2014/main" id="{90B9FE1C-4E7D-4923-93CF-AA89DC7EE7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3" name="Text Box 8">
          <a:extLst>
            <a:ext uri="{FF2B5EF4-FFF2-40B4-BE49-F238E27FC236}">
              <a16:creationId xmlns:a16="http://schemas.microsoft.com/office/drawing/2014/main" id="{A9B24430-2C7A-4D1D-B0E5-8C70805F9C8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14" name="Text Box 9">
          <a:extLst>
            <a:ext uri="{FF2B5EF4-FFF2-40B4-BE49-F238E27FC236}">
              <a16:creationId xmlns:a16="http://schemas.microsoft.com/office/drawing/2014/main" id="{991F230D-5591-4F18-8664-66FA1BE26E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5" name="Text Box 8">
          <a:extLst>
            <a:ext uri="{FF2B5EF4-FFF2-40B4-BE49-F238E27FC236}">
              <a16:creationId xmlns:a16="http://schemas.microsoft.com/office/drawing/2014/main" id="{8B85C89A-677E-4D92-87D8-1331EB8132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6" name="Text Box 9">
          <a:extLst>
            <a:ext uri="{FF2B5EF4-FFF2-40B4-BE49-F238E27FC236}">
              <a16:creationId xmlns:a16="http://schemas.microsoft.com/office/drawing/2014/main" id="{CC9B0D30-CA91-46AA-8B03-D686EB68911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D92399CC-F95F-4427-8E98-B9790831E10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A6494219-FCC1-4C40-8E1D-B4864257AA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96FFCF43-4E40-4B44-A9FD-3A186F37682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0" name="Text Box 9">
          <a:extLst>
            <a:ext uri="{FF2B5EF4-FFF2-40B4-BE49-F238E27FC236}">
              <a16:creationId xmlns:a16="http://schemas.microsoft.com/office/drawing/2014/main" id="{8874D478-41F6-4077-BC23-0D03F3286B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3F6CB328-84C2-4B67-8EEB-3EF7A2644C8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2" name="Text Box 9">
          <a:extLst>
            <a:ext uri="{FF2B5EF4-FFF2-40B4-BE49-F238E27FC236}">
              <a16:creationId xmlns:a16="http://schemas.microsoft.com/office/drawing/2014/main" id="{6B4B0560-F973-498B-BC5E-B41458E6715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04F2E44F-599E-4D88-9F70-1CA51F146A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C8AF6A44-5099-4096-92CE-A5A62E80B33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A60EB6C9-02D5-4C2E-BBE9-42F8B1430FB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6" name="Text Box 9">
          <a:extLst>
            <a:ext uri="{FF2B5EF4-FFF2-40B4-BE49-F238E27FC236}">
              <a16:creationId xmlns:a16="http://schemas.microsoft.com/office/drawing/2014/main" id="{2EABB889-1EE3-49D0-986A-637D5A94F92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1731DC52-4704-4AF7-857C-CE5FFDAAB0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28" name="Text Box 9">
          <a:extLst>
            <a:ext uri="{FF2B5EF4-FFF2-40B4-BE49-F238E27FC236}">
              <a16:creationId xmlns:a16="http://schemas.microsoft.com/office/drawing/2014/main" id="{FCBBE319-515E-4C86-B321-13A57E43BB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7D4A8A6C-92CE-4EC4-BB23-88C71346A5E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1BD86FD0-3942-45F0-B019-7530240857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368A2561-791E-4A0F-8334-931735096F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2" name="Text Box 9">
          <a:extLst>
            <a:ext uri="{FF2B5EF4-FFF2-40B4-BE49-F238E27FC236}">
              <a16:creationId xmlns:a16="http://schemas.microsoft.com/office/drawing/2014/main" id="{F8B70AD6-7B30-43B3-A2BC-CCE8EFC9D2E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9900BA31-D4E0-4764-A091-7805039981A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4" name="Text Box 9">
          <a:extLst>
            <a:ext uri="{FF2B5EF4-FFF2-40B4-BE49-F238E27FC236}">
              <a16:creationId xmlns:a16="http://schemas.microsoft.com/office/drawing/2014/main" id="{D1B02BA8-EE65-4132-98BF-D31FE20DC02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5" name="Text Box 8">
          <a:extLst>
            <a:ext uri="{FF2B5EF4-FFF2-40B4-BE49-F238E27FC236}">
              <a16:creationId xmlns:a16="http://schemas.microsoft.com/office/drawing/2014/main" id="{E53F4F33-BFFE-436B-BF13-2F20504155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6" name="Text Box 9">
          <a:extLst>
            <a:ext uri="{FF2B5EF4-FFF2-40B4-BE49-F238E27FC236}">
              <a16:creationId xmlns:a16="http://schemas.microsoft.com/office/drawing/2014/main" id="{FABBD368-0F20-4F3C-BB12-AB3D426FD0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7" name="Text Box 8">
          <a:extLst>
            <a:ext uri="{FF2B5EF4-FFF2-40B4-BE49-F238E27FC236}">
              <a16:creationId xmlns:a16="http://schemas.microsoft.com/office/drawing/2014/main" id="{1AF494FC-FC7F-4AFF-9323-9146A69A5E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8" name="Text Box 9">
          <a:extLst>
            <a:ext uri="{FF2B5EF4-FFF2-40B4-BE49-F238E27FC236}">
              <a16:creationId xmlns:a16="http://schemas.microsoft.com/office/drawing/2014/main" id="{05717EB3-DA34-47B8-BDDF-FED948512D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DA2121AB-7654-44E2-BE07-7539163C523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7FE111C9-6476-4D60-98DD-074FE3AAF75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F5C9414B-A3D0-4E9A-A92B-0C262495DD9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2" name="Text Box 9">
          <a:extLst>
            <a:ext uri="{FF2B5EF4-FFF2-40B4-BE49-F238E27FC236}">
              <a16:creationId xmlns:a16="http://schemas.microsoft.com/office/drawing/2014/main" id="{F1ED2390-8C95-4D53-B803-7E63F4FA63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3" name="Text Box 8">
          <a:extLst>
            <a:ext uri="{FF2B5EF4-FFF2-40B4-BE49-F238E27FC236}">
              <a16:creationId xmlns:a16="http://schemas.microsoft.com/office/drawing/2014/main" id="{47A9E67A-1B1E-453C-90E3-3E5D779CC50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4" name="Text Box 9">
          <a:extLst>
            <a:ext uri="{FF2B5EF4-FFF2-40B4-BE49-F238E27FC236}">
              <a16:creationId xmlns:a16="http://schemas.microsoft.com/office/drawing/2014/main" id="{BC6B3422-6111-49B6-BEDC-C05F20B5F4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5" name="Text Box 8">
          <a:extLst>
            <a:ext uri="{FF2B5EF4-FFF2-40B4-BE49-F238E27FC236}">
              <a16:creationId xmlns:a16="http://schemas.microsoft.com/office/drawing/2014/main" id="{972A3D1E-9847-49C4-85FF-E062A79BC95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6" name="Text Box 9">
          <a:extLst>
            <a:ext uri="{FF2B5EF4-FFF2-40B4-BE49-F238E27FC236}">
              <a16:creationId xmlns:a16="http://schemas.microsoft.com/office/drawing/2014/main" id="{8F45D06D-DF71-454A-8093-91DAAD5B298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8166D6B8-3ED6-4944-BE1F-6CA6F6A81B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48" name="Text Box 9">
          <a:extLst>
            <a:ext uri="{FF2B5EF4-FFF2-40B4-BE49-F238E27FC236}">
              <a16:creationId xmlns:a16="http://schemas.microsoft.com/office/drawing/2014/main" id="{78BA0204-6C38-4757-B97B-42780230869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9CE6E2E1-5BE2-4101-93A5-F325F31411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0" name="Text Box 9">
          <a:extLst>
            <a:ext uri="{FF2B5EF4-FFF2-40B4-BE49-F238E27FC236}">
              <a16:creationId xmlns:a16="http://schemas.microsoft.com/office/drawing/2014/main" id="{72F47D56-9F2C-42C2-A5EB-0637B9900D7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5654D1D1-E031-4781-94A8-08E0EEF50F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2" name="Text Box 9">
          <a:extLst>
            <a:ext uri="{FF2B5EF4-FFF2-40B4-BE49-F238E27FC236}">
              <a16:creationId xmlns:a16="http://schemas.microsoft.com/office/drawing/2014/main" id="{CE8E0587-BC58-4F10-A1BE-62DA39C06E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89F8B3E8-3D72-415F-8DE9-0BE1DDB7A2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E4D06D82-D5BD-4EC1-B926-AC30F449AF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777D3E10-2DF7-40B0-95A7-CCF571DFC01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56" name="Text Box 9">
          <a:extLst>
            <a:ext uri="{FF2B5EF4-FFF2-40B4-BE49-F238E27FC236}">
              <a16:creationId xmlns:a16="http://schemas.microsoft.com/office/drawing/2014/main" id="{9AED30A6-7A7D-4648-A67D-9F86AD0D88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15E9DDB4-416D-41AF-BFED-1CA2A6853F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8" name="Text Box 9">
          <a:extLst>
            <a:ext uri="{FF2B5EF4-FFF2-40B4-BE49-F238E27FC236}">
              <a16:creationId xmlns:a16="http://schemas.microsoft.com/office/drawing/2014/main" id="{B4626A22-98EA-4AD9-98F6-03410B265A0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480B880E-1F76-4E00-BC7F-AB07652E95F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0" name="Text Box 9">
          <a:extLst>
            <a:ext uri="{FF2B5EF4-FFF2-40B4-BE49-F238E27FC236}">
              <a16:creationId xmlns:a16="http://schemas.microsoft.com/office/drawing/2014/main" id="{E379EE74-88E9-492D-9D98-EDB603B7B0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1F010528-7482-4879-920B-431C52ABA09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81982A9E-8678-49B4-B2B0-A386C85A6DA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3" name="Text Box 8">
          <a:extLst>
            <a:ext uri="{FF2B5EF4-FFF2-40B4-BE49-F238E27FC236}">
              <a16:creationId xmlns:a16="http://schemas.microsoft.com/office/drawing/2014/main" id="{EFD7E21B-FF99-4F47-899A-F6BE729A77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64" name="Text Box 9">
          <a:extLst>
            <a:ext uri="{FF2B5EF4-FFF2-40B4-BE49-F238E27FC236}">
              <a16:creationId xmlns:a16="http://schemas.microsoft.com/office/drawing/2014/main" id="{6FACF38D-AA69-46C3-8A56-7C2EE3C6FB7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275A6322-2AC8-4FAC-8BC6-59183002F2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6" name="Text Box 8">
          <a:extLst>
            <a:ext uri="{FF2B5EF4-FFF2-40B4-BE49-F238E27FC236}">
              <a16:creationId xmlns:a16="http://schemas.microsoft.com/office/drawing/2014/main" id="{975B8E55-497B-4E6B-83CC-4A165FAA5B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7" name="Text Box 9">
          <a:extLst>
            <a:ext uri="{FF2B5EF4-FFF2-40B4-BE49-F238E27FC236}">
              <a16:creationId xmlns:a16="http://schemas.microsoft.com/office/drawing/2014/main" id="{27403E87-61CF-43E0-AE63-3FC4FA3BBBD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8" name="Text Box 8">
          <a:extLst>
            <a:ext uri="{FF2B5EF4-FFF2-40B4-BE49-F238E27FC236}">
              <a16:creationId xmlns:a16="http://schemas.microsoft.com/office/drawing/2014/main" id="{06A9293A-CFFB-4224-85F6-F185A76D8FC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69" name="Text Box 9">
          <a:extLst>
            <a:ext uri="{FF2B5EF4-FFF2-40B4-BE49-F238E27FC236}">
              <a16:creationId xmlns:a16="http://schemas.microsoft.com/office/drawing/2014/main" id="{74BB373D-A1C3-4D90-B734-134A9B83E5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0" name="Text Box 8">
          <a:extLst>
            <a:ext uri="{FF2B5EF4-FFF2-40B4-BE49-F238E27FC236}">
              <a16:creationId xmlns:a16="http://schemas.microsoft.com/office/drawing/2014/main" id="{EC6B2998-01FB-48C4-A46D-4FB3C37AE8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1" name="Text Box 9">
          <a:extLst>
            <a:ext uri="{FF2B5EF4-FFF2-40B4-BE49-F238E27FC236}">
              <a16:creationId xmlns:a16="http://schemas.microsoft.com/office/drawing/2014/main" id="{5F119006-3554-402C-9C75-52A5C653F62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2" name="Text Box 8">
          <a:extLst>
            <a:ext uri="{FF2B5EF4-FFF2-40B4-BE49-F238E27FC236}">
              <a16:creationId xmlns:a16="http://schemas.microsoft.com/office/drawing/2014/main" id="{6ECBC202-0CAE-4A1A-B261-E0428364609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3" name="Text Box 9">
          <a:extLst>
            <a:ext uri="{FF2B5EF4-FFF2-40B4-BE49-F238E27FC236}">
              <a16:creationId xmlns:a16="http://schemas.microsoft.com/office/drawing/2014/main" id="{7BB4B328-91A3-4714-A52A-0D5889AC762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4" name="Text Box 8">
          <a:extLst>
            <a:ext uri="{FF2B5EF4-FFF2-40B4-BE49-F238E27FC236}">
              <a16:creationId xmlns:a16="http://schemas.microsoft.com/office/drawing/2014/main" id="{E385BF2A-D37B-49DA-B0FF-75DE8FFD20F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5" name="Text Box 9">
          <a:extLst>
            <a:ext uri="{FF2B5EF4-FFF2-40B4-BE49-F238E27FC236}">
              <a16:creationId xmlns:a16="http://schemas.microsoft.com/office/drawing/2014/main" id="{ACF91D31-FBF5-4FDA-BE43-88D8D60C9DE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6" name="Text Box 8">
          <a:extLst>
            <a:ext uri="{FF2B5EF4-FFF2-40B4-BE49-F238E27FC236}">
              <a16:creationId xmlns:a16="http://schemas.microsoft.com/office/drawing/2014/main" id="{6EBA9626-41FC-4ACC-9AD0-C5A6746965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77" name="Text Box 9">
          <a:extLst>
            <a:ext uri="{FF2B5EF4-FFF2-40B4-BE49-F238E27FC236}">
              <a16:creationId xmlns:a16="http://schemas.microsoft.com/office/drawing/2014/main" id="{18D001A8-F428-48EA-A4AC-72AA5A7330F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78" name="Text Box 8">
          <a:extLst>
            <a:ext uri="{FF2B5EF4-FFF2-40B4-BE49-F238E27FC236}">
              <a16:creationId xmlns:a16="http://schemas.microsoft.com/office/drawing/2014/main" id="{1DF0A3E0-6DBA-4F06-92EA-2A14E108191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79" name="Text Box 9">
          <a:extLst>
            <a:ext uri="{FF2B5EF4-FFF2-40B4-BE49-F238E27FC236}">
              <a16:creationId xmlns:a16="http://schemas.microsoft.com/office/drawing/2014/main" id="{3443F458-4EAA-4A14-9286-5284A2123C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80" name="Text Box 8">
          <a:extLst>
            <a:ext uri="{FF2B5EF4-FFF2-40B4-BE49-F238E27FC236}">
              <a16:creationId xmlns:a16="http://schemas.microsoft.com/office/drawing/2014/main" id="{82C71ED0-7275-4B0D-9007-A0D325B915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81" name="Text Box 9">
          <a:extLst>
            <a:ext uri="{FF2B5EF4-FFF2-40B4-BE49-F238E27FC236}">
              <a16:creationId xmlns:a16="http://schemas.microsoft.com/office/drawing/2014/main" id="{B03E1994-F30B-4FDD-B437-C8A071639F2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53EAB26A-3D4A-4F57-B228-BF1B63E144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80C41656-24CD-4963-846E-2E7ED889C0F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32A26FEC-0727-4A8F-A17E-1F5FF155B2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5" name="Text Box 8">
          <a:extLst>
            <a:ext uri="{FF2B5EF4-FFF2-40B4-BE49-F238E27FC236}">
              <a16:creationId xmlns:a16="http://schemas.microsoft.com/office/drawing/2014/main" id="{AD5A99DF-7D7F-45DB-B4BB-297CA38C781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6" name="Text Box 9">
          <a:extLst>
            <a:ext uri="{FF2B5EF4-FFF2-40B4-BE49-F238E27FC236}">
              <a16:creationId xmlns:a16="http://schemas.microsoft.com/office/drawing/2014/main" id="{8E84FE06-B117-4117-B2B6-2B4C6DC4B6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7" name="Text Box 8">
          <a:extLst>
            <a:ext uri="{FF2B5EF4-FFF2-40B4-BE49-F238E27FC236}">
              <a16:creationId xmlns:a16="http://schemas.microsoft.com/office/drawing/2014/main" id="{804F045A-6660-4C8A-A2DE-F2828D9742D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8" name="Text Box 9">
          <a:extLst>
            <a:ext uri="{FF2B5EF4-FFF2-40B4-BE49-F238E27FC236}">
              <a16:creationId xmlns:a16="http://schemas.microsoft.com/office/drawing/2014/main" id="{FCCC2E2C-792B-43BA-BF41-CEED139D936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89" name="Text Box 8">
          <a:extLst>
            <a:ext uri="{FF2B5EF4-FFF2-40B4-BE49-F238E27FC236}">
              <a16:creationId xmlns:a16="http://schemas.microsoft.com/office/drawing/2014/main" id="{97BCA086-566D-4491-8501-13BE5421F8F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0" name="Text Box 9">
          <a:extLst>
            <a:ext uri="{FF2B5EF4-FFF2-40B4-BE49-F238E27FC236}">
              <a16:creationId xmlns:a16="http://schemas.microsoft.com/office/drawing/2014/main" id="{3B703CED-025A-4842-8229-A7780016553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04FE9A75-0F57-462D-9B47-95670BD7E9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2" name="Text Box 9">
          <a:extLst>
            <a:ext uri="{FF2B5EF4-FFF2-40B4-BE49-F238E27FC236}">
              <a16:creationId xmlns:a16="http://schemas.microsoft.com/office/drawing/2014/main" id="{EC89CFBA-D7E8-4B3E-A41D-DBE8A43697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3" name="Text Box 8">
          <a:extLst>
            <a:ext uri="{FF2B5EF4-FFF2-40B4-BE49-F238E27FC236}">
              <a16:creationId xmlns:a16="http://schemas.microsoft.com/office/drawing/2014/main" id="{37AE0CA3-A5F2-4E48-9837-59A29F02CA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4" name="Text Box 9">
          <a:extLst>
            <a:ext uri="{FF2B5EF4-FFF2-40B4-BE49-F238E27FC236}">
              <a16:creationId xmlns:a16="http://schemas.microsoft.com/office/drawing/2014/main" id="{7C535C1B-626C-460E-93D3-ED051FE9C4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C0A56FF6-4D2B-4EAE-8266-BD9AEDBE71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6" name="Text Box 9">
          <a:extLst>
            <a:ext uri="{FF2B5EF4-FFF2-40B4-BE49-F238E27FC236}">
              <a16:creationId xmlns:a16="http://schemas.microsoft.com/office/drawing/2014/main" id="{B8A00087-1274-420D-8888-16BD990F61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03A97C06-B88D-4356-ADBE-1B16A46FB2D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2DC6E58F-AB4D-490A-81F0-7153951CFC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586C6029-6CCA-4B05-9F66-E62CD3F89F8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0" name="Text Box 8">
          <a:extLst>
            <a:ext uri="{FF2B5EF4-FFF2-40B4-BE49-F238E27FC236}">
              <a16:creationId xmlns:a16="http://schemas.microsoft.com/office/drawing/2014/main" id="{1FAA1746-EACE-4CB5-A072-50EC0D558C2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1" name="Text Box 9">
          <a:extLst>
            <a:ext uri="{FF2B5EF4-FFF2-40B4-BE49-F238E27FC236}">
              <a16:creationId xmlns:a16="http://schemas.microsoft.com/office/drawing/2014/main" id="{670A672B-DDB0-4191-B9B7-934E57B170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2" name="Text Box 8">
          <a:extLst>
            <a:ext uri="{FF2B5EF4-FFF2-40B4-BE49-F238E27FC236}">
              <a16:creationId xmlns:a16="http://schemas.microsoft.com/office/drawing/2014/main" id="{09AA70E9-BFF9-4CFE-A81E-AD0FB11EBA3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3" name="Text Box 9">
          <a:extLst>
            <a:ext uri="{FF2B5EF4-FFF2-40B4-BE49-F238E27FC236}">
              <a16:creationId xmlns:a16="http://schemas.microsoft.com/office/drawing/2014/main" id="{35D205A2-D66D-448D-A122-7DBFCE44C63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4" name="Text Box 8">
          <a:extLst>
            <a:ext uri="{FF2B5EF4-FFF2-40B4-BE49-F238E27FC236}">
              <a16:creationId xmlns:a16="http://schemas.microsoft.com/office/drawing/2014/main" id="{50265839-C715-4959-9700-085DF51C78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5" name="Text Box 9">
          <a:extLst>
            <a:ext uri="{FF2B5EF4-FFF2-40B4-BE49-F238E27FC236}">
              <a16:creationId xmlns:a16="http://schemas.microsoft.com/office/drawing/2014/main" id="{F507A72E-4D04-439B-B091-F3BB4B63D6E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6" name="Text Box 8">
          <a:extLst>
            <a:ext uri="{FF2B5EF4-FFF2-40B4-BE49-F238E27FC236}">
              <a16:creationId xmlns:a16="http://schemas.microsoft.com/office/drawing/2014/main" id="{90C9641A-9FB4-4B62-ABE3-2495FA7919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7" name="Text Box 9">
          <a:extLst>
            <a:ext uri="{FF2B5EF4-FFF2-40B4-BE49-F238E27FC236}">
              <a16:creationId xmlns:a16="http://schemas.microsoft.com/office/drawing/2014/main" id="{FBE590B1-5E22-4CB3-94CD-3C9AA843F5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8" name="Text Box 8">
          <a:extLst>
            <a:ext uri="{FF2B5EF4-FFF2-40B4-BE49-F238E27FC236}">
              <a16:creationId xmlns:a16="http://schemas.microsoft.com/office/drawing/2014/main" id="{0522662A-9493-4A29-B05A-5383F74AB28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09" name="Text Box 9">
          <a:extLst>
            <a:ext uri="{FF2B5EF4-FFF2-40B4-BE49-F238E27FC236}">
              <a16:creationId xmlns:a16="http://schemas.microsoft.com/office/drawing/2014/main" id="{42AB6F03-19CC-4FA7-B20E-09CCD96DB69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0" name="Text Box 8">
          <a:extLst>
            <a:ext uri="{FF2B5EF4-FFF2-40B4-BE49-F238E27FC236}">
              <a16:creationId xmlns:a16="http://schemas.microsoft.com/office/drawing/2014/main" id="{0CB51452-D2C3-493A-96B0-224336DAD02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1" name="Text Box 9">
          <a:extLst>
            <a:ext uri="{FF2B5EF4-FFF2-40B4-BE49-F238E27FC236}">
              <a16:creationId xmlns:a16="http://schemas.microsoft.com/office/drawing/2014/main" id="{13716E0B-7A15-484D-9890-03EAA79DEC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2" name="Text Box 8">
          <a:extLst>
            <a:ext uri="{FF2B5EF4-FFF2-40B4-BE49-F238E27FC236}">
              <a16:creationId xmlns:a16="http://schemas.microsoft.com/office/drawing/2014/main" id="{3279A224-723C-42B0-A4F6-A01B4628529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9D6996E1-9696-49B5-BD64-120BB0A0649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4" name="Text Box 9">
          <a:extLst>
            <a:ext uri="{FF2B5EF4-FFF2-40B4-BE49-F238E27FC236}">
              <a16:creationId xmlns:a16="http://schemas.microsoft.com/office/drawing/2014/main" id="{B548ED89-9407-48AC-AF91-EC7DA7FBA8F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735669A5-191C-488C-BA88-406806FD70B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6" name="Text Box 9">
          <a:extLst>
            <a:ext uri="{FF2B5EF4-FFF2-40B4-BE49-F238E27FC236}">
              <a16:creationId xmlns:a16="http://schemas.microsoft.com/office/drawing/2014/main" id="{B9C6644E-508C-4A74-87AD-2C4644D5FA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7" name="Text Box 8">
          <a:extLst>
            <a:ext uri="{FF2B5EF4-FFF2-40B4-BE49-F238E27FC236}">
              <a16:creationId xmlns:a16="http://schemas.microsoft.com/office/drawing/2014/main" id="{42224FAE-3753-405D-9947-1BE105CBE5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8" name="Text Box 9">
          <a:extLst>
            <a:ext uri="{FF2B5EF4-FFF2-40B4-BE49-F238E27FC236}">
              <a16:creationId xmlns:a16="http://schemas.microsoft.com/office/drawing/2014/main" id="{E382A5B4-E179-43F5-B394-DA95C671AE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19" name="Text Box 8">
          <a:extLst>
            <a:ext uri="{FF2B5EF4-FFF2-40B4-BE49-F238E27FC236}">
              <a16:creationId xmlns:a16="http://schemas.microsoft.com/office/drawing/2014/main" id="{1E794705-4D6C-46A2-B7E9-E0BB6B4B0D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0" name="Text Box 9">
          <a:extLst>
            <a:ext uri="{FF2B5EF4-FFF2-40B4-BE49-F238E27FC236}">
              <a16:creationId xmlns:a16="http://schemas.microsoft.com/office/drawing/2014/main" id="{1A038FA2-8015-4C18-A0D1-619891F0DC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1" name="Text Box 8">
          <a:extLst>
            <a:ext uri="{FF2B5EF4-FFF2-40B4-BE49-F238E27FC236}">
              <a16:creationId xmlns:a16="http://schemas.microsoft.com/office/drawing/2014/main" id="{57661C39-1B61-4B85-BA1B-FCCC3C79B00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2" name="Text Box 9">
          <a:extLst>
            <a:ext uri="{FF2B5EF4-FFF2-40B4-BE49-F238E27FC236}">
              <a16:creationId xmlns:a16="http://schemas.microsoft.com/office/drawing/2014/main" id="{19216F42-8960-4E2B-A848-7D4D8BC3839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3" name="Text Box 8">
          <a:extLst>
            <a:ext uri="{FF2B5EF4-FFF2-40B4-BE49-F238E27FC236}">
              <a16:creationId xmlns:a16="http://schemas.microsoft.com/office/drawing/2014/main" id="{3F899ED0-7ECD-4368-9BBA-046986E25C6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4" name="Text Box 9">
          <a:extLst>
            <a:ext uri="{FF2B5EF4-FFF2-40B4-BE49-F238E27FC236}">
              <a16:creationId xmlns:a16="http://schemas.microsoft.com/office/drawing/2014/main" id="{101968DC-3A55-445C-A892-B0E9A99AEDD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5" name="Text Box 8">
          <a:extLst>
            <a:ext uri="{FF2B5EF4-FFF2-40B4-BE49-F238E27FC236}">
              <a16:creationId xmlns:a16="http://schemas.microsoft.com/office/drawing/2014/main" id="{C87B2AB4-3581-47D2-A318-31EC4ECD6AB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6" name="Text Box 9">
          <a:extLst>
            <a:ext uri="{FF2B5EF4-FFF2-40B4-BE49-F238E27FC236}">
              <a16:creationId xmlns:a16="http://schemas.microsoft.com/office/drawing/2014/main" id="{FD7E9642-CD8D-4EA3-991B-C5C39B9BBE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F58B8DAA-29BF-46A6-BDB7-96A00E8E54F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5A5F3850-961C-4DDD-95D0-E50360003D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926FBA19-190B-4EFE-81D3-A5F75C1880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0A9895CF-F85D-4F5F-B40A-CBB2977D68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1" name="Text Box 8">
          <a:extLst>
            <a:ext uri="{FF2B5EF4-FFF2-40B4-BE49-F238E27FC236}">
              <a16:creationId xmlns:a16="http://schemas.microsoft.com/office/drawing/2014/main" id="{D6890D40-F777-48AB-83EA-30D4B951F11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2" name="Text Box 9">
          <a:extLst>
            <a:ext uri="{FF2B5EF4-FFF2-40B4-BE49-F238E27FC236}">
              <a16:creationId xmlns:a16="http://schemas.microsoft.com/office/drawing/2014/main" id="{C503CD11-E69D-44E9-901D-A4FBFB2F8D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3" name="Text Box 8">
          <a:extLst>
            <a:ext uri="{FF2B5EF4-FFF2-40B4-BE49-F238E27FC236}">
              <a16:creationId xmlns:a16="http://schemas.microsoft.com/office/drawing/2014/main" id="{C9E98B09-4A53-4A60-B051-54D542771F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4" name="Text Box 9">
          <a:extLst>
            <a:ext uri="{FF2B5EF4-FFF2-40B4-BE49-F238E27FC236}">
              <a16:creationId xmlns:a16="http://schemas.microsoft.com/office/drawing/2014/main" id="{BBC11A6B-5C00-4AE3-9E65-729A60E20C2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5" name="Text Box 8">
          <a:extLst>
            <a:ext uri="{FF2B5EF4-FFF2-40B4-BE49-F238E27FC236}">
              <a16:creationId xmlns:a16="http://schemas.microsoft.com/office/drawing/2014/main" id="{70076371-773C-4732-B206-00AF718214E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6" name="Text Box 9">
          <a:extLst>
            <a:ext uri="{FF2B5EF4-FFF2-40B4-BE49-F238E27FC236}">
              <a16:creationId xmlns:a16="http://schemas.microsoft.com/office/drawing/2014/main" id="{A44D87C5-5D3E-4883-948E-DE6251A681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7" name="Text Box 8">
          <a:extLst>
            <a:ext uri="{FF2B5EF4-FFF2-40B4-BE49-F238E27FC236}">
              <a16:creationId xmlns:a16="http://schemas.microsoft.com/office/drawing/2014/main" id="{15C94501-E4B0-457F-A0EA-E24AB52E04C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38" name="Text Box 9">
          <a:extLst>
            <a:ext uri="{FF2B5EF4-FFF2-40B4-BE49-F238E27FC236}">
              <a16:creationId xmlns:a16="http://schemas.microsoft.com/office/drawing/2014/main" id="{811BFCF5-4D70-46DB-A440-BD78C65D76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39" name="Text Box 8">
          <a:extLst>
            <a:ext uri="{FF2B5EF4-FFF2-40B4-BE49-F238E27FC236}">
              <a16:creationId xmlns:a16="http://schemas.microsoft.com/office/drawing/2014/main" id="{5593C162-7C6C-4DEB-814B-21B7FD7304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40" name="Text Box 9">
          <a:extLst>
            <a:ext uri="{FF2B5EF4-FFF2-40B4-BE49-F238E27FC236}">
              <a16:creationId xmlns:a16="http://schemas.microsoft.com/office/drawing/2014/main" id="{2EB92875-41FC-4549-9F07-575C487C57B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41" name="Text Box 8">
          <a:extLst>
            <a:ext uri="{FF2B5EF4-FFF2-40B4-BE49-F238E27FC236}">
              <a16:creationId xmlns:a16="http://schemas.microsoft.com/office/drawing/2014/main" id="{9536E822-E1AE-48F8-92A6-21927AC181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4763" cy="161244"/>
    <xdr:sp macro="" textlink="">
      <xdr:nvSpPr>
        <xdr:cNvPr id="5942" name="Text Box 9">
          <a:extLst>
            <a:ext uri="{FF2B5EF4-FFF2-40B4-BE49-F238E27FC236}">
              <a16:creationId xmlns:a16="http://schemas.microsoft.com/office/drawing/2014/main" id="{32B2854F-5CAF-47CF-9977-3FA1D7903BB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4763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3" name="Text Box 8">
          <a:extLst>
            <a:ext uri="{FF2B5EF4-FFF2-40B4-BE49-F238E27FC236}">
              <a16:creationId xmlns:a16="http://schemas.microsoft.com/office/drawing/2014/main" id="{429E9F01-DD22-4A54-86D4-4DA4DC8218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4" name="Text Box 9">
          <a:extLst>
            <a:ext uri="{FF2B5EF4-FFF2-40B4-BE49-F238E27FC236}">
              <a16:creationId xmlns:a16="http://schemas.microsoft.com/office/drawing/2014/main" id="{20366411-5944-4EFA-B857-32C218B6B4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A5628704-FB28-4994-B5C5-9473BEE128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6" name="Text Box 9">
          <a:extLst>
            <a:ext uri="{FF2B5EF4-FFF2-40B4-BE49-F238E27FC236}">
              <a16:creationId xmlns:a16="http://schemas.microsoft.com/office/drawing/2014/main" id="{42C52696-E843-421D-ACFB-0DFE5A133F0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7" name="Text Box 8">
          <a:extLst>
            <a:ext uri="{FF2B5EF4-FFF2-40B4-BE49-F238E27FC236}">
              <a16:creationId xmlns:a16="http://schemas.microsoft.com/office/drawing/2014/main" id="{A8C282F1-6307-4D4B-8890-9C534ADF2C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8" name="Text Box 9">
          <a:extLst>
            <a:ext uri="{FF2B5EF4-FFF2-40B4-BE49-F238E27FC236}">
              <a16:creationId xmlns:a16="http://schemas.microsoft.com/office/drawing/2014/main" id="{4D0FAA5C-08BC-48FE-9C01-2BDA8052495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E909EC7B-7BFB-4128-9820-A0B83B7078C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0" name="Text Box 9">
          <a:extLst>
            <a:ext uri="{FF2B5EF4-FFF2-40B4-BE49-F238E27FC236}">
              <a16:creationId xmlns:a16="http://schemas.microsoft.com/office/drawing/2014/main" id="{606A21FA-1FC4-47CA-8F78-8EDD41A170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1" name="Text Box 8">
          <a:extLst>
            <a:ext uri="{FF2B5EF4-FFF2-40B4-BE49-F238E27FC236}">
              <a16:creationId xmlns:a16="http://schemas.microsoft.com/office/drawing/2014/main" id="{0AE4A783-0160-4896-877E-4D28DF7F34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2" name="Text Box 9">
          <a:extLst>
            <a:ext uri="{FF2B5EF4-FFF2-40B4-BE49-F238E27FC236}">
              <a16:creationId xmlns:a16="http://schemas.microsoft.com/office/drawing/2014/main" id="{5AD1DF18-34E6-4338-876E-F0AAA5BA35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3" name="Text Box 8">
          <a:extLst>
            <a:ext uri="{FF2B5EF4-FFF2-40B4-BE49-F238E27FC236}">
              <a16:creationId xmlns:a16="http://schemas.microsoft.com/office/drawing/2014/main" id="{B79D5D00-7AF9-4272-B2C2-396CAB8952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4" name="Text Box 9">
          <a:extLst>
            <a:ext uri="{FF2B5EF4-FFF2-40B4-BE49-F238E27FC236}">
              <a16:creationId xmlns:a16="http://schemas.microsoft.com/office/drawing/2014/main" id="{44A4DC41-E848-444D-8D21-23434EAE3AC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5" name="Text Box 8">
          <a:extLst>
            <a:ext uri="{FF2B5EF4-FFF2-40B4-BE49-F238E27FC236}">
              <a16:creationId xmlns:a16="http://schemas.microsoft.com/office/drawing/2014/main" id="{32771E27-FC9D-4A86-A56F-3DE83B68DA1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6" name="Text Box 9">
          <a:extLst>
            <a:ext uri="{FF2B5EF4-FFF2-40B4-BE49-F238E27FC236}">
              <a16:creationId xmlns:a16="http://schemas.microsoft.com/office/drawing/2014/main" id="{4617B394-80B0-4F02-8732-83A9DE447BF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7" name="Text Box 8">
          <a:extLst>
            <a:ext uri="{FF2B5EF4-FFF2-40B4-BE49-F238E27FC236}">
              <a16:creationId xmlns:a16="http://schemas.microsoft.com/office/drawing/2014/main" id="{24266CB9-067F-447A-8BE4-D362A90109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8" name="Text Box 9">
          <a:extLst>
            <a:ext uri="{FF2B5EF4-FFF2-40B4-BE49-F238E27FC236}">
              <a16:creationId xmlns:a16="http://schemas.microsoft.com/office/drawing/2014/main" id="{A7DF1389-9EF0-4ACD-BC67-433D037C162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59" name="Text Box 8">
          <a:extLst>
            <a:ext uri="{FF2B5EF4-FFF2-40B4-BE49-F238E27FC236}">
              <a16:creationId xmlns:a16="http://schemas.microsoft.com/office/drawing/2014/main" id="{55CED076-81E7-4020-9148-C4F777FBA50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60" name="Text Box 9">
          <a:extLst>
            <a:ext uri="{FF2B5EF4-FFF2-40B4-BE49-F238E27FC236}">
              <a16:creationId xmlns:a16="http://schemas.microsoft.com/office/drawing/2014/main" id="{5CF370A7-A3A8-41E2-A303-E80EE681FC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61" name="Text Box 8">
          <a:extLst>
            <a:ext uri="{FF2B5EF4-FFF2-40B4-BE49-F238E27FC236}">
              <a16:creationId xmlns:a16="http://schemas.microsoft.com/office/drawing/2014/main" id="{A9470695-8764-4974-B115-FDE4BC98A32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3188" cy="161244"/>
    <xdr:sp macro="" textlink="">
      <xdr:nvSpPr>
        <xdr:cNvPr id="5962" name="Text Box 9">
          <a:extLst>
            <a:ext uri="{FF2B5EF4-FFF2-40B4-BE49-F238E27FC236}">
              <a16:creationId xmlns:a16="http://schemas.microsoft.com/office/drawing/2014/main" id="{FBD2EB58-BEEA-43CD-A456-E9B4411914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3188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3" name="Text Box 8">
          <a:extLst>
            <a:ext uri="{FF2B5EF4-FFF2-40B4-BE49-F238E27FC236}">
              <a16:creationId xmlns:a16="http://schemas.microsoft.com/office/drawing/2014/main" id="{BCC6BDCA-2883-4D97-BF27-05A96011225E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4" name="Text Box 9">
          <a:extLst>
            <a:ext uri="{FF2B5EF4-FFF2-40B4-BE49-F238E27FC236}">
              <a16:creationId xmlns:a16="http://schemas.microsoft.com/office/drawing/2014/main" id="{E1889943-72A2-4243-ADA9-0DDC2ADCC39B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5" name="Text Box 8">
          <a:extLst>
            <a:ext uri="{FF2B5EF4-FFF2-40B4-BE49-F238E27FC236}">
              <a16:creationId xmlns:a16="http://schemas.microsoft.com/office/drawing/2014/main" id="{34F71EFB-D16F-4837-9581-8C11E84503B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6" name="Text Box 9">
          <a:extLst>
            <a:ext uri="{FF2B5EF4-FFF2-40B4-BE49-F238E27FC236}">
              <a16:creationId xmlns:a16="http://schemas.microsoft.com/office/drawing/2014/main" id="{B40AA7B0-BA68-43A0-A6EF-ED8347EF9F4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7" name="Text Box 8">
          <a:extLst>
            <a:ext uri="{FF2B5EF4-FFF2-40B4-BE49-F238E27FC236}">
              <a16:creationId xmlns:a16="http://schemas.microsoft.com/office/drawing/2014/main" id="{30515BA9-7761-4D4C-AC4C-4D159A8B15EB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8" name="Text Box 9">
          <a:extLst>
            <a:ext uri="{FF2B5EF4-FFF2-40B4-BE49-F238E27FC236}">
              <a16:creationId xmlns:a16="http://schemas.microsoft.com/office/drawing/2014/main" id="{23614462-D164-4B58-A1A1-E52E828CA1CB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69" name="Text Box 8">
          <a:extLst>
            <a:ext uri="{FF2B5EF4-FFF2-40B4-BE49-F238E27FC236}">
              <a16:creationId xmlns:a16="http://schemas.microsoft.com/office/drawing/2014/main" id="{FB3F6A0B-1B5B-4147-957A-00AD1F9157C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0" name="Text Box 9">
          <a:extLst>
            <a:ext uri="{FF2B5EF4-FFF2-40B4-BE49-F238E27FC236}">
              <a16:creationId xmlns:a16="http://schemas.microsoft.com/office/drawing/2014/main" id="{BF763BEF-1A3B-424E-92F3-BE269F8252AE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852B6AB1-8489-4107-9AA8-3642D8E39A5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2" name="Text Box 9">
          <a:extLst>
            <a:ext uri="{FF2B5EF4-FFF2-40B4-BE49-F238E27FC236}">
              <a16:creationId xmlns:a16="http://schemas.microsoft.com/office/drawing/2014/main" id="{E60D9374-BD8E-46D4-B723-204BF9ABCCD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3" name="Text Box 8">
          <a:extLst>
            <a:ext uri="{FF2B5EF4-FFF2-40B4-BE49-F238E27FC236}">
              <a16:creationId xmlns:a16="http://schemas.microsoft.com/office/drawing/2014/main" id="{2033C464-1D65-4500-B8C3-B6810EBC17B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5974" name="Text Box 9">
          <a:extLst>
            <a:ext uri="{FF2B5EF4-FFF2-40B4-BE49-F238E27FC236}">
              <a16:creationId xmlns:a16="http://schemas.microsoft.com/office/drawing/2014/main" id="{239A345E-B45C-4762-A61B-E15F3A07D25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5" name="Text Box 8">
          <a:extLst>
            <a:ext uri="{FF2B5EF4-FFF2-40B4-BE49-F238E27FC236}">
              <a16:creationId xmlns:a16="http://schemas.microsoft.com/office/drawing/2014/main" id="{98469751-3BC8-468A-A1A1-FE081659EF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6" name="Text Box 9">
          <a:extLst>
            <a:ext uri="{FF2B5EF4-FFF2-40B4-BE49-F238E27FC236}">
              <a16:creationId xmlns:a16="http://schemas.microsoft.com/office/drawing/2014/main" id="{9D2427C3-D692-4791-8D19-9D5BB0F6CF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C273A997-E4F8-40F8-8D22-83604233E2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78" name="Text Box 9">
          <a:extLst>
            <a:ext uri="{FF2B5EF4-FFF2-40B4-BE49-F238E27FC236}">
              <a16:creationId xmlns:a16="http://schemas.microsoft.com/office/drawing/2014/main" id="{563E6637-59D1-4E31-B5E2-DB13B84B6B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79" name="Text Box 8">
          <a:extLst>
            <a:ext uri="{FF2B5EF4-FFF2-40B4-BE49-F238E27FC236}">
              <a16:creationId xmlns:a16="http://schemas.microsoft.com/office/drawing/2014/main" id="{6867DEDA-3CCD-46D4-B8D8-39BA6AFB1A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0" name="Text Box 9">
          <a:extLst>
            <a:ext uri="{FF2B5EF4-FFF2-40B4-BE49-F238E27FC236}">
              <a16:creationId xmlns:a16="http://schemas.microsoft.com/office/drawing/2014/main" id="{A19DB461-88B1-4F36-B12F-6346BDD2668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09123CAE-6595-494E-B605-EA6324EF18B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2" name="Text Box 9">
          <a:extLst>
            <a:ext uri="{FF2B5EF4-FFF2-40B4-BE49-F238E27FC236}">
              <a16:creationId xmlns:a16="http://schemas.microsoft.com/office/drawing/2014/main" id="{1E2A36AE-CFC6-4B5E-B76C-AEAF106DED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3" name="Text Box 8">
          <a:extLst>
            <a:ext uri="{FF2B5EF4-FFF2-40B4-BE49-F238E27FC236}">
              <a16:creationId xmlns:a16="http://schemas.microsoft.com/office/drawing/2014/main" id="{6EA8AB9B-27A6-4FCC-9738-94F7E66256A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4" name="Text Box 9">
          <a:extLst>
            <a:ext uri="{FF2B5EF4-FFF2-40B4-BE49-F238E27FC236}">
              <a16:creationId xmlns:a16="http://schemas.microsoft.com/office/drawing/2014/main" id="{E11AF97B-5175-4B79-841A-0A752AFC75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5" name="Text Box 8">
          <a:extLst>
            <a:ext uri="{FF2B5EF4-FFF2-40B4-BE49-F238E27FC236}">
              <a16:creationId xmlns:a16="http://schemas.microsoft.com/office/drawing/2014/main" id="{0458ACA5-A31C-4EDD-A6F7-85D415C936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6" name="Text Box 9">
          <a:extLst>
            <a:ext uri="{FF2B5EF4-FFF2-40B4-BE49-F238E27FC236}">
              <a16:creationId xmlns:a16="http://schemas.microsoft.com/office/drawing/2014/main" id="{FD7A8D77-95C2-45D6-8F68-ADBCA975D5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7" name="Text Box 8">
          <a:extLst>
            <a:ext uri="{FF2B5EF4-FFF2-40B4-BE49-F238E27FC236}">
              <a16:creationId xmlns:a16="http://schemas.microsoft.com/office/drawing/2014/main" id="{727974AC-A45C-492D-A776-D2365553BA4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88" name="Text Box 9">
          <a:extLst>
            <a:ext uri="{FF2B5EF4-FFF2-40B4-BE49-F238E27FC236}">
              <a16:creationId xmlns:a16="http://schemas.microsoft.com/office/drawing/2014/main" id="{81772201-49F7-4425-9582-DC86A8B621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89" name="Text Box 8">
          <a:extLst>
            <a:ext uri="{FF2B5EF4-FFF2-40B4-BE49-F238E27FC236}">
              <a16:creationId xmlns:a16="http://schemas.microsoft.com/office/drawing/2014/main" id="{FE48F1B6-01B9-4789-8CDD-8D7C380DEBC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0" name="Text Box 9">
          <a:extLst>
            <a:ext uri="{FF2B5EF4-FFF2-40B4-BE49-F238E27FC236}">
              <a16:creationId xmlns:a16="http://schemas.microsoft.com/office/drawing/2014/main" id="{F73774AB-8039-4146-A312-67852F694F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1" name="Text Box 8">
          <a:extLst>
            <a:ext uri="{FF2B5EF4-FFF2-40B4-BE49-F238E27FC236}">
              <a16:creationId xmlns:a16="http://schemas.microsoft.com/office/drawing/2014/main" id="{DB0444DC-8B93-44A5-8838-BE274637EF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2" name="Text Box 9">
          <a:extLst>
            <a:ext uri="{FF2B5EF4-FFF2-40B4-BE49-F238E27FC236}">
              <a16:creationId xmlns:a16="http://schemas.microsoft.com/office/drawing/2014/main" id="{434BA939-4A72-49AD-A9EF-2024871924F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BF93B711-F46E-4086-97EC-6D7242CC93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4" name="Text Box 9">
          <a:extLst>
            <a:ext uri="{FF2B5EF4-FFF2-40B4-BE49-F238E27FC236}">
              <a16:creationId xmlns:a16="http://schemas.microsoft.com/office/drawing/2014/main" id="{6901BA1C-EBEA-45F4-8F15-7E6A8339DBD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5" name="Text Box 8">
          <a:extLst>
            <a:ext uri="{FF2B5EF4-FFF2-40B4-BE49-F238E27FC236}">
              <a16:creationId xmlns:a16="http://schemas.microsoft.com/office/drawing/2014/main" id="{471881AF-8A2F-459A-B48D-97C5D9AF20A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5996" name="Text Box 9">
          <a:extLst>
            <a:ext uri="{FF2B5EF4-FFF2-40B4-BE49-F238E27FC236}">
              <a16:creationId xmlns:a16="http://schemas.microsoft.com/office/drawing/2014/main" id="{A5BE2600-85EC-45DF-A370-1BE96E2425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97" name="Text Box 8">
          <a:extLst>
            <a:ext uri="{FF2B5EF4-FFF2-40B4-BE49-F238E27FC236}">
              <a16:creationId xmlns:a16="http://schemas.microsoft.com/office/drawing/2014/main" id="{9EF44A8C-AE4E-4E2E-B688-ACA531FAD74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98" name="Text Box 9">
          <a:extLst>
            <a:ext uri="{FF2B5EF4-FFF2-40B4-BE49-F238E27FC236}">
              <a16:creationId xmlns:a16="http://schemas.microsoft.com/office/drawing/2014/main" id="{0B90A157-65F0-43C6-A278-7A7C29BAF8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5999" name="Text Box 8">
          <a:extLst>
            <a:ext uri="{FF2B5EF4-FFF2-40B4-BE49-F238E27FC236}">
              <a16:creationId xmlns:a16="http://schemas.microsoft.com/office/drawing/2014/main" id="{D7B6F302-B06B-4761-B2AF-C024B26B86C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0" name="Text Box 9">
          <a:extLst>
            <a:ext uri="{FF2B5EF4-FFF2-40B4-BE49-F238E27FC236}">
              <a16:creationId xmlns:a16="http://schemas.microsoft.com/office/drawing/2014/main" id="{B3FABB0F-0361-48EE-9320-0587B2D326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1" name="Text Box 8">
          <a:extLst>
            <a:ext uri="{FF2B5EF4-FFF2-40B4-BE49-F238E27FC236}">
              <a16:creationId xmlns:a16="http://schemas.microsoft.com/office/drawing/2014/main" id="{DDD568D4-E821-451D-B060-74383116DDE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2" name="Text Box 9">
          <a:extLst>
            <a:ext uri="{FF2B5EF4-FFF2-40B4-BE49-F238E27FC236}">
              <a16:creationId xmlns:a16="http://schemas.microsoft.com/office/drawing/2014/main" id="{1DD9A3B0-2EAF-40CC-9D0B-E3707A348C2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3" name="Text Box 8">
          <a:extLst>
            <a:ext uri="{FF2B5EF4-FFF2-40B4-BE49-F238E27FC236}">
              <a16:creationId xmlns:a16="http://schemas.microsoft.com/office/drawing/2014/main" id="{27CDB33C-9333-4A30-B1FB-4ED7D0045A0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4" name="Text Box 9">
          <a:extLst>
            <a:ext uri="{FF2B5EF4-FFF2-40B4-BE49-F238E27FC236}">
              <a16:creationId xmlns:a16="http://schemas.microsoft.com/office/drawing/2014/main" id="{83FDFCE7-7686-4648-BEBB-A4A0CE205A1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5" name="Text Box 8">
          <a:extLst>
            <a:ext uri="{FF2B5EF4-FFF2-40B4-BE49-F238E27FC236}">
              <a16:creationId xmlns:a16="http://schemas.microsoft.com/office/drawing/2014/main" id="{ABC68E75-5C43-471C-B6B3-03BB1750D3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6" name="Text Box 9">
          <a:extLst>
            <a:ext uri="{FF2B5EF4-FFF2-40B4-BE49-F238E27FC236}">
              <a16:creationId xmlns:a16="http://schemas.microsoft.com/office/drawing/2014/main" id="{1401E04F-151B-4863-A292-521CD81B704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7" name="Text Box 8">
          <a:extLst>
            <a:ext uri="{FF2B5EF4-FFF2-40B4-BE49-F238E27FC236}">
              <a16:creationId xmlns:a16="http://schemas.microsoft.com/office/drawing/2014/main" id="{D9EE8500-7792-4BF4-84C1-C2AE655A672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08" name="Text Box 9">
          <a:extLst>
            <a:ext uri="{FF2B5EF4-FFF2-40B4-BE49-F238E27FC236}">
              <a16:creationId xmlns:a16="http://schemas.microsoft.com/office/drawing/2014/main" id="{71064347-B428-43DE-8E16-4EA7CB6E5B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09" name="Text Box 8">
          <a:extLst>
            <a:ext uri="{FF2B5EF4-FFF2-40B4-BE49-F238E27FC236}">
              <a16:creationId xmlns:a16="http://schemas.microsoft.com/office/drawing/2014/main" id="{89DD8BDF-D90D-49FF-AE6D-6FA7E25704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10" name="Text Box 9">
          <a:extLst>
            <a:ext uri="{FF2B5EF4-FFF2-40B4-BE49-F238E27FC236}">
              <a16:creationId xmlns:a16="http://schemas.microsoft.com/office/drawing/2014/main" id="{A64DD9C7-611B-4728-A886-4A13378789E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11" name="Text Box 8">
          <a:extLst>
            <a:ext uri="{FF2B5EF4-FFF2-40B4-BE49-F238E27FC236}">
              <a16:creationId xmlns:a16="http://schemas.microsoft.com/office/drawing/2014/main" id="{D1953BA1-CD0B-4ABA-9D54-704A47FCD5B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12" name="Text Box 9">
          <a:extLst>
            <a:ext uri="{FF2B5EF4-FFF2-40B4-BE49-F238E27FC236}">
              <a16:creationId xmlns:a16="http://schemas.microsoft.com/office/drawing/2014/main" id="{96F14C82-E644-45FB-B992-3A48C2EDBC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3" name="Text Box 8">
          <a:extLst>
            <a:ext uri="{FF2B5EF4-FFF2-40B4-BE49-F238E27FC236}">
              <a16:creationId xmlns:a16="http://schemas.microsoft.com/office/drawing/2014/main" id="{4A3D31F3-F526-49E3-A9DA-19E3846E089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4" name="Text Box 9">
          <a:extLst>
            <a:ext uri="{FF2B5EF4-FFF2-40B4-BE49-F238E27FC236}">
              <a16:creationId xmlns:a16="http://schemas.microsoft.com/office/drawing/2014/main" id="{CE7D47B7-4EEA-4B46-A0DA-2629B64C75F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C71218AF-591E-4E48-AD84-92B13DF874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6" name="Text Box 9">
          <a:extLst>
            <a:ext uri="{FF2B5EF4-FFF2-40B4-BE49-F238E27FC236}">
              <a16:creationId xmlns:a16="http://schemas.microsoft.com/office/drawing/2014/main" id="{F591BE03-90CB-4217-B364-33808CA588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7" name="Text Box 8">
          <a:extLst>
            <a:ext uri="{FF2B5EF4-FFF2-40B4-BE49-F238E27FC236}">
              <a16:creationId xmlns:a16="http://schemas.microsoft.com/office/drawing/2014/main" id="{C0CFA00E-E7C5-47B5-A164-C8347DAF524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8" name="Text Box 9">
          <a:extLst>
            <a:ext uri="{FF2B5EF4-FFF2-40B4-BE49-F238E27FC236}">
              <a16:creationId xmlns:a16="http://schemas.microsoft.com/office/drawing/2014/main" id="{DDCB491E-963B-4C64-BDC5-06CB8FDF45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19" name="Text Box 8">
          <a:extLst>
            <a:ext uri="{FF2B5EF4-FFF2-40B4-BE49-F238E27FC236}">
              <a16:creationId xmlns:a16="http://schemas.microsoft.com/office/drawing/2014/main" id="{1B77398E-1792-40C6-A505-CA86196E9A9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0" name="Text Box 9">
          <a:extLst>
            <a:ext uri="{FF2B5EF4-FFF2-40B4-BE49-F238E27FC236}">
              <a16:creationId xmlns:a16="http://schemas.microsoft.com/office/drawing/2014/main" id="{751B37A4-A1D1-4716-8EE0-A7AF74D9CE6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1" name="Text Box 8">
          <a:extLst>
            <a:ext uri="{FF2B5EF4-FFF2-40B4-BE49-F238E27FC236}">
              <a16:creationId xmlns:a16="http://schemas.microsoft.com/office/drawing/2014/main" id="{602E4976-48F6-4B35-A65D-9E6F51C214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2" name="Text Box 9">
          <a:extLst>
            <a:ext uri="{FF2B5EF4-FFF2-40B4-BE49-F238E27FC236}">
              <a16:creationId xmlns:a16="http://schemas.microsoft.com/office/drawing/2014/main" id="{42C34BB9-A07F-4528-80AB-98929AAD14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3" name="Text Box 8">
          <a:extLst>
            <a:ext uri="{FF2B5EF4-FFF2-40B4-BE49-F238E27FC236}">
              <a16:creationId xmlns:a16="http://schemas.microsoft.com/office/drawing/2014/main" id="{5CCC723F-0215-4837-973B-4FFC8DF6829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4" name="Text Box 9">
          <a:extLst>
            <a:ext uri="{FF2B5EF4-FFF2-40B4-BE49-F238E27FC236}">
              <a16:creationId xmlns:a16="http://schemas.microsoft.com/office/drawing/2014/main" id="{F18EBBCC-664E-4F62-ACF7-12336E0BBEC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5" name="Text Box 8">
          <a:extLst>
            <a:ext uri="{FF2B5EF4-FFF2-40B4-BE49-F238E27FC236}">
              <a16:creationId xmlns:a16="http://schemas.microsoft.com/office/drawing/2014/main" id="{F921F4A9-1113-4A86-9CBA-4C53CB95DF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26" name="Text Box 9">
          <a:extLst>
            <a:ext uri="{FF2B5EF4-FFF2-40B4-BE49-F238E27FC236}">
              <a16:creationId xmlns:a16="http://schemas.microsoft.com/office/drawing/2014/main" id="{3E397567-385F-4DD5-A720-F5B5EAB319C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27" name="Text Box 8">
          <a:extLst>
            <a:ext uri="{FF2B5EF4-FFF2-40B4-BE49-F238E27FC236}">
              <a16:creationId xmlns:a16="http://schemas.microsoft.com/office/drawing/2014/main" id="{C3D31FDD-C11D-4E00-8971-E95A117EA1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28" name="Text Box 9">
          <a:extLst>
            <a:ext uri="{FF2B5EF4-FFF2-40B4-BE49-F238E27FC236}">
              <a16:creationId xmlns:a16="http://schemas.microsoft.com/office/drawing/2014/main" id="{B2B3EA1A-C864-4A43-B01F-A2A2BB9529E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29" name="Text Box 8">
          <a:extLst>
            <a:ext uri="{FF2B5EF4-FFF2-40B4-BE49-F238E27FC236}">
              <a16:creationId xmlns:a16="http://schemas.microsoft.com/office/drawing/2014/main" id="{25E6CD72-87FC-4C3F-9070-AC2FD7269DE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30" name="Text Box 9">
          <a:extLst>
            <a:ext uri="{FF2B5EF4-FFF2-40B4-BE49-F238E27FC236}">
              <a16:creationId xmlns:a16="http://schemas.microsoft.com/office/drawing/2014/main" id="{7C106055-9693-4C5A-9763-BFD477E84FE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1" name="Text Box 8">
          <a:extLst>
            <a:ext uri="{FF2B5EF4-FFF2-40B4-BE49-F238E27FC236}">
              <a16:creationId xmlns:a16="http://schemas.microsoft.com/office/drawing/2014/main" id="{E6D3C598-779E-4A34-B8E7-A7C49384A2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2" name="Text Box 8">
          <a:extLst>
            <a:ext uri="{FF2B5EF4-FFF2-40B4-BE49-F238E27FC236}">
              <a16:creationId xmlns:a16="http://schemas.microsoft.com/office/drawing/2014/main" id="{E98D6F07-8351-4CBF-83CE-BADB7152F3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3" name="Text Box 9">
          <a:extLst>
            <a:ext uri="{FF2B5EF4-FFF2-40B4-BE49-F238E27FC236}">
              <a16:creationId xmlns:a16="http://schemas.microsoft.com/office/drawing/2014/main" id="{750F0441-64AC-4DAB-882E-C5152AC2EA3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4" name="Text Box 8">
          <a:extLst>
            <a:ext uri="{FF2B5EF4-FFF2-40B4-BE49-F238E27FC236}">
              <a16:creationId xmlns:a16="http://schemas.microsoft.com/office/drawing/2014/main" id="{B08F5326-BB64-4A50-A592-26BD4C4F529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5" name="Text Box 9">
          <a:extLst>
            <a:ext uri="{FF2B5EF4-FFF2-40B4-BE49-F238E27FC236}">
              <a16:creationId xmlns:a16="http://schemas.microsoft.com/office/drawing/2014/main" id="{B7A7CCF4-8B97-4E69-B7A7-01E9643AB0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6" name="Text Box 8">
          <a:extLst>
            <a:ext uri="{FF2B5EF4-FFF2-40B4-BE49-F238E27FC236}">
              <a16:creationId xmlns:a16="http://schemas.microsoft.com/office/drawing/2014/main" id="{F7D846D9-BE37-4557-829D-E228935B46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7" name="Text Box 9">
          <a:extLst>
            <a:ext uri="{FF2B5EF4-FFF2-40B4-BE49-F238E27FC236}">
              <a16:creationId xmlns:a16="http://schemas.microsoft.com/office/drawing/2014/main" id="{34B4CA4F-88CE-4D7A-B378-F52B90547F0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8" name="Text Box 8">
          <a:extLst>
            <a:ext uri="{FF2B5EF4-FFF2-40B4-BE49-F238E27FC236}">
              <a16:creationId xmlns:a16="http://schemas.microsoft.com/office/drawing/2014/main" id="{8461B23F-0BA0-4B33-B300-9A199B05B9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39" name="Text Box 9">
          <a:extLst>
            <a:ext uri="{FF2B5EF4-FFF2-40B4-BE49-F238E27FC236}">
              <a16:creationId xmlns:a16="http://schemas.microsoft.com/office/drawing/2014/main" id="{7CBAC3A7-FFF8-47A9-A3A7-2E72018DB58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0" name="Text Box 8">
          <a:extLst>
            <a:ext uri="{FF2B5EF4-FFF2-40B4-BE49-F238E27FC236}">
              <a16:creationId xmlns:a16="http://schemas.microsoft.com/office/drawing/2014/main" id="{6FD9B072-C9E3-4CDC-A936-0DB6D0D8BE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1" name="Text Box 9">
          <a:extLst>
            <a:ext uri="{FF2B5EF4-FFF2-40B4-BE49-F238E27FC236}">
              <a16:creationId xmlns:a16="http://schemas.microsoft.com/office/drawing/2014/main" id="{2DF21889-072E-4410-9AB2-D25C5FCF8DE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2" name="Text Box 8">
          <a:extLst>
            <a:ext uri="{FF2B5EF4-FFF2-40B4-BE49-F238E27FC236}">
              <a16:creationId xmlns:a16="http://schemas.microsoft.com/office/drawing/2014/main" id="{A49C0E94-05EA-4232-B7EF-C08B6ACD1F9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3" name="Text Box 9">
          <a:extLst>
            <a:ext uri="{FF2B5EF4-FFF2-40B4-BE49-F238E27FC236}">
              <a16:creationId xmlns:a16="http://schemas.microsoft.com/office/drawing/2014/main" id="{A81B7F07-0445-44A1-B08F-82DA926F738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542CA099-3A48-43E8-A9BD-DADBEDC551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5" name="Text Box 9">
          <a:extLst>
            <a:ext uri="{FF2B5EF4-FFF2-40B4-BE49-F238E27FC236}">
              <a16:creationId xmlns:a16="http://schemas.microsoft.com/office/drawing/2014/main" id="{B6AEE4B9-9F67-4842-975B-1B64AC2A3D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6" name="Text Box 8">
          <a:extLst>
            <a:ext uri="{FF2B5EF4-FFF2-40B4-BE49-F238E27FC236}">
              <a16:creationId xmlns:a16="http://schemas.microsoft.com/office/drawing/2014/main" id="{219633F9-B5D8-4B8D-910E-C526D124DCE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47" name="Text Box 9">
          <a:extLst>
            <a:ext uri="{FF2B5EF4-FFF2-40B4-BE49-F238E27FC236}">
              <a16:creationId xmlns:a16="http://schemas.microsoft.com/office/drawing/2014/main" id="{B5227A23-2F26-41C5-927E-74CCEE44EE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8" name="Text Box 8">
          <a:extLst>
            <a:ext uri="{FF2B5EF4-FFF2-40B4-BE49-F238E27FC236}">
              <a16:creationId xmlns:a16="http://schemas.microsoft.com/office/drawing/2014/main" id="{17AECC5A-62B1-46E6-B12D-6A1FC8A868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49" name="Text Box 8">
          <a:extLst>
            <a:ext uri="{FF2B5EF4-FFF2-40B4-BE49-F238E27FC236}">
              <a16:creationId xmlns:a16="http://schemas.microsoft.com/office/drawing/2014/main" id="{1C996B54-D950-4DAC-814D-D4D98ED0352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0" name="Text Box 9">
          <a:extLst>
            <a:ext uri="{FF2B5EF4-FFF2-40B4-BE49-F238E27FC236}">
              <a16:creationId xmlns:a16="http://schemas.microsoft.com/office/drawing/2014/main" id="{55BC6B2B-A0CB-4020-A1C5-43373D7698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1" name="Text Box 8">
          <a:extLst>
            <a:ext uri="{FF2B5EF4-FFF2-40B4-BE49-F238E27FC236}">
              <a16:creationId xmlns:a16="http://schemas.microsoft.com/office/drawing/2014/main" id="{D547C7AD-B56F-411B-82DA-873BAD8020C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2" name="Text Box 9">
          <a:extLst>
            <a:ext uri="{FF2B5EF4-FFF2-40B4-BE49-F238E27FC236}">
              <a16:creationId xmlns:a16="http://schemas.microsoft.com/office/drawing/2014/main" id="{DB380D0D-F0E5-43C1-949C-9EDC063F67B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3" name="Text Box 8">
          <a:extLst>
            <a:ext uri="{FF2B5EF4-FFF2-40B4-BE49-F238E27FC236}">
              <a16:creationId xmlns:a16="http://schemas.microsoft.com/office/drawing/2014/main" id="{72E187B3-CD3F-4AA7-8589-C0E2B4A9AD4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4" name="Text Box 9">
          <a:extLst>
            <a:ext uri="{FF2B5EF4-FFF2-40B4-BE49-F238E27FC236}">
              <a16:creationId xmlns:a16="http://schemas.microsoft.com/office/drawing/2014/main" id="{9044B6B0-61D1-4766-B03C-BD6053F293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5" name="Text Box 8">
          <a:extLst>
            <a:ext uri="{FF2B5EF4-FFF2-40B4-BE49-F238E27FC236}">
              <a16:creationId xmlns:a16="http://schemas.microsoft.com/office/drawing/2014/main" id="{5D8B0703-1908-484D-9697-DD09BCA589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6" name="Text Box 9">
          <a:extLst>
            <a:ext uri="{FF2B5EF4-FFF2-40B4-BE49-F238E27FC236}">
              <a16:creationId xmlns:a16="http://schemas.microsoft.com/office/drawing/2014/main" id="{4D9FFF0B-0454-4258-8784-126C957E85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7" name="Text Box 8">
          <a:extLst>
            <a:ext uri="{FF2B5EF4-FFF2-40B4-BE49-F238E27FC236}">
              <a16:creationId xmlns:a16="http://schemas.microsoft.com/office/drawing/2014/main" id="{EBF84E6C-E53B-4359-AB61-931AFAB746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8" name="Text Box 9">
          <a:extLst>
            <a:ext uri="{FF2B5EF4-FFF2-40B4-BE49-F238E27FC236}">
              <a16:creationId xmlns:a16="http://schemas.microsoft.com/office/drawing/2014/main" id="{87622F90-A8D7-4B34-9F39-40FEE357B0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59" name="Text Box 8">
          <a:extLst>
            <a:ext uri="{FF2B5EF4-FFF2-40B4-BE49-F238E27FC236}">
              <a16:creationId xmlns:a16="http://schemas.microsoft.com/office/drawing/2014/main" id="{FDFF8FA4-A4EE-4630-8D31-13627F61B0E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0" name="Text Box 9">
          <a:extLst>
            <a:ext uri="{FF2B5EF4-FFF2-40B4-BE49-F238E27FC236}">
              <a16:creationId xmlns:a16="http://schemas.microsoft.com/office/drawing/2014/main" id="{818D77AE-A868-4700-B2F3-31F90CC6C6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1" name="Text Box 8">
          <a:extLst>
            <a:ext uri="{FF2B5EF4-FFF2-40B4-BE49-F238E27FC236}">
              <a16:creationId xmlns:a16="http://schemas.microsoft.com/office/drawing/2014/main" id="{1DA24157-BAFD-449B-9BC4-8C3E2D7BA2B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2" name="Text Box 8">
          <a:extLst>
            <a:ext uri="{FF2B5EF4-FFF2-40B4-BE49-F238E27FC236}">
              <a16:creationId xmlns:a16="http://schemas.microsoft.com/office/drawing/2014/main" id="{49122C26-0990-4D36-A4AD-00ED1DE53D9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3" name="Text Box 9">
          <a:extLst>
            <a:ext uri="{FF2B5EF4-FFF2-40B4-BE49-F238E27FC236}">
              <a16:creationId xmlns:a16="http://schemas.microsoft.com/office/drawing/2014/main" id="{0E7E93C3-CA09-4821-B7F4-4D9B9E4C223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4" name="Text Box 8">
          <a:extLst>
            <a:ext uri="{FF2B5EF4-FFF2-40B4-BE49-F238E27FC236}">
              <a16:creationId xmlns:a16="http://schemas.microsoft.com/office/drawing/2014/main" id="{D3D46AF1-F2E8-45C5-9546-ECD3820D62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5" name="Text Box 9">
          <a:extLst>
            <a:ext uri="{FF2B5EF4-FFF2-40B4-BE49-F238E27FC236}">
              <a16:creationId xmlns:a16="http://schemas.microsoft.com/office/drawing/2014/main" id="{F45C30AB-A456-492E-AF5B-61E8F6263B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3C205CB9-AA0E-4FDD-82BB-142E5ABE66B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7" name="Text Box 9">
          <a:extLst>
            <a:ext uri="{FF2B5EF4-FFF2-40B4-BE49-F238E27FC236}">
              <a16:creationId xmlns:a16="http://schemas.microsoft.com/office/drawing/2014/main" id="{D976D5F3-FB92-481A-BD10-94E722C13A3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8" name="Text Box 8">
          <a:extLst>
            <a:ext uri="{FF2B5EF4-FFF2-40B4-BE49-F238E27FC236}">
              <a16:creationId xmlns:a16="http://schemas.microsoft.com/office/drawing/2014/main" id="{5513E1A7-70C2-4BEA-BB9B-D47403D322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69" name="Text Box 9">
          <a:extLst>
            <a:ext uri="{FF2B5EF4-FFF2-40B4-BE49-F238E27FC236}">
              <a16:creationId xmlns:a16="http://schemas.microsoft.com/office/drawing/2014/main" id="{8D5BD9C8-8211-4DB2-B96A-6B63561DE90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0" name="Text Box 8">
          <a:extLst>
            <a:ext uri="{FF2B5EF4-FFF2-40B4-BE49-F238E27FC236}">
              <a16:creationId xmlns:a16="http://schemas.microsoft.com/office/drawing/2014/main" id="{63C9150F-1C3B-4B98-9EDE-B46CC39DEF5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1" name="Text Box 9">
          <a:extLst>
            <a:ext uri="{FF2B5EF4-FFF2-40B4-BE49-F238E27FC236}">
              <a16:creationId xmlns:a16="http://schemas.microsoft.com/office/drawing/2014/main" id="{01CFA282-BBCE-4B13-A2CC-80FBEE31D90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2" name="Text Box 8">
          <a:extLst>
            <a:ext uri="{FF2B5EF4-FFF2-40B4-BE49-F238E27FC236}">
              <a16:creationId xmlns:a16="http://schemas.microsoft.com/office/drawing/2014/main" id="{1D243F5D-DA42-4C63-8458-69552DDB22B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3" name="Text Box 9">
          <a:extLst>
            <a:ext uri="{FF2B5EF4-FFF2-40B4-BE49-F238E27FC236}">
              <a16:creationId xmlns:a16="http://schemas.microsoft.com/office/drawing/2014/main" id="{B02CE4F6-7EAE-4197-AC43-1AB1679558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4" name="Text Box 8">
          <a:extLst>
            <a:ext uri="{FF2B5EF4-FFF2-40B4-BE49-F238E27FC236}">
              <a16:creationId xmlns:a16="http://schemas.microsoft.com/office/drawing/2014/main" id="{F2E17FC7-C2A9-41C9-ACE3-A3FC9A3C28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5" name="Text Box 8">
          <a:extLst>
            <a:ext uri="{FF2B5EF4-FFF2-40B4-BE49-F238E27FC236}">
              <a16:creationId xmlns:a16="http://schemas.microsoft.com/office/drawing/2014/main" id="{5F0F32DB-2279-4393-96DC-4616027614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6" name="Text Box 9">
          <a:extLst>
            <a:ext uri="{FF2B5EF4-FFF2-40B4-BE49-F238E27FC236}">
              <a16:creationId xmlns:a16="http://schemas.microsoft.com/office/drawing/2014/main" id="{6E973E87-813E-4F60-9017-DC301F912C9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7" name="Text Box 8">
          <a:extLst>
            <a:ext uri="{FF2B5EF4-FFF2-40B4-BE49-F238E27FC236}">
              <a16:creationId xmlns:a16="http://schemas.microsoft.com/office/drawing/2014/main" id="{D53D6843-2437-4FCE-8E5D-5531EBB8EA3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8" name="Text Box 9">
          <a:extLst>
            <a:ext uri="{FF2B5EF4-FFF2-40B4-BE49-F238E27FC236}">
              <a16:creationId xmlns:a16="http://schemas.microsoft.com/office/drawing/2014/main" id="{F1F3F235-6D97-4419-A3E2-3031977047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79" name="Text Box 8">
          <a:extLst>
            <a:ext uri="{FF2B5EF4-FFF2-40B4-BE49-F238E27FC236}">
              <a16:creationId xmlns:a16="http://schemas.microsoft.com/office/drawing/2014/main" id="{3F4D21D4-4DAB-40FF-AD17-2934D964CA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0" name="Text Box 9">
          <a:extLst>
            <a:ext uri="{FF2B5EF4-FFF2-40B4-BE49-F238E27FC236}">
              <a16:creationId xmlns:a16="http://schemas.microsoft.com/office/drawing/2014/main" id="{BFBEB9B7-464D-4C46-A2DF-9BE298CD302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1" name="Text Box 8">
          <a:extLst>
            <a:ext uri="{FF2B5EF4-FFF2-40B4-BE49-F238E27FC236}">
              <a16:creationId xmlns:a16="http://schemas.microsoft.com/office/drawing/2014/main" id="{944691E8-3BF5-460A-83B0-C5545F2EBEC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2" name="Text Box 9">
          <a:extLst>
            <a:ext uri="{FF2B5EF4-FFF2-40B4-BE49-F238E27FC236}">
              <a16:creationId xmlns:a16="http://schemas.microsoft.com/office/drawing/2014/main" id="{C1E97033-8E01-47E1-9BE9-B60931897D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3" name="Text Box 8">
          <a:extLst>
            <a:ext uri="{FF2B5EF4-FFF2-40B4-BE49-F238E27FC236}">
              <a16:creationId xmlns:a16="http://schemas.microsoft.com/office/drawing/2014/main" id="{C5E12235-36E8-4998-A2A8-2A901F172CA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4" name="Text Box 9">
          <a:extLst>
            <a:ext uri="{FF2B5EF4-FFF2-40B4-BE49-F238E27FC236}">
              <a16:creationId xmlns:a16="http://schemas.microsoft.com/office/drawing/2014/main" id="{63878F53-73DC-4176-BBC5-75495BDE8A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5" name="Text Box 8">
          <a:extLst>
            <a:ext uri="{FF2B5EF4-FFF2-40B4-BE49-F238E27FC236}">
              <a16:creationId xmlns:a16="http://schemas.microsoft.com/office/drawing/2014/main" id="{628CB075-9453-4B1A-AEB2-36BE67AA43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86" name="Text Box 9">
          <a:extLst>
            <a:ext uri="{FF2B5EF4-FFF2-40B4-BE49-F238E27FC236}">
              <a16:creationId xmlns:a16="http://schemas.microsoft.com/office/drawing/2014/main" id="{0506C4AD-EBCF-4F72-81E1-8D7A8891FD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87" name="Text Box 8">
          <a:extLst>
            <a:ext uri="{FF2B5EF4-FFF2-40B4-BE49-F238E27FC236}">
              <a16:creationId xmlns:a16="http://schemas.microsoft.com/office/drawing/2014/main" id="{43C7A950-9EF7-46B0-9A32-E6119BB4E4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88" name="Text Box 9">
          <a:extLst>
            <a:ext uri="{FF2B5EF4-FFF2-40B4-BE49-F238E27FC236}">
              <a16:creationId xmlns:a16="http://schemas.microsoft.com/office/drawing/2014/main" id="{6AF82932-A54F-47EC-8F1A-50261A5D72A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98D5C735-B17E-490D-A96F-0DDE414180F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090" name="Text Box 9">
          <a:extLst>
            <a:ext uri="{FF2B5EF4-FFF2-40B4-BE49-F238E27FC236}">
              <a16:creationId xmlns:a16="http://schemas.microsoft.com/office/drawing/2014/main" id="{5498F2C6-260F-4CD5-A4D9-AFC4663C89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1" name="Text Box 8">
          <a:extLst>
            <a:ext uri="{FF2B5EF4-FFF2-40B4-BE49-F238E27FC236}">
              <a16:creationId xmlns:a16="http://schemas.microsoft.com/office/drawing/2014/main" id="{1BA8A98D-798E-48A8-AD8C-D17648CA0E5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2" name="Text Box 9">
          <a:extLst>
            <a:ext uri="{FF2B5EF4-FFF2-40B4-BE49-F238E27FC236}">
              <a16:creationId xmlns:a16="http://schemas.microsoft.com/office/drawing/2014/main" id="{57F6A7F2-0B90-4AD5-83B7-1F22F101C7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3" name="Text Box 8">
          <a:extLst>
            <a:ext uri="{FF2B5EF4-FFF2-40B4-BE49-F238E27FC236}">
              <a16:creationId xmlns:a16="http://schemas.microsoft.com/office/drawing/2014/main" id="{7D8A7B32-8018-4C6A-A7AA-8B3B2925F7B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4" name="Text Box 9">
          <a:extLst>
            <a:ext uri="{FF2B5EF4-FFF2-40B4-BE49-F238E27FC236}">
              <a16:creationId xmlns:a16="http://schemas.microsoft.com/office/drawing/2014/main" id="{3C67C1F4-EDBE-497C-8E6C-1904BC9A4BC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5" name="Text Box 8">
          <a:extLst>
            <a:ext uri="{FF2B5EF4-FFF2-40B4-BE49-F238E27FC236}">
              <a16:creationId xmlns:a16="http://schemas.microsoft.com/office/drawing/2014/main" id="{0194CF71-C93F-4998-8FAA-BD4924A8F24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6" name="Text Box 9">
          <a:extLst>
            <a:ext uri="{FF2B5EF4-FFF2-40B4-BE49-F238E27FC236}">
              <a16:creationId xmlns:a16="http://schemas.microsoft.com/office/drawing/2014/main" id="{E2BEB73B-A9C6-4E86-8F76-5C3F0809B4B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7" name="Text Box 8">
          <a:extLst>
            <a:ext uri="{FF2B5EF4-FFF2-40B4-BE49-F238E27FC236}">
              <a16:creationId xmlns:a16="http://schemas.microsoft.com/office/drawing/2014/main" id="{3EDD1EDF-53CB-4340-8283-E28DFB788B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8" name="Text Box 9">
          <a:extLst>
            <a:ext uri="{FF2B5EF4-FFF2-40B4-BE49-F238E27FC236}">
              <a16:creationId xmlns:a16="http://schemas.microsoft.com/office/drawing/2014/main" id="{780E6925-5323-4BF6-A16F-D6CF974075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099" name="Text Box 8">
          <a:extLst>
            <a:ext uri="{FF2B5EF4-FFF2-40B4-BE49-F238E27FC236}">
              <a16:creationId xmlns:a16="http://schemas.microsoft.com/office/drawing/2014/main" id="{6D936A40-9A2C-401E-AE47-F27E5CA412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0" name="Text Box 9">
          <a:extLst>
            <a:ext uri="{FF2B5EF4-FFF2-40B4-BE49-F238E27FC236}">
              <a16:creationId xmlns:a16="http://schemas.microsoft.com/office/drawing/2014/main" id="{7336CEC3-F429-4FA5-A163-918167E1E1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1" name="Text Box 8">
          <a:extLst>
            <a:ext uri="{FF2B5EF4-FFF2-40B4-BE49-F238E27FC236}">
              <a16:creationId xmlns:a16="http://schemas.microsoft.com/office/drawing/2014/main" id="{1622D442-13A9-40F2-BA11-381FCB47B6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2" name="Text Box 9">
          <a:extLst>
            <a:ext uri="{FF2B5EF4-FFF2-40B4-BE49-F238E27FC236}">
              <a16:creationId xmlns:a16="http://schemas.microsoft.com/office/drawing/2014/main" id="{A5D6102D-C72B-412D-8035-CC8654308B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3" name="Text Box 8">
          <a:extLst>
            <a:ext uri="{FF2B5EF4-FFF2-40B4-BE49-F238E27FC236}">
              <a16:creationId xmlns:a16="http://schemas.microsoft.com/office/drawing/2014/main" id="{8E90DF44-4DA5-42CE-8A91-C396FC763B5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04" name="Text Box 9">
          <a:extLst>
            <a:ext uri="{FF2B5EF4-FFF2-40B4-BE49-F238E27FC236}">
              <a16:creationId xmlns:a16="http://schemas.microsoft.com/office/drawing/2014/main" id="{3DA375DE-C761-4B75-B1DC-5A057CA6BA3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5" name="Text Box 8">
          <a:extLst>
            <a:ext uri="{FF2B5EF4-FFF2-40B4-BE49-F238E27FC236}">
              <a16:creationId xmlns:a16="http://schemas.microsoft.com/office/drawing/2014/main" id="{3693DC06-881B-4235-A39C-286BB4B18CD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6" name="Text Box 9">
          <a:extLst>
            <a:ext uri="{FF2B5EF4-FFF2-40B4-BE49-F238E27FC236}">
              <a16:creationId xmlns:a16="http://schemas.microsoft.com/office/drawing/2014/main" id="{F21C360D-4ADF-49A9-AD5A-D8F11FE8BC8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7" name="Text Box 8">
          <a:extLst>
            <a:ext uri="{FF2B5EF4-FFF2-40B4-BE49-F238E27FC236}">
              <a16:creationId xmlns:a16="http://schemas.microsoft.com/office/drawing/2014/main" id="{7B3D1F50-4746-48FD-BFBE-CF871C34FA5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8" name="Text Box 9">
          <a:extLst>
            <a:ext uri="{FF2B5EF4-FFF2-40B4-BE49-F238E27FC236}">
              <a16:creationId xmlns:a16="http://schemas.microsoft.com/office/drawing/2014/main" id="{24BB8C6B-CDB3-4590-BB40-850305240C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09" name="Text Box 8">
          <a:extLst>
            <a:ext uri="{FF2B5EF4-FFF2-40B4-BE49-F238E27FC236}">
              <a16:creationId xmlns:a16="http://schemas.microsoft.com/office/drawing/2014/main" id="{B9E08F2F-C901-43CA-8145-8158BBD86B8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0" name="Text Box 9">
          <a:extLst>
            <a:ext uri="{FF2B5EF4-FFF2-40B4-BE49-F238E27FC236}">
              <a16:creationId xmlns:a16="http://schemas.microsoft.com/office/drawing/2014/main" id="{80723AEF-5505-419B-9FE7-CEA918D96E8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1" name="Text Box 8">
          <a:extLst>
            <a:ext uri="{FF2B5EF4-FFF2-40B4-BE49-F238E27FC236}">
              <a16:creationId xmlns:a16="http://schemas.microsoft.com/office/drawing/2014/main" id="{92742D7E-A886-46ED-B987-B8F1066278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2" name="Text Box 9">
          <a:extLst>
            <a:ext uri="{FF2B5EF4-FFF2-40B4-BE49-F238E27FC236}">
              <a16:creationId xmlns:a16="http://schemas.microsoft.com/office/drawing/2014/main" id="{C6F1D80A-2B26-4348-B025-92E1636FEF7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3" name="Text Box 8">
          <a:extLst>
            <a:ext uri="{FF2B5EF4-FFF2-40B4-BE49-F238E27FC236}">
              <a16:creationId xmlns:a16="http://schemas.microsoft.com/office/drawing/2014/main" id="{548B31A2-657F-4267-AF7B-94039FBB1F7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4" name="Text Box 9">
          <a:extLst>
            <a:ext uri="{FF2B5EF4-FFF2-40B4-BE49-F238E27FC236}">
              <a16:creationId xmlns:a16="http://schemas.microsoft.com/office/drawing/2014/main" id="{08096B86-8BF0-4C55-AE49-160D90EC39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5" name="Text Box 8">
          <a:extLst>
            <a:ext uri="{FF2B5EF4-FFF2-40B4-BE49-F238E27FC236}">
              <a16:creationId xmlns:a16="http://schemas.microsoft.com/office/drawing/2014/main" id="{98188413-012B-4EF5-AE7D-BF4123231A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6" name="Text Box 9">
          <a:extLst>
            <a:ext uri="{FF2B5EF4-FFF2-40B4-BE49-F238E27FC236}">
              <a16:creationId xmlns:a16="http://schemas.microsoft.com/office/drawing/2014/main" id="{512BF560-49BE-445B-B102-3542945AB69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7" name="Text Box 8">
          <a:extLst>
            <a:ext uri="{FF2B5EF4-FFF2-40B4-BE49-F238E27FC236}">
              <a16:creationId xmlns:a16="http://schemas.microsoft.com/office/drawing/2014/main" id="{D4C9F620-5BC6-4FD1-8D1F-FE3425B117F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8" name="Text Box 9">
          <a:extLst>
            <a:ext uri="{FF2B5EF4-FFF2-40B4-BE49-F238E27FC236}">
              <a16:creationId xmlns:a16="http://schemas.microsoft.com/office/drawing/2014/main" id="{B81A4163-7E25-4456-9639-AE698E14D6E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19" name="Text Box 8">
          <a:extLst>
            <a:ext uri="{FF2B5EF4-FFF2-40B4-BE49-F238E27FC236}">
              <a16:creationId xmlns:a16="http://schemas.microsoft.com/office/drawing/2014/main" id="{6F4AEF84-5349-44D4-95BF-0D4243C08BF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0" name="Text Box 9">
          <a:extLst>
            <a:ext uri="{FF2B5EF4-FFF2-40B4-BE49-F238E27FC236}">
              <a16:creationId xmlns:a16="http://schemas.microsoft.com/office/drawing/2014/main" id="{7E981A81-0591-43DF-9371-D422769DE6E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1" name="Text Box 8">
          <a:extLst>
            <a:ext uri="{FF2B5EF4-FFF2-40B4-BE49-F238E27FC236}">
              <a16:creationId xmlns:a16="http://schemas.microsoft.com/office/drawing/2014/main" id="{2691441A-5A43-4BDF-9F01-D5C22E3A3EE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2" name="Text Box 9">
          <a:extLst>
            <a:ext uri="{FF2B5EF4-FFF2-40B4-BE49-F238E27FC236}">
              <a16:creationId xmlns:a16="http://schemas.microsoft.com/office/drawing/2014/main" id="{68023863-93B8-4E0A-A400-B4B28FC18E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3" name="Text Box 8">
          <a:extLst>
            <a:ext uri="{FF2B5EF4-FFF2-40B4-BE49-F238E27FC236}">
              <a16:creationId xmlns:a16="http://schemas.microsoft.com/office/drawing/2014/main" id="{52108D86-BBAC-4DD9-9A55-831BF01CDC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4" name="Text Box 9">
          <a:extLst>
            <a:ext uri="{FF2B5EF4-FFF2-40B4-BE49-F238E27FC236}">
              <a16:creationId xmlns:a16="http://schemas.microsoft.com/office/drawing/2014/main" id="{164B8DA6-8197-4BD8-B68C-23AF50C6DD4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5" name="Text Box 8">
          <a:extLst>
            <a:ext uri="{FF2B5EF4-FFF2-40B4-BE49-F238E27FC236}">
              <a16:creationId xmlns:a16="http://schemas.microsoft.com/office/drawing/2014/main" id="{EA7E756D-D24A-49A4-8F6F-44EB0313CD9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6" name="Text Box 9">
          <a:extLst>
            <a:ext uri="{FF2B5EF4-FFF2-40B4-BE49-F238E27FC236}">
              <a16:creationId xmlns:a16="http://schemas.microsoft.com/office/drawing/2014/main" id="{E13A8D4B-6D50-4728-84C1-6104A5256A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7" name="Text Box 8">
          <a:extLst>
            <a:ext uri="{FF2B5EF4-FFF2-40B4-BE49-F238E27FC236}">
              <a16:creationId xmlns:a16="http://schemas.microsoft.com/office/drawing/2014/main" id="{CEADC332-308E-414B-B342-3EA45047D6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28" name="Text Box 9">
          <a:extLst>
            <a:ext uri="{FF2B5EF4-FFF2-40B4-BE49-F238E27FC236}">
              <a16:creationId xmlns:a16="http://schemas.microsoft.com/office/drawing/2014/main" id="{B47290C9-82D8-4ED6-9B9B-201253261C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29" name="Text Box 8">
          <a:extLst>
            <a:ext uri="{FF2B5EF4-FFF2-40B4-BE49-F238E27FC236}">
              <a16:creationId xmlns:a16="http://schemas.microsoft.com/office/drawing/2014/main" id="{441C226F-D859-4506-9DC7-DEE9CDFFD7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30" name="Text Box 9">
          <a:extLst>
            <a:ext uri="{FF2B5EF4-FFF2-40B4-BE49-F238E27FC236}">
              <a16:creationId xmlns:a16="http://schemas.microsoft.com/office/drawing/2014/main" id="{73561137-99FB-46A0-B246-ED1C0AAE2F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31" name="Text Box 8">
          <a:extLst>
            <a:ext uri="{FF2B5EF4-FFF2-40B4-BE49-F238E27FC236}">
              <a16:creationId xmlns:a16="http://schemas.microsoft.com/office/drawing/2014/main" id="{862BBBC1-998B-4879-9C4A-179F0622E5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32" name="Text Box 9">
          <a:extLst>
            <a:ext uri="{FF2B5EF4-FFF2-40B4-BE49-F238E27FC236}">
              <a16:creationId xmlns:a16="http://schemas.microsoft.com/office/drawing/2014/main" id="{25C8B2D7-DF65-4BF3-9DC6-FEE40332679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3" name="Text Box 8">
          <a:extLst>
            <a:ext uri="{FF2B5EF4-FFF2-40B4-BE49-F238E27FC236}">
              <a16:creationId xmlns:a16="http://schemas.microsoft.com/office/drawing/2014/main" id="{4FE8DE0D-8B20-4D6F-B710-D447E6ED370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4" name="Text Box 9">
          <a:extLst>
            <a:ext uri="{FF2B5EF4-FFF2-40B4-BE49-F238E27FC236}">
              <a16:creationId xmlns:a16="http://schemas.microsoft.com/office/drawing/2014/main" id="{239A576F-4C93-4966-A272-AA2C131997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5" name="Text Box 8">
          <a:extLst>
            <a:ext uri="{FF2B5EF4-FFF2-40B4-BE49-F238E27FC236}">
              <a16:creationId xmlns:a16="http://schemas.microsoft.com/office/drawing/2014/main" id="{F3869DD2-B78E-47C0-9A58-B541A632E3B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6" name="Text Box 9">
          <a:extLst>
            <a:ext uri="{FF2B5EF4-FFF2-40B4-BE49-F238E27FC236}">
              <a16:creationId xmlns:a16="http://schemas.microsoft.com/office/drawing/2014/main" id="{B8019E81-7781-4E69-BF81-DC7745D0A22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7" name="Text Box 8">
          <a:extLst>
            <a:ext uri="{FF2B5EF4-FFF2-40B4-BE49-F238E27FC236}">
              <a16:creationId xmlns:a16="http://schemas.microsoft.com/office/drawing/2014/main" id="{117E30FB-51DB-4203-B7C6-44D13F4262B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8" name="Text Box 9">
          <a:extLst>
            <a:ext uri="{FF2B5EF4-FFF2-40B4-BE49-F238E27FC236}">
              <a16:creationId xmlns:a16="http://schemas.microsoft.com/office/drawing/2014/main" id="{6353BC33-2446-4653-A61B-6A78BA6E701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39" name="Text Box 8">
          <a:extLst>
            <a:ext uri="{FF2B5EF4-FFF2-40B4-BE49-F238E27FC236}">
              <a16:creationId xmlns:a16="http://schemas.microsoft.com/office/drawing/2014/main" id="{EEDB4112-DE70-4949-8464-E6354AB88C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40" name="Text Box 9">
          <a:extLst>
            <a:ext uri="{FF2B5EF4-FFF2-40B4-BE49-F238E27FC236}">
              <a16:creationId xmlns:a16="http://schemas.microsoft.com/office/drawing/2014/main" id="{9A54CFC1-BD6B-49B0-AC08-DD9E50F886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1" name="Text Box 8">
          <a:extLst>
            <a:ext uri="{FF2B5EF4-FFF2-40B4-BE49-F238E27FC236}">
              <a16:creationId xmlns:a16="http://schemas.microsoft.com/office/drawing/2014/main" id="{D7AD154D-ED59-4360-9D86-62FAF49B38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2" name="Text Box 8">
          <a:extLst>
            <a:ext uri="{FF2B5EF4-FFF2-40B4-BE49-F238E27FC236}">
              <a16:creationId xmlns:a16="http://schemas.microsoft.com/office/drawing/2014/main" id="{A9741B8B-A8CE-4024-9A1A-3F5C1C3B45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3" name="Text Box 9">
          <a:extLst>
            <a:ext uri="{FF2B5EF4-FFF2-40B4-BE49-F238E27FC236}">
              <a16:creationId xmlns:a16="http://schemas.microsoft.com/office/drawing/2014/main" id="{8E40A86E-4174-495B-9802-6693D79805F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4" name="Text Box 8">
          <a:extLst>
            <a:ext uri="{FF2B5EF4-FFF2-40B4-BE49-F238E27FC236}">
              <a16:creationId xmlns:a16="http://schemas.microsoft.com/office/drawing/2014/main" id="{76BADAEE-A177-4A79-A0B7-42464F7D3B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5" name="Text Box 9">
          <a:extLst>
            <a:ext uri="{FF2B5EF4-FFF2-40B4-BE49-F238E27FC236}">
              <a16:creationId xmlns:a16="http://schemas.microsoft.com/office/drawing/2014/main" id="{2D578F6C-1857-4DAB-BE5E-76FD0FAA075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6" name="Text Box 8">
          <a:extLst>
            <a:ext uri="{FF2B5EF4-FFF2-40B4-BE49-F238E27FC236}">
              <a16:creationId xmlns:a16="http://schemas.microsoft.com/office/drawing/2014/main" id="{D96BCA4F-C1B2-4C7E-B6C0-FE451B1A524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7" name="Text Box 9">
          <a:extLst>
            <a:ext uri="{FF2B5EF4-FFF2-40B4-BE49-F238E27FC236}">
              <a16:creationId xmlns:a16="http://schemas.microsoft.com/office/drawing/2014/main" id="{10A9343E-70D7-4D07-8F05-2E3BB916099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8" name="Text Box 8">
          <a:extLst>
            <a:ext uri="{FF2B5EF4-FFF2-40B4-BE49-F238E27FC236}">
              <a16:creationId xmlns:a16="http://schemas.microsoft.com/office/drawing/2014/main" id="{ADAEA689-545C-4B6E-AE92-D042443D963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49" name="Text Box 9">
          <a:extLst>
            <a:ext uri="{FF2B5EF4-FFF2-40B4-BE49-F238E27FC236}">
              <a16:creationId xmlns:a16="http://schemas.microsoft.com/office/drawing/2014/main" id="{A378851F-33F0-4D57-922A-1615350F33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0" name="Text Box 8">
          <a:extLst>
            <a:ext uri="{FF2B5EF4-FFF2-40B4-BE49-F238E27FC236}">
              <a16:creationId xmlns:a16="http://schemas.microsoft.com/office/drawing/2014/main" id="{32157972-03BD-41F4-8869-EAB92F6837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1" name="Text Box 9">
          <a:extLst>
            <a:ext uri="{FF2B5EF4-FFF2-40B4-BE49-F238E27FC236}">
              <a16:creationId xmlns:a16="http://schemas.microsoft.com/office/drawing/2014/main" id="{F73FD4BA-B6B5-45D5-BDED-2A17C1C8F0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E097098F-E0C4-4503-843C-EEABB5DBCA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C2E7AF69-6261-4807-BE1A-CCFC65AF8DA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4" name="Text Box 8">
          <a:extLst>
            <a:ext uri="{FF2B5EF4-FFF2-40B4-BE49-F238E27FC236}">
              <a16:creationId xmlns:a16="http://schemas.microsoft.com/office/drawing/2014/main" id="{E386A01A-B955-492C-B623-85DD16B708E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5" name="Text Box 9">
          <a:extLst>
            <a:ext uri="{FF2B5EF4-FFF2-40B4-BE49-F238E27FC236}">
              <a16:creationId xmlns:a16="http://schemas.microsoft.com/office/drawing/2014/main" id="{0A005908-9359-4286-891B-18AB3BCBDF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6" name="Text Box 8">
          <a:extLst>
            <a:ext uri="{FF2B5EF4-FFF2-40B4-BE49-F238E27FC236}">
              <a16:creationId xmlns:a16="http://schemas.microsoft.com/office/drawing/2014/main" id="{055DBF62-FC8A-4B59-B1A1-6D99A2A3A6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57" name="Text Box 9">
          <a:extLst>
            <a:ext uri="{FF2B5EF4-FFF2-40B4-BE49-F238E27FC236}">
              <a16:creationId xmlns:a16="http://schemas.microsoft.com/office/drawing/2014/main" id="{AFF12DC0-5A98-4AD5-8180-52DFDE4A668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8" name="Text Box 8">
          <a:extLst>
            <a:ext uri="{FF2B5EF4-FFF2-40B4-BE49-F238E27FC236}">
              <a16:creationId xmlns:a16="http://schemas.microsoft.com/office/drawing/2014/main" id="{0DDAF823-6CFC-4525-85D2-FC457DF8F46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59" name="Text Box 8">
          <a:extLst>
            <a:ext uri="{FF2B5EF4-FFF2-40B4-BE49-F238E27FC236}">
              <a16:creationId xmlns:a16="http://schemas.microsoft.com/office/drawing/2014/main" id="{E6638282-E830-4E61-9E6E-AEA9D07A92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0" name="Text Box 9">
          <a:extLst>
            <a:ext uri="{FF2B5EF4-FFF2-40B4-BE49-F238E27FC236}">
              <a16:creationId xmlns:a16="http://schemas.microsoft.com/office/drawing/2014/main" id="{95252FA5-A20F-496F-A224-CD0E8128743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4969BF0A-7918-4406-863B-C4ACA93B963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2" name="Text Box 9">
          <a:extLst>
            <a:ext uri="{FF2B5EF4-FFF2-40B4-BE49-F238E27FC236}">
              <a16:creationId xmlns:a16="http://schemas.microsoft.com/office/drawing/2014/main" id="{D2FAABB3-A648-45E3-B7C6-80EF789201C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3" name="Text Box 8">
          <a:extLst>
            <a:ext uri="{FF2B5EF4-FFF2-40B4-BE49-F238E27FC236}">
              <a16:creationId xmlns:a16="http://schemas.microsoft.com/office/drawing/2014/main" id="{C018E7B8-186C-4E1B-B8E0-03628C51B6B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4" name="Text Box 9">
          <a:extLst>
            <a:ext uri="{FF2B5EF4-FFF2-40B4-BE49-F238E27FC236}">
              <a16:creationId xmlns:a16="http://schemas.microsoft.com/office/drawing/2014/main" id="{B7E9E3D1-F1BF-46AC-90C8-46C1DFAB41A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5" name="Text Box 8">
          <a:extLst>
            <a:ext uri="{FF2B5EF4-FFF2-40B4-BE49-F238E27FC236}">
              <a16:creationId xmlns:a16="http://schemas.microsoft.com/office/drawing/2014/main" id="{B6C9522A-D623-4257-9363-9A29B8D129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6" name="Text Box 9">
          <a:extLst>
            <a:ext uri="{FF2B5EF4-FFF2-40B4-BE49-F238E27FC236}">
              <a16:creationId xmlns:a16="http://schemas.microsoft.com/office/drawing/2014/main" id="{EE3C9921-8E34-48DC-A974-38F7BB6B21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7" name="Text Box 8">
          <a:extLst>
            <a:ext uri="{FF2B5EF4-FFF2-40B4-BE49-F238E27FC236}">
              <a16:creationId xmlns:a16="http://schemas.microsoft.com/office/drawing/2014/main" id="{4A2561EF-35E9-4025-BD69-D06FFFF698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8" name="Text Box 9">
          <a:extLst>
            <a:ext uri="{FF2B5EF4-FFF2-40B4-BE49-F238E27FC236}">
              <a16:creationId xmlns:a16="http://schemas.microsoft.com/office/drawing/2014/main" id="{5E3826E4-DC69-4C03-B600-BE6AB9040D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7907D0EE-DF89-483E-B35D-491D32950DF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E33A88F6-31DD-4C43-AA4A-6F93C331227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1" name="Text Box 8">
          <a:extLst>
            <a:ext uri="{FF2B5EF4-FFF2-40B4-BE49-F238E27FC236}">
              <a16:creationId xmlns:a16="http://schemas.microsoft.com/office/drawing/2014/main" id="{CAB32EC7-5238-4B67-9CF2-0C2D6D123CE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2" name="Text Box 9">
          <a:extLst>
            <a:ext uri="{FF2B5EF4-FFF2-40B4-BE49-F238E27FC236}">
              <a16:creationId xmlns:a16="http://schemas.microsoft.com/office/drawing/2014/main" id="{E4C6921E-43EF-4789-BAF6-1865C312741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3" name="Text Box 8">
          <a:extLst>
            <a:ext uri="{FF2B5EF4-FFF2-40B4-BE49-F238E27FC236}">
              <a16:creationId xmlns:a16="http://schemas.microsoft.com/office/drawing/2014/main" id="{1FA41462-1460-40C6-8EC0-4CDAA97A5B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174" name="Text Box 9">
          <a:extLst>
            <a:ext uri="{FF2B5EF4-FFF2-40B4-BE49-F238E27FC236}">
              <a16:creationId xmlns:a16="http://schemas.microsoft.com/office/drawing/2014/main" id="{7A6A93A0-AE1A-4B57-BF70-56E1452D3D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5" name="Text Box 8">
          <a:extLst>
            <a:ext uri="{FF2B5EF4-FFF2-40B4-BE49-F238E27FC236}">
              <a16:creationId xmlns:a16="http://schemas.microsoft.com/office/drawing/2014/main" id="{655396ED-C910-4EE4-9690-11436FD962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6" name="Text Box 8">
          <a:extLst>
            <a:ext uri="{FF2B5EF4-FFF2-40B4-BE49-F238E27FC236}">
              <a16:creationId xmlns:a16="http://schemas.microsoft.com/office/drawing/2014/main" id="{A979BD5F-13E5-4886-B809-10D9EDE18F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7" name="Text Box 9">
          <a:extLst>
            <a:ext uri="{FF2B5EF4-FFF2-40B4-BE49-F238E27FC236}">
              <a16:creationId xmlns:a16="http://schemas.microsoft.com/office/drawing/2014/main" id="{718B2BEB-A700-45A2-B609-AB67CCBC2B2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8" name="Text Box 8">
          <a:extLst>
            <a:ext uri="{FF2B5EF4-FFF2-40B4-BE49-F238E27FC236}">
              <a16:creationId xmlns:a16="http://schemas.microsoft.com/office/drawing/2014/main" id="{91802B52-15D9-4BE9-B654-BABAA6A69C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79" name="Text Box 9">
          <a:extLst>
            <a:ext uri="{FF2B5EF4-FFF2-40B4-BE49-F238E27FC236}">
              <a16:creationId xmlns:a16="http://schemas.microsoft.com/office/drawing/2014/main" id="{54C41AC1-BD7E-4403-A310-8FBDDB6FC25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0" name="Text Box 8">
          <a:extLst>
            <a:ext uri="{FF2B5EF4-FFF2-40B4-BE49-F238E27FC236}">
              <a16:creationId xmlns:a16="http://schemas.microsoft.com/office/drawing/2014/main" id="{4BFC29E1-351A-41F1-B1A2-F1F22A08B85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1" name="Text Box 9">
          <a:extLst>
            <a:ext uri="{FF2B5EF4-FFF2-40B4-BE49-F238E27FC236}">
              <a16:creationId xmlns:a16="http://schemas.microsoft.com/office/drawing/2014/main" id="{95F1F415-07B4-4B92-ADC9-726E70D791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2" name="Text Box 8">
          <a:extLst>
            <a:ext uri="{FF2B5EF4-FFF2-40B4-BE49-F238E27FC236}">
              <a16:creationId xmlns:a16="http://schemas.microsoft.com/office/drawing/2014/main" id="{0FAEFCA7-CBF6-4F18-8DA6-7888063257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3" name="Text Box 9">
          <a:extLst>
            <a:ext uri="{FF2B5EF4-FFF2-40B4-BE49-F238E27FC236}">
              <a16:creationId xmlns:a16="http://schemas.microsoft.com/office/drawing/2014/main" id="{7F6D3CEB-7152-4949-8317-06C721BE22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4" name="Text Box 8">
          <a:extLst>
            <a:ext uri="{FF2B5EF4-FFF2-40B4-BE49-F238E27FC236}">
              <a16:creationId xmlns:a16="http://schemas.microsoft.com/office/drawing/2014/main" id="{E5D4702F-D792-4BA6-B09A-5A11D7FBB68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5" name="Text Box 9">
          <a:extLst>
            <a:ext uri="{FF2B5EF4-FFF2-40B4-BE49-F238E27FC236}">
              <a16:creationId xmlns:a16="http://schemas.microsoft.com/office/drawing/2014/main" id="{469244BA-BC1E-4EF8-8D10-3903A7D3369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6" name="Text Box 8">
          <a:extLst>
            <a:ext uri="{FF2B5EF4-FFF2-40B4-BE49-F238E27FC236}">
              <a16:creationId xmlns:a16="http://schemas.microsoft.com/office/drawing/2014/main" id="{9694485F-0C60-45F4-AE4E-AAFCFF38341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7" name="Text Box 9">
          <a:extLst>
            <a:ext uri="{FF2B5EF4-FFF2-40B4-BE49-F238E27FC236}">
              <a16:creationId xmlns:a16="http://schemas.microsoft.com/office/drawing/2014/main" id="{69DDF660-50C7-4D85-B48E-2F642E18CE5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50264494-4FA3-4A3E-A31B-3579C648BE2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89" name="Text Box 8">
          <a:extLst>
            <a:ext uri="{FF2B5EF4-FFF2-40B4-BE49-F238E27FC236}">
              <a16:creationId xmlns:a16="http://schemas.microsoft.com/office/drawing/2014/main" id="{6C9D9E77-3B80-4545-BF76-E9F93E104E5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0" name="Text Box 9">
          <a:extLst>
            <a:ext uri="{FF2B5EF4-FFF2-40B4-BE49-F238E27FC236}">
              <a16:creationId xmlns:a16="http://schemas.microsoft.com/office/drawing/2014/main" id="{300AD3FF-1DBF-4664-BF5F-15BE2635E1B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65073CF1-DC33-4A33-A085-A5BBFF02978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0436C1A0-3111-40AF-B853-135B7D912B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3" name="Text Box 8">
          <a:extLst>
            <a:ext uri="{FF2B5EF4-FFF2-40B4-BE49-F238E27FC236}">
              <a16:creationId xmlns:a16="http://schemas.microsoft.com/office/drawing/2014/main" id="{273679AE-20C4-409E-A72E-94DC4650C1F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4" name="Text Box 9">
          <a:extLst>
            <a:ext uri="{FF2B5EF4-FFF2-40B4-BE49-F238E27FC236}">
              <a16:creationId xmlns:a16="http://schemas.microsoft.com/office/drawing/2014/main" id="{1FC8BFF8-1B1E-4F76-B30D-2B040465A3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5" name="Text Box 8">
          <a:extLst>
            <a:ext uri="{FF2B5EF4-FFF2-40B4-BE49-F238E27FC236}">
              <a16:creationId xmlns:a16="http://schemas.microsoft.com/office/drawing/2014/main" id="{1A7C5DC3-66C2-488E-8C32-646DC3E9FE7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6" name="Text Box 9">
          <a:extLst>
            <a:ext uri="{FF2B5EF4-FFF2-40B4-BE49-F238E27FC236}">
              <a16:creationId xmlns:a16="http://schemas.microsoft.com/office/drawing/2014/main" id="{5B887817-4F7B-43B0-B9E7-A7B3BA71E5B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7" name="Text Box 8">
          <a:extLst>
            <a:ext uri="{FF2B5EF4-FFF2-40B4-BE49-F238E27FC236}">
              <a16:creationId xmlns:a16="http://schemas.microsoft.com/office/drawing/2014/main" id="{A9DCB9E9-480E-45C8-831C-649471F2485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8" name="Text Box 9">
          <a:extLst>
            <a:ext uri="{FF2B5EF4-FFF2-40B4-BE49-F238E27FC236}">
              <a16:creationId xmlns:a16="http://schemas.microsoft.com/office/drawing/2014/main" id="{04598440-DA38-48D5-9E93-33A5B2B611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63E09B7B-C744-4986-8ACE-1A7978CBEC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0" name="Text Box 9">
          <a:extLst>
            <a:ext uri="{FF2B5EF4-FFF2-40B4-BE49-F238E27FC236}">
              <a16:creationId xmlns:a16="http://schemas.microsoft.com/office/drawing/2014/main" id="{30D88391-F4A0-4118-8137-827A8E22DD8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DCEB4451-F4CB-4957-9878-9C7FF699DAD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2" name="Text Box 9">
          <a:extLst>
            <a:ext uri="{FF2B5EF4-FFF2-40B4-BE49-F238E27FC236}">
              <a16:creationId xmlns:a16="http://schemas.microsoft.com/office/drawing/2014/main" id="{A1A0EE5F-7AB8-4700-98E2-CB2D0134A66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3" name="Text Box 8">
          <a:extLst>
            <a:ext uri="{FF2B5EF4-FFF2-40B4-BE49-F238E27FC236}">
              <a16:creationId xmlns:a16="http://schemas.microsoft.com/office/drawing/2014/main" id="{3712D4E0-A755-4E34-8DEA-42E5FEED6E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04" name="Text Box 9">
          <a:extLst>
            <a:ext uri="{FF2B5EF4-FFF2-40B4-BE49-F238E27FC236}">
              <a16:creationId xmlns:a16="http://schemas.microsoft.com/office/drawing/2014/main" id="{82DF3824-B50C-4CB7-A8AE-193614759DE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5" name="Text Box 8">
          <a:extLst>
            <a:ext uri="{FF2B5EF4-FFF2-40B4-BE49-F238E27FC236}">
              <a16:creationId xmlns:a16="http://schemas.microsoft.com/office/drawing/2014/main" id="{0B0AECE2-E9EA-42FC-AE74-CC62972D437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6" name="Text Box 9">
          <a:extLst>
            <a:ext uri="{FF2B5EF4-FFF2-40B4-BE49-F238E27FC236}">
              <a16:creationId xmlns:a16="http://schemas.microsoft.com/office/drawing/2014/main" id="{125DE06B-78D3-4F45-ADAF-AC8AE6A8A2A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7" name="Text Box 8">
          <a:extLst>
            <a:ext uri="{FF2B5EF4-FFF2-40B4-BE49-F238E27FC236}">
              <a16:creationId xmlns:a16="http://schemas.microsoft.com/office/drawing/2014/main" id="{2A344AD5-BC6D-422B-A418-C39B1223FF9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8" name="Text Box 9">
          <a:extLst>
            <a:ext uri="{FF2B5EF4-FFF2-40B4-BE49-F238E27FC236}">
              <a16:creationId xmlns:a16="http://schemas.microsoft.com/office/drawing/2014/main" id="{C79AAD50-5B07-4C56-A3D2-24C41F537B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EB082583-0AC7-402A-8647-5334C81A1F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0180A1DC-9B8A-44CE-BCE0-ABB2C2FE7F1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1" name="Text Box 8">
          <a:extLst>
            <a:ext uri="{FF2B5EF4-FFF2-40B4-BE49-F238E27FC236}">
              <a16:creationId xmlns:a16="http://schemas.microsoft.com/office/drawing/2014/main" id="{A7C94920-554E-4EE6-A41E-8AFC925F92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2" name="Text Box 9">
          <a:extLst>
            <a:ext uri="{FF2B5EF4-FFF2-40B4-BE49-F238E27FC236}">
              <a16:creationId xmlns:a16="http://schemas.microsoft.com/office/drawing/2014/main" id="{4BFD49DD-2E42-44B2-9F5B-5ED4B9D59D2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613DAF98-9D6E-45D2-92B1-25C642C2E37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4" name="Text Box 9">
          <a:extLst>
            <a:ext uri="{FF2B5EF4-FFF2-40B4-BE49-F238E27FC236}">
              <a16:creationId xmlns:a16="http://schemas.microsoft.com/office/drawing/2014/main" id="{472F1409-3951-4E59-83D3-5945AB5C44B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BBD8A7F0-640C-4E6E-9F35-9ADC8F0EF6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6" name="Text Box 9">
          <a:extLst>
            <a:ext uri="{FF2B5EF4-FFF2-40B4-BE49-F238E27FC236}">
              <a16:creationId xmlns:a16="http://schemas.microsoft.com/office/drawing/2014/main" id="{DC04A41D-B09E-4CF6-947C-EE881216942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7" name="Text Box 8">
          <a:extLst>
            <a:ext uri="{FF2B5EF4-FFF2-40B4-BE49-F238E27FC236}">
              <a16:creationId xmlns:a16="http://schemas.microsoft.com/office/drawing/2014/main" id="{185352D9-D7CF-4076-9FBE-8461AB2725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18" name="Text Box 9">
          <a:extLst>
            <a:ext uri="{FF2B5EF4-FFF2-40B4-BE49-F238E27FC236}">
              <a16:creationId xmlns:a16="http://schemas.microsoft.com/office/drawing/2014/main" id="{C8ED690B-B92F-47D9-AAE3-D374FC1AB0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19" name="Text Box 8">
          <a:extLst>
            <a:ext uri="{FF2B5EF4-FFF2-40B4-BE49-F238E27FC236}">
              <a16:creationId xmlns:a16="http://schemas.microsoft.com/office/drawing/2014/main" id="{FD5B979D-775D-4A48-9614-CFDC2F6ADC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0" name="Text Box 9">
          <a:extLst>
            <a:ext uri="{FF2B5EF4-FFF2-40B4-BE49-F238E27FC236}">
              <a16:creationId xmlns:a16="http://schemas.microsoft.com/office/drawing/2014/main" id="{99507F73-8D39-44DA-9C8D-C4841C607E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1" name="Text Box 8">
          <a:extLst>
            <a:ext uri="{FF2B5EF4-FFF2-40B4-BE49-F238E27FC236}">
              <a16:creationId xmlns:a16="http://schemas.microsoft.com/office/drawing/2014/main" id="{D8C76D30-1ED4-40A2-AC50-BF80FAF311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2" name="Text Box 9">
          <a:extLst>
            <a:ext uri="{FF2B5EF4-FFF2-40B4-BE49-F238E27FC236}">
              <a16:creationId xmlns:a16="http://schemas.microsoft.com/office/drawing/2014/main" id="{2E77E5F8-CA9B-4166-A4A3-67927DDE8EC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3" name="Text Box 8">
          <a:extLst>
            <a:ext uri="{FF2B5EF4-FFF2-40B4-BE49-F238E27FC236}">
              <a16:creationId xmlns:a16="http://schemas.microsoft.com/office/drawing/2014/main" id="{DA512650-3718-46FA-9697-5EB15392E9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4" name="Text Box 9">
          <a:extLst>
            <a:ext uri="{FF2B5EF4-FFF2-40B4-BE49-F238E27FC236}">
              <a16:creationId xmlns:a16="http://schemas.microsoft.com/office/drawing/2014/main" id="{8CB9A024-E806-4A30-9E70-225532E8B84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5" name="Text Box 8">
          <a:extLst>
            <a:ext uri="{FF2B5EF4-FFF2-40B4-BE49-F238E27FC236}">
              <a16:creationId xmlns:a16="http://schemas.microsoft.com/office/drawing/2014/main" id="{19706F2B-E32D-4880-A9DC-9E6643D8D8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6" name="Text Box 9">
          <a:extLst>
            <a:ext uri="{FF2B5EF4-FFF2-40B4-BE49-F238E27FC236}">
              <a16:creationId xmlns:a16="http://schemas.microsoft.com/office/drawing/2014/main" id="{8B9C504D-209D-4895-BA61-8C0BA63CC6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7" name="Text Box 8">
          <a:extLst>
            <a:ext uri="{FF2B5EF4-FFF2-40B4-BE49-F238E27FC236}">
              <a16:creationId xmlns:a16="http://schemas.microsoft.com/office/drawing/2014/main" id="{EB9BF417-7D70-4F66-820C-3390720F830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8" name="Text Box 9">
          <a:extLst>
            <a:ext uri="{FF2B5EF4-FFF2-40B4-BE49-F238E27FC236}">
              <a16:creationId xmlns:a16="http://schemas.microsoft.com/office/drawing/2014/main" id="{7FD59134-8FBD-42B4-9E57-7D0D6B039FE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29" name="Text Box 8">
          <a:extLst>
            <a:ext uri="{FF2B5EF4-FFF2-40B4-BE49-F238E27FC236}">
              <a16:creationId xmlns:a16="http://schemas.microsoft.com/office/drawing/2014/main" id="{F18EBF97-C03E-4FF9-B932-125A3B3DC6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0" name="Text Box 9">
          <a:extLst>
            <a:ext uri="{FF2B5EF4-FFF2-40B4-BE49-F238E27FC236}">
              <a16:creationId xmlns:a16="http://schemas.microsoft.com/office/drawing/2014/main" id="{86DFD555-A9C3-4DBC-8131-9C702BEE59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0A991D8C-C443-4FFA-80EC-18A8C716E99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32C9CC20-4512-44A3-96BE-4C152A32228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895CAC3A-5E02-4522-8CC2-92E99A6ACE5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ED8E3189-7CEC-4D33-B4BB-203040B83C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9B8FE511-2181-467E-A5A9-89B6C6B80C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9F2D5249-DB30-4498-96F1-CFAFE7EC13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7" name="Text Box 8">
          <a:extLst>
            <a:ext uri="{FF2B5EF4-FFF2-40B4-BE49-F238E27FC236}">
              <a16:creationId xmlns:a16="http://schemas.microsoft.com/office/drawing/2014/main" id="{40963470-E927-41D1-9BEB-1D376B4254E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38" name="Text Box 9">
          <a:extLst>
            <a:ext uri="{FF2B5EF4-FFF2-40B4-BE49-F238E27FC236}">
              <a16:creationId xmlns:a16="http://schemas.microsoft.com/office/drawing/2014/main" id="{9E219686-17A1-4F43-964A-2ED730C36FB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39" name="Text Box 8">
          <a:extLst>
            <a:ext uri="{FF2B5EF4-FFF2-40B4-BE49-F238E27FC236}">
              <a16:creationId xmlns:a16="http://schemas.microsoft.com/office/drawing/2014/main" id="{F5A50223-225B-40C6-B56C-79B494220DA5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0" name="Text Box 9">
          <a:extLst>
            <a:ext uri="{FF2B5EF4-FFF2-40B4-BE49-F238E27FC236}">
              <a16:creationId xmlns:a16="http://schemas.microsoft.com/office/drawing/2014/main" id="{9E873FC7-FBE6-4567-B650-00CCD50F61E4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1" name="Text Box 8">
          <a:extLst>
            <a:ext uri="{FF2B5EF4-FFF2-40B4-BE49-F238E27FC236}">
              <a16:creationId xmlns:a16="http://schemas.microsoft.com/office/drawing/2014/main" id="{CE0B8E01-5E7D-4B9A-A884-1C0194B995D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2" name="Text Box 9">
          <a:extLst>
            <a:ext uri="{FF2B5EF4-FFF2-40B4-BE49-F238E27FC236}">
              <a16:creationId xmlns:a16="http://schemas.microsoft.com/office/drawing/2014/main" id="{9184D802-B9C3-465D-9837-1954901B1BA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3" name="Text Box 8">
          <a:extLst>
            <a:ext uri="{FF2B5EF4-FFF2-40B4-BE49-F238E27FC236}">
              <a16:creationId xmlns:a16="http://schemas.microsoft.com/office/drawing/2014/main" id="{2711E7B0-9224-4F67-A476-E6DF66A5407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4" name="Text Box 9">
          <a:extLst>
            <a:ext uri="{FF2B5EF4-FFF2-40B4-BE49-F238E27FC236}">
              <a16:creationId xmlns:a16="http://schemas.microsoft.com/office/drawing/2014/main" id="{B28D7969-6748-4E5C-B62F-590EF3050C66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5" name="Text Box 8">
          <a:extLst>
            <a:ext uri="{FF2B5EF4-FFF2-40B4-BE49-F238E27FC236}">
              <a16:creationId xmlns:a16="http://schemas.microsoft.com/office/drawing/2014/main" id="{77C1C019-4703-48BB-B731-646DAA94CD31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6" name="Text Box 9">
          <a:extLst>
            <a:ext uri="{FF2B5EF4-FFF2-40B4-BE49-F238E27FC236}">
              <a16:creationId xmlns:a16="http://schemas.microsoft.com/office/drawing/2014/main" id="{335F4CE8-93C9-4974-A969-A8FD3AC776B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DB8F5011-03AB-4C94-8ED6-AB3733524260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8" name="Text Box 9">
          <a:extLst>
            <a:ext uri="{FF2B5EF4-FFF2-40B4-BE49-F238E27FC236}">
              <a16:creationId xmlns:a16="http://schemas.microsoft.com/office/drawing/2014/main" id="{AD67118B-9CEE-45F2-8D79-AD229BA281B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49" name="Text Box 8">
          <a:extLst>
            <a:ext uri="{FF2B5EF4-FFF2-40B4-BE49-F238E27FC236}">
              <a16:creationId xmlns:a16="http://schemas.microsoft.com/office/drawing/2014/main" id="{C35A92B5-4ED5-4998-A9BA-E5C74EA4357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250" name="Text Box 9">
          <a:extLst>
            <a:ext uri="{FF2B5EF4-FFF2-40B4-BE49-F238E27FC236}">
              <a16:creationId xmlns:a16="http://schemas.microsoft.com/office/drawing/2014/main" id="{272C3331-0031-4AEA-98BD-7F2EB88D80AC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1" name="Text Box 8">
          <a:extLst>
            <a:ext uri="{FF2B5EF4-FFF2-40B4-BE49-F238E27FC236}">
              <a16:creationId xmlns:a16="http://schemas.microsoft.com/office/drawing/2014/main" id="{1A452AA5-A844-48C3-8A7A-CDFB16974E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2" name="Text Box 9">
          <a:extLst>
            <a:ext uri="{FF2B5EF4-FFF2-40B4-BE49-F238E27FC236}">
              <a16:creationId xmlns:a16="http://schemas.microsoft.com/office/drawing/2014/main" id="{3EE837B9-FF19-4709-8BE3-161069837EE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3" name="Text Box 8">
          <a:extLst>
            <a:ext uri="{FF2B5EF4-FFF2-40B4-BE49-F238E27FC236}">
              <a16:creationId xmlns:a16="http://schemas.microsoft.com/office/drawing/2014/main" id="{7E269957-8FCF-432B-ACA5-24A030E97D2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54" name="Text Box 9">
          <a:extLst>
            <a:ext uri="{FF2B5EF4-FFF2-40B4-BE49-F238E27FC236}">
              <a16:creationId xmlns:a16="http://schemas.microsoft.com/office/drawing/2014/main" id="{04579E83-8AF6-4BD6-9759-21EB876DF7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5" name="Text Box 8">
          <a:extLst>
            <a:ext uri="{FF2B5EF4-FFF2-40B4-BE49-F238E27FC236}">
              <a16:creationId xmlns:a16="http://schemas.microsoft.com/office/drawing/2014/main" id="{6DB54CB7-62D3-4E38-8508-C48DB04963A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6" name="Text Box 9">
          <a:extLst>
            <a:ext uri="{FF2B5EF4-FFF2-40B4-BE49-F238E27FC236}">
              <a16:creationId xmlns:a16="http://schemas.microsoft.com/office/drawing/2014/main" id="{9D426CF9-67E2-4CD7-AA60-837ADF076B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B690189E-3D1A-435C-8C45-A2995FFEB10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8" name="Text Box 9">
          <a:extLst>
            <a:ext uri="{FF2B5EF4-FFF2-40B4-BE49-F238E27FC236}">
              <a16:creationId xmlns:a16="http://schemas.microsoft.com/office/drawing/2014/main" id="{40AD8D4E-3ADC-48EF-BF2A-A420D39A5FC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59" name="Text Box 8">
          <a:extLst>
            <a:ext uri="{FF2B5EF4-FFF2-40B4-BE49-F238E27FC236}">
              <a16:creationId xmlns:a16="http://schemas.microsoft.com/office/drawing/2014/main" id="{6A75DECD-2A07-4992-8E3C-FA2AC85CE2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0" name="Text Box 9">
          <a:extLst>
            <a:ext uri="{FF2B5EF4-FFF2-40B4-BE49-F238E27FC236}">
              <a16:creationId xmlns:a16="http://schemas.microsoft.com/office/drawing/2014/main" id="{A06DF293-863C-42F4-A716-ACE798B44F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1" name="Text Box 8">
          <a:extLst>
            <a:ext uri="{FF2B5EF4-FFF2-40B4-BE49-F238E27FC236}">
              <a16:creationId xmlns:a16="http://schemas.microsoft.com/office/drawing/2014/main" id="{3BB1F5E5-6331-4A62-B405-DA691E4028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2" name="Text Box 9">
          <a:extLst>
            <a:ext uri="{FF2B5EF4-FFF2-40B4-BE49-F238E27FC236}">
              <a16:creationId xmlns:a16="http://schemas.microsoft.com/office/drawing/2014/main" id="{C838DE8F-B246-4732-9EC7-84651A05830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3" name="Text Box 8">
          <a:extLst>
            <a:ext uri="{FF2B5EF4-FFF2-40B4-BE49-F238E27FC236}">
              <a16:creationId xmlns:a16="http://schemas.microsoft.com/office/drawing/2014/main" id="{F5DD2490-013F-4627-85AF-3875F99F311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64" name="Text Box 9">
          <a:extLst>
            <a:ext uri="{FF2B5EF4-FFF2-40B4-BE49-F238E27FC236}">
              <a16:creationId xmlns:a16="http://schemas.microsoft.com/office/drawing/2014/main" id="{9D1CB9A5-465C-4A0C-8DA0-9B9298BB483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5" name="Text Box 8">
          <a:extLst>
            <a:ext uri="{FF2B5EF4-FFF2-40B4-BE49-F238E27FC236}">
              <a16:creationId xmlns:a16="http://schemas.microsoft.com/office/drawing/2014/main" id="{B06FDD6A-4027-495C-AB1D-77699998C41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6" name="Text Box 9">
          <a:extLst>
            <a:ext uri="{FF2B5EF4-FFF2-40B4-BE49-F238E27FC236}">
              <a16:creationId xmlns:a16="http://schemas.microsoft.com/office/drawing/2014/main" id="{B0E0B3D5-BF14-4C98-807F-9228C17A96C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7" name="Text Box 8">
          <a:extLst>
            <a:ext uri="{FF2B5EF4-FFF2-40B4-BE49-F238E27FC236}">
              <a16:creationId xmlns:a16="http://schemas.microsoft.com/office/drawing/2014/main" id="{1310BAA1-1529-43DF-A02D-DFC057FC16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8" name="Text Box 9">
          <a:extLst>
            <a:ext uri="{FF2B5EF4-FFF2-40B4-BE49-F238E27FC236}">
              <a16:creationId xmlns:a16="http://schemas.microsoft.com/office/drawing/2014/main" id="{21BC6456-7BE6-4B01-B44A-C2ED73F17F1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69" name="Text Box 8">
          <a:extLst>
            <a:ext uri="{FF2B5EF4-FFF2-40B4-BE49-F238E27FC236}">
              <a16:creationId xmlns:a16="http://schemas.microsoft.com/office/drawing/2014/main" id="{C98A9BF6-DDA7-4428-A1B8-6E39F27F2EC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70" name="Text Box 9">
          <a:extLst>
            <a:ext uri="{FF2B5EF4-FFF2-40B4-BE49-F238E27FC236}">
              <a16:creationId xmlns:a16="http://schemas.microsoft.com/office/drawing/2014/main" id="{02F27FBC-7DA2-4C44-AFAC-AA4663ED06D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71" name="Text Box 8">
          <a:extLst>
            <a:ext uri="{FF2B5EF4-FFF2-40B4-BE49-F238E27FC236}">
              <a16:creationId xmlns:a16="http://schemas.microsoft.com/office/drawing/2014/main" id="{8803039D-8182-470A-8F3A-BB22F7E835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72" name="Text Box 9">
          <a:extLst>
            <a:ext uri="{FF2B5EF4-FFF2-40B4-BE49-F238E27FC236}">
              <a16:creationId xmlns:a16="http://schemas.microsoft.com/office/drawing/2014/main" id="{66E95349-A0F3-418D-BB3F-F5883E2110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3" name="Text Box 8">
          <a:extLst>
            <a:ext uri="{FF2B5EF4-FFF2-40B4-BE49-F238E27FC236}">
              <a16:creationId xmlns:a16="http://schemas.microsoft.com/office/drawing/2014/main" id="{75F05E77-5B44-43CA-B12C-1200C6B627A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4" name="Text Box 9">
          <a:extLst>
            <a:ext uri="{FF2B5EF4-FFF2-40B4-BE49-F238E27FC236}">
              <a16:creationId xmlns:a16="http://schemas.microsoft.com/office/drawing/2014/main" id="{B0CC3EB8-C9A8-456B-9BE5-8CACEDFA43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5" name="Text Box 8">
          <a:extLst>
            <a:ext uri="{FF2B5EF4-FFF2-40B4-BE49-F238E27FC236}">
              <a16:creationId xmlns:a16="http://schemas.microsoft.com/office/drawing/2014/main" id="{483AC33F-02BB-4442-A326-ABA465E0BD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6" name="Text Box 9">
          <a:extLst>
            <a:ext uri="{FF2B5EF4-FFF2-40B4-BE49-F238E27FC236}">
              <a16:creationId xmlns:a16="http://schemas.microsoft.com/office/drawing/2014/main" id="{95E25516-30F4-4EF9-95CC-D67BFCD074E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7" name="Text Box 8">
          <a:extLst>
            <a:ext uri="{FF2B5EF4-FFF2-40B4-BE49-F238E27FC236}">
              <a16:creationId xmlns:a16="http://schemas.microsoft.com/office/drawing/2014/main" id="{1DA666EC-968B-4C73-BA87-3754CC03C4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8" name="Text Box 9">
          <a:extLst>
            <a:ext uri="{FF2B5EF4-FFF2-40B4-BE49-F238E27FC236}">
              <a16:creationId xmlns:a16="http://schemas.microsoft.com/office/drawing/2014/main" id="{0B4627F0-D3C1-4467-8377-B25E2FC5753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17C45800-9827-4DAC-AE01-6D98527304F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4AB20922-EABE-4153-A1B4-BF6A633C1F6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1" name="Text Box 8">
          <a:extLst>
            <a:ext uri="{FF2B5EF4-FFF2-40B4-BE49-F238E27FC236}">
              <a16:creationId xmlns:a16="http://schemas.microsoft.com/office/drawing/2014/main" id="{1CFA9D4C-453A-4A89-80D6-1A24B4A1E95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2" name="Text Box 9">
          <a:extLst>
            <a:ext uri="{FF2B5EF4-FFF2-40B4-BE49-F238E27FC236}">
              <a16:creationId xmlns:a16="http://schemas.microsoft.com/office/drawing/2014/main" id="{323DD74B-A921-4DEE-B0BF-9CB09DCD34D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3" name="Text Box 8">
          <a:extLst>
            <a:ext uri="{FF2B5EF4-FFF2-40B4-BE49-F238E27FC236}">
              <a16:creationId xmlns:a16="http://schemas.microsoft.com/office/drawing/2014/main" id="{7ACCF399-3A09-4393-AB92-97F422E812A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4" name="Text Box 9">
          <a:extLst>
            <a:ext uri="{FF2B5EF4-FFF2-40B4-BE49-F238E27FC236}">
              <a16:creationId xmlns:a16="http://schemas.microsoft.com/office/drawing/2014/main" id="{52E115F5-1D03-4E01-9DFA-13FA56AC64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5" name="Text Box 8">
          <a:extLst>
            <a:ext uri="{FF2B5EF4-FFF2-40B4-BE49-F238E27FC236}">
              <a16:creationId xmlns:a16="http://schemas.microsoft.com/office/drawing/2014/main" id="{4749F82E-650B-45C5-BA43-A0F9E586376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6" name="Text Box 9">
          <a:extLst>
            <a:ext uri="{FF2B5EF4-FFF2-40B4-BE49-F238E27FC236}">
              <a16:creationId xmlns:a16="http://schemas.microsoft.com/office/drawing/2014/main" id="{9C6A7A6B-CE03-47DB-999F-884576297E2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7" name="Text Box 8">
          <a:extLst>
            <a:ext uri="{FF2B5EF4-FFF2-40B4-BE49-F238E27FC236}">
              <a16:creationId xmlns:a16="http://schemas.microsoft.com/office/drawing/2014/main" id="{82044E51-BC14-4391-9A90-AAA4779945E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288" name="Text Box 9">
          <a:extLst>
            <a:ext uri="{FF2B5EF4-FFF2-40B4-BE49-F238E27FC236}">
              <a16:creationId xmlns:a16="http://schemas.microsoft.com/office/drawing/2014/main" id="{ABB0FC14-28DD-46B4-8EDF-59675BA5CE0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89" name="Text Box 8">
          <a:extLst>
            <a:ext uri="{FF2B5EF4-FFF2-40B4-BE49-F238E27FC236}">
              <a16:creationId xmlns:a16="http://schemas.microsoft.com/office/drawing/2014/main" id="{43F19806-15E3-4F0E-A67B-C62FD604E1B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0" name="Text Box 9">
          <a:extLst>
            <a:ext uri="{FF2B5EF4-FFF2-40B4-BE49-F238E27FC236}">
              <a16:creationId xmlns:a16="http://schemas.microsoft.com/office/drawing/2014/main" id="{F8C9926B-771D-4C68-9357-363BC0D6CD6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1" name="Text Box 8">
          <a:extLst>
            <a:ext uri="{FF2B5EF4-FFF2-40B4-BE49-F238E27FC236}">
              <a16:creationId xmlns:a16="http://schemas.microsoft.com/office/drawing/2014/main" id="{65CE4328-11A4-4111-B825-112D3F3027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2" name="Text Box 9">
          <a:extLst>
            <a:ext uri="{FF2B5EF4-FFF2-40B4-BE49-F238E27FC236}">
              <a16:creationId xmlns:a16="http://schemas.microsoft.com/office/drawing/2014/main" id="{D5E51E92-8989-466B-B97A-090C92421B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3" name="Text Box 8">
          <a:extLst>
            <a:ext uri="{FF2B5EF4-FFF2-40B4-BE49-F238E27FC236}">
              <a16:creationId xmlns:a16="http://schemas.microsoft.com/office/drawing/2014/main" id="{B9D875FF-5D6F-4AFF-A8A7-971209D4EB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4" name="Text Box 9">
          <a:extLst>
            <a:ext uri="{FF2B5EF4-FFF2-40B4-BE49-F238E27FC236}">
              <a16:creationId xmlns:a16="http://schemas.microsoft.com/office/drawing/2014/main" id="{2E015A07-F0AE-480F-A78D-D44B4951B3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5" name="Text Box 8">
          <a:extLst>
            <a:ext uri="{FF2B5EF4-FFF2-40B4-BE49-F238E27FC236}">
              <a16:creationId xmlns:a16="http://schemas.microsoft.com/office/drawing/2014/main" id="{E215D45E-1AF1-4767-8C6D-920D2C1BF74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6" name="Text Box 9">
          <a:extLst>
            <a:ext uri="{FF2B5EF4-FFF2-40B4-BE49-F238E27FC236}">
              <a16:creationId xmlns:a16="http://schemas.microsoft.com/office/drawing/2014/main" id="{6C9871D2-AA66-4258-97AB-80466F7252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7" name="Text Box 8">
          <a:extLst>
            <a:ext uri="{FF2B5EF4-FFF2-40B4-BE49-F238E27FC236}">
              <a16:creationId xmlns:a16="http://schemas.microsoft.com/office/drawing/2014/main" id="{A9D85105-CCB6-4B07-9628-AE99F18FF9B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8" name="Text Box 9">
          <a:extLst>
            <a:ext uri="{FF2B5EF4-FFF2-40B4-BE49-F238E27FC236}">
              <a16:creationId xmlns:a16="http://schemas.microsoft.com/office/drawing/2014/main" id="{758B83A2-4145-4B9E-9C37-85720F2480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299" name="Text Box 8">
          <a:extLst>
            <a:ext uri="{FF2B5EF4-FFF2-40B4-BE49-F238E27FC236}">
              <a16:creationId xmlns:a16="http://schemas.microsoft.com/office/drawing/2014/main" id="{0C81F067-835D-487F-8FE1-00908CBA377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0" name="Text Box 9">
          <a:extLst>
            <a:ext uri="{FF2B5EF4-FFF2-40B4-BE49-F238E27FC236}">
              <a16:creationId xmlns:a16="http://schemas.microsoft.com/office/drawing/2014/main" id="{CD74D357-532C-4956-AE8E-6F42F6567DD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9ABBA53D-0DCC-4E97-AEEE-A73FBD533B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30DCF3AA-7C88-4ED3-AEBC-CDE643BC55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3" name="Text Box 8">
          <a:extLst>
            <a:ext uri="{FF2B5EF4-FFF2-40B4-BE49-F238E27FC236}">
              <a16:creationId xmlns:a16="http://schemas.microsoft.com/office/drawing/2014/main" id="{17AD3070-C7E6-47E5-A1FB-6905238096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4" name="Text Box 9">
          <a:extLst>
            <a:ext uri="{FF2B5EF4-FFF2-40B4-BE49-F238E27FC236}">
              <a16:creationId xmlns:a16="http://schemas.microsoft.com/office/drawing/2014/main" id="{D9552F9B-BB64-4952-AA89-0F1E7FF0CF9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5" name="Text Box 8">
          <a:extLst>
            <a:ext uri="{FF2B5EF4-FFF2-40B4-BE49-F238E27FC236}">
              <a16:creationId xmlns:a16="http://schemas.microsoft.com/office/drawing/2014/main" id="{4FD751ED-06FE-465B-BD62-6B6C761276D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06" name="Text Box 9">
          <a:extLst>
            <a:ext uri="{FF2B5EF4-FFF2-40B4-BE49-F238E27FC236}">
              <a16:creationId xmlns:a16="http://schemas.microsoft.com/office/drawing/2014/main" id="{EE6768CC-C018-4AC0-A187-8B2BE2BF029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7" name="Text Box 8">
          <a:extLst>
            <a:ext uri="{FF2B5EF4-FFF2-40B4-BE49-F238E27FC236}">
              <a16:creationId xmlns:a16="http://schemas.microsoft.com/office/drawing/2014/main" id="{09D4F5B3-3E83-423E-A801-E26EDE8F29B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8" name="Text Box 8">
          <a:extLst>
            <a:ext uri="{FF2B5EF4-FFF2-40B4-BE49-F238E27FC236}">
              <a16:creationId xmlns:a16="http://schemas.microsoft.com/office/drawing/2014/main" id="{80E750A2-C88D-47DA-B906-0399D892ACC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09" name="Text Box 9">
          <a:extLst>
            <a:ext uri="{FF2B5EF4-FFF2-40B4-BE49-F238E27FC236}">
              <a16:creationId xmlns:a16="http://schemas.microsoft.com/office/drawing/2014/main" id="{A1CDB2CE-A574-43ED-838B-CF255DE0CC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0" name="Text Box 8">
          <a:extLst>
            <a:ext uri="{FF2B5EF4-FFF2-40B4-BE49-F238E27FC236}">
              <a16:creationId xmlns:a16="http://schemas.microsoft.com/office/drawing/2014/main" id="{689D4CF7-C855-40E8-80ED-67E0E70FA8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1" name="Text Box 9">
          <a:extLst>
            <a:ext uri="{FF2B5EF4-FFF2-40B4-BE49-F238E27FC236}">
              <a16:creationId xmlns:a16="http://schemas.microsoft.com/office/drawing/2014/main" id="{A30BC471-ABD8-49C9-9064-A871443FC24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2" name="Text Box 8">
          <a:extLst>
            <a:ext uri="{FF2B5EF4-FFF2-40B4-BE49-F238E27FC236}">
              <a16:creationId xmlns:a16="http://schemas.microsoft.com/office/drawing/2014/main" id="{4D34EBEB-CBBD-4A53-912C-551EB933DC8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3" name="Text Box 9">
          <a:extLst>
            <a:ext uri="{FF2B5EF4-FFF2-40B4-BE49-F238E27FC236}">
              <a16:creationId xmlns:a16="http://schemas.microsoft.com/office/drawing/2014/main" id="{1767ED44-A6B6-4E06-99B1-CB927D3AD6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4" name="Text Box 8">
          <a:extLst>
            <a:ext uri="{FF2B5EF4-FFF2-40B4-BE49-F238E27FC236}">
              <a16:creationId xmlns:a16="http://schemas.microsoft.com/office/drawing/2014/main" id="{165FF46E-E61B-42E9-8660-BD539F8698F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5" name="Text Box 9">
          <a:extLst>
            <a:ext uri="{FF2B5EF4-FFF2-40B4-BE49-F238E27FC236}">
              <a16:creationId xmlns:a16="http://schemas.microsoft.com/office/drawing/2014/main" id="{12B4ABE2-CF0A-4772-A8F9-E682FAF9913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6" name="Text Box 8">
          <a:extLst>
            <a:ext uri="{FF2B5EF4-FFF2-40B4-BE49-F238E27FC236}">
              <a16:creationId xmlns:a16="http://schemas.microsoft.com/office/drawing/2014/main" id="{1552A8B4-9222-40D9-B855-A14A22AE03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7" name="Text Box 9">
          <a:extLst>
            <a:ext uri="{FF2B5EF4-FFF2-40B4-BE49-F238E27FC236}">
              <a16:creationId xmlns:a16="http://schemas.microsoft.com/office/drawing/2014/main" id="{881A5456-B418-40BF-A6BE-5C20612A2C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8" name="Text Box 8">
          <a:extLst>
            <a:ext uri="{FF2B5EF4-FFF2-40B4-BE49-F238E27FC236}">
              <a16:creationId xmlns:a16="http://schemas.microsoft.com/office/drawing/2014/main" id="{9A511228-D2C8-48BB-9765-E1F3B5110C7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19" name="Text Box 9">
          <a:extLst>
            <a:ext uri="{FF2B5EF4-FFF2-40B4-BE49-F238E27FC236}">
              <a16:creationId xmlns:a16="http://schemas.microsoft.com/office/drawing/2014/main" id="{5A8C07D8-632D-46E2-A598-FA8DD1B456E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0" name="Text Box 8">
          <a:extLst>
            <a:ext uri="{FF2B5EF4-FFF2-40B4-BE49-F238E27FC236}">
              <a16:creationId xmlns:a16="http://schemas.microsoft.com/office/drawing/2014/main" id="{61464C20-F9F6-4228-838F-6DEB2F60D81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1" name="Text Box 9">
          <a:extLst>
            <a:ext uri="{FF2B5EF4-FFF2-40B4-BE49-F238E27FC236}">
              <a16:creationId xmlns:a16="http://schemas.microsoft.com/office/drawing/2014/main" id="{21A10529-83BD-4B98-8E2E-BA24A8B4CC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2" name="Text Box 8">
          <a:extLst>
            <a:ext uri="{FF2B5EF4-FFF2-40B4-BE49-F238E27FC236}">
              <a16:creationId xmlns:a16="http://schemas.microsoft.com/office/drawing/2014/main" id="{48D57DA5-CB70-43CA-BD37-631163D1DFD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23" name="Text Box 9">
          <a:extLst>
            <a:ext uri="{FF2B5EF4-FFF2-40B4-BE49-F238E27FC236}">
              <a16:creationId xmlns:a16="http://schemas.microsoft.com/office/drawing/2014/main" id="{05B4003F-1FF1-4D94-AF03-41221EB6B4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4" name="Text Box 8">
          <a:extLst>
            <a:ext uri="{FF2B5EF4-FFF2-40B4-BE49-F238E27FC236}">
              <a16:creationId xmlns:a16="http://schemas.microsoft.com/office/drawing/2014/main" id="{FC02B11A-0233-4D72-AA7F-3FAAC2B2C5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5" name="Text Box 8">
          <a:extLst>
            <a:ext uri="{FF2B5EF4-FFF2-40B4-BE49-F238E27FC236}">
              <a16:creationId xmlns:a16="http://schemas.microsoft.com/office/drawing/2014/main" id="{E3483594-AB4E-4474-846B-6E03A89CA1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6" name="Text Box 9">
          <a:extLst>
            <a:ext uri="{FF2B5EF4-FFF2-40B4-BE49-F238E27FC236}">
              <a16:creationId xmlns:a16="http://schemas.microsoft.com/office/drawing/2014/main" id="{515E0015-4A83-4D5B-9D17-50C221F4C2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7" name="Text Box 8">
          <a:extLst>
            <a:ext uri="{FF2B5EF4-FFF2-40B4-BE49-F238E27FC236}">
              <a16:creationId xmlns:a16="http://schemas.microsoft.com/office/drawing/2014/main" id="{3A72727B-75A7-4AA9-8BFE-8E335B9A56A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8" name="Text Box 9">
          <a:extLst>
            <a:ext uri="{FF2B5EF4-FFF2-40B4-BE49-F238E27FC236}">
              <a16:creationId xmlns:a16="http://schemas.microsoft.com/office/drawing/2014/main" id="{CC9ACF25-E3AB-4AA0-8C7A-C25013AD1E5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29" name="Text Box 8">
          <a:extLst>
            <a:ext uri="{FF2B5EF4-FFF2-40B4-BE49-F238E27FC236}">
              <a16:creationId xmlns:a16="http://schemas.microsoft.com/office/drawing/2014/main" id="{59F477DD-92EB-46C6-B221-7D7F87D77C0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0" name="Text Box 9">
          <a:extLst>
            <a:ext uri="{FF2B5EF4-FFF2-40B4-BE49-F238E27FC236}">
              <a16:creationId xmlns:a16="http://schemas.microsoft.com/office/drawing/2014/main" id="{791B534C-8F87-4BAC-B92E-8FDCC565620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1" name="Text Box 8">
          <a:extLst>
            <a:ext uri="{FF2B5EF4-FFF2-40B4-BE49-F238E27FC236}">
              <a16:creationId xmlns:a16="http://schemas.microsoft.com/office/drawing/2014/main" id="{60112EF6-7C01-4329-8DE9-41D5A5C4947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2" name="Text Box 9">
          <a:extLst>
            <a:ext uri="{FF2B5EF4-FFF2-40B4-BE49-F238E27FC236}">
              <a16:creationId xmlns:a16="http://schemas.microsoft.com/office/drawing/2014/main" id="{8AEF61BA-9704-4EC8-B75A-AF5952CBA5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3" name="Text Box 8">
          <a:extLst>
            <a:ext uri="{FF2B5EF4-FFF2-40B4-BE49-F238E27FC236}">
              <a16:creationId xmlns:a16="http://schemas.microsoft.com/office/drawing/2014/main" id="{C799234C-77AC-42B4-93EE-BB8EF8E43A2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4" name="Text Box 9">
          <a:extLst>
            <a:ext uri="{FF2B5EF4-FFF2-40B4-BE49-F238E27FC236}">
              <a16:creationId xmlns:a16="http://schemas.microsoft.com/office/drawing/2014/main" id="{E5A99D6B-8816-41FE-8A4B-B543FA2655D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5" name="Text Box 8">
          <a:extLst>
            <a:ext uri="{FF2B5EF4-FFF2-40B4-BE49-F238E27FC236}">
              <a16:creationId xmlns:a16="http://schemas.microsoft.com/office/drawing/2014/main" id="{29CB448C-E618-4857-A636-D4709E8BC6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6" name="Text Box 9">
          <a:extLst>
            <a:ext uri="{FF2B5EF4-FFF2-40B4-BE49-F238E27FC236}">
              <a16:creationId xmlns:a16="http://schemas.microsoft.com/office/drawing/2014/main" id="{EEF9DB7E-37B8-4A34-BB75-9F6479B69FD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7" name="Text Box 8">
          <a:extLst>
            <a:ext uri="{FF2B5EF4-FFF2-40B4-BE49-F238E27FC236}">
              <a16:creationId xmlns:a16="http://schemas.microsoft.com/office/drawing/2014/main" id="{F15B2B13-5C9F-4409-876D-1C5D9073308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8" name="Text Box 8">
          <a:extLst>
            <a:ext uri="{FF2B5EF4-FFF2-40B4-BE49-F238E27FC236}">
              <a16:creationId xmlns:a16="http://schemas.microsoft.com/office/drawing/2014/main" id="{A22FCF0F-0EB0-4EEC-B033-16708A7C2B9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39" name="Text Box 9">
          <a:extLst>
            <a:ext uri="{FF2B5EF4-FFF2-40B4-BE49-F238E27FC236}">
              <a16:creationId xmlns:a16="http://schemas.microsoft.com/office/drawing/2014/main" id="{3EAE1244-E557-41AD-B1AC-83D9F05969F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0" name="Text Box 8">
          <a:extLst>
            <a:ext uri="{FF2B5EF4-FFF2-40B4-BE49-F238E27FC236}">
              <a16:creationId xmlns:a16="http://schemas.microsoft.com/office/drawing/2014/main" id="{AFE3F202-87E4-4FDA-97C2-0BA1E087B04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1" name="Text Box 9">
          <a:extLst>
            <a:ext uri="{FF2B5EF4-FFF2-40B4-BE49-F238E27FC236}">
              <a16:creationId xmlns:a16="http://schemas.microsoft.com/office/drawing/2014/main" id="{4AE28EE4-AFA6-4D3E-AFD1-94E99CF5537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2" name="Text Box 8">
          <a:extLst>
            <a:ext uri="{FF2B5EF4-FFF2-40B4-BE49-F238E27FC236}">
              <a16:creationId xmlns:a16="http://schemas.microsoft.com/office/drawing/2014/main" id="{0CD3392C-B786-4338-BF73-4179FED47C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3" name="Text Box 9">
          <a:extLst>
            <a:ext uri="{FF2B5EF4-FFF2-40B4-BE49-F238E27FC236}">
              <a16:creationId xmlns:a16="http://schemas.microsoft.com/office/drawing/2014/main" id="{2F17FEE8-B3FA-40E6-8125-2AFBECA8AF1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4" name="Text Box 8">
          <a:extLst>
            <a:ext uri="{FF2B5EF4-FFF2-40B4-BE49-F238E27FC236}">
              <a16:creationId xmlns:a16="http://schemas.microsoft.com/office/drawing/2014/main" id="{18B740B9-E5E0-43C8-87F0-7A2068EAE9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5" name="Text Box 9">
          <a:extLst>
            <a:ext uri="{FF2B5EF4-FFF2-40B4-BE49-F238E27FC236}">
              <a16:creationId xmlns:a16="http://schemas.microsoft.com/office/drawing/2014/main" id="{16089AAD-857B-426C-8027-78D18E42AA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6" name="Text Box 8">
          <a:extLst>
            <a:ext uri="{FF2B5EF4-FFF2-40B4-BE49-F238E27FC236}">
              <a16:creationId xmlns:a16="http://schemas.microsoft.com/office/drawing/2014/main" id="{04CA87D4-344D-4162-BCD1-EFA39BBDD85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7" name="Text Box 9">
          <a:extLst>
            <a:ext uri="{FF2B5EF4-FFF2-40B4-BE49-F238E27FC236}">
              <a16:creationId xmlns:a16="http://schemas.microsoft.com/office/drawing/2014/main" id="{D70B91D3-0930-4208-A6F4-71B3AF0DB72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8" name="Text Box 8">
          <a:extLst>
            <a:ext uri="{FF2B5EF4-FFF2-40B4-BE49-F238E27FC236}">
              <a16:creationId xmlns:a16="http://schemas.microsoft.com/office/drawing/2014/main" id="{C960EF26-B07E-414A-A0BF-BF1DE5ED215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49" name="Text Box 9">
          <a:extLst>
            <a:ext uri="{FF2B5EF4-FFF2-40B4-BE49-F238E27FC236}">
              <a16:creationId xmlns:a16="http://schemas.microsoft.com/office/drawing/2014/main" id="{C43E3A14-961C-4878-997E-687C88371A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0" name="Text Box 8">
          <a:extLst>
            <a:ext uri="{FF2B5EF4-FFF2-40B4-BE49-F238E27FC236}">
              <a16:creationId xmlns:a16="http://schemas.microsoft.com/office/drawing/2014/main" id="{041F272B-D2CC-4A2D-AC5A-FD6973859EB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1" name="Text Box 8">
          <a:extLst>
            <a:ext uri="{FF2B5EF4-FFF2-40B4-BE49-F238E27FC236}">
              <a16:creationId xmlns:a16="http://schemas.microsoft.com/office/drawing/2014/main" id="{A78F1DAA-E8F4-4FE5-8267-5292CAB0D6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2" name="Text Box 9">
          <a:extLst>
            <a:ext uri="{FF2B5EF4-FFF2-40B4-BE49-F238E27FC236}">
              <a16:creationId xmlns:a16="http://schemas.microsoft.com/office/drawing/2014/main" id="{388D2415-D87F-4CEA-9ECB-277ED8B3A6C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3" name="Text Box 8">
          <a:extLst>
            <a:ext uri="{FF2B5EF4-FFF2-40B4-BE49-F238E27FC236}">
              <a16:creationId xmlns:a16="http://schemas.microsoft.com/office/drawing/2014/main" id="{C8952019-E688-4F70-91D0-CA4B3E5E775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4" name="Text Box 9">
          <a:extLst>
            <a:ext uri="{FF2B5EF4-FFF2-40B4-BE49-F238E27FC236}">
              <a16:creationId xmlns:a16="http://schemas.microsoft.com/office/drawing/2014/main" id="{D054E73E-A276-4397-84DE-24CE4BEDE3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5" name="Text Box 8">
          <a:extLst>
            <a:ext uri="{FF2B5EF4-FFF2-40B4-BE49-F238E27FC236}">
              <a16:creationId xmlns:a16="http://schemas.microsoft.com/office/drawing/2014/main" id="{96CA9205-DB71-4935-A105-37F64E39491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6" name="Text Box 9">
          <a:extLst>
            <a:ext uri="{FF2B5EF4-FFF2-40B4-BE49-F238E27FC236}">
              <a16:creationId xmlns:a16="http://schemas.microsoft.com/office/drawing/2014/main" id="{0853758C-9A47-4EE3-9A4B-FC6F962FF68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7" name="Text Box 8">
          <a:extLst>
            <a:ext uri="{FF2B5EF4-FFF2-40B4-BE49-F238E27FC236}">
              <a16:creationId xmlns:a16="http://schemas.microsoft.com/office/drawing/2014/main" id="{DB128606-9EDB-4BA5-A123-3A856829F2A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8" name="Text Box 9">
          <a:extLst>
            <a:ext uri="{FF2B5EF4-FFF2-40B4-BE49-F238E27FC236}">
              <a16:creationId xmlns:a16="http://schemas.microsoft.com/office/drawing/2014/main" id="{52FAD582-12DB-47E8-AD20-3B97706E6D6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59" name="Text Box 8">
          <a:extLst>
            <a:ext uri="{FF2B5EF4-FFF2-40B4-BE49-F238E27FC236}">
              <a16:creationId xmlns:a16="http://schemas.microsoft.com/office/drawing/2014/main" id="{33538397-6C36-498A-BD89-6EE1B73AA2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0" name="Text Box 9">
          <a:extLst>
            <a:ext uri="{FF2B5EF4-FFF2-40B4-BE49-F238E27FC236}">
              <a16:creationId xmlns:a16="http://schemas.microsoft.com/office/drawing/2014/main" id="{74FFA8A7-2BCA-436A-A401-4B7D6F89F7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1" name="Text Box 8">
          <a:extLst>
            <a:ext uri="{FF2B5EF4-FFF2-40B4-BE49-F238E27FC236}">
              <a16:creationId xmlns:a16="http://schemas.microsoft.com/office/drawing/2014/main" id="{D95A536A-6098-4DE8-BEFF-FAE588A857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2" name="Text Box 9">
          <a:extLst>
            <a:ext uri="{FF2B5EF4-FFF2-40B4-BE49-F238E27FC236}">
              <a16:creationId xmlns:a16="http://schemas.microsoft.com/office/drawing/2014/main" id="{EED37163-E23E-4CAB-B678-3322338C5D1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3" name="Text Box 8">
          <a:extLst>
            <a:ext uri="{FF2B5EF4-FFF2-40B4-BE49-F238E27FC236}">
              <a16:creationId xmlns:a16="http://schemas.microsoft.com/office/drawing/2014/main" id="{A2E322FC-F1EA-4681-9DDE-539BCE6440E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4" name="Text Box 9">
          <a:extLst>
            <a:ext uri="{FF2B5EF4-FFF2-40B4-BE49-F238E27FC236}">
              <a16:creationId xmlns:a16="http://schemas.microsoft.com/office/drawing/2014/main" id="{B2FEC5B3-E2F2-4F1D-AE28-25987A853A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5" name="Text Box 8">
          <a:extLst>
            <a:ext uri="{FF2B5EF4-FFF2-40B4-BE49-F238E27FC236}">
              <a16:creationId xmlns:a16="http://schemas.microsoft.com/office/drawing/2014/main" id="{A96DC31B-B5A9-4692-9719-2E2934C5841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66" name="Text Box 9">
          <a:extLst>
            <a:ext uri="{FF2B5EF4-FFF2-40B4-BE49-F238E27FC236}">
              <a16:creationId xmlns:a16="http://schemas.microsoft.com/office/drawing/2014/main" id="{8ECE56AF-BE61-4C6A-8D5E-410F63BCB6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7" name="Text Box 8">
          <a:extLst>
            <a:ext uri="{FF2B5EF4-FFF2-40B4-BE49-F238E27FC236}">
              <a16:creationId xmlns:a16="http://schemas.microsoft.com/office/drawing/2014/main" id="{C2E8DF0C-F1CA-4E99-A7A5-BC6B391ACE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8" name="Text Box 9">
          <a:extLst>
            <a:ext uri="{FF2B5EF4-FFF2-40B4-BE49-F238E27FC236}">
              <a16:creationId xmlns:a16="http://schemas.microsoft.com/office/drawing/2014/main" id="{02E9D3E6-4419-45A5-809E-704337C730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69" name="Text Box 8">
          <a:extLst>
            <a:ext uri="{FF2B5EF4-FFF2-40B4-BE49-F238E27FC236}">
              <a16:creationId xmlns:a16="http://schemas.microsoft.com/office/drawing/2014/main" id="{BA4E9DA7-AB6D-49E7-B208-7E48752CA69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0" name="Text Box 9">
          <a:extLst>
            <a:ext uri="{FF2B5EF4-FFF2-40B4-BE49-F238E27FC236}">
              <a16:creationId xmlns:a16="http://schemas.microsoft.com/office/drawing/2014/main" id="{AE29EEDD-1E82-4F16-BEE8-9B888CE3E8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1" name="Text Box 8">
          <a:extLst>
            <a:ext uri="{FF2B5EF4-FFF2-40B4-BE49-F238E27FC236}">
              <a16:creationId xmlns:a16="http://schemas.microsoft.com/office/drawing/2014/main" id="{93F8F824-FC17-4E41-9758-DDF58AC3420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2" name="Text Box 9">
          <a:extLst>
            <a:ext uri="{FF2B5EF4-FFF2-40B4-BE49-F238E27FC236}">
              <a16:creationId xmlns:a16="http://schemas.microsoft.com/office/drawing/2014/main" id="{E10EC1FF-8BB2-42BE-B622-1C3DAC16A7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3" name="Text Box 8">
          <a:extLst>
            <a:ext uri="{FF2B5EF4-FFF2-40B4-BE49-F238E27FC236}">
              <a16:creationId xmlns:a16="http://schemas.microsoft.com/office/drawing/2014/main" id="{BC9F0899-5DF4-4439-AE72-02ECDD7F294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4" name="Text Box 9">
          <a:extLst>
            <a:ext uri="{FF2B5EF4-FFF2-40B4-BE49-F238E27FC236}">
              <a16:creationId xmlns:a16="http://schemas.microsoft.com/office/drawing/2014/main" id="{E4164468-7FAF-4B28-B48C-89E956FCF8C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5" name="Text Box 8">
          <a:extLst>
            <a:ext uri="{FF2B5EF4-FFF2-40B4-BE49-F238E27FC236}">
              <a16:creationId xmlns:a16="http://schemas.microsoft.com/office/drawing/2014/main" id="{805372F0-6BD9-4C33-A84B-DB1B659634A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76" name="Text Box 9">
          <a:extLst>
            <a:ext uri="{FF2B5EF4-FFF2-40B4-BE49-F238E27FC236}">
              <a16:creationId xmlns:a16="http://schemas.microsoft.com/office/drawing/2014/main" id="{41E7EAB8-13DA-4A2C-820D-867CD518A4C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D2E29543-3E24-43AF-9859-2905E711B2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78" name="Text Box 9">
          <a:extLst>
            <a:ext uri="{FF2B5EF4-FFF2-40B4-BE49-F238E27FC236}">
              <a16:creationId xmlns:a16="http://schemas.microsoft.com/office/drawing/2014/main" id="{02105436-B42B-4DAD-AE7E-E63721395D8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79" name="Text Box 8">
          <a:extLst>
            <a:ext uri="{FF2B5EF4-FFF2-40B4-BE49-F238E27FC236}">
              <a16:creationId xmlns:a16="http://schemas.microsoft.com/office/drawing/2014/main" id="{CE36AB67-FA57-4106-A08C-CAC1F1C355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380" name="Text Box 9">
          <a:extLst>
            <a:ext uri="{FF2B5EF4-FFF2-40B4-BE49-F238E27FC236}">
              <a16:creationId xmlns:a16="http://schemas.microsoft.com/office/drawing/2014/main" id="{A156968D-E18C-4C39-99DB-310B5689445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1" name="Text Box 8">
          <a:extLst>
            <a:ext uri="{FF2B5EF4-FFF2-40B4-BE49-F238E27FC236}">
              <a16:creationId xmlns:a16="http://schemas.microsoft.com/office/drawing/2014/main" id="{2852C429-E4BA-42A0-8FA2-B59B981024E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2" name="Text Box 9">
          <a:extLst>
            <a:ext uri="{FF2B5EF4-FFF2-40B4-BE49-F238E27FC236}">
              <a16:creationId xmlns:a16="http://schemas.microsoft.com/office/drawing/2014/main" id="{A3E02823-9DF7-4F9B-903C-51CA6301DD4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3" name="Text Box 8">
          <a:extLst>
            <a:ext uri="{FF2B5EF4-FFF2-40B4-BE49-F238E27FC236}">
              <a16:creationId xmlns:a16="http://schemas.microsoft.com/office/drawing/2014/main" id="{1CC02A8D-8746-4D17-86D8-268771DBBB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4" name="Text Box 9">
          <a:extLst>
            <a:ext uri="{FF2B5EF4-FFF2-40B4-BE49-F238E27FC236}">
              <a16:creationId xmlns:a16="http://schemas.microsoft.com/office/drawing/2014/main" id="{16375C1A-638F-4BCD-B6A2-A443D7C839F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5" name="Text Box 8">
          <a:extLst>
            <a:ext uri="{FF2B5EF4-FFF2-40B4-BE49-F238E27FC236}">
              <a16:creationId xmlns:a16="http://schemas.microsoft.com/office/drawing/2014/main" id="{3F0E99C1-71F6-40F8-AF3F-1E7875CFAB3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6" name="Text Box 9">
          <a:extLst>
            <a:ext uri="{FF2B5EF4-FFF2-40B4-BE49-F238E27FC236}">
              <a16:creationId xmlns:a16="http://schemas.microsoft.com/office/drawing/2014/main" id="{5D4DCC3F-3EA2-4940-93DB-C01A4E0CB9C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7" name="Text Box 8">
          <a:extLst>
            <a:ext uri="{FF2B5EF4-FFF2-40B4-BE49-F238E27FC236}">
              <a16:creationId xmlns:a16="http://schemas.microsoft.com/office/drawing/2014/main" id="{CAF08692-F599-457F-9149-B8FB7A477D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8" name="Text Box 9">
          <a:extLst>
            <a:ext uri="{FF2B5EF4-FFF2-40B4-BE49-F238E27FC236}">
              <a16:creationId xmlns:a16="http://schemas.microsoft.com/office/drawing/2014/main" id="{93C35279-E74D-4ABC-9EA2-68A500B5698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89" name="Text Box 8">
          <a:extLst>
            <a:ext uri="{FF2B5EF4-FFF2-40B4-BE49-F238E27FC236}">
              <a16:creationId xmlns:a16="http://schemas.microsoft.com/office/drawing/2014/main" id="{BBE97D39-0D66-4C60-B500-7133AE83FD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0" name="Text Box 9">
          <a:extLst>
            <a:ext uri="{FF2B5EF4-FFF2-40B4-BE49-F238E27FC236}">
              <a16:creationId xmlns:a16="http://schemas.microsoft.com/office/drawing/2014/main" id="{9ACE4434-0913-4BAE-83C0-2478DF8D536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1" name="Text Box 8">
          <a:extLst>
            <a:ext uri="{FF2B5EF4-FFF2-40B4-BE49-F238E27FC236}">
              <a16:creationId xmlns:a16="http://schemas.microsoft.com/office/drawing/2014/main" id="{D7AE08B8-71D0-43A5-8D41-50E104F0DC0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2" name="Text Box 9">
          <a:extLst>
            <a:ext uri="{FF2B5EF4-FFF2-40B4-BE49-F238E27FC236}">
              <a16:creationId xmlns:a16="http://schemas.microsoft.com/office/drawing/2014/main" id="{C8ECC2A2-E976-4FBA-8A5E-C0BBE3BB7C3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3" name="Text Box 8">
          <a:extLst>
            <a:ext uri="{FF2B5EF4-FFF2-40B4-BE49-F238E27FC236}">
              <a16:creationId xmlns:a16="http://schemas.microsoft.com/office/drawing/2014/main" id="{43B4764D-44D0-4E41-A5B6-E2D9914C2B4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4" name="Text Box 9">
          <a:extLst>
            <a:ext uri="{FF2B5EF4-FFF2-40B4-BE49-F238E27FC236}">
              <a16:creationId xmlns:a16="http://schemas.microsoft.com/office/drawing/2014/main" id="{768967A9-B5F5-4994-8284-CA6A0B6C47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5" name="Text Box 8">
          <a:extLst>
            <a:ext uri="{FF2B5EF4-FFF2-40B4-BE49-F238E27FC236}">
              <a16:creationId xmlns:a16="http://schemas.microsoft.com/office/drawing/2014/main" id="{DE47FE8A-DA38-4B0A-95EB-4FFB3AA63D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6" name="Text Box 9">
          <a:extLst>
            <a:ext uri="{FF2B5EF4-FFF2-40B4-BE49-F238E27FC236}">
              <a16:creationId xmlns:a16="http://schemas.microsoft.com/office/drawing/2014/main" id="{9FC7AC12-312D-40CB-84FF-4220F7E7B7B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7" name="Text Box 8">
          <a:extLst>
            <a:ext uri="{FF2B5EF4-FFF2-40B4-BE49-F238E27FC236}">
              <a16:creationId xmlns:a16="http://schemas.microsoft.com/office/drawing/2014/main" id="{92B322CB-AE3C-4399-8A4C-1E638C0B55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8" name="Text Box 9">
          <a:extLst>
            <a:ext uri="{FF2B5EF4-FFF2-40B4-BE49-F238E27FC236}">
              <a16:creationId xmlns:a16="http://schemas.microsoft.com/office/drawing/2014/main" id="{3ADA15FA-5AE7-41F1-A206-EBA36515D4E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399" name="Text Box 8">
          <a:extLst>
            <a:ext uri="{FF2B5EF4-FFF2-40B4-BE49-F238E27FC236}">
              <a16:creationId xmlns:a16="http://schemas.microsoft.com/office/drawing/2014/main" id="{06B48429-08B5-43A4-96F9-CF620198A1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0" name="Text Box 9">
          <a:extLst>
            <a:ext uri="{FF2B5EF4-FFF2-40B4-BE49-F238E27FC236}">
              <a16:creationId xmlns:a16="http://schemas.microsoft.com/office/drawing/2014/main" id="{96FFC766-36DF-49F0-9A30-F71D991DE8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1" name="Text Box 8">
          <a:extLst>
            <a:ext uri="{FF2B5EF4-FFF2-40B4-BE49-F238E27FC236}">
              <a16:creationId xmlns:a16="http://schemas.microsoft.com/office/drawing/2014/main" id="{F13A40F5-53E4-4091-B9FC-34364DBBE8F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2" name="Text Box 9">
          <a:extLst>
            <a:ext uri="{FF2B5EF4-FFF2-40B4-BE49-F238E27FC236}">
              <a16:creationId xmlns:a16="http://schemas.microsoft.com/office/drawing/2014/main" id="{88E4ECF1-BCF0-4317-A04C-6B4DC7FEC3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3" name="Text Box 8">
          <a:extLst>
            <a:ext uri="{FF2B5EF4-FFF2-40B4-BE49-F238E27FC236}">
              <a16:creationId xmlns:a16="http://schemas.microsoft.com/office/drawing/2014/main" id="{32C100AE-367B-4F2A-B81D-3005112DC58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4" name="Text Box 9">
          <a:extLst>
            <a:ext uri="{FF2B5EF4-FFF2-40B4-BE49-F238E27FC236}">
              <a16:creationId xmlns:a16="http://schemas.microsoft.com/office/drawing/2014/main" id="{7CE69FCA-06BF-4766-9D5D-28E5A0F266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5" name="Text Box 8">
          <a:extLst>
            <a:ext uri="{FF2B5EF4-FFF2-40B4-BE49-F238E27FC236}">
              <a16:creationId xmlns:a16="http://schemas.microsoft.com/office/drawing/2014/main" id="{854208E2-0808-4E1C-9122-604A1CA9BA3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6" name="Text Box 9">
          <a:extLst>
            <a:ext uri="{FF2B5EF4-FFF2-40B4-BE49-F238E27FC236}">
              <a16:creationId xmlns:a16="http://schemas.microsoft.com/office/drawing/2014/main" id="{A34475D0-2459-43FD-A8AA-3634E4699A5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7" name="Text Box 8">
          <a:extLst>
            <a:ext uri="{FF2B5EF4-FFF2-40B4-BE49-F238E27FC236}">
              <a16:creationId xmlns:a16="http://schemas.microsoft.com/office/drawing/2014/main" id="{10FDC21F-BC32-4926-8FBE-6B7B9F3FCF1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08" name="Text Box 9">
          <a:extLst>
            <a:ext uri="{FF2B5EF4-FFF2-40B4-BE49-F238E27FC236}">
              <a16:creationId xmlns:a16="http://schemas.microsoft.com/office/drawing/2014/main" id="{9B35422A-F78B-4860-91B4-EEDDC9C1700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09" name="Text Box 8">
          <a:extLst>
            <a:ext uri="{FF2B5EF4-FFF2-40B4-BE49-F238E27FC236}">
              <a16:creationId xmlns:a16="http://schemas.microsoft.com/office/drawing/2014/main" id="{41408BB2-3399-4113-A178-F2AF32131AC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0" name="Text Box 9">
          <a:extLst>
            <a:ext uri="{FF2B5EF4-FFF2-40B4-BE49-F238E27FC236}">
              <a16:creationId xmlns:a16="http://schemas.microsoft.com/office/drawing/2014/main" id="{342F3F51-06FD-4B80-816F-459346B760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1" name="Text Box 8">
          <a:extLst>
            <a:ext uri="{FF2B5EF4-FFF2-40B4-BE49-F238E27FC236}">
              <a16:creationId xmlns:a16="http://schemas.microsoft.com/office/drawing/2014/main" id="{07445CB5-8E0B-454B-BDA3-AD671A7B19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2" name="Text Box 9">
          <a:extLst>
            <a:ext uri="{FF2B5EF4-FFF2-40B4-BE49-F238E27FC236}">
              <a16:creationId xmlns:a16="http://schemas.microsoft.com/office/drawing/2014/main" id="{F6292AB3-2FC5-449A-943E-793D651604D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3" name="Text Box 8">
          <a:extLst>
            <a:ext uri="{FF2B5EF4-FFF2-40B4-BE49-F238E27FC236}">
              <a16:creationId xmlns:a16="http://schemas.microsoft.com/office/drawing/2014/main" id="{0781BAC1-A805-4E41-8653-C11439E3197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4" name="Text Box 9">
          <a:extLst>
            <a:ext uri="{FF2B5EF4-FFF2-40B4-BE49-F238E27FC236}">
              <a16:creationId xmlns:a16="http://schemas.microsoft.com/office/drawing/2014/main" id="{21A3B3C0-A762-48A9-AD2F-A41A0615B6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5" name="Text Box 8">
          <a:extLst>
            <a:ext uri="{FF2B5EF4-FFF2-40B4-BE49-F238E27FC236}">
              <a16:creationId xmlns:a16="http://schemas.microsoft.com/office/drawing/2014/main" id="{A817F92E-B31F-4441-8E48-425B7A02C53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16" name="Text Box 9">
          <a:extLst>
            <a:ext uri="{FF2B5EF4-FFF2-40B4-BE49-F238E27FC236}">
              <a16:creationId xmlns:a16="http://schemas.microsoft.com/office/drawing/2014/main" id="{401C8E94-E80C-4ACF-A142-EE90B8281E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17" name="Text Box 8">
          <a:extLst>
            <a:ext uri="{FF2B5EF4-FFF2-40B4-BE49-F238E27FC236}">
              <a16:creationId xmlns:a16="http://schemas.microsoft.com/office/drawing/2014/main" id="{65FA45AA-6087-47C9-BCB8-6536F88F704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18" name="Text Box 8">
          <a:extLst>
            <a:ext uri="{FF2B5EF4-FFF2-40B4-BE49-F238E27FC236}">
              <a16:creationId xmlns:a16="http://schemas.microsoft.com/office/drawing/2014/main" id="{6C7B7465-D7B1-4324-955C-A965D659C3B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19" name="Text Box 9">
          <a:extLst>
            <a:ext uri="{FF2B5EF4-FFF2-40B4-BE49-F238E27FC236}">
              <a16:creationId xmlns:a16="http://schemas.microsoft.com/office/drawing/2014/main" id="{55CED3B2-FE1D-461F-B593-30CD984387F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0" name="Text Box 8">
          <a:extLst>
            <a:ext uri="{FF2B5EF4-FFF2-40B4-BE49-F238E27FC236}">
              <a16:creationId xmlns:a16="http://schemas.microsoft.com/office/drawing/2014/main" id="{86B107C9-961A-486F-9574-E3195D5331D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1" name="Text Box 9">
          <a:extLst>
            <a:ext uri="{FF2B5EF4-FFF2-40B4-BE49-F238E27FC236}">
              <a16:creationId xmlns:a16="http://schemas.microsoft.com/office/drawing/2014/main" id="{BCDEE0B9-D8BD-4B88-A75C-F4CD7F5C370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2" name="Text Box 8">
          <a:extLst>
            <a:ext uri="{FF2B5EF4-FFF2-40B4-BE49-F238E27FC236}">
              <a16:creationId xmlns:a16="http://schemas.microsoft.com/office/drawing/2014/main" id="{5B6E1F52-3ACD-4C0D-B718-499FAAACF2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3" name="Text Box 9">
          <a:extLst>
            <a:ext uri="{FF2B5EF4-FFF2-40B4-BE49-F238E27FC236}">
              <a16:creationId xmlns:a16="http://schemas.microsoft.com/office/drawing/2014/main" id="{0BEBDC96-B746-494D-BB95-44A1D1694C2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4" name="Text Box 8">
          <a:extLst>
            <a:ext uri="{FF2B5EF4-FFF2-40B4-BE49-F238E27FC236}">
              <a16:creationId xmlns:a16="http://schemas.microsoft.com/office/drawing/2014/main" id="{72C5CFFD-D031-41E7-9118-18F042F0CA6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5" name="Text Box 9">
          <a:extLst>
            <a:ext uri="{FF2B5EF4-FFF2-40B4-BE49-F238E27FC236}">
              <a16:creationId xmlns:a16="http://schemas.microsoft.com/office/drawing/2014/main" id="{868DEEEF-21C3-4AE6-A5FC-5AA4D41D39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6" name="Text Box 8">
          <a:extLst>
            <a:ext uri="{FF2B5EF4-FFF2-40B4-BE49-F238E27FC236}">
              <a16:creationId xmlns:a16="http://schemas.microsoft.com/office/drawing/2014/main" id="{374498C8-EFD6-44CD-A7A7-7FD4FB0EB47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7" name="Text Box 9">
          <a:extLst>
            <a:ext uri="{FF2B5EF4-FFF2-40B4-BE49-F238E27FC236}">
              <a16:creationId xmlns:a16="http://schemas.microsoft.com/office/drawing/2014/main" id="{D9A8AE22-7562-4D3A-B0CF-16BC9DC5B6A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8" name="Text Box 8">
          <a:extLst>
            <a:ext uri="{FF2B5EF4-FFF2-40B4-BE49-F238E27FC236}">
              <a16:creationId xmlns:a16="http://schemas.microsoft.com/office/drawing/2014/main" id="{27D5B524-C8B3-4B1F-9EE0-3EE01A79BF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29" name="Text Box 9">
          <a:extLst>
            <a:ext uri="{FF2B5EF4-FFF2-40B4-BE49-F238E27FC236}">
              <a16:creationId xmlns:a16="http://schemas.microsoft.com/office/drawing/2014/main" id="{97CEB708-25CC-4734-9F76-E18BEC86DB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0" name="Text Box 8">
          <a:extLst>
            <a:ext uri="{FF2B5EF4-FFF2-40B4-BE49-F238E27FC236}">
              <a16:creationId xmlns:a16="http://schemas.microsoft.com/office/drawing/2014/main" id="{A79D497B-8530-462D-B4EF-9E10E74A366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1" name="Text Box 9">
          <a:extLst>
            <a:ext uri="{FF2B5EF4-FFF2-40B4-BE49-F238E27FC236}">
              <a16:creationId xmlns:a16="http://schemas.microsoft.com/office/drawing/2014/main" id="{2F76DAC6-95EB-4CF5-8D04-A7A4A8ECB02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2" name="Text Box 8">
          <a:extLst>
            <a:ext uri="{FF2B5EF4-FFF2-40B4-BE49-F238E27FC236}">
              <a16:creationId xmlns:a16="http://schemas.microsoft.com/office/drawing/2014/main" id="{FD66ECEE-01FC-48AD-A290-5DEBEFD6D80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33" name="Text Box 9">
          <a:extLst>
            <a:ext uri="{FF2B5EF4-FFF2-40B4-BE49-F238E27FC236}">
              <a16:creationId xmlns:a16="http://schemas.microsoft.com/office/drawing/2014/main" id="{D940279F-537D-4426-BA8E-9144F3583C4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4" name="Text Box 8">
          <a:extLst>
            <a:ext uri="{FF2B5EF4-FFF2-40B4-BE49-F238E27FC236}">
              <a16:creationId xmlns:a16="http://schemas.microsoft.com/office/drawing/2014/main" id="{7DCC4C8C-CCF6-405A-AFF0-3BE7B987EE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5" name="Text Box 8">
          <a:extLst>
            <a:ext uri="{FF2B5EF4-FFF2-40B4-BE49-F238E27FC236}">
              <a16:creationId xmlns:a16="http://schemas.microsoft.com/office/drawing/2014/main" id="{D9C5842A-C06D-4F22-A407-30859BE5E0C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6" name="Text Box 9">
          <a:extLst>
            <a:ext uri="{FF2B5EF4-FFF2-40B4-BE49-F238E27FC236}">
              <a16:creationId xmlns:a16="http://schemas.microsoft.com/office/drawing/2014/main" id="{736514BA-1CB4-4FDC-83DF-27D3FFD0A7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7" name="Text Box 8">
          <a:extLst>
            <a:ext uri="{FF2B5EF4-FFF2-40B4-BE49-F238E27FC236}">
              <a16:creationId xmlns:a16="http://schemas.microsoft.com/office/drawing/2014/main" id="{D335731F-0B96-438A-B8ED-9D42495211C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8" name="Text Box 9">
          <a:extLst>
            <a:ext uri="{FF2B5EF4-FFF2-40B4-BE49-F238E27FC236}">
              <a16:creationId xmlns:a16="http://schemas.microsoft.com/office/drawing/2014/main" id="{034B5249-DFA2-4097-9700-60533E7FCE7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39" name="Text Box 8">
          <a:extLst>
            <a:ext uri="{FF2B5EF4-FFF2-40B4-BE49-F238E27FC236}">
              <a16:creationId xmlns:a16="http://schemas.microsoft.com/office/drawing/2014/main" id="{332135A4-304D-402B-8070-29F31E73B8E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0" name="Text Box 9">
          <a:extLst>
            <a:ext uri="{FF2B5EF4-FFF2-40B4-BE49-F238E27FC236}">
              <a16:creationId xmlns:a16="http://schemas.microsoft.com/office/drawing/2014/main" id="{959741C7-24F4-4BB9-9C9B-9E4F8A4747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1" name="Text Box 8">
          <a:extLst>
            <a:ext uri="{FF2B5EF4-FFF2-40B4-BE49-F238E27FC236}">
              <a16:creationId xmlns:a16="http://schemas.microsoft.com/office/drawing/2014/main" id="{82A8CE59-6468-4BCE-9408-89239BDC092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2" name="Text Box 9">
          <a:extLst>
            <a:ext uri="{FF2B5EF4-FFF2-40B4-BE49-F238E27FC236}">
              <a16:creationId xmlns:a16="http://schemas.microsoft.com/office/drawing/2014/main" id="{4C16B42B-38BA-44EC-B827-990C8736FF9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3" name="Text Box 8">
          <a:extLst>
            <a:ext uri="{FF2B5EF4-FFF2-40B4-BE49-F238E27FC236}">
              <a16:creationId xmlns:a16="http://schemas.microsoft.com/office/drawing/2014/main" id="{07EE13D2-9075-4471-AAD7-2094D4364A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4" name="Text Box 9">
          <a:extLst>
            <a:ext uri="{FF2B5EF4-FFF2-40B4-BE49-F238E27FC236}">
              <a16:creationId xmlns:a16="http://schemas.microsoft.com/office/drawing/2014/main" id="{EC1D8DF4-2907-4BE7-9614-47AE41B2F5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5" name="Text Box 8">
          <a:extLst>
            <a:ext uri="{FF2B5EF4-FFF2-40B4-BE49-F238E27FC236}">
              <a16:creationId xmlns:a16="http://schemas.microsoft.com/office/drawing/2014/main" id="{3C2E848E-B07C-4EFC-828A-37B36C62D3A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46" name="Text Box 9">
          <a:extLst>
            <a:ext uri="{FF2B5EF4-FFF2-40B4-BE49-F238E27FC236}">
              <a16:creationId xmlns:a16="http://schemas.microsoft.com/office/drawing/2014/main" id="{D8385AB9-2EB3-4D4A-A896-6634B3FE9D1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47" name="Text Box 8">
          <a:extLst>
            <a:ext uri="{FF2B5EF4-FFF2-40B4-BE49-F238E27FC236}">
              <a16:creationId xmlns:a16="http://schemas.microsoft.com/office/drawing/2014/main" id="{96F48F7A-0592-4850-8CB5-B5CBF48B904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48" name="Text Box 9">
          <a:extLst>
            <a:ext uri="{FF2B5EF4-FFF2-40B4-BE49-F238E27FC236}">
              <a16:creationId xmlns:a16="http://schemas.microsoft.com/office/drawing/2014/main" id="{643D7A01-1729-4C6B-8684-57159BCB79A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49" name="Text Box 8">
          <a:extLst>
            <a:ext uri="{FF2B5EF4-FFF2-40B4-BE49-F238E27FC236}">
              <a16:creationId xmlns:a16="http://schemas.microsoft.com/office/drawing/2014/main" id="{E9E69E60-9BB6-40F9-8934-F31D51C759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50" name="Text Box 9">
          <a:extLst>
            <a:ext uri="{FF2B5EF4-FFF2-40B4-BE49-F238E27FC236}">
              <a16:creationId xmlns:a16="http://schemas.microsoft.com/office/drawing/2014/main" id="{84F7104D-2CAB-420F-8F76-0D25788C9D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1" name="Text Box 8">
          <a:extLst>
            <a:ext uri="{FF2B5EF4-FFF2-40B4-BE49-F238E27FC236}">
              <a16:creationId xmlns:a16="http://schemas.microsoft.com/office/drawing/2014/main" id="{458E64D7-480E-416D-95B9-080852F1C66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2" name="Text Box 8">
          <a:extLst>
            <a:ext uri="{FF2B5EF4-FFF2-40B4-BE49-F238E27FC236}">
              <a16:creationId xmlns:a16="http://schemas.microsoft.com/office/drawing/2014/main" id="{9FB31AEF-799D-49AB-B363-B9C80126B3F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3" name="Text Box 9">
          <a:extLst>
            <a:ext uri="{FF2B5EF4-FFF2-40B4-BE49-F238E27FC236}">
              <a16:creationId xmlns:a16="http://schemas.microsoft.com/office/drawing/2014/main" id="{DA3C5092-749C-4C08-A927-B9C517AB002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4" name="Text Box 8">
          <a:extLst>
            <a:ext uri="{FF2B5EF4-FFF2-40B4-BE49-F238E27FC236}">
              <a16:creationId xmlns:a16="http://schemas.microsoft.com/office/drawing/2014/main" id="{C4C329D7-FA06-4A9B-B66E-2127C4AAA27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5" name="Text Box 9">
          <a:extLst>
            <a:ext uri="{FF2B5EF4-FFF2-40B4-BE49-F238E27FC236}">
              <a16:creationId xmlns:a16="http://schemas.microsoft.com/office/drawing/2014/main" id="{7AD99DEE-8BCA-46E8-B967-36FCE9181F5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6" name="Text Box 8">
          <a:extLst>
            <a:ext uri="{FF2B5EF4-FFF2-40B4-BE49-F238E27FC236}">
              <a16:creationId xmlns:a16="http://schemas.microsoft.com/office/drawing/2014/main" id="{25BB1EBF-59E7-4F76-813A-69403502C6F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7" name="Text Box 9">
          <a:extLst>
            <a:ext uri="{FF2B5EF4-FFF2-40B4-BE49-F238E27FC236}">
              <a16:creationId xmlns:a16="http://schemas.microsoft.com/office/drawing/2014/main" id="{949842E1-E5E6-4CA4-AAFB-62C19002789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8" name="Text Box 8">
          <a:extLst>
            <a:ext uri="{FF2B5EF4-FFF2-40B4-BE49-F238E27FC236}">
              <a16:creationId xmlns:a16="http://schemas.microsoft.com/office/drawing/2014/main" id="{C4269ADF-E0A1-40B5-BAFF-444E028E388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59" name="Text Box 9">
          <a:extLst>
            <a:ext uri="{FF2B5EF4-FFF2-40B4-BE49-F238E27FC236}">
              <a16:creationId xmlns:a16="http://schemas.microsoft.com/office/drawing/2014/main" id="{C9EDF37F-459A-481B-8204-086C9DEA0E7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0" name="Text Box 8">
          <a:extLst>
            <a:ext uri="{FF2B5EF4-FFF2-40B4-BE49-F238E27FC236}">
              <a16:creationId xmlns:a16="http://schemas.microsoft.com/office/drawing/2014/main" id="{B7B710AD-0584-422B-94AD-484DCDD3401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1" name="Text Box 9">
          <a:extLst>
            <a:ext uri="{FF2B5EF4-FFF2-40B4-BE49-F238E27FC236}">
              <a16:creationId xmlns:a16="http://schemas.microsoft.com/office/drawing/2014/main" id="{D362DDF2-7182-42D6-9E26-3559A44D645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2" name="Text Box 8">
          <a:extLst>
            <a:ext uri="{FF2B5EF4-FFF2-40B4-BE49-F238E27FC236}">
              <a16:creationId xmlns:a16="http://schemas.microsoft.com/office/drawing/2014/main" id="{A914A6FD-A40F-4FCD-AC6A-202ED735891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3" name="Text Box 9">
          <a:extLst>
            <a:ext uri="{FF2B5EF4-FFF2-40B4-BE49-F238E27FC236}">
              <a16:creationId xmlns:a16="http://schemas.microsoft.com/office/drawing/2014/main" id="{ABD898BE-5F88-4D38-975B-127C3305FBC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4" name="Text Box 8">
          <a:extLst>
            <a:ext uri="{FF2B5EF4-FFF2-40B4-BE49-F238E27FC236}">
              <a16:creationId xmlns:a16="http://schemas.microsoft.com/office/drawing/2014/main" id="{5F27A407-7AC3-4B56-A3B5-89B54DF452C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5" name="Text Box 8">
          <a:extLst>
            <a:ext uri="{FF2B5EF4-FFF2-40B4-BE49-F238E27FC236}">
              <a16:creationId xmlns:a16="http://schemas.microsoft.com/office/drawing/2014/main" id="{D6E2477F-720D-448A-A00B-17D56FA67A7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6" name="Text Box 9">
          <a:extLst>
            <a:ext uri="{FF2B5EF4-FFF2-40B4-BE49-F238E27FC236}">
              <a16:creationId xmlns:a16="http://schemas.microsoft.com/office/drawing/2014/main" id="{B552DCB9-3D26-438D-8B73-79E4B28EBA5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7" name="Text Box 8">
          <a:extLst>
            <a:ext uri="{FF2B5EF4-FFF2-40B4-BE49-F238E27FC236}">
              <a16:creationId xmlns:a16="http://schemas.microsoft.com/office/drawing/2014/main" id="{64AF2CEC-FCDC-4BB4-8ED1-DD81D8C63B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8" name="Text Box 9">
          <a:extLst>
            <a:ext uri="{FF2B5EF4-FFF2-40B4-BE49-F238E27FC236}">
              <a16:creationId xmlns:a16="http://schemas.microsoft.com/office/drawing/2014/main" id="{7C3FF6BE-8D00-4B51-A3CE-0C9284A6CA9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69" name="Text Box 8">
          <a:extLst>
            <a:ext uri="{FF2B5EF4-FFF2-40B4-BE49-F238E27FC236}">
              <a16:creationId xmlns:a16="http://schemas.microsoft.com/office/drawing/2014/main" id="{E032899E-9C77-4253-A7DE-DF59780C1E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0" name="Text Box 9">
          <a:extLst>
            <a:ext uri="{FF2B5EF4-FFF2-40B4-BE49-F238E27FC236}">
              <a16:creationId xmlns:a16="http://schemas.microsoft.com/office/drawing/2014/main" id="{142C4350-0104-48BC-9E97-AE0A8FE581B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1" name="Text Box 8">
          <a:extLst>
            <a:ext uri="{FF2B5EF4-FFF2-40B4-BE49-F238E27FC236}">
              <a16:creationId xmlns:a16="http://schemas.microsoft.com/office/drawing/2014/main" id="{A73AB8F3-5301-415B-B3BB-8D9B1FA2AB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2" name="Text Box 9">
          <a:extLst>
            <a:ext uri="{FF2B5EF4-FFF2-40B4-BE49-F238E27FC236}">
              <a16:creationId xmlns:a16="http://schemas.microsoft.com/office/drawing/2014/main" id="{0813D7AB-0B40-4E17-B8C0-1BBE4343426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3" name="Text Box 8">
          <a:extLst>
            <a:ext uri="{FF2B5EF4-FFF2-40B4-BE49-F238E27FC236}">
              <a16:creationId xmlns:a16="http://schemas.microsoft.com/office/drawing/2014/main" id="{76336A0C-6FD7-4019-A1E1-693CFF8B2B39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4" name="Text Box 9">
          <a:extLst>
            <a:ext uri="{FF2B5EF4-FFF2-40B4-BE49-F238E27FC236}">
              <a16:creationId xmlns:a16="http://schemas.microsoft.com/office/drawing/2014/main" id="{48B8B5B6-0911-4EE3-A577-4C0D4B22723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5" name="Text Box 8">
          <a:extLst>
            <a:ext uri="{FF2B5EF4-FFF2-40B4-BE49-F238E27FC236}">
              <a16:creationId xmlns:a16="http://schemas.microsoft.com/office/drawing/2014/main" id="{88D85C96-1DEE-4DD7-9B69-55EC71B150C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76" name="Text Box 9">
          <a:extLst>
            <a:ext uri="{FF2B5EF4-FFF2-40B4-BE49-F238E27FC236}">
              <a16:creationId xmlns:a16="http://schemas.microsoft.com/office/drawing/2014/main" id="{3D87E00E-B41D-4153-9CC8-9BFEB7A02CF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77" name="Text Box 8">
          <a:extLst>
            <a:ext uri="{FF2B5EF4-FFF2-40B4-BE49-F238E27FC236}">
              <a16:creationId xmlns:a16="http://schemas.microsoft.com/office/drawing/2014/main" id="{7587F669-4C6C-4BBD-88D2-7CBF0FB272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78" name="Text Box 9">
          <a:extLst>
            <a:ext uri="{FF2B5EF4-FFF2-40B4-BE49-F238E27FC236}">
              <a16:creationId xmlns:a16="http://schemas.microsoft.com/office/drawing/2014/main" id="{0B60C4C1-B583-4500-8B0D-356124074D4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79" name="Text Box 8">
          <a:extLst>
            <a:ext uri="{FF2B5EF4-FFF2-40B4-BE49-F238E27FC236}">
              <a16:creationId xmlns:a16="http://schemas.microsoft.com/office/drawing/2014/main" id="{AB4290E6-D54A-4C63-BCE6-BEF4094D0F6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80" name="Text Box 9">
          <a:extLst>
            <a:ext uri="{FF2B5EF4-FFF2-40B4-BE49-F238E27FC236}">
              <a16:creationId xmlns:a16="http://schemas.microsoft.com/office/drawing/2014/main" id="{AE9309C1-0C8F-4FC4-A231-83142DA7A06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1" name="Text Box 8">
          <a:extLst>
            <a:ext uri="{FF2B5EF4-FFF2-40B4-BE49-F238E27FC236}">
              <a16:creationId xmlns:a16="http://schemas.microsoft.com/office/drawing/2014/main" id="{EB71110A-30BC-467D-91E7-D4B8F75FFEC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2" name="Text Box 9">
          <a:extLst>
            <a:ext uri="{FF2B5EF4-FFF2-40B4-BE49-F238E27FC236}">
              <a16:creationId xmlns:a16="http://schemas.microsoft.com/office/drawing/2014/main" id="{1DA2CDEF-5D34-4762-A7A7-4CF75F0E421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3" name="Text Box 8">
          <a:extLst>
            <a:ext uri="{FF2B5EF4-FFF2-40B4-BE49-F238E27FC236}">
              <a16:creationId xmlns:a16="http://schemas.microsoft.com/office/drawing/2014/main" id="{073DFAAA-28C4-43BB-8415-CD83877D4A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4" name="Text Box 9">
          <a:extLst>
            <a:ext uri="{FF2B5EF4-FFF2-40B4-BE49-F238E27FC236}">
              <a16:creationId xmlns:a16="http://schemas.microsoft.com/office/drawing/2014/main" id="{091DF80F-67B3-48F5-ABBB-07260CF0B44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5" name="Text Box 8">
          <a:extLst>
            <a:ext uri="{FF2B5EF4-FFF2-40B4-BE49-F238E27FC236}">
              <a16:creationId xmlns:a16="http://schemas.microsoft.com/office/drawing/2014/main" id="{79235FA4-1A22-473F-8FF2-1626709B005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6" name="Text Box 9">
          <a:extLst>
            <a:ext uri="{FF2B5EF4-FFF2-40B4-BE49-F238E27FC236}">
              <a16:creationId xmlns:a16="http://schemas.microsoft.com/office/drawing/2014/main" id="{52AAFAF3-A033-4B05-A7AB-87F9B24CE1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7" name="Text Box 8">
          <a:extLst>
            <a:ext uri="{FF2B5EF4-FFF2-40B4-BE49-F238E27FC236}">
              <a16:creationId xmlns:a16="http://schemas.microsoft.com/office/drawing/2014/main" id="{CDFE0F72-14E7-40D0-906F-18B9A844D3C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8" name="Text Box 9">
          <a:extLst>
            <a:ext uri="{FF2B5EF4-FFF2-40B4-BE49-F238E27FC236}">
              <a16:creationId xmlns:a16="http://schemas.microsoft.com/office/drawing/2014/main" id="{317F5153-7005-4F38-BE42-74F3F67D0F6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89" name="Text Box 8">
          <a:extLst>
            <a:ext uri="{FF2B5EF4-FFF2-40B4-BE49-F238E27FC236}">
              <a16:creationId xmlns:a16="http://schemas.microsoft.com/office/drawing/2014/main" id="{6254555F-9575-4434-A307-E8275E8EB273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0" name="Text Box 9">
          <a:extLst>
            <a:ext uri="{FF2B5EF4-FFF2-40B4-BE49-F238E27FC236}">
              <a16:creationId xmlns:a16="http://schemas.microsoft.com/office/drawing/2014/main" id="{540F27AD-2406-4882-9142-35F20CDCB1C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1" name="Text Box 8">
          <a:extLst>
            <a:ext uri="{FF2B5EF4-FFF2-40B4-BE49-F238E27FC236}">
              <a16:creationId xmlns:a16="http://schemas.microsoft.com/office/drawing/2014/main" id="{0982BE9A-54B8-4DF4-B497-D9D9DBAB3DE0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2" name="Text Box 9">
          <a:extLst>
            <a:ext uri="{FF2B5EF4-FFF2-40B4-BE49-F238E27FC236}">
              <a16:creationId xmlns:a16="http://schemas.microsoft.com/office/drawing/2014/main" id="{2ECFF635-F081-4C72-BE59-270C7712236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3" name="Text Box 8">
          <a:extLst>
            <a:ext uri="{FF2B5EF4-FFF2-40B4-BE49-F238E27FC236}">
              <a16:creationId xmlns:a16="http://schemas.microsoft.com/office/drawing/2014/main" id="{ACFCE8E2-CA60-4E7D-ADA3-6426092D289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8505" cy="161244"/>
    <xdr:sp macro="" textlink="">
      <xdr:nvSpPr>
        <xdr:cNvPr id="6494" name="Text Box 9">
          <a:extLst>
            <a:ext uri="{FF2B5EF4-FFF2-40B4-BE49-F238E27FC236}">
              <a16:creationId xmlns:a16="http://schemas.microsoft.com/office/drawing/2014/main" id="{EA5BA92E-4F13-4151-86E8-994D58B54AF5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8505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5" name="Text Box 8">
          <a:extLst>
            <a:ext uri="{FF2B5EF4-FFF2-40B4-BE49-F238E27FC236}">
              <a16:creationId xmlns:a16="http://schemas.microsoft.com/office/drawing/2014/main" id="{97EF29AD-55FE-4D97-894E-190FCDD4B49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6" name="Text Box 9">
          <a:extLst>
            <a:ext uri="{FF2B5EF4-FFF2-40B4-BE49-F238E27FC236}">
              <a16:creationId xmlns:a16="http://schemas.microsoft.com/office/drawing/2014/main" id="{1F5F369A-4E43-4268-9738-170B32E5F204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7" name="Text Box 8">
          <a:extLst>
            <a:ext uri="{FF2B5EF4-FFF2-40B4-BE49-F238E27FC236}">
              <a16:creationId xmlns:a16="http://schemas.microsoft.com/office/drawing/2014/main" id="{5B31F6F0-0085-4757-8CC3-75F9AAE70F0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8" name="Text Box 9">
          <a:extLst>
            <a:ext uri="{FF2B5EF4-FFF2-40B4-BE49-F238E27FC236}">
              <a16:creationId xmlns:a16="http://schemas.microsoft.com/office/drawing/2014/main" id="{3A17B106-A094-4FFE-8E82-8A50E247015A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499" name="Text Box 8">
          <a:extLst>
            <a:ext uri="{FF2B5EF4-FFF2-40B4-BE49-F238E27FC236}">
              <a16:creationId xmlns:a16="http://schemas.microsoft.com/office/drawing/2014/main" id="{FF0B25BD-BD56-4FB7-8E20-16FCC806014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0" name="Text Box 9">
          <a:extLst>
            <a:ext uri="{FF2B5EF4-FFF2-40B4-BE49-F238E27FC236}">
              <a16:creationId xmlns:a16="http://schemas.microsoft.com/office/drawing/2014/main" id="{1FB02FB9-C520-4E1D-9E86-6622A4561DB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1" name="Text Box 8">
          <a:extLst>
            <a:ext uri="{FF2B5EF4-FFF2-40B4-BE49-F238E27FC236}">
              <a16:creationId xmlns:a16="http://schemas.microsoft.com/office/drawing/2014/main" id="{8EA9C304-EB56-4050-A97F-D69EE480880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2" name="Text Box 9">
          <a:extLst>
            <a:ext uri="{FF2B5EF4-FFF2-40B4-BE49-F238E27FC236}">
              <a16:creationId xmlns:a16="http://schemas.microsoft.com/office/drawing/2014/main" id="{301B313F-EA6D-45D2-8F18-EBCD4EABDCA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3" name="Text Box 8">
          <a:extLst>
            <a:ext uri="{FF2B5EF4-FFF2-40B4-BE49-F238E27FC236}">
              <a16:creationId xmlns:a16="http://schemas.microsoft.com/office/drawing/2014/main" id="{2DBD8E8E-0CDA-40F1-88C6-6F07B49E47D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4" name="Text Box 9">
          <a:extLst>
            <a:ext uri="{FF2B5EF4-FFF2-40B4-BE49-F238E27FC236}">
              <a16:creationId xmlns:a16="http://schemas.microsoft.com/office/drawing/2014/main" id="{DEB9D44E-83BF-40D8-9181-58BD74CA613B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5" name="Text Box 8">
          <a:extLst>
            <a:ext uri="{FF2B5EF4-FFF2-40B4-BE49-F238E27FC236}">
              <a16:creationId xmlns:a16="http://schemas.microsoft.com/office/drawing/2014/main" id="{9B954EDF-E712-4E77-B41F-42E0B9E2A4AF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6" name="Text Box 9">
          <a:extLst>
            <a:ext uri="{FF2B5EF4-FFF2-40B4-BE49-F238E27FC236}">
              <a16:creationId xmlns:a16="http://schemas.microsoft.com/office/drawing/2014/main" id="{F0297218-EF19-486F-8A89-8685B89CC22C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7" name="Text Box 8">
          <a:extLst>
            <a:ext uri="{FF2B5EF4-FFF2-40B4-BE49-F238E27FC236}">
              <a16:creationId xmlns:a16="http://schemas.microsoft.com/office/drawing/2014/main" id="{69580992-5ADA-4F88-B805-A56EDE69DAD6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8" name="Text Box 9">
          <a:extLst>
            <a:ext uri="{FF2B5EF4-FFF2-40B4-BE49-F238E27FC236}">
              <a16:creationId xmlns:a16="http://schemas.microsoft.com/office/drawing/2014/main" id="{D42B6BEE-FDCC-457F-B209-213BB4C45C21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09" name="Text Box 8">
          <a:extLst>
            <a:ext uri="{FF2B5EF4-FFF2-40B4-BE49-F238E27FC236}">
              <a16:creationId xmlns:a16="http://schemas.microsoft.com/office/drawing/2014/main" id="{65E9956E-2802-46B8-9DAE-2FDDC028F2AE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0" name="Text Box 9">
          <a:extLst>
            <a:ext uri="{FF2B5EF4-FFF2-40B4-BE49-F238E27FC236}">
              <a16:creationId xmlns:a16="http://schemas.microsoft.com/office/drawing/2014/main" id="{F0812A10-B9CB-43E6-AE52-E2BD83DA5677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1" name="Text Box 8">
          <a:extLst>
            <a:ext uri="{FF2B5EF4-FFF2-40B4-BE49-F238E27FC236}">
              <a16:creationId xmlns:a16="http://schemas.microsoft.com/office/drawing/2014/main" id="{D48ED122-00DA-4714-96EE-21F8D7AAD28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2" name="Text Box 9">
          <a:extLst>
            <a:ext uri="{FF2B5EF4-FFF2-40B4-BE49-F238E27FC236}">
              <a16:creationId xmlns:a16="http://schemas.microsoft.com/office/drawing/2014/main" id="{9C9D86C6-4DB7-4E6D-9165-3DFE9CFE0008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3" name="Text Box 8">
          <a:extLst>
            <a:ext uri="{FF2B5EF4-FFF2-40B4-BE49-F238E27FC236}">
              <a16:creationId xmlns:a16="http://schemas.microsoft.com/office/drawing/2014/main" id="{C68B075D-484D-447D-A7AA-4CF001939F0D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99</xdr:row>
      <xdr:rowOff>0</xdr:rowOff>
    </xdr:from>
    <xdr:ext cx="106930" cy="161244"/>
    <xdr:sp macro="" textlink="">
      <xdr:nvSpPr>
        <xdr:cNvPr id="6514" name="Text Box 9">
          <a:extLst>
            <a:ext uri="{FF2B5EF4-FFF2-40B4-BE49-F238E27FC236}">
              <a16:creationId xmlns:a16="http://schemas.microsoft.com/office/drawing/2014/main" id="{5D3FFA2A-6A91-423A-B606-929A724F6FB2}"/>
            </a:ext>
          </a:extLst>
        </xdr:cNvPr>
        <xdr:cNvSpPr txBox="1">
          <a:spLocks noChangeArrowheads="1"/>
        </xdr:cNvSpPr>
      </xdr:nvSpPr>
      <xdr:spPr bwMode="auto">
        <a:xfrm>
          <a:off x="4286250" y="21421725"/>
          <a:ext cx="10693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5" name="Text Box 8">
          <a:extLst>
            <a:ext uri="{FF2B5EF4-FFF2-40B4-BE49-F238E27FC236}">
              <a16:creationId xmlns:a16="http://schemas.microsoft.com/office/drawing/2014/main" id="{7DB65992-F22D-4F76-918E-8DB7DD08FC9D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6" name="Text Box 9">
          <a:extLst>
            <a:ext uri="{FF2B5EF4-FFF2-40B4-BE49-F238E27FC236}">
              <a16:creationId xmlns:a16="http://schemas.microsoft.com/office/drawing/2014/main" id="{3997D2DA-01A6-41BB-B2B7-E2A16CC79062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7" name="Text Box 8">
          <a:extLst>
            <a:ext uri="{FF2B5EF4-FFF2-40B4-BE49-F238E27FC236}">
              <a16:creationId xmlns:a16="http://schemas.microsoft.com/office/drawing/2014/main" id="{8F01BE84-B14C-4D51-8281-874FF7966A9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8" name="Text Box 9">
          <a:extLst>
            <a:ext uri="{FF2B5EF4-FFF2-40B4-BE49-F238E27FC236}">
              <a16:creationId xmlns:a16="http://schemas.microsoft.com/office/drawing/2014/main" id="{5E28BB11-9845-49DA-AFD9-1BEA5C7A63D7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19" name="Text Box 8">
          <a:extLst>
            <a:ext uri="{FF2B5EF4-FFF2-40B4-BE49-F238E27FC236}">
              <a16:creationId xmlns:a16="http://schemas.microsoft.com/office/drawing/2014/main" id="{DBF0C1C3-65A2-4AC4-9E27-3BC4D802F782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0" name="Text Box 9">
          <a:extLst>
            <a:ext uri="{FF2B5EF4-FFF2-40B4-BE49-F238E27FC236}">
              <a16:creationId xmlns:a16="http://schemas.microsoft.com/office/drawing/2014/main" id="{B54455ED-017B-4D60-A20C-176FC4594890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1" name="Text Box 8">
          <a:extLst>
            <a:ext uri="{FF2B5EF4-FFF2-40B4-BE49-F238E27FC236}">
              <a16:creationId xmlns:a16="http://schemas.microsoft.com/office/drawing/2014/main" id="{5FFF9017-0575-4CE1-865E-4E5702BC94A8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2" name="Text Box 9">
          <a:extLst>
            <a:ext uri="{FF2B5EF4-FFF2-40B4-BE49-F238E27FC236}">
              <a16:creationId xmlns:a16="http://schemas.microsoft.com/office/drawing/2014/main" id="{A746583D-C92F-495F-9D46-4F6DA9077DBF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3" name="Text Box 8">
          <a:extLst>
            <a:ext uri="{FF2B5EF4-FFF2-40B4-BE49-F238E27FC236}">
              <a16:creationId xmlns:a16="http://schemas.microsoft.com/office/drawing/2014/main" id="{A35E3EB7-45B4-46C7-AFC9-371DBAD83BFA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4" name="Text Box 9">
          <a:extLst>
            <a:ext uri="{FF2B5EF4-FFF2-40B4-BE49-F238E27FC236}">
              <a16:creationId xmlns:a16="http://schemas.microsoft.com/office/drawing/2014/main" id="{91A27EC1-0485-4AF3-A5E6-AA071DAE9342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5" name="Text Box 8">
          <a:extLst>
            <a:ext uri="{FF2B5EF4-FFF2-40B4-BE49-F238E27FC236}">
              <a16:creationId xmlns:a16="http://schemas.microsoft.com/office/drawing/2014/main" id="{21B431C4-073C-4AC0-8765-B6A161DDD399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99</xdr:row>
      <xdr:rowOff>0</xdr:rowOff>
    </xdr:from>
    <xdr:ext cx="0" cy="161244"/>
    <xdr:sp macro="" textlink="">
      <xdr:nvSpPr>
        <xdr:cNvPr id="6526" name="Text Box 9">
          <a:extLst>
            <a:ext uri="{FF2B5EF4-FFF2-40B4-BE49-F238E27FC236}">
              <a16:creationId xmlns:a16="http://schemas.microsoft.com/office/drawing/2014/main" id="{645C3557-F996-4873-9FDB-FE07D71C0FFD}"/>
            </a:ext>
          </a:extLst>
        </xdr:cNvPr>
        <xdr:cNvSpPr txBox="1">
          <a:spLocks noChangeArrowheads="1"/>
        </xdr:cNvSpPr>
      </xdr:nvSpPr>
      <xdr:spPr bwMode="auto">
        <a:xfrm>
          <a:off x="1790700" y="214217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22212</xdr:colOff>
      <xdr:row>133</xdr:row>
      <xdr:rowOff>7945</xdr:rowOff>
    </xdr:from>
    <xdr:to>
      <xdr:col>5</xdr:col>
      <xdr:colOff>536562</xdr:colOff>
      <xdr:row>133</xdr:row>
      <xdr:rowOff>7945</xdr:rowOff>
    </xdr:to>
    <xdr:sp macro="" textlink="">
      <xdr:nvSpPr>
        <xdr:cNvPr id="6527" name="Line 3">
          <a:extLst>
            <a:ext uri="{FF2B5EF4-FFF2-40B4-BE49-F238E27FC236}">
              <a16:creationId xmlns:a16="http://schemas.microsoft.com/office/drawing/2014/main" id="{C2DBB486-277E-4E10-8141-1579798CC0C4}"/>
            </a:ext>
          </a:extLst>
        </xdr:cNvPr>
        <xdr:cNvSpPr>
          <a:spLocks noChangeShapeType="1"/>
        </xdr:cNvSpPr>
      </xdr:nvSpPr>
      <xdr:spPr bwMode="auto">
        <a:xfrm>
          <a:off x="3641712" y="2531587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114300</xdr:rowOff>
    </xdr:to>
    <xdr:sp macro="" textlink="">
      <xdr:nvSpPr>
        <xdr:cNvPr id="6528" name="Text Box 9">
          <a:extLst>
            <a:ext uri="{FF2B5EF4-FFF2-40B4-BE49-F238E27FC236}">
              <a16:creationId xmlns:a16="http://schemas.microsoft.com/office/drawing/2014/main" id="{47CE0298-795E-4B50-B470-3C789A6CF7CA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29" name="Text Box 8">
          <a:extLst>
            <a:ext uri="{FF2B5EF4-FFF2-40B4-BE49-F238E27FC236}">
              <a16:creationId xmlns:a16="http://schemas.microsoft.com/office/drawing/2014/main" id="{C9BB9BA8-C9BB-4FD9-AD5E-9382EB749A50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30" name="Text Box 9">
          <a:extLst>
            <a:ext uri="{FF2B5EF4-FFF2-40B4-BE49-F238E27FC236}">
              <a16:creationId xmlns:a16="http://schemas.microsoft.com/office/drawing/2014/main" id="{1FF856C3-1F82-4A93-9EC4-59DD90F86107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114300</xdr:rowOff>
    </xdr:to>
    <xdr:sp macro="" textlink="">
      <xdr:nvSpPr>
        <xdr:cNvPr id="6531" name="Text Box 8">
          <a:extLst>
            <a:ext uri="{FF2B5EF4-FFF2-40B4-BE49-F238E27FC236}">
              <a16:creationId xmlns:a16="http://schemas.microsoft.com/office/drawing/2014/main" id="{924F3D2F-FA53-4E02-B5E9-FAAFC71AFB86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114300</xdr:rowOff>
    </xdr:to>
    <xdr:sp macro="" textlink="">
      <xdr:nvSpPr>
        <xdr:cNvPr id="6532" name="Text Box 9">
          <a:extLst>
            <a:ext uri="{FF2B5EF4-FFF2-40B4-BE49-F238E27FC236}">
              <a16:creationId xmlns:a16="http://schemas.microsoft.com/office/drawing/2014/main" id="{BAB67E87-7038-411A-9518-866C55A4E2FC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33" name="Text Box 8">
          <a:extLst>
            <a:ext uri="{FF2B5EF4-FFF2-40B4-BE49-F238E27FC236}">
              <a16:creationId xmlns:a16="http://schemas.microsoft.com/office/drawing/2014/main" id="{A25D2ABB-2986-4702-90CE-9FAD3D2E69CD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1409700</xdr:colOff>
      <xdr:row>139</xdr:row>
      <xdr:rowOff>104775</xdr:rowOff>
    </xdr:to>
    <xdr:sp macro="" textlink="">
      <xdr:nvSpPr>
        <xdr:cNvPr id="6534" name="Text Box 9">
          <a:extLst>
            <a:ext uri="{FF2B5EF4-FFF2-40B4-BE49-F238E27FC236}">
              <a16:creationId xmlns:a16="http://schemas.microsoft.com/office/drawing/2014/main" id="{D6CF9955-0CB0-4937-A250-0B4D32DBE293}"/>
            </a:ext>
          </a:extLst>
        </xdr:cNvPr>
        <xdr:cNvSpPr txBox="1">
          <a:spLocks noChangeArrowheads="1"/>
        </xdr:cNvSpPr>
      </xdr:nvSpPr>
      <xdr:spPr bwMode="auto">
        <a:xfrm>
          <a:off x="1790700" y="261175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42847</xdr:colOff>
      <xdr:row>143</xdr:row>
      <xdr:rowOff>150813</xdr:rowOff>
    </xdr:from>
    <xdr:to>
      <xdr:col>5</xdr:col>
      <xdr:colOff>576247</xdr:colOff>
      <xdr:row>143</xdr:row>
      <xdr:rowOff>150813</xdr:rowOff>
    </xdr:to>
    <xdr:sp macro="" textlink="">
      <xdr:nvSpPr>
        <xdr:cNvPr id="6535" name="Line 4">
          <a:extLst>
            <a:ext uri="{FF2B5EF4-FFF2-40B4-BE49-F238E27FC236}">
              <a16:creationId xmlns:a16="http://schemas.microsoft.com/office/drawing/2014/main" id="{48BCC227-8425-47EB-87FA-35B7F684030A}"/>
            </a:ext>
          </a:extLst>
        </xdr:cNvPr>
        <xdr:cNvSpPr>
          <a:spLocks noChangeShapeType="1"/>
        </xdr:cNvSpPr>
      </xdr:nvSpPr>
      <xdr:spPr bwMode="auto">
        <a:xfrm>
          <a:off x="3662347" y="27077988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152406</xdr:rowOff>
    </xdr:from>
    <xdr:to>
      <xdr:col>1</xdr:col>
      <xdr:colOff>2032000</xdr:colOff>
      <xdr:row>133</xdr:row>
      <xdr:rowOff>15873</xdr:rowOff>
    </xdr:to>
    <xdr:sp macro="" textlink="">
      <xdr:nvSpPr>
        <xdr:cNvPr id="6536" name="Line 3">
          <a:extLst>
            <a:ext uri="{FF2B5EF4-FFF2-40B4-BE49-F238E27FC236}">
              <a16:creationId xmlns:a16="http://schemas.microsoft.com/office/drawing/2014/main" id="{54345DFA-7241-48A4-B2B3-01C9A2FD1079}"/>
            </a:ext>
          </a:extLst>
        </xdr:cNvPr>
        <xdr:cNvSpPr>
          <a:spLocks noChangeShapeType="1"/>
        </xdr:cNvSpPr>
      </xdr:nvSpPr>
      <xdr:spPr bwMode="auto">
        <a:xfrm>
          <a:off x="0" y="2529840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37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38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39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0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1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2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3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4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5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6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7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8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49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0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1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2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3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4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5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6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7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8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59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0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1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2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3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4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5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6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7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8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69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0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1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2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3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4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5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6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7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8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79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0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1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2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3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4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5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6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7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8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89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0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1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2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3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4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5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6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7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8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599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0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1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2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3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4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5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6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7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161925</xdr:rowOff>
    </xdr:to>
    <xdr:sp macro="" textlink="">
      <xdr:nvSpPr>
        <xdr:cNvPr id="6608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122</xdr:row>
      <xdr:rowOff>120015</xdr:rowOff>
    </xdr:from>
    <xdr:to>
      <xdr:col>2</xdr:col>
      <xdr:colOff>659130</xdr:colOff>
      <xdr:row>122</xdr:row>
      <xdr:rowOff>120016</xdr:rowOff>
    </xdr:to>
    <xdr:cxnSp macro="">
      <xdr:nvCxnSpPr>
        <xdr:cNvPr id="6609" name="Conector recto 6608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9218890"/>
          <a:ext cx="19964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YANET/Presupuesto/2022/ZONA%20I/DAJABON/Presupuesto%20Limpio/L%20-PRES.%20078-%20LOS%20BABOSOS-%20LIMP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-LOS BABOSO SIN ENLACE"/>
      <sheetName val="PRES.-LOS BABOSO"/>
      <sheetName val="ANALISIS"/>
      <sheetName val="ASFALTO"/>
      <sheetName val="M. T. RED"/>
      <sheetName val="TUBO PVC"/>
      <sheetName val="PZA DE ACERO "/>
      <sheetName val="Hoja1"/>
      <sheetName val="Hoja2"/>
    </sheetNames>
    <sheetDataSet>
      <sheetData sheetId="0">
        <row r="116">
          <cell r="F116">
            <v>9059201.6099999994</v>
          </cell>
        </row>
      </sheetData>
      <sheetData sheetId="1" refreshError="1"/>
      <sheetData sheetId="2">
        <row r="526">
          <cell r="B526">
            <v>128.05000000000001</v>
          </cell>
        </row>
        <row r="846">
          <cell r="E846">
            <v>0.28000000000000003</v>
          </cell>
        </row>
      </sheetData>
      <sheetData sheetId="3">
        <row r="15">
          <cell r="D15">
            <v>4095.48</v>
          </cell>
        </row>
        <row r="20">
          <cell r="E20">
            <v>1331.03</v>
          </cell>
        </row>
        <row r="23">
          <cell r="E23">
            <v>87.9</v>
          </cell>
        </row>
        <row r="29">
          <cell r="B29">
            <v>319.45</v>
          </cell>
        </row>
        <row r="30">
          <cell r="B30">
            <v>1331.03</v>
          </cell>
        </row>
        <row r="31">
          <cell r="B31">
            <v>1331.03</v>
          </cell>
        </row>
        <row r="32">
          <cell r="B32">
            <v>8587.27</v>
          </cell>
        </row>
      </sheetData>
      <sheetData sheetId="4">
        <row r="23">
          <cell r="D23">
            <v>2559.67</v>
          </cell>
        </row>
        <row r="25">
          <cell r="G25">
            <v>1996.54</v>
          </cell>
          <cell r="J25">
            <v>179.18</v>
          </cell>
        </row>
        <row r="27">
          <cell r="J27">
            <v>1702.17</v>
          </cell>
        </row>
        <row r="29">
          <cell r="J29">
            <v>1333.07</v>
          </cell>
          <cell r="N29">
            <v>680.87</v>
          </cell>
        </row>
        <row r="35">
          <cell r="D35">
            <v>2559.67</v>
          </cell>
          <cell r="G35">
            <v>2610.86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showGridLines="0" tabSelected="1" view="pageBreakPreview" topLeftCell="A106" zoomScaleNormal="100" zoomScaleSheetLayoutView="100" workbookViewId="0">
      <selection activeCell="A117" sqref="A117:XFD128"/>
    </sheetView>
  </sheetViews>
  <sheetFormatPr baseColWidth="10" defaultRowHeight="12.75" x14ac:dyDescent="0.25"/>
  <cols>
    <col min="1" max="1" width="7.28515625" style="14" customWidth="1"/>
    <col min="2" max="2" width="51" style="14" customWidth="1"/>
    <col min="3" max="3" width="12.28515625" style="86" customWidth="1"/>
    <col min="4" max="4" width="7.42578125" style="14" customWidth="1"/>
    <col min="5" max="5" width="10.140625" style="86" customWidth="1"/>
    <col min="6" max="6" width="12.42578125" style="86" customWidth="1"/>
    <col min="7" max="16384" width="11.42578125" style="14"/>
  </cols>
  <sheetData>
    <row r="1" spans="1:6" s="2" customFormat="1" ht="12.75" customHeight="1" x14ac:dyDescent="0.25">
      <c r="A1" s="183" t="s">
        <v>0</v>
      </c>
      <c r="B1" s="183"/>
      <c r="C1" s="183"/>
      <c r="D1" s="183"/>
      <c r="E1" s="183"/>
      <c r="F1" s="183"/>
    </row>
    <row r="2" spans="1:6" s="2" customFormat="1" ht="12.75" customHeight="1" x14ac:dyDescent="0.25">
      <c r="A2" s="183" t="s">
        <v>1</v>
      </c>
      <c r="B2" s="183"/>
      <c r="C2" s="183"/>
      <c r="D2" s="183"/>
      <c r="E2" s="183"/>
      <c r="F2" s="183"/>
    </row>
    <row r="3" spans="1:6" s="2" customFormat="1" ht="12.75" customHeight="1" x14ac:dyDescent="0.25">
      <c r="A3" s="183" t="s">
        <v>2</v>
      </c>
      <c r="B3" s="183"/>
      <c r="C3" s="183"/>
      <c r="D3" s="183"/>
      <c r="E3" s="183"/>
      <c r="F3" s="183"/>
    </row>
    <row r="4" spans="1:6" s="2" customFormat="1" ht="12.75" customHeight="1" x14ac:dyDescent="0.25">
      <c r="A4" s="183" t="s">
        <v>3</v>
      </c>
      <c r="B4" s="183"/>
      <c r="C4" s="183"/>
      <c r="D4" s="183"/>
      <c r="E4" s="183"/>
      <c r="F4" s="183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2.75" customHeight="1" x14ac:dyDescent="0.25">
      <c r="A6" s="182"/>
      <c r="B6" s="182"/>
      <c r="C6" s="182"/>
      <c r="D6" s="182"/>
      <c r="E6" s="182"/>
      <c r="F6" s="182"/>
    </row>
    <row r="7" spans="1:6" s="6" customFormat="1" ht="12.75" customHeight="1" x14ac:dyDescent="0.25">
      <c r="A7" s="182" t="s">
        <v>4</v>
      </c>
      <c r="B7" s="182"/>
      <c r="C7" s="5"/>
      <c r="D7" s="5"/>
      <c r="E7" s="5"/>
      <c r="F7" s="5"/>
    </row>
    <row r="8" spans="1:6" s="6" customFormat="1" ht="51" customHeight="1" x14ac:dyDescent="0.25">
      <c r="A8" s="7" t="s">
        <v>5</v>
      </c>
      <c r="B8" s="175" t="s">
        <v>117</v>
      </c>
      <c r="C8" s="175"/>
      <c r="D8" s="175"/>
      <c r="E8" s="175"/>
      <c r="F8" s="175"/>
    </row>
    <row r="9" spans="1:6" s="6" customFormat="1" ht="12.75" customHeight="1" x14ac:dyDescent="0.25">
      <c r="A9" s="9" t="s">
        <v>119</v>
      </c>
      <c r="B9" s="7"/>
      <c r="C9" s="3"/>
      <c r="D9" s="9"/>
      <c r="E9" s="8" t="s">
        <v>6</v>
      </c>
      <c r="F9" s="8"/>
    </row>
    <row r="10" spans="1:6" s="6" customFormat="1" ht="7.5" customHeight="1" x14ac:dyDescent="0.25">
      <c r="A10" s="9"/>
      <c r="B10" s="7"/>
      <c r="C10" s="3"/>
      <c r="D10" s="9"/>
      <c r="E10" s="8"/>
      <c r="F10" s="8"/>
    </row>
    <row r="11" spans="1:6" s="170" customFormat="1" x14ac:dyDescent="0.25">
      <c r="A11" s="166" t="s">
        <v>112</v>
      </c>
      <c r="B11" s="167" t="s">
        <v>113</v>
      </c>
      <c r="C11" s="168" t="s">
        <v>114</v>
      </c>
      <c r="D11" s="168" t="s">
        <v>115</v>
      </c>
      <c r="E11" s="168" t="s">
        <v>8</v>
      </c>
      <c r="F11" s="169" t="s">
        <v>116</v>
      </c>
    </row>
    <row r="12" spans="1:6" x14ac:dyDescent="0.25">
      <c r="A12" s="10"/>
      <c r="B12" s="11"/>
      <c r="C12" s="12"/>
      <c r="D12" s="13"/>
      <c r="E12" s="12"/>
      <c r="F12" s="12"/>
    </row>
    <row r="13" spans="1:6" x14ac:dyDescent="0.25">
      <c r="A13" s="15" t="s">
        <v>9</v>
      </c>
      <c r="B13" s="16" t="s">
        <v>10</v>
      </c>
      <c r="C13" s="17"/>
      <c r="D13" s="18"/>
      <c r="E13" s="17"/>
      <c r="F13" s="17"/>
    </row>
    <row r="14" spans="1:6" ht="10.5" customHeight="1" x14ac:dyDescent="0.25">
      <c r="A14" s="15"/>
      <c r="B14" s="16"/>
      <c r="C14" s="17"/>
      <c r="D14" s="18"/>
      <c r="E14" s="17"/>
      <c r="F14" s="17"/>
    </row>
    <row r="15" spans="1:6" x14ac:dyDescent="0.25">
      <c r="A15" s="19">
        <v>1</v>
      </c>
      <c r="B15" s="16" t="s">
        <v>11</v>
      </c>
      <c r="C15" s="17"/>
      <c r="D15" s="18"/>
      <c r="E15" s="17"/>
      <c r="F15" s="20"/>
    </row>
    <row r="16" spans="1:6" x14ac:dyDescent="0.25">
      <c r="A16" s="21">
        <v>1.1000000000000001</v>
      </c>
      <c r="B16" s="22" t="s">
        <v>12</v>
      </c>
      <c r="C16" s="23">
        <f>'[2]M. T. RED'!D23</f>
        <v>2559.67</v>
      </c>
      <c r="D16" s="24" t="s">
        <v>13</v>
      </c>
      <c r="E16" s="17">
        <v>14.67</v>
      </c>
      <c r="F16" s="25">
        <f t="shared" ref="F16:F38" si="0">ROUND(E16*C16,2)</f>
        <v>37550.36</v>
      </c>
    </row>
    <row r="17" spans="1:6" ht="9.75" customHeight="1" x14ac:dyDescent="0.25">
      <c r="A17" s="26"/>
      <c r="B17" s="27"/>
      <c r="C17" s="17"/>
      <c r="D17" s="18"/>
      <c r="E17" s="28"/>
      <c r="F17" s="25"/>
    </row>
    <row r="18" spans="1:6" ht="25.5" x14ac:dyDescent="0.25">
      <c r="A18" s="29">
        <f>A15+1</f>
        <v>2</v>
      </c>
      <c r="B18" s="30" t="s">
        <v>14</v>
      </c>
      <c r="C18" s="17"/>
      <c r="D18" s="18"/>
      <c r="E18" s="28"/>
      <c r="F18" s="25"/>
    </row>
    <row r="19" spans="1:6" x14ac:dyDescent="0.25">
      <c r="A19" s="26">
        <f>A18+0.1</f>
        <v>2.1</v>
      </c>
      <c r="B19" s="27" t="s">
        <v>15</v>
      </c>
      <c r="C19" s="31">
        <f>[2]ASFALTO!D15</f>
        <v>4095.48</v>
      </c>
      <c r="D19" s="32" t="s">
        <v>13</v>
      </c>
      <c r="E19" s="33">
        <v>47</v>
      </c>
      <c r="F19" s="25">
        <f t="shared" si="0"/>
        <v>192487.56</v>
      </c>
    </row>
    <row r="20" spans="1:6" x14ac:dyDescent="0.25">
      <c r="A20" s="26">
        <f t="shared" ref="A20:A21" si="1">A19+0.1</f>
        <v>2.2000000000000002</v>
      </c>
      <c r="B20" s="34" t="s">
        <v>16</v>
      </c>
      <c r="C20" s="31">
        <f>[2]ASFALTO!E20</f>
        <v>1331.03</v>
      </c>
      <c r="D20" s="32" t="s">
        <v>17</v>
      </c>
      <c r="E20" s="33">
        <v>41</v>
      </c>
      <c r="F20" s="25">
        <f t="shared" si="0"/>
        <v>54572.23</v>
      </c>
    </row>
    <row r="21" spans="1:6" ht="25.5" x14ac:dyDescent="0.25">
      <c r="A21" s="26">
        <f t="shared" si="1"/>
        <v>2.2999999999999998</v>
      </c>
      <c r="B21" s="27" t="s">
        <v>18</v>
      </c>
      <c r="C21" s="31">
        <f>[2]ASFALTO!E23</f>
        <v>87.9</v>
      </c>
      <c r="D21" s="32" t="s">
        <v>19</v>
      </c>
      <c r="E21" s="33">
        <v>210</v>
      </c>
      <c r="F21" s="25">
        <f t="shared" si="0"/>
        <v>18459</v>
      </c>
    </row>
    <row r="22" spans="1:6" x14ac:dyDescent="0.25">
      <c r="A22" s="26"/>
      <c r="B22" s="27"/>
      <c r="C22" s="17"/>
      <c r="D22" s="35"/>
      <c r="E22" s="28"/>
      <c r="F22" s="25"/>
    </row>
    <row r="23" spans="1:6" x14ac:dyDescent="0.25">
      <c r="A23" s="36">
        <f>A18+1</f>
        <v>3</v>
      </c>
      <c r="B23" s="30" t="s">
        <v>20</v>
      </c>
      <c r="C23" s="37"/>
      <c r="D23" s="38"/>
      <c r="E23" s="39"/>
      <c r="F23" s="25"/>
    </row>
    <row r="24" spans="1:6" x14ac:dyDescent="0.25">
      <c r="A24" s="26">
        <f>A23+0.1</f>
        <v>3.1</v>
      </c>
      <c r="B24" s="27" t="s">
        <v>21</v>
      </c>
      <c r="C24" s="17">
        <f>'[2]M. T. RED'!G25</f>
        <v>1996.54</v>
      </c>
      <c r="D24" s="35" t="s">
        <v>19</v>
      </c>
      <c r="E24" s="17">
        <v>154.52000000000001</v>
      </c>
      <c r="F24" s="25">
        <f t="shared" si="0"/>
        <v>308505.36</v>
      </c>
    </row>
    <row r="25" spans="1:6" x14ac:dyDescent="0.25">
      <c r="A25" s="26">
        <f t="shared" ref="A25:A29" si="2">A24+0.1</f>
        <v>3.2</v>
      </c>
      <c r="B25" s="34" t="s">
        <v>22</v>
      </c>
      <c r="C25" s="17">
        <f>'[2]M. T. RED'!J25</f>
        <v>179.18</v>
      </c>
      <c r="D25" s="35" t="s">
        <v>19</v>
      </c>
      <c r="E25" s="17">
        <v>1476.15</v>
      </c>
      <c r="F25" s="25">
        <f t="shared" si="0"/>
        <v>264496.56</v>
      </c>
    </row>
    <row r="26" spans="1:6" ht="25.5" x14ac:dyDescent="0.25">
      <c r="A26" s="26">
        <f t="shared" si="2"/>
        <v>3.3</v>
      </c>
      <c r="B26" s="27" t="s">
        <v>23</v>
      </c>
      <c r="C26" s="17">
        <f>'[2]M. T. RED'!N29*1.25</f>
        <v>851.09</v>
      </c>
      <c r="D26" s="32" t="s">
        <v>19</v>
      </c>
      <c r="E26" s="17">
        <v>690.5</v>
      </c>
      <c r="F26" s="25">
        <f t="shared" si="0"/>
        <v>587677.65</v>
      </c>
    </row>
    <row r="27" spans="1:6" ht="25.5" x14ac:dyDescent="0.25">
      <c r="A27" s="40">
        <f t="shared" si="2"/>
        <v>3.4</v>
      </c>
      <c r="B27" s="41" t="s">
        <v>24</v>
      </c>
      <c r="C27" s="17">
        <f>+[2]ASFALTO!B29</f>
        <v>319.45</v>
      </c>
      <c r="D27" s="32" t="s">
        <v>19</v>
      </c>
      <c r="E27" s="17">
        <v>850</v>
      </c>
      <c r="F27" s="17">
        <f>ROUND(E27*C27,2)</f>
        <v>271532.5</v>
      </c>
    </row>
    <row r="28" spans="1:6" ht="25.5" x14ac:dyDescent="0.25">
      <c r="A28" s="26">
        <f t="shared" si="2"/>
        <v>3.5</v>
      </c>
      <c r="B28" s="27" t="s">
        <v>25</v>
      </c>
      <c r="C28" s="17">
        <f>'[2]M. T. RED'!J27</f>
        <v>1702.17</v>
      </c>
      <c r="D28" s="35" t="s">
        <v>26</v>
      </c>
      <c r="E28" s="17">
        <v>183.13</v>
      </c>
      <c r="F28" s="25">
        <f t="shared" si="0"/>
        <v>311718.39</v>
      </c>
    </row>
    <row r="29" spans="1:6" x14ac:dyDescent="0.25">
      <c r="A29" s="26">
        <f t="shared" si="2"/>
        <v>3.6</v>
      </c>
      <c r="B29" s="27" t="s">
        <v>27</v>
      </c>
      <c r="C29" s="17">
        <f>'[2]M. T. RED'!J29</f>
        <v>1333.07</v>
      </c>
      <c r="D29" s="35" t="s">
        <v>28</v>
      </c>
      <c r="E29" s="17">
        <v>210</v>
      </c>
      <c r="F29" s="25">
        <f t="shared" si="0"/>
        <v>279944.7</v>
      </c>
    </row>
    <row r="30" spans="1:6" ht="9" customHeight="1" x14ac:dyDescent="0.25">
      <c r="A30" s="26"/>
      <c r="B30" s="42"/>
      <c r="C30" s="23"/>
      <c r="D30" s="32"/>
      <c r="E30" s="43"/>
      <c r="F30" s="25"/>
    </row>
    <row r="31" spans="1:6" x14ac:dyDescent="0.25">
      <c r="A31" s="44">
        <f>A23+1</f>
        <v>4</v>
      </c>
      <c r="B31" s="45" t="s">
        <v>29</v>
      </c>
      <c r="C31" s="46"/>
      <c r="D31" s="47"/>
      <c r="E31" s="43"/>
      <c r="F31" s="25"/>
    </row>
    <row r="32" spans="1:6" x14ac:dyDescent="0.25">
      <c r="A32" s="48">
        <f>A31+0.1</f>
        <v>4.0999999999999996</v>
      </c>
      <c r="B32" s="27" t="s">
        <v>30</v>
      </c>
      <c r="C32" s="17">
        <f>+'[2]M. T. RED'!G35</f>
        <v>2610.86</v>
      </c>
      <c r="D32" s="47" t="s">
        <v>13</v>
      </c>
      <c r="E32" s="17">
        <v>540.63</v>
      </c>
      <c r="F32" s="25">
        <f t="shared" si="0"/>
        <v>1411509.24</v>
      </c>
    </row>
    <row r="33" spans="1:6" ht="9.75" customHeight="1" x14ac:dyDescent="0.25">
      <c r="A33" s="48"/>
      <c r="B33" s="42"/>
      <c r="C33" s="46"/>
      <c r="D33" s="47"/>
      <c r="E33" s="43"/>
      <c r="F33" s="25"/>
    </row>
    <row r="34" spans="1:6" x14ac:dyDescent="0.25">
      <c r="A34" s="44">
        <f>A31+1</f>
        <v>5</v>
      </c>
      <c r="B34" s="45" t="s">
        <v>31</v>
      </c>
      <c r="C34" s="46"/>
      <c r="D34" s="47"/>
      <c r="E34" s="43"/>
      <c r="F34" s="25"/>
    </row>
    <row r="35" spans="1:6" x14ac:dyDescent="0.25">
      <c r="A35" s="48">
        <f>A34+0.1</f>
        <v>5.0999999999999996</v>
      </c>
      <c r="B35" s="27" t="s">
        <v>32</v>
      </c>
      <c r="C35" s="17">
        <f>+'[2]M. T. RED'!D35</f>
        <v>2559.67</v>
      </c>
      <c r="D35" s="47" t="s">
        <v>13</v>
      </c>
      <c r="E35" s="17">
        <v>27.98</v>
      </c>
      <c r="F35" s="25">
        <f t="shared" si="0"/>
        <v>71619.570000000007</v>
      </c>
    </row>
    <row r="36" spans="1:6" ht="7.5" customHeight="1" x14ac:dyDescent="0.25">
      <c r="A36" s="48"/>
      <c r="B36" s="27"/>
      <c r="C36" s="46"/>
      <c r="D36" s="47"/>
      <c r="E36" s="43"/>
      <c r="F36" s="25"/>
    </row>
    <row r="37" spans="1:6" x14ac:dyDescent="0.25">
      <c r="A37" s="36">
        <f>A34+1</f>
        <v>6</v>
      </c>
      <c r="B37" s="30" t="s">
        <v>33</v>
      </c>
      <c r="C37" s="28"/>
      <c r="D37" s="35"/>
      <c r="E37" s="17"/>
      <c r="F37" s="25"/>
    </row>
    <row r="38" spans="1:6" x14ac:dyDescent="0.25">
      <c r="A38" s="48">
        <f>A37+0.1</f>
        <v>6.1</v>
      </c>
      <c r="B38" s="27" t="s">
        <v>32</v>
      </c>
      <c r="C38" s="17">
        <f>C35</f>
        <v>2559.67</v>
      </c>
      <c r="D38" s="35" t="s">
        <v>13</v>
      </c>
      <c r="E38" s="17">
        <v>50.33</v>
      </c>
      <c r="F38" s="25">
        <f t="shared" si="0"/>
        <v>128828.19</v>
      </c>
    </row>
    <row r="39" spans="1:6" ht="7.5" customHeight="1" x14ac:dyDescent="0.25">
      <c r="A39" s="26"/>
      <c r="B39" s="27"/>
      <c r="C39" s="17"/>
      <c r="D39" s="35"/>
      <c r="E39" s="25"/>
      <c r="F39" s="25"/>
    </row>
    <row r="40" spans="1:6" ht="25.5" x14ac:dyDescent="0.25">
      <c r="A40" s="44">
        <f>A37+1</f>
        <v>7</v>
      </c>
      <c r="B40" s="49" t="s">
        <v>34</v>
      </c>
      <c r="C40" s="50"/>
      <c r="D40" s="47"/>
      <c r="E40" s="28"/>
      <c r="F40" s="25"/>
    </row>
    <row r="41" spans="1:6" x14ac:dyDescent="0.25">
      <c r="A41" s="44"/>
      <c r="B41" s="49"/>
      <c r="C41" s="50"/>
      <c r="D41" s="47"/>
      <c r="E41" s="28"/>
      <c r="F41" s="25"/>
    </row>
    <row r="42" spans="1:6" x14ac:dyDescent="0.25">
      <c r="A42" s="44">
        <v>7.1</v>
      </c>
      <c r="B42" s="49" t="s">
        <v>35</v>
      </c>
      <c r="C42" s="50"/>
      <c r="D42" s="47"/>
      <c r="E42" s="28"/>
      <c r="F42" s="25"/>
    </row>
    <row r="43" spans="1:6" x14ac:dyDescent="0.25">
      <c r="A43" s="40" t="s">
        <v>36</v>
      </c>
      <c r="B43" s="51" t="s">
        <v>37</v>
      </c>
      <c r="C43" s="52">
        <v>7</v>
      </c>
      <c r="D43" s="53" t="s">
        <v>7</v>
      </c>
      <c r="E43" s="25">
        <v>364.62</v>
      </c>
      <c r="F43" s="25">
        <f t="shared" ref="F43:F47" si="3">ROUND(E43*C43,2)</f>
        <v>2552.34</v>
      </c>
    </row>
    <row r="44" spans="1:6" x14ac:dyDescent="0.25">
      <c r="A44" s="40" t="s">
        <v>38</v>
      </c>
      <c r="B44" s="51" t="s">
        <v>39</v>
      </c>
      <c r="C44" s="52">
        <v>2</v>
      </c>
      <c r="D44" s="53" t="s">
        <v>7</v>
      </c>
      <c r="E44" s="25">
        <v>566.49</v>
      </c>
      <c r="F44" s="25">
        <f t="shared" si="3"/>
        <v>1132.98</v>
      </c>
    </row>
    <row r="45" spans="1:6" ht="15.75" customHeight="1" x14ac:dyDescent="0.25">
      <c r="A45" s="40" t="s">
        <v>40</v>
      </c>
      <c r="B45" s="51" t="s">
        <v>41</v>
      </c>
      <c r="C45" s="52">
        <v>2</v>
      </c>
      <c r="D45" s="53" t="s">
        <v>7</v>
      </c>
      <c r="E45" s="25">
        <v>876.02</v>
      </c>
      <c r="F45" s="25">
        <f t="shared" si="3"/>
        <v>1752.04</v>
      </c>
    </row>
    <row r="46" spans="1:6" x14ac:dyDescent="0.25">
      <c r="A46" s="40" t="s">
        <v>42</v>
      </c>
      <c r="B46" s="51" t="s">
        <v>43</v>
      </c>
      <c r="C46" s="52">
        <v>3</v>
      </c>
      <c r="D46" s="53" t="s">
        <v>7</v>
      </c>
      <c r="E46" s="25">
        <v>608.92999999999995</v>
      </c>
      <c r="F46" s="25">
        <f t="shared" si="3"/>
        <v>1826.79</v>
      </c>
    </row>
    <row r="47" spans="1:6" ht="12" customHeight="1" x14ac:dyDescent="0.25">
      <c r="A47" s="40" t="s">
        <v>107</v>
      </c>
      <c r="B47" s="41" t="s">
        <v>44</v>
      </c>
      <c r="C47" s="46">
        <f>+[2]ANALISIS!E846</f>
        <v>0.28000000000000003</v>
      </c>
      <c r="D47" s="54" t="s">
        <v>19</v>
      </c>
      <c r="E47" s="17">
        <v>7672.1</v>
      </c>
      <c r="F47" s="25">
        <f t="shared" si="3"/>
        <v>2148.19</v>
      </c>
    </row>
    <row r="48" spans="1:6" ht="12" customHeight="1" x14ac:dyDescent="0.25">
      <c r="A48" s="40"/>
      <c r="B48" s="41"/>
      <c r="C48" s="46"/>
      <c r="D48" s="54"/>
      <c r="E48" s="17"/>
      <c r="F48" s="25"/>
    </row>
    <row r="49" spans="1:6" ht="12" customHeight="1" x14ac:dyDescent="0.25">
      <c r="A49" s="19">
        <v>7.2</v>
      </c>
      <c r="B49" s="49" t="s">
        <v>45</v>
      </c>
      <c r="C49" s="46"/>
      <c r="D49" s="54"/>
      <c r="E49" s="17"/>
      <c r="F49" s="25"/>
    </row>
    <row r="50" spans="1:6" ht="12" customHeight="1" x14ac:dyDescent="0.25">
      <c r="A50" s="40" t="s">
        <v>46</v>
      </c>
      <c r="B50" s="51" t="s">
        <v>111</v>
      </c>
      <c r="C50" s="52">
        <v>3</v>
      </c>
      <c r="D50" s="53" t="s">
        <v>7</v>
      </c>
      <c r="E50" s="25">
        <v>1520.77</v>
      </c>
      <c r="F50" s="25">
        <f>ROUND(E50*C50,2)</f>
        <v>4562.3100000000004</v>
      </c>
    </row>
    <row r="51" spans="1:6" ht="12" customHeight="1" x14ac:dyDescent="0.25">
      <c r="A51" s="40" t="s">
        <v>118</v>
      </c>
      <c r="B51" s="41" t="s">
        <v>44</v>
      </c>
      <c r="C51" s="52">
        <v>3</v>
      </c>
      <c r="D51" s="53" t="s">
        <v>7</v>
      </c>
      <c r="E51" s="17">
        <v>250</v>
      </c>
      <c r="F51" s="25">
        <f t="shared" ref="F51" si="4">ROUND(E51*C51,2)</f>
        <v>750</v>
      </c>
    </row>
    <row r="52" spans="1:6" ht="12" customHeight="1" x14ac:dyDescent="0.25">
      <c r="A52" s="19"/>
      <c r="B52" s="49"/>
      <c r="C52" s="46"/>
      <c r="D52" s="54"/>
      <c r="E52" s="17"/>
      <c r="F52" s="25"/>
    </row>
    <row r="53" spans="1:6" ht="25.5" x14ac:dyDescent="0.25">
      <c r="A53" s="55">
        <v>8</v>
      </c>
      <c r="B53" s="30" t="s">
        <v>47</v>
      </c>
      <c r="C53" s="25"/>
      <c r="D53" s="56"/>
      <c r="E53" s="57"/>
      <c r="F53" s="25"/>
    </row>
    <row r="54" spans="1:6" ht="38.25" x14ac:dyDescent="0.25">
      <c r="A54" s="198">
        <v>8.1</v>
      </c>
      <c r="B54" s="199" t="s">
        <v>48</v>
      </c>
      <c r="C54" s="200">
        <v>1</v>
      </c>
      <c r="D54" s="201" t="s">
        <v>7</v>
      </c>
      <c r="E54" s="202">
        <v>199284.3</v>
      </c>
      <c r="F54" s="200">
        <f>ROUND(C54*E54,2)</f>
        <v>199284.3</v>
      </c>
    </row>
    <row r="55" spans="1:6" x14ac:dyDescent="0.25">
      <c r="A55" s="59"/>
      <c r="B55" s="41"/>
      <c r="C55" s="17"/>
      <c r="D55" s="18"/>
      <c r="E55" s="17"/>
      <c r="F55" s="17"/>
    </row>
    <row r="56" spans="1:6" ht="25.5" x14ac:dyDescent="0.25">
      <c r="A56" s="165">
        <f>+A53+1</f>
        <v>9</v>
      </c>
      <c r="B56" s="60" t="s">
        <v>49</v>
      </c>
      <c r="C56" s="17"/>
      <c r="D56" s="18"/>
      <c r="E56" s="17"/>
      <c r="F56" s="17"/>
    </row>
    <row r="57" spans="1:6" x14ac:dyDescent="0.25">
      <c r="A57" s="61">
        <f>+A56+0.1</f>
        <v>9.1</v>
      </c>
      <c r="B57" s="42" t="s">
        <v>12</v>
      </c>
      <c r="C57" s="46">
        <v>1</v>
      </c>
      <c r="D57" s="47" t="s">
        <v>7</v>
      </c>
      <c r="E57" s="17">
        <v>600</v>
      </c>
      <c r="F57" s="17">
        <f>ROUND(E57*C57,2)</f>
        <v>600</v>
      </c>
    </row>
    <row r="58" spans="1:6" ht="25.5" x14ac:dyDescent="0.25">
      <c r="A58" s="61">
        <f t="shared" ref="A58:A65" si="5">+A57+0.1</f>
        <v>9.1999999999999993</v>
      </c>
      <c r="B58" s="42" t="s">
        <v>50</v>
      </c>
      <c r="C58" s="46">
        <f>(4+1+1)</f>
        <v>6</v>
      </c>
      <c r="D58" s="47" t="s">
        <v>13</v>
      </c>
      <c r="E58" s="17">
        <v>2219.38</v>
      </c>
      <c r="F58" s="17">
        <f t="shared" ref="F58:F65" si="6">ROUND(E58*C58,2)</f>
        <v>13316.28</v>
      </c>
    </row>
    <row r="59" spans="1:6" ht="25.5" x14ac:dyDescent="0.25">
      <c r="A59" s="61">
        <f t="shared" si="5"/>
        <v>9.3000000000000007</v>
      </c>
      <c r="B59" s="42" t="s">
        <v>51</v>
      </c>
      <c r="C59" s="46">
        <f>4</f>
        <v>4</v>
      </c>
      <c r="D59" s="47" t="s">
        <v>7</v>
      </c>
      <c r="E59" s="17">
        <v>1972.96</v>
      </c>
      <c r="F59" s="17">
        <f t="shared" si="6"/>
        <v>7891.84</v>
      </c>
    </row>
    <row r="60" spans="1:6" x14ac:dyDescent="0.25">
      <c r="A60" s="61">
        <f t="shared" si="5"/>
        <v>9.4</v>
      </c>
      <c r="B60" s="42" t="s">
        <v>52</v>
      </c>
      <c r="C60" s="46">
        <f>2</f>
        <v>2</v>
      </c>
      <c r="D60" s="47" t="s">
        <v>7</v>
      </c>
      <c r="E60" s="17">
        <v>1492.7</v>
      </c>
      <c r="F60" s="17">
        <f t="shared" si="6"/>
        <v>2985.4</v>
      </c>
    </row>
    <row r="61" spans="1:6" ht="24.75" customHeight="1" x14ac:dyDescent="0.25">
      <c r="A61" s="61">
        <f t="shared" si="5"/>
        <v>9.5</v>
      </c>
      <c r="B61" s="42" t="s">
        <v>53</v>
      </c>
      <c r="C61" s="46">
        <f>0.08</f>
        <v>0.08</v>
      </c>
      <c r="D61" s="47" t="s">
        <v>19</v>
      </c>
      <c r="E61" s="17">
        <v>10219.469999999999</v>
      </c>
      <c r="F61" s="17">
        <f t="shared" si="6"/>
        <v>817.56</v>
      </c>
    </row>
    <row r="62" spans="1:6" x14ac:dyDescent="0.25">
      <c r="A62" s="61">
        <f t="shared" si="5"/>
        <v>9.6</v>
      </c>
      <c r="B62" s="42" t="s">
        <v>21</v>
      </c>
      <c r="C62" s="46">
        <f>3.12</f>
        <v>3.12</v>
      </c>
      <c r="D62" s="47" t="s">
        <v>19</v>
      </c>
      <c r="E62" s="17">
        <v>154.52000000000001</v>
      </c>
      <c r="F62" s="17">
        <f t="shared" si="6"/>
        <v>482.1</v>
      </c>
    </row>
    <row r="63" spans="1:6" ht="25.5" x14ac:dyDescent="0.25">
      <c r="A63" s="61">
        <f t="shared" si="5"/>
        <v>9.6999999999999993</v>
      </c>
      <c r="B63" s="42" t="s">
        <v>25</v>
      </c>
      <c r="C63" s="46">
        <f>2.66</f>
        <v>2.66</v>
      </c>
      <c r="D63" s="47" t="s">
        <v>19</v>
      </c>
      <c r="E63" s="17">
        <v>183.13</v>
      </c>
      <c r="F63" s="17">
        <f t="shared" si="6"/>
        <v>487.13</v>
      </c>
    </row>
    <row r="64" spans="1:6" x14ac:dyDescent="0.25">
      <c r="A64" s="61">
        <f t="shared" si="5"/>
        <v>9.8000000000000007</v>
      </c>
      <c r="B64" s="42" t="s">
        <v>54</v>
      </c>
      <c r="C64" s="46">
        <f>0.16</f>
        <v>0.16</v>
      </c>
      <c r="D64" s="47" t="s">
        <v>19</v>
      </c>
      <c r="E64" s="17">
        <v>90</v>
      </c>
      <c r="F64" s="17">
        <f t="shared" si="6"/>
        <v>14.4</v>
      </c>
    </row>
    <row r="65" spans="1:6" ht="25.5" customHeight="1" x14ac:dyDescent="0.25">
      <c r="A65" s="61">
        <f t="shared" si="5"/>
        <v>9.9</v>
      </c>
      <c r="B65" s="42" t="s">
        <v>55</v>
      </c>
      <c r="C65" s="46">
        <v>1</v>
      </c>
      <c r="D65" s="47" t="s">
        <v>7</v>
      </c>
      <c r="E65" s="17">
        <v>9100.2800000000007</v>
      </c>
      <c r="F65" s="17">
        <f t="shared" si="6"/>
        <v>9100.2800000000007</v>
      </c>
    </row>
    <row r="66" spans="1:6" x14ac:dyDescent="0.25">
      <c r="A66" s="62"/>
      <c r="B66" s="63"/>
      <c r="C66" s="57"/>
      <c r="D66" s="64"/>
      <c r="E66" s="57"/>
      <c r="F66" s="57"/>
    </row>
    <row r="67" spans="1:6" ht="25.5" x14ac:dyDescent="0.25">
      <c r="A67" s="29">
        <v>10</v>
      </c>
      <c r="B67" s="65" t="s">
        <v>56</v>
      </c>
      <c r="C67" s="66"/>
      <c r="D67" s="67"/>
      <c r="E67" s="66"/>
      <c r="F67" s="25"/>
    </row>
    <row r="68" spans="1:6" x14ac:dyDescent="0.25">
      <c r="A68" s="29"/>
      <c r="B68" s="65"/>
      <c r="C68" s="66"/>
      <c r="D68" s="67"/>
      <c r="E68" s="66"/>
      <c r="F68" s="25"/>
    </row>
    <row r="69" spans="1:6" x14ac:dyDescent="0.25">
      <c r="A69" s="68">
        <v>10.1</v>
      </c>
      <c r="B69" s="65" t="s">
        <v>57</v>
      </c>
      <c r="C69" s="66"/>
      <c r="D69" s="67"/>
      <c r="E69" s="66"/>
      <c r="F69" s="25"/>
    </row>
    <row r="70" spans="1:6" x14ac:dyDescent="0.25">
      <c r="A70" s="69" t="s">
        <v>58</v>
      </c>
      <c r="B70" s="70" t="s">
        <v>120</v>
      </c>
      <c r="C70" s="66">
        <v>8</v>
      </c>
      <c r="D70" s="67" t="s">
        <v>7</v>
      </c>
      <c r="E70" s="66">
        <v>4740.32</v>
      </c>
      <c r="F70" s="25">
        <f>ROUND(E70*C70,2)</f>
        <v>37922.559999999998</v>
      </c>
    </row>
    <row r="71" spans="1:6" x14ac:dyDescent="0.25">
      <c r="A71" s="69" t="s">
        <v>59</v>
      </c>
      <c r="B71" s="70" t="s">
        <v>121</v>
      </c>
      <c r="C71" s="66">
        <v>34</v>
      </c>
      <c r="D71" s="67" t="s">
        <v>7</v>
      </c>
      <c r="E71" s="66">
        <v>4095.45</v>
      </c>
      <c r="F71" s="25">
        <f>ROUND(E71*C71,2)</f>
        <v>139245.29999999999</v>
      </c>
    </row>
    <row r="72" spans="1:6" x14ac:dyDescent="0.25">
      <c r="A72" s="71"/>
      <c r="B72" s="72"/>
      <c r="C72" s="73"/>
      <c r="D72" s="74"/>
      <c r="E72" s="73"/>
      <c r="F72" s="57"/>
    </row>
    <row r="73" spans="1:6" x14ac:dyDescent="0.25">
      <c r="A73" s="68">
        <v>10.199999999999999</v>
      </c>
      <c r="B73" s="75" t="s">
        <v>60</v>
      </c>
      <c r="C73" s="52"/>
      <c r="D73" s="76"/>
      <c r="E73" s="77"/>
      <c r="F73" s="25"/>
    </row>
    <row r="74" spans="1:6" x14ac:dyDescent="0.25">
      <c r="A74" s="78" t="s">
        <v>61</v>
      </c>
      <c r="B74" s="79" t="s">
        <v>62</v>
      </c>
      <c r="C74" s="52">
        <f>(C70)*(1*1*0.1)</f>
        <v>0.8</v>
      </c>
      <c r="D74" s="80" t="s">
        <v>19</v>
      </c>
      <c r="E74" s="77">
        <v>954.27</v>
      </c>
      <c r="F74" s="25">
        <f>ROUND(E74*C74,2)</f>
        <v>763.42</v>
      </c>
    </row>
    <row r="75" spans="1:6" x14ac:dyDescent="0.25">
      <c r="A75" s="78" t="s">
        <v>63</v>
      </c>
      <c r="B75" s="79" t="s">
        <v>64</v>
      </c>
      <c r="C75" s="52">
        <f>(0.35*0.2*1)*(C70)</f>
        <v>0.56000000000000005</v>
      </c>
      <c r="D75" s="80" t="s">
        <v>19</v>
      </c>
      <c r="E75" s="77">
        <v>954.27</v>
      </c>
      <c r="F75" s="25">
        <f t="shared" ref="F75:F76" si="7">ROUND(E75*C75,2)</f>
        <v>534.39</v>
      </c>
    </row>
    <row r="76" spans="1:6" x14ac:dyDescent="0.25">
      <c r="A76" s="78" t="s">
        <v>65</v>
      </c>
      <c r="B76" s="79" t="s">
        <v>66</v>
      </c>
      <c r="C76" s="52">
        <f>(C74+C75)*1.4</f>
        <v>1.9</v>
      </c>
      <c r="D76" s="76" t="s">
        <v>19</v>
      </c>
      <c r="E76" s="77">
        <v>210</v>
      </c>
      <c r="F76" s="25">
        <f t="shared" si="7"/>
        <v>399</v>
      </c>
    </row>
    <row r="77" spans="1:6" x14ac:dyDescent="0.25">
      <c r="A77" s="78"/>
      <c r="B77" s="79"/>
      <c r="C77" s="52"/>
      <c r="D77" s="76"/>
      <c r="E77" s="77"/>
      <c r="F77" s="25"/>
    </row>
    <row r="78" spans="1:6" ht="11.25" customHeight="1" x14ac:dyDescent="0.25">
      <c r="A78" s="68">
        <v>10.3</v>
      </c>
      <c r="B78" s="75" t="s">
        <v>67</v>
      </c>
      <c r="C78" s="52"/>
      <c r="D78" s="76"/>
      <c r="E78" s="77"/>
      <c r="F78" s="25"/>
    </row>
    <row r="79" spans="1:6" x14ac:dyDescent="0.25">
      <c r="A79" s="78" t="s">
        <v>68</v>
      </c>
      <c r="B79" s="79" t="s">
        <v>69</v>
      </c>
      <c r="C79" s="52">
        <f>(C70)*1</f>
        <v>8</v>
      </c>
      <c r="D79" s="76" t="s">
        <v>17</v>
      </c>
      <c r="E79" s="77">
        <v>1113.1199999999999</v>
      </c>
      <c r="F79" s="25">
        <f>ROUND(E79*C79,2)</f>
        <v>8904.9599999999991</v>
      </c>
    </row>
    <row r="80" spans="1:6" x14ac:dyDescent="0.25">
      <c r="A80" s="81" t="s">
        <v>70</v>
      </c>
      <c r="B80" s="51" t="s">
        <v>64</v>
      </c>
      <c r="C80" s="52">
        <f>(C70)</f>
        <v>8</v>
      </c>
      <c r="D80" s="82" t="s">
        <v>13</v>
      </c>
      <c r="E80" s="52">
        <v>1219.5999999999999</v>
      </c>
      <c r="F80" s="25">
        <f>ROUND(E80*C80,2)</f>
        <v>9756.7999999999993</v>
      </c>
    </row>
    <row r="81" spans="1:6" x14ac:dyDescent="0.25">
      <c r="A81" s="83"/>
      <c r="B81" s="65"/>
      <c r="C81" s="66"/>
      <c r="D81" s="67"/>
      <c r="E81" s="66"/>
      <c r="F81" s="25"/>
    </row>
    <row r="82" spans="1:6" s="86" customFormat="1" x14ac:dyDescent="0.25">
      <c r="A82" s="29">
        <v>11</v>
      </c>
      <c r="B82" s="84" t="s">
        <v>71</v>
      </c>
      <c r="C82" s="17"/>
      <c r="D82" s="76"/>
      <c r="E82" s="85"/>
      <c r="F82" s="25"/>
    </row>
    <row r="83" spans="1:6" s="86" customFormat="1" x14ac:dyDescent="0.25">
      <c r="A83" s="87">
        <f>A82+0.1</f>
        <v>11.1</v>
      </c>
      <c r="B83" s="27" t="s">
        <v>72</v>
      </c>
      <c r="C83" s="17">
        <f>[2]ASFALTO!B30</f>
        <v>1331.03</v>
      </c>
      <c r="D83" s="80" t="s">
        <v>17</v>
      </c>
      <c r="E83" s="88">
        <v>116.4</v>
      </c>
      <c r="F83" s="25">
        <f t="shared" ref="F83:F89" si="8">ROUND(E83*C83,2)</f>
        <v>154931.89000000001</v>
      </c>
    </row>
    <row r="84" spans="1:6" s="86" customFormat="1" ht="25.5" x14ac:dyDescent="0.25">
      <c r="A84" s="87">
        <f t="shared" ref="A84:A85" si="9">A83+0.1</f>
        <v>11.2</v>
      </c>
      <c r="B84" s="27" t="s">
        <v>73</v>
      </c>
      <c r="C84" s="17">
        <f>[2]ASFALTO!B31</f>
        <v>1331.03</v>
      </c>
      <c r="D84" s="80" t="s">
        <v>17</v>
      </c>
      <c r="E84" s="89">
        <v>687.5</v>
      </c>
      <c r="F84" s="25">
        <f t="shared" si="8"/>
        <v>915083.13</v>
      </c>
    </row>
    <row r="85" spans="1:6" s="86" customFormat="1" x14ac:dyDescent="0.25">
      <c r="A85" s="87">
        <f t="shared" si="9"/>
        <v>11.3</v>
      </c>
      <c r="B85" s="27" t="s">
        <v>74</v>
      </c>
      <c r="C85" s="17">
        <f>[2]ASFALTO!B32</f>
        <v>8587.27</v>
      </c>
      <c r="D85" s="80" t="s">
        <v>75</v>
      </c>
      <c r="E85" s="88">
        <v>22.35</v>
      </c>
      <c r="F85" s="25">
        <f t="shared" si="8"/>
        <v>191925.48</v>
      </c>
    </row>
    <row r="86" spans="1:6" s="86" customFormat="1" x14ac:dyDescent="0.25">
      <c r="A86" s="90"/>
      <c r="B86" s="27"/>
      <c r="C86" s="91"/>
      <c r="D86" s="92"/>
      <c r="E86" s="93"/>
      <c r="F86" s="25"/>
    </row>
    <row r="87" spans="1:6" s="86" customFormat="1" ht="76.5" x14ac:dyDescent="0.25">
      <c r="A87" s="90">
        <v>12</v>
      </c>
      <c r="B87" s="51" t="s">
        <v>76</v>
      </c>
      <c r="C87" s="94">
        <f>+$C$16</f>
        <v>2559.67</v>
      </c>
      <c r="D87" s="94" t="s">
        <v>13</v>
      </c>
      <c r="E87" s="95">
        <v>24.8</v>
      </c>
      <c r="F87" s="96">
        <f>ROUND(E87*C87,2)</f>
        <v>63479.82</v>
      </c>
    </row>
    <row r="88" spans="1:6" s="86" customFormat="1" x14ac:dyDescent="0.25">
      <c r="A88" s="55"/>
      <c r="B88" s="27"/>
      <c r="C88" s="27"/>
      <c r="D88" s="91"/>
      <c r="E88" s="92"/>
      <c r="F88" s="97"/>
    </row>
    <row r="89" spans="1:6" s="86" customFormat="1" ht="25.5" x14ac:dyDescent="0.25">
      <c r="A89" s="90">
        <f>A87+1</f>
        <v>13</v>
      </c>
      <c r="B89" s="27" t="s">
        <v>77</v>
      </c>
      <c r="C89" s="17">
        <f>+$C$16</f>
        <v>2559.67</v>
      </c>
      <c r="D89" s="17" t="s">
        <v>13</v>
      </c>
      <c r="E89" s="92">
        <v>15</v>
      </c>
      <c r="F89" s="98">
        <f t="shared" si="8"/>
        <v>38395.050000000003</v>
      </c>
    </row>
    <row r="90" spans="1:6" s="86" customFormat="1" x14ac:dyDescent="0.25">
      <c r="A90" s="99"/>
      <c r="B90" s="100" t="s">
        <v>78</v>
      </c>
      <c r="C90" s="101"/>
      <c r="D90" s="102"/>
      <c r="E90" s="101"/>
      <c r="F90" s="103">
        <f>SUM(F15:F89)</f>
        <v>5749947.0499999998</v>
      </c>
    </row>
    <row r="91" spans="1:6" s="86" customFormat="1" x14ac:dyDescent="0.25">
      <c r="A91" s="104"/>
      <c r="B91" s="105"/>
      <c r="C91" s="25"/>
      <c r="D91" s="35"/>
      <c r="E91" s="25"/>
      <c r="F91" s="106"/>
    </row>
    <row r="92" spans="1:6" s="86" customFormat="1" x14ac:dyDescent="0.25">
      <c r="A92" s="104" t="s">
        <v>79</v>
      </c>
      <c r="B92" s="105" t="s">
        <v>80</v>
      </c>
      <c r="C92" s="25"/>
      <c r="D92" s="35"/>
      <c r="E92" s="25"/>
      <c r="F92" s="106"/>
    </row>
    <row r="93" spans="1:6" s="86" customFormat="1" x14ac:dyDescent="0.25">
      <c r="A93" s="55"/>
      <c r="B93" s="107"/>
      <c r="C93" s="108"/>
      <c r="D93" s="35"/>
      <c r="E93" s="66"/>
      <c r="F93" s="25"/>
    </row>
    <row r="94" spans="1:6" s="86" customFormat="1" ht="51" x14ac:dyDescent="0.25">
      <c r="A94" s="55">
        <v>1</v>
      </c>
      <c r="B94" s="107" t="s">
        <v>109</v>
      </c>
      <c r="C94" s="108">
        <v>1</v>
      </c>
      <c r="D94" s="35" t="s">
        <v>7</v>
      </c>
      <c r="E94" s="66">
        <v>43500</v>
      </c>
      <c r="F94" s="25">
        <f>ROUND(E94*C94,2)</f>
        <v>43500</v>
      </c>
    </row>
    <row r="95" spans="1:6" s="86" customFormat="1" x14ac:dyDescent="0.25">
      <c r="A95" s="55"/>
      <c r="B95" s="107"/>
      <c r="C95" s="108"/>
      <c r="D95" s="35"/>
      <c r="E95" s="66"/>
      <c r="F95" s="25"/>
    </row>
    <row r="96" spans="1:6" s="86" customFormat="1" ht="25.5" x14ac:dyDescent="0.25">
      <c r="A96" s="55">
        <v>2</v>
      </c>
      <c r="B96" s="107" t="s">
        <v>110</v>
      </c>
      <c r="C96" s="109">
        <v>6</v>
      </c>
      <c r="D96" s="35" t="s">
        <v>108</v>
      </c>
      <c r="E96" s="25">
        <v>35000</v>
      </c>
      <c r="F96" s="25">
        <f>ROUND(E96*C96,2)</f>
        <v>210000</v>
      </c>
    </row>
    <row r="97" spans="1:6" s="86" customFormat="1" x14ac:dyDescent="0.25">
      <c r="A97" s="110"/>
      <c r="B97" s="100" t="s">
        <v>81</v>
      </c>
      <c r="C97" s="111"/>
      <c r="D97" s="112"/>
      <c r="E97" s="111"/>
      <c r="F97" s="113">
        <f>SUM(F94:F96)</f>
        <v>253500</v>
      </c>
    </row>
    <row r="98" spans="1:6" s="86" customFormat="1" ht="6.75" customHeight="1" x14ac:dyDescent="0.25">
      <c r="A98" s="58"/>
      <c r="B98" s="114"/>
      <c r="C98" s="25"/>
      <c r="D98" s="35"/>
      <c r="E98" s="25"/>
      <c r="F98" s="25"/>
    </row>
    <row r="99" spans="1:6" s="86" customFormat="1" x14ac:dyDescent="0.25">
      <c r="A99" s="115"/>
      <c r="B99" s="116" t="s">
        <v>82</v>
      </c>
      <c r="C99" s="117"/>
      <c r="D99" s="118"/>
      <c r="E99" s="117"/>
      <c r="F99" s="117">
        <f>F97+F90</f>
        <v>6003447.0499999998</v>
      </c>
    </row>
    <row r="100" spans="1:6" s="86" customFormat="1" x14ac:dyDescent="0.25">
      <c r="A100" s="119"/>
      <c r="B100" s="107"/>
      <c r="C100" s="120"/>
      <c r="D100" s="121"/>
      <c r="E100" s="120"/>
      <c r="F100" s="122"/>
    </row>
    <row r="101" spans="1:6" s="86" customFormat="1" x14ac:dyDescent="0.25">
      <c r="A101" s="119"/>
      <c r="B101" s="19" t="s">
        <v>83</v>
      </c>
      <c r="C101" s="120"/>
      <c r="D101" s="32"/>
      <c r="E101" s="120"/>
      <c r="F101" s="122"/>
    </row>
    <row r="102" spans="1:6" s="86" customFormat="1" x14ac:dyDescent="0.25">
      <c r="A102" s="119"/>
      <c r="B102" s="40" t="s">
        <v>84</v>
      </c>
      <c r="C102" s="124">
        <v>0.1</v>
      </c>
      <c r="D102" s="32"/>
      <c r="E102" s="120"/>
      <c r="F102" s="122">
        <f>ROUND(C102*$F$99,2)</f>
        <v>600344.71</v>
      </c>
    </row>
    <row r="103" spans="1:6" s="86" customFormat="1" x14ac:dyDescent="0.25">
      <c r="A103" s="119"/>
      <c r="B103" s="40" t="s">
        <v>85</v>
      </c>
      <c r="C103" s="124">
        <v>4.4999999999999998E-2</v>
      </c>
      <c r="D103" s="121"/>
      <c r="E103" s="120"/>
      <c r="F103" s="122">
        <f t="shared" ref="F103:F112" si="10">ROUND(C103*$F$99,2)</f>
        <v>270155.12</v>
      </c>
    </row>
    <row r="104" spans="1:6" s="86" customFormat="1" x14ac:dyDescent="0.25">
      <c r="A104" s="119"/>
      <c r="B104" s="40" t="s">
        <v>86</v>
      </c>
      <c r="C104" s="124">
        <v>0.04</v>
      </c>
      <c r="D104" s="121"/>
      <c r="E104" s="120"/>
      <c r="F104" s="122">
        <f t="shared" si="10"/>
        <v>240137.88</v>
      </c>
    </row>
    <row r="105" spans="1:6" x14ac:dyDescent="0.25">
      <c r="A105" s="119"/>
      <c r="B105" s="40" t="s">
        <v>87</v>
      </c>
      <c r="C105" s="124">
        <v>0.03</v>
      </c>
      <c r="D105" s="121"/>
      <c r="E105" s="120"/>
      <c r="F105" s="122">
        <f t="shared" si="10"/>
        <v>180103.41</v>
      </c>
    </row>
    <row r="106" spans="1:6" x14ac:dyDescent="0.25">
      <c r="A106" s="119"/>
      <c r="B106" s="40" t="s">
        <v>88</v>
      </c>
      <c r="C106" s="124">
        <v>0.05</v>
      </c>
      <c r="D106" s="125"/>
      <c r="E106" s="46"/>
      <c r="F106" s="122">
        <f t="shared" si="10"/>
        <v>300172.34999999998</v>
      </c>
    </row>
    <row r="107" spans="1:6" x14ac:dyDescent="0.25">
      <c r="A107" s="119"/>
      <c r="B107" s="173" t="s">
        <v>122</v>
      </c>
      <c r="C107" s="126">
        <v>0.1</v>
      </c>
      <c r="D107" s="121"/>
      <c r="E107" s="127"/>
      <c r="F107" s="122">
        <f t="shared" si="10"/>
        <v>600344.71</v>
      </c>
    </row>
    <row r="108" spans="1:6" x14ac:dyDescent="0.25">
      <c r="A108" s="128"/>
      <c r="B108" s="40" t="s">
        <v>89</v>
      </c>
      <c r="C108" s="124">
        <v>1.4999999999999999E-2</v>
      </c>
      <c r="D108" s="129"/>
      <c r="E108" s="130"/>
      <c r="F108" s="122">
        <f t="shared" si="10"/>
        <v>90051.71</v>
      </c>
    </row>
    <row r="109" spans="1:6" x14ac:dyDescent="0.25">
      <c r="A109" s="131"/>
      <c r="B109" s="132" t="s">
        <v>90</v>
      </c>
      <c r="C109" s="124">
        <v>0.18</v>
      </c>
      <c r="D109" s="129"/>
      <c r="E109" s="130"/>
      <c r="F109" s="122">
        <f>ROUND(C109*$F$102,2)</f>
        <v>108062.05</v>
      </c>
    </row>
    <row r="110" spans="1:6" x14ac:dyDescent="0.25">
      <c r="A110" s="133"/>
      <c r="B110" s="40" t="s">
        <v>91</v>
      </c>
      <c r="C110" s="124">
        <v>0.01</v>
      </c>
      <c r="D110" s="121"/>
      <c r="E110" s="120"/>
      <c r="F110" s="122">
        <f t="shared" si="10"/>
        <v>60034.47</v>
      </c>
    </row>
    <row r="111" spans="1:6" x14ac:dyDescent="0.25">
      <c r="A111" s="133"/>
      <c r="B111" s="40" t="s">
        <v>92</v>
      </c>
      <c r="C111" s="124">
        <v>1E-3</v>
      </c>
      <c r="D111" s="32"/>
      <c r="E111" s="120"/>
      <c r="F111" s="122">
        <f t="shared" si="10"/>
        <v>6003.45</v>
      </c>
    </row>
    <row r="112" spans="1:6" x14ac:dyDescent="0.25">
      <c r="A112" s="133"/>
      <c r="B112" s="40" t="s">
        <v>93</v>
      </c>
      <c r="C112" s="124">
        <v>0.05</v>
      </c>
      <c r="D112" s="32"/>
      <c r="E112" s="120"/>
      <c r="F112" s="122">
        <f t="shared" si="10"/>
        <v>300172.34999999998</v>
      </c>
    </row>
    <row r="113" spans="1:9" x14ac:dyDescent="0.25">
      <c r="A113" s="119"/>
      <c r="B113" s="107"/>
      <c r="C113" s="120"/>
      <c r="D113" s="121"/>
      <c r="E113" s="120"/>
      <c r="F113" s="122"/>
    </row>
    <row r="114" spans="1:9" x14ac:dyDescent="0.25">
      <c r="A114" s="134"/>
      <c r="B114" s="135" t="s">
        <v>94</v>
      </c>
      <c r="C114" s="136"/>
      <c r="D114" s="137"/>
      <c r="E114" s="136"/>
      <c r="F114" s="138">
        <f>SUM(F102:F112)</f>
        <v>2755582.21</v>
      </c>
    </row>
    <row r="115" spans="1:9" ht="6" customHeight="1" x14ac:dyDescent="0.25">
      <c r="A115" s="133"/>
      <c r="B115" s="139"/>
      <c r="C115" s="120"/>
      <c r="D115" s="121"/>
      <c r="E115" s="120"/>
      <c r="F115" s="122"/>
    </row>
    <row r="116" spans="1:9" x14ac:dyDescent="0.25">
      <c r="A116" s="140"/>
      <c r="B116" s="141" t="s">
        <v>95</v>
      </c>
      <c r="C116" s="142"/>
      <c r="D116" s="143"/>
      <c r="E116" s="142"/>
      <c r="F116" s="144">
        <f>+F114+F99</f>
        <v>8759029.2599999998</v>
      </c>
    </row>
    <row r="117" spans="1:9" s="185" customFormat="1" ht="13.5" x14ac:dyDescent="0.2">
      <c r="A117" s="9"/>
      <c r="B117" s="9"/>
      <c r="C117" s="184"/>
      <c r="D117" s="184"/>
      <c r="E117" s="184"/>
      <c r="F117" s="184"/>
      <c r="I117" s="186"/>
    </row>
    <row r="118" spans="1:9" s="185" customFormat="1" ht="13.5" x14ac:dyDescent="0.2">
      <c r="A118" s="9"/>
      <c r="B118" s="9"/>
      <c r="C118" s="8"/>
      <c r="D118" s="9"/>
      <c r="E118" s="8"/>
      <c r="F118" s="8"/>
      <c r="I118" s="186"/>
    </row>
    <row r="119" spans="1:9" s="185" customFormat="1" ht="13.9" customHeight="1" x14ac:dyDescent="0.2">
      <c r="A119" s="187" t="s">
        <v>102</v>
      </c>
      <c r="B119" s="187"/>
      <c r="C119" s="187"/>
      <c r="D119" s="187"/>
      <c r="E119" s="187"/>
      <c r="F119" s="187"/>
      <c r="I119" s="186"/>
    </row>
    <row r="120" spans="1:9" s="185" customFormat="1" ht="13.5" x14ac:dyDescent="0.2">
      <c r="A120" s="171"/>
      <c r="B120" s="172"/>
      <c r="C120" s="151"/>
      <c r="D120" s="151"/>
      <c r="E120" s="151"/>
      <c r="F120" s="151"/>
      <c r="I120" s="186"/>
    </row>
    <row r="121" spans="1:9" s="185" customFormat="1" ht="13.5" x14ac:dyDescent="0.2">
      <c r="A121" s="188"/>
      <c r="B121" s="188"/>
      <c r="C121" s="189"/>
      <c r="D121" s="189"/>
      <c r="E121" s="189"/>
      <c r="F121" s="189"/>
      <c r="I121" s="186"/>
    </row>
    <row r="122" spans="1:9" s="185" customFormat="1" ht="13.5" x14ac:dyDescent="0.2">
      <c r="A122" s="9"/>
      <c r="B122" s="9"/>
      <c r="C122" s="8"/>
      <c r="D122" s="9"/>
      <c r="E122" s="8"/>
      <c r="F122" s="8"/>
    </row>
    <row r="123" spans="1:9" s="185" customFormat="1" ht="13.5" x14ac:dyDescent="0.2">
      <c r="A123" s="9"/>
      <c r="B123" s="9"/>
      <c r="C123" s="8"/>
      <c r="D123" s="9"/>
      <c r="E123" s="8"/>
      <c r="F123" s="8"/>
    </row>
    <row r="124" spans="1:9" s="185" customFormat="1" ht="13.5" x14ac:dyDescent="0.2">
      <c r="A124" s="190" t="s">
        <v>104</v>
      </c>
      <c r="B124" s="190"/>
      <c r="C124" s="190"/>
      <c r="D124" s="190"/>
      <c r="E124" s="190"/>
      <c r="F124" s="190"/>
    </row>
    <row r="125" spans="1:9" s="185" customFormat="1" ht="13.5" x14ac:dyDescent="0.2">
      <c r="A125" s="191" t="s">
        <v>106</v>
      </c>
      <c r="B125" s="191"/>
      <c r="C125" s="191"/>
      <c r="D125" s="191"/>
      <c r="E125" s="191"/>
      <c r="F125" s="191"/>
    </row>
    <row r="126" spans="1:9" s="197" customFormat="1" x14ac:dyDescent="0.25">
      <c r="A126" s="192"/>
      <c r="B126" s="193"/>
      <c r="C126" s="194"/>
      <c r="D126" s="195"/>
      <c r="E126" s="196"/>
      <c r="F126" s="196"/>
      <c r="G126" s="196"/>
      <c r="H126" s="196"/>
    </row>
    <row r="127" spans="1:9" x14ac:dyDescent="0.25">
      <c r="A127" s="9"/>
      <c r="B127" s="9"/>
      <c r="C127" s="8"/>
      <c r="D127" s="9"/>
      <c r="E127" s="8"/>
      <c r="F127" s="8"/>
    </row>
    <row r="128" spans="1:9" x14ac:dyDescent="0.25">
      <c r="A128" s="9"/>
      <c r="B128" s="9"/>
      <c r="C128" s="8"/>
      <c r="D128" s="9"/>
      <c r="E128" s="8"/>
      <c r="F128" s="8"/>
    </row>
    <row r="129" spans="1:6" x14ac:dyDescent="0.25">
      <c r="A129" s="9"/>
      <c r="B129" s="9"/>
      <c r="C129" s="8"/>
      <c r="D129" s="9"/>
      <c r="E129" s="8"/>
      <c r="F129" s="8"/>
    </row>
    <row r="130" spans="1:6" x14ac:dyDescent="0.25">
      <c r="A130" s="9" t="s">
        <v>96</v>
      </c>
      <c r="B130" s="9"/>
      <c r="C130" s="176" t="s">
        <v>97</v>
      </c>
      <c r="D130" s="176"/>
      <c r="E130" s="176"/>
      <c r="F130" s="176"/>
    </row>
    <row r="131" spans="1:6" x14ac:dyDescent="0.25">
      <c r="A131" s="145"/>
      <c r="B131" s="146"/>
      <c r="C131" s="147"/>
      <c r="D131" s="148"/>
      <c r="E131" s="147"/>
      <c r="F131" s="149"/>
    </row>
    <row r="132" spans="1:6" x14ac:dyDescent="0.25">
      <c r="A132" s="9"/>
      <c r="B132" s="9"/>
      <c r="C132" s="8"/>
      <c r="D132" s="9"/>
      <c r="E132" s="8"/>
      <c r="F132" s="8"/>
    </row>
    <row r="133" spans="1:6" x14ac:dyDescent="0.25">
      <c r="A133" s="9"/>
      <c r="B133" s="9"/>
      <c r="C133" s="8"/>
      <c r="D133" s="150"/>
      <c r="E133" s="8"/>
      <c r="F133" s="8"/>
    </row>
    <row r="134" spans="1:6" x14ac:dyDescent="0.25">
      <c r="A134" s="151" t="s">
        <v>98</v>
      </c>
      <c r="C134" s="177" t="s">
        <v>99</v>
      </c>
      <c r="D134" s="178"/>
      <c r="E134" s="178"/>
      <c r="F134" s="178"/>
    </row>
    <row r="135" spans="1:6" x14ac:dyDescent="0.25">
      <c r="A135" s="152" t="s">
        <v>100</v>
      </c>
      <c r="B135" s="9"/>
      <c r="C135" s="176" t="s">
        <v>100</v>
      </c>
      <c r="D135" s="179"/>
      <c r="E135" s="179"/>
      <c r="F135" s="179"/>
    </row>
    <row r="136" spans="1:6" x14ac:dyDescent="0.25">
      <c r="A136" s="9"/>
      <c r="B136" s="9"/>
      <c r="C136" s="8"/>
      <c r="D136" s="9"/>
      <c r="E136" s="8"/>
      <c r="F136" s="8"/>
    </row>
    <row r="137" spans="1:6" x14ac:dyDescent="0.25">
      <c r="A137" s="9"/>
      <c r="B137" s="9"/>
      <c r="C137" s="8"/>
      <c r="D137" s="9"/>
      <c r="E137" s="8"/>
      <c r="F137" s="8"/>
    </row>
    <row r="138" spans="1:6" x14ac:dyDescent="0.25">
      <c r="A138" s="9"/>
      <c r="B138" s="9"/>
      <c r="C138" s="8"/>
      <c r="D138" s="9"/>
      <c r="E138" s="8"/>
      <c r="F138" s="8"/>
    </row>
    <row r="139" spans="1:6" x14ac:dyDescent="0.25">
      <c r="A139" s="153"/>
      <c r="B139" s="153"/>
      <c r="C139" s="154"/>
      <c r="D139" s="153"/>
      <c r="E139" s="155"/>
      <c r="F139" s="154"/>
    </row>
    <row r="140" spans="1:6" x14ac:dyDescent="0.25">
      <c r="A140" s="156" t="s">
        <v>101</v>
      </c>
      <c r="B140" s="157"/>
      <c r="C140" s="180" t="s">
        <v>102</v>
      </c>
      <c r="D140" s="180"/>
      <c r="E140" s="180"/>
      <c r="F140" s="180"/>
    </row>
    <row r="141" spans="1:6" x14ac:dyDescent="0.25">
      <c r="A141" s="156"/>
      <c r="B141" s="157"/>
      <c r="C141" s="158"/>
      <c r="D141" s="158"/>
      <c r="E141" s="158"/>
      <c r="F141" s="158"/>
    </row>
    <row r="142" spans="1:6" ht="12.75" customHeight="1" x14ac:dyDescent="0.25">
      <c r="A142" s="156"/>
      <c r="B142" s="157"/>
      <c r="C142" s="158"/>
      <c r="D142" s="158"/>
      <c r="E142" s="158"/>
      <c r="F142" s="158"/>
    </row>
    <row r="143" spans="1:6" x14ac:dyDescent="0.25">
      <c r="A143" s="159"/>
      <c r="B143" s="160"/>
      <c r="C143" s="123"/>
      <c r="D143" s="157"/>
      <c r="E143" s="161"/>
      <c r="F143" s="123"/>
    </row>
    <row r="144" spans="1:6" x14ac:dyDescent="0.25">
      <c r="A144" s="159"/>
      <c r="B144" s="160"/>
      <c r="C144" s="123"/>
      <c r="D144" s="157"/>
      <c r="E144" s="161"/>
      <c r="F144" s="123"/>
    </row>
    <row r="145" spans="1:6" x14ac:dyDescent="0.25">
      <c r="A145" s="162" t="s">
        <v>103</v>
      </c>
      <c r="C145" s="181" t="s">
        <v>104</v>
      </c>
      <c r="D145" s="181"/>
      <c r="E145" s="181"/>
      <c r="F145" s="181"/>
    </row>
    <row r="146" spans="1:6" x14ac:dyDescent="0.25">
      <c r="A146" s="154" t="s">
        <v>105</v>
      </c>
      <c r="B146" s="153"/>
      <c r="C146" s="174" t="s">
        <v>106</v>
      </c>
      <c r="D146" s="174"/>
      <c r="E146" s="174"/>
      <c r="F146" s="174"/>
    </row>
    <row r="147" spans="1:6" x14ac:dyDescent="0.25">
      <c r="A147" s="153"/>
      <c r="B147" s="153"/>
      <c r="C147" s="163"/>
      <c r="D147" s="163"/>
      <c r="E147" s="164"/>
      <c r="F147" s="163"/>
    </row>
    <row r="148" spans="1:6" x14ac:dyDescent="0.25">
      <c r="A148" s="9"/>
      <c r="B148" s="9"/>
      <c r="C148" s="8"/>
      <c r="D148" s="9"/>
      <c r="E148" s="8"/>
      <c r="F148" s="8"/>
    </row>
  </sheetData>
  <mergeCells count="18">
    <mergeCell ref="A7:B7"/>
    <mergeCell ref="A1:F1"/>
    <mergeCell ref="A2:F2"/>
    <mergeCell ref="A3:F3"/>
    <mergeCell ref="A4:F4"/>
    <mergeCell ref="A6:F6"/>
    <mergeCell ref="C146:F146"/>
    <mergeCell ref="B8:F8"/>
    <mergeCell ref="C130:F130"/>
    <mergeCell ref="C134:F134"/>
    <mergeCell ref="C135:F135"/>
    <mergeCell ref="C140:F140"/>
    <mergeCell ref="C145:F145"/>
    <mergeCell ref="C117:F117"/>
    <mergeCell ref="A119:F119"/>
    <mergeCell ref="C121:F121"/>
    <mergeCell ref="A124:F124"/>
    <mergeCell ref="A125:F125"/>
  </mergeCells>
  <phoneticPr fontId="13" type="noConversion"/>
  <conditionalFormatting sqref="F117:F125">
    <cfRule type="cellIs" dxfId="0" priority="1" stopIfTrue="1" operator="less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51181102362204722"/>
  <pageSetup scale="90" orientation="portrait" r:id="rId1"/>
  <headerFooter>
    <oddFooter>&amp;CAmpliación Ac. Múltiple Partido - La Gorra
Lote L - Red Distribución Los Babosos&amp;R&amp;P/&amp;N</oddFooter>
  </headerFooter>
  <rowBreaks count="2" manualBreakCount="2">
    <brk id="54" max="5" man="1"/>
    <brk id="9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PRES.-LOS BABOSO SIN ENLACE</vt:lpstr>
      <vt:lpstr>'PRES.-LOS BABOSO SIN ENLACE'!Área_de_impresión</vt:lpstr>
      <vt:lpstr>'PRES.-LOS BABOSO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Odilee Minier Bouret</cp:lastModifiedBy>
  <cp:lastPrinted>2022-05-10T21:13:50Z</cp:lastPrinted>
  <dcterms:created xsi:type="dcterms:W3CDTF">2022-03-15T14:25:50Z</dcterms:created>
  <dcterms:modified xsi:type="dcterms:W3CDTF">2022-05-10T21:16:47Z</dcterms:modified>
</cp:coreProperties>
</file>